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codeName="Questa_cartella_di_lavoro" defaultThemeVersion="124226"/>
  <xr:revisionPtr revIDLastSave="0" documentId="13_ncr:1_{9169149D-48BA-48BE-BB3A-A03B52C87504}" xr6:coauthVersionLast="47" xr6:coauthVersionMax="47" xr10:uidLastSave="{00000000-0000-0000-0000-000000000000}"/>
  <bookViews>
    <workbookView xWindow="-108" yWindow="-108" windowWidth="23256" windowHeight="12576" tabRatio="761" xr2:uid="{00000000-000D-0000-FFFF-FFFF00000000}"/>
  </bookViews>
  <sheets>
    <sheet name="abaco" sheetId="113" r:id="rId1"/>
    <sheet name="fx" sheetId="107" state="hidden" r:id="rId2"/>
    <sheet name="dk" sheetId="101" state="hidden" r:id="rId3"/>
    <sheet name="ddk" sheetId="105" state="hidden" r:id="rId4"/>
    <sheet name="pbdk" sheetId="108" state="hidden" r:id="rId5"/>
    <sheet name="pbddk" sheetId="109" state="hidden" r:id="rId6"/>
    <sheet name="PT1Ac" sheetId="110" state="hidden" r:id="rId7"/>
    <sheet name="PT2Ac" sheetId="112" state="hidden" r:id="rId8"/>
    <sheet name="PT1As" sheetId="116" state="hidden" r:id="rId9"/>
    <sheet name="profili" sheetId="102" state="hidden" r:id="rId10"/>
    <sheet name="accessori" sheetId="103" state="hidden" r:id="rId11"/>
    <sheet name="ferramenta" sheetId="111" state="hidden" r:id="rId12"/>
    <sheet name="fapim" sheetId="106" state="hidden" r:id="rId13"/>
    <sheet name="fasce colori" sheetId="115" state="hidden" r:id="rId14"/>
  </sheets>
  <definedNames>
    <definedName name="DataListino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customWorkbookViews>
    <customWorkbookView name="Domal" guid="{55341BE5-E132-43AC-8E5B-73EB4A6BA0D5}" includePrintSettings="0" includeHiddenRowCol="0" maximized="1" xWindow="-8" yWindow="-8" windowWidth="1696" windowHeight="1026" tabRatio="780" activeSheetId="17" showFormulaBar="0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113" l="1"/>
  <c r="J17" i="113"/>
  <c r="J16" i="113"/>
  <c r="J12" i="113"/>
  <c r="J11" i="113"/>
  <c r="J10" i="113"/>
  <c r="J27" i="113"/>
  <c r="J26" i="113"/>
  <c r="J25" i="113"/>
  <c r="J23" i="113"/>
  <c r="B43" i="116"/>
  <c r="B44" i="116"/>
  <c r="B45" i="116"/>
  <c r="B42" i="116"/>
  <c r="C42" i="116" s="1"/>
  <c r="B40" i="116"/>
  <c r="B39" i="116"/>
  <c r="L39" i="116" s="1"/>
  <c r="J49" i="116"/>
  <c r="G46" i="116"/>
  <c r="F46" i="116"/>
  <c r="E46" i="116"/>
  <c r="F44" i="116"/>
  <c r="J33" i="116"/>
  <c r="F32" i="116"/>
  <c r="G32" i="116" s="1"/>
  <c r="M32" i="116" s="1"/>
  <c r="K9" i="116"/>
  <c r="L9" i="116" s="1"/>
  <c r="M58" i="116"/>
  <c r="E58" i="116"/>
  <c r="F58" i="116" s="1"/>
  <c r="G58" i="116" s="1"/>
  <c r="M57" i="116"/>
  <c r="E57" i="116"/>
  <c r="F57" i="116" s="1"/>
  <c r="G57" i="116" s="1"/>
  <c r="M56" i="116"/>
  <c r="E56" i="116"/>
  <c r="F56" i="116" s="1"/>
  <c r="G56" i="116" s="1"/>
  <c r="E55" i="116"/>
  <c r="F55" i="116" s="1"/>
  <c r="G55" i="116" s="1"/>
  <c r="M55" i="116" s="1"/>
  <c r="E54" i="116"/>
  <c r="F54" i="116" s="1"/>
  <c r="G54" i="116" s="1"/>
  <c r="M54" i="116" s="1"/>
  <c r="E53" i="116"/>
  <c r="F53" i="116" s="1"/>
  <c r="G53" i="116" s="1"/>
  <c r="M53" i="116" s="1"/>
  <c r="E52" i="116"/>
  <c r="F52" i="116" s="1"/>
  <c r="G52" i="116" s="1"/>
  <c r="M52" i="116" s="1"/>
  <c r="E51" i="116"/>
  <c r="F51" i="116" s="1"/>
  <c r="G51" i="116" s="1"/>
  <c r="M51" i="116" s="1"/>
  <c r="E50" i="116"/>
  <c r="F50" i="116" s="1"/>
  <c r="G50" i="116" s="1"/>
  <c r="E49" i="116"/>
  <c r="F49" i="116" s="1"/>
  <c r="G49" i="116" s="1"/>
  <c r="F45" i="116"/>
  <c r="E45" i="116"/>
  <c r="E44" i="116"/>
  <c r="G36" i="116"/>
  <c r="F43" i="116"/>
  <c r="E43" i="116"/>
  <c r="F42" i="116"/>
  <c r="E42" i="116"/>
  <c r="F41" i="116"/>
  <c r="G41" i="116" s="1"/>
  <c r="E41" i="116"/>
  <c r="F40" i="116"/>
  <c r="G40" i="116" s="1"/>
  <c r="E40" i="116"/>
  <c r="K8" i="116"/>
  <c r="L8" i="116" s="1"/>
  <c r="F39" i="116"/>
  <c r="G39" i="116" s="1"/>
  <c r="E39" i="116"/>
  <c r="K10" i="116"/>
  <c r="L10" i="116" s="1"/>
  <c r="M36" i="116"/>
  <c r="F36" i="116"/>
  <c r="E36" i="116"/>
  <c r="M35" i="116"/>
  <c r="F35" i="116"/>
  <c r="G35" i="116" s="1"/>
  <c r="E35" i="116"/>
  <c r="M34" i="116"/>
  <c r="F34" i="116"/>
  <c r="E34" i="116"/>
  <c r="F33" i="116"/>
  <c r="E33" i="116"/>
  <c r="E32" i="116"/>
  <c r="F31" i="116"/>
  <c r="E31" i="116"/>
  <c r="F30" i="116"/>
  <c r="E30" i="116"/>
  <c r="F29" i="116"/>
  <c r="E29" i="116"/>
  <c r="F28" i="116"/>
  <c r="G28" i="116" s="1"/>
  <c r="M28" i="116" s="1"/>
  <c r="E28" i="116"/>
  <c r="F27" i="116"/>
  <c r="E27" i="116"/>
  <c r="F26" i="116"/>
  <c r="E26" i="116"/>
  <c r="F25" i="116"/>
  <c r="E25" i="116"/>
  <c r="F24" i="116"/>
  <c r="G24" i="116" s="1"/>
  <c r="M24" i="116" s="1"/>
  <c r="E24" i="116"/>
  <c r="F23" i="116"/>
  <c r="E23" i="116"/>
  <c r="F22" i="116"/>
  <c r="E22" i="116"/>
  <c r="M19" i="116"/>
  <c r="L19" i="116"/>
  <c r="F19" i="116"/>
  <c r="G19" i="116" s="1"/>
  <c r="E19" i="116"/>
  <c r="M18" i="116"/>
  <c r="L18" i="116"/>
  <c r="F18" i="116"/>
  <c r="G18" i="116" s="1"/>
  <c r="E18" i="116"/>
  <c r="M17" i="116"/>
  <c r="L17" i="116"/>
  <c r="F17" i="116"/>
  <c r="G17" i="116" s="1"/>
  <c r="E17" i="116"/>
  <c r="L16" i="116"/>
  <c r="E16" i="116"/>
  <c r="K15" i="116"/>
  <c r="L15" i="116" s="1"/>
  <c r="E15" i="116"/>
  <c r="K14" i="116"/>
  <c r="L14" i="116" s="1"/>
  <c r="E14" i="116"/>
  <c r="M11" i="116"/>
  <c r="L11" i="116"/>
  <c r="F11" i="116"/>
  <c r="G11" i="116" s="1"/>
  <c r="E11" i="116"/>
  <c r="E10" i="116"/>
  <c r="E9" i="116"/>
  <c r="E8" i="116"/>
  <c r="E7" i="116"/>
  <c r="E6" i="116"/>
  <c r="E5" i="116"/>
  <c r="K4" i="116"/>
  <c r="L4" i="116" s="1"/>
  <c r="E4" i="116"/>
  <c r="K3" i="116"/>
  <c r="L3" i="116" s="1"/>
  <c r="E3" i="116"/>
  <c r="K2" i="116"/>
  <c r="L2" i="116" s="1"/>
  <c r="E2" i="116"/>
  <c r="K29" i="113"/>
  <c r="J29" i="113"/>
  <c r="K28" i="113"/>
  <c r="J28" i="113"/>
  <c r="K27" i="113"/>
  <c r="K26" i="113"/>
  <c r="K25" i="113"/>
  <c r="K23" i="113"/>
  <c r="K30" i="113" s="1"/>
  <c r="K31" i="113" s="1"/>
  <c r="I28" i="113"/>
  <c r="H28" i="113"/>
  <c r="G28" i="113"/>
  <c r="F28" i="113"/>
  <c r="E28" i="113"/>
  <c r="D28" i="113"/>
  <c r="C28" i="113"/>
  <c r="D29" i="113"/>
  <c r="E29" i="113"/>
  <c r="F29" i="113"/>
  <c r="G29" i="113"/>
  <c r="H29" i="113"/>
  <c r="I29" i="113"/>
  <c r="C29" i="113"/>
  <c r="G24" i="113"/>
  <c r="E51" i="108"/>
  <c r="F54" i="110"/>
  <c r="J30" i="109"/>
  <c r="I18" i="113"/>
  <c r="H18" i="113"/>
  <c r="G18" i="113"/>
  <c r="F18" i="113"/>
  <c r="E18" i="113"/>
  <c r="D18" i="113"/>
  <c r="C18" i="113"/>
  <c r="A18" i="113"/>
  <c r="I17" i="113"/>
  <c r="H17" i="113"/>
  <c r="A17" i="113"/>
  <c r="I16" i="113"/>
  <c r="H16" i="113"/>
  <c r="A16" i="113"/>
  <c r="G15" i="113"/>
  <c r="F15" i="113"/>
  <c r="A15" i="113"/>
  <c r="I14" i="113"/>
  <c r="A14" i="113"/>
  <c r="G13" i="113"/>
  <c r="E13" i="113"/>
  <c r="A13" i="113"/>
  <c r="I12" i="113"/>
  <c r="H12" i="113"/>
  <c r="G12" i="113"/>
  <c r="F12" i="113"/>
  <c r="E12" i="113"/>
  <c r="D12" i="113"/>
  <c r="A12" i="113"/>
  <c r="I11" i="113"/>
  <c r="H11" i="113"/>
  <c r="G11" i="113"/>
  <c r="F11" i="113"/>
  <c r="E11" i="113"/>
  <c r="D11" i="113"/>
  <c r="C11" i="113"/>
  <c r="A11" i="113"/>
  <c r="I10" i="113"/>
  <c r="H10" i="113"/>
  <c r="G10" i="113"/>
  <c r="F10" i="113"/>
  <c r="E10" i="113"/>
  <c r="D10" i="113"/>
  <c r="C10" i="113"/>
  <c r="A10" i="113"/>
  <c r="B40" i="112"/>
  <c r="K9" i="112" s="1"/>
  <c r="L9" i="112" s="1"/>
  <c r="B39" i="112"/>
  <c r="L44" i="112" s="1"/>
  <c r="B43" i="112"/>
  <c r="B44" i="112"/>
  <c r="G40" i="112" s="1"/>
  <c r="B45" i="112"/>
  <c r="B42" i="112"/>
  <c r="C42" i="112" s="1"/>
  <c r="B40" i="110"/>
  <c r="K5" i="110" s="1"/>
  <c r="L5" i="110" s="1"/>
  <c r="B39" i="110"/>
  <c r="L45" i="110" s="1"/>
  <c r="B43" i="110"/>
  <c r="B44" i="110"/>
  <c r="B45" i="110"/>
  <c r="B42" i="110"/>
  <c r="C42" i="110" s="1"/>
  <c r="G26" i="113"/>
  <c r="G23" i="113"/>
  <c r="B40" i="101"/>
  <c r="B41" i="101"/>
  <c r="B42" i="101"/>
  <c r="B39" i="101"/>
  <c r="B40" i="105"/>
  <c r="B41" i="105"/>
  <c r="B42" i="105"/>
  <c r="G58" i="105" s="1"/>
  <c r="B39" i="105"/>
  <c r="C39" i="105" s="1"/>
  <c r="B40" i="108"/>
  <c r="B41" i="108"/>
  <c r="G29" i="108" s="1"/>
  <c r="M29" i="108" s="1"/>
  <c r="B42" i="108"/>
  <c r="G46" i="108" s="1"/>
  <c r="M46" i="108" s="1"/>
  <c r="B39" i="108"/>
  <c r="C39" i="108" s="1"/>
  <c r="F15" i="108" s="1"/>
  <c r="B37" i="108"/>
  <c r="K6" i="108" s="1"/>
  <c r="L6" i="108" s="1"/>
  <c r="B36" i="108"/>
  <c r="K4" i="108" s="1"/>
  <c r="L4" i="108" s="1"/>
  <c r="B37" i="105"/>
  <c r="K6" i="105" s="1"/>
  <c r="B36" i="105"/>
  <c r="K14" i="105" s="1"/>
  <c r="L14" i="105" s="1"/>
  <c r="B37" i="101"/>
  <c r="K12" i="101" s="1"/>
  <c r="L12" i="101" s="1"/>
  <c r="B36" i="101"/>
  <c r="K11" i="101" s="1"/>
  <c r="L11" i="101" s="1"/>
  <c r="B40" i="107"/>
  <c r="B41" i="107"/>
  <c r="G38" i="107" s="1"/>
  <c r="B42" i="107"/>
  <c r="G45" i="107" s="1"/>
  <c r="M45" i="107" s="1"/>
  <c r="B39" i="107"/>
  <c r="C39" i="107" s="1"/>
  <c r="B37" i="107"/>
  <c r="K6" i="107" s="1"/>
  <c r="L6" i="107" s="1"/>
  <c r="B36" i="107"/>
  <c r="J26" i="107" s="1"/>
  <c r="M9" i="112"/>
  <c r="K10" i="112"/>
  <c r="L10" i="112" s="1"/>
  <c r="K6" i="112"/>
  <c r="L6" i="112" s="1"/>
  <c r="E6" i="112"/>
  <c r="M57" i="112"/>
  <c r="E57" i="112"/>
  <c r="F57" i="112" s="1"/>
  <c r="M56" i="112"/>
  <c r="E56" i="112"/>
  <c r="F56" i="112" s="1"/>
  <c r="M55" i="112"/>
  <c r="E55" i="112"/>
  <c r="F55" i="112" s="1"/>
  <c r="M54" i="112"/>
  <c r="E54" i="112"/>
  <c r="F54" i="112" s="1"/>
  <c r="M53" i="112"/>
  <c r="E53" i="112"/>
  <c r="F53" i="112" s="1"/>
  <c r="E52" i="112"/>
  <c r="F52" i="112" s="1"/>
  <c r="F51" i="112"/>
  <c r="E51" i="112"/>
  <c r="E50" i="112"/>
  <c r="F50" i="112" s="1"/>
  <c r="J49" i="112"/>
  <c r="E49" i="112"/>
  <c r="F49" i="112" s="1"/>
  <c r="F48" i="112"/>
  <c r="E48" i="112"/>
  <c r="F45" i="112"/>
  <c r="E45" i="112"/>
  <c r="F44" i="112"/>
  <c r="E44" i="112"/>
  <c r="F43" i="112"/>
  <c r="E43" i="112"/>
  <c r="F42" i="112"/>
  <c r="E42" i="112"/>
  <c r="F41" i="112"/>
  <c r="E41" i="112"/>
  <c r="F40" i="112"/>
  <c r="E40" i="112"/>
  <c r="F39" i="112"/>
  <c r="E39" i="112"/>
  <c r="M36" i="112"/>
  <c r="F36" i="112"/>
  <c r="E36" i="112"/>
  <c r="M35" i="112"/>
  <c r="F35" i="112"/>
  <c r="E35" i="112"/>
  <c r="M34" i="112"/>
  <c r="F34" i="112"/>
  <c r="E34" i="112"/>
  <c r="M33" i="112"/>
  <c r="F33" i="112"/>
  <c r="E33" i="112"/>
  <c r="M32" i="112"/>
  <c r="F32" i="112"/>
  <c r="E32" i="112"/>
  <c r="M31" i="112"/>
  <c r="F31" i="112"/>
  <c r="E31" i="112"/>
  <c r="F30" i="112"/>
  <c r="E30" i="112"/>
  <c r="F29" i="112"/>
  <c r="E29" i="112"/>
  <c r="F28" i="112"/>
  <c r="E28" i="112"/>
  <c r="F27" i="112"/>
  <c r="E27" i="112"/>
  <c r="F26" i="112"/>
  <c r="E26" i="112"/>
  <c r="F25" i="112"/>
  <c r="E25" i="112"/>
  <c r="F24" i="112"/>
  <c r="E24" i="112"/>
  <c r="F23" i="112"/>
  <c r="E23" i="112"/>
  <c r="F22" i="112"/>
  <c r="E22" i="112"/>
  <c r="M19" i="112"/>
  <c r="L19" i="112"/>
  <c r="F19" i="112"/>
  <c r="E19" i="112"/>
  <c r="M18" i="112"/>
  <c r="L18" i="112"/>
  <c r="F18" i="112"/>
  <c r="E18" i="112"/>
  <c r="M17" i="112"/>
  <c r="L17" i="112"/>
  <c r="F17" i="112"/>
  <c r="E17" i="112"/>
  <c r="E16" i="112"/>
  <c r="E15" i="112"/>
  <c r="E14" i="112"/>
  <c r="M11" i="112"/>
  <c r="F11" i="112"/>
  <c r="E11" i="112"/>
  <c r="M10" i="112"/>
  <c r="F10" i="112"/>
  <c r="E10" i="112"/>
  <c r="E9" i="112"/>
  <c r="E8" i="112"/>
  <c r="E7" i="112"/>
  <c r="K5" i="112"/>
  <c r="L5" i="112" s="1"/>
  <c r="E5" i="112"/>
  <c r="E4" i="112"/>
  <c r="E3" i="112"/>
  <c r="E2" i="112"/>
  <c r="E50" i="110"/>
  <c r="J49" i="110"/>
  <c r="G55" i="110"/>
  <c r="G56" i="110"/>
  <c r="G57" i="110"/>
  <c r="F55" i="110"/>
  <c r="F56" i="110"/>
  <c r="F57" i="110"/>
  <c r="F48" i="110"/>
  <c r="E49" i="110"/>
  <c r="F49" i="110" s="1"/>
  <c r="E51" i="110"/>
  <c r="F51" i="110" s="1"/>
  <c r="E52" i="110"/>
  <c r="F52" i="110" s="1"/>
  <c r="E53" i="110"/>
  <c r="F53" i="110" s="1"/>
  <c r="E54" i="110"/>
  <c r="E55" i="110"/>
  <c r="E56" i="110"/>
  <c r="E57" i="110"/>
  <c r="E48" i="110"/>
  <c r="E40" i="110"/>
  <c r="E41" i="110"/>
  <c r="E42" i="110"/>
  <c r="E43" i="110"/>
  <c r="E44" i="110"/>
  <c r="E45" i="110"/>
  <c r="E39" i="110"/>
  <c r="F22" i="110"/>
  <c r="E23" i="110"/>
  <c r="E24" i="110"/>
  <c r="E25" i="110"/>
  <c r="E26" i="110"/>
  <c r="E27" i="110"/>
  <c r="E28" i="110"/>
  <c r="E29" i="110"/>
  <c r="E30" i="110"/>
  <c r="E31" i="110"/>
  <c r="E32" i="110"/>
  <c r="E33" i="110"/>
  <c r="E34" i="110"/>
  <c r="E35" i="110"/>
  <c r="E36" i="110"/>
  <c r="E22" i="110"/>
  <c r="F40" i="110"/>
  <c r="F29" i="110"/>
  <c r="L9" i="110"/>
  <c r="L10" i="110"/>
  <c r="L11" i="110"/>
  <c r="M11" i="110"/>
  <c r="F9" i="110"/>
  <c r="F10" i="110"/>
  <c r="F11" i="110"/>
  <c r="E8" i="110"/>
  <c r="E9" i="110"/>
  <c r="E10" i="110"/>
  <c r="M57" i="110"/>
  <c r="M56" i="110"/>
  <c r="M55" i="110"/>
  <c r="F45" i="110"/>
  <c r="F44" i="110"/>
  <c r="F43" i="110"/>
  <c r="F42" i="110"/>
  <c r="F41" i="110"/>
  <c r="F39" i="110"/>
  <c r="M36" i="110"/>
  <c r="F36" i="110"/>
  <c r="M35" i="110"/>
  <c r="F35" i="110"/>
  <c r="M34" i="110"/>
  <c r="F34" i="110"/>
  <c r="F33" i="110"/>
  <c r="F32" i="110"/>
  <c r="F31" i="110"/>
  <c r="F30" i="110"/>
  <c r="F28" i="110"/>
  <c r="F27" i="110"/>
  <c r="F26" i="110"/>
  <c r="F25" i="110"/>
  <c r="F24" i="110"/>
  <c r="F23" i="110"/>
  <c r="M19" i="110"/>
  <c r="L19" i="110"/>
  <c r="F19" i="110"/>
  <c r="E19" i="110"/>
  <c r="L18" i="110"/>
  <c r="F18" i="110"/>
  <c r="E18" i="110"/>
  <c r="L17" i="110"/>
  <c r="E17" i="110"/>
  <c r="E16" i="110"/>
  <c r="E15" i="110"/>
  <c r="E14" i="110"/>
  <c r="E11" i="110"/>
  <c r="E7" i="110"/>
  <c r="E6" i="110"/>
  <c r="E5" i="110"/>
  <c r="E4" i="110"/>
  <c r="E3" i="110"/>
  <c r="E2" i="110"/>
  <c r="K15" i="109"/>
  <c r="L15" i="109" s="1"/>
  <c r="M15" i="109" s="1"/>
  <c r="K14" i="109"/>
  <c r="L14" i="109"/>
  <c r="L40" i="109"/>
  <c r="L39" i="109"/>
  <c r="L38" i="109"/>
  <c r="L37" i="109"/>
  <c r="L36" i="109"/>
  <c r="F31" i="109"/>
  <c r="G31" i="109" s="1"/>
  <c r="M31" i="109" s="1"/>
  <c r="K11" i="109"/>
  <c r="L11" i="109" s="1"/>
  <c r="E52" i="109"/>
  <c r="E53" i="109"/>
  <c r="E54" i="109"/>
  <c r="E55" i="109"/>
  <c r="E56" i="109"/>
  <c r="E57" i="109"/>
  <c r="M53" i="109"/>
  <c r="G52" i="109"/>
  <c r="M52" i="109" s="1"/>
  <c r="G53" i="109"/>
  <c r="G54" i="109"/>
  <c r="M54" i="109" s="1"/>
  <c r="G56" i="109"/>
  <c r="M56" i="109" s="1"/>
  <c r="F52" i="109"/>
  <c r="F53" i="109"/>
  <c r="F54" i="109"/>
  <c r="F55" i="109"/>
  <c r="G55" i="109" s="1"/>
  <c r="M55" i="109" s="1"/>
  <c r="F56" i="109"/>
  <c r="K7" i="109"/>
  <c r="L7" i="109" s="1"/>
  <c r="K5" i="109"/>
  <c r="L5" i="109" s="1"/>
  <c r="K8" i="109"/>
  <c r="L8" i="109" s="1"/>
  <c r="F57" i="109"/>
  <c r="G57" i="109" s="1"/>
  <c r="M57" i="109" s="1"/>
  <c r="F51" i="109"/>
  <c r="G51" i="109" s="1"/>
  <c r="M51" i="109" s="1"/>
  <c r="E51" i="109"/>
  <c r="F50" i="109"/>
  <c r="G50" i="109" s="1"/>
  <c r="M50" i="109" s="1"/>
  <c r="E50" i="109"/>
  <c r="F49" i="109"/>
  <c r="G49" i="109" s="1"/>
  <c r="M49" i="109" s="1"/>
  <c r="E49" i="109"/>
  <c r="F48" i="109"/>
  <c r="G48" i="109" s="1"/>
  <c r="M48" i="109" s="1"/>
  <c r="E48" i="109"/>
  <c r="F47" i="109"/>
  <c r="G47" i="109" s="1"/>
  <c r="M47" i="109" s="1"/>
  <c r="E47" i="109"/>
  <c r="F46" i="109"/>
  <c r="G46" i="109" s="1"/>
  <c r="M46" i="109" s="1"/>
  <c r="E46" i="109"/>
  <c r="F45" i="109"/>
  <c r="G45" i="109" s="1"/>
  <c r="M45" i="109" s="1"/>
  <c r="E45" i="109"/>
  <c r="M42" i="109"/>
  <c r="F42" i="109"/>
  <c r="G42" i="109" s="1"/>
  <c r="E42" i="109"/>
  <c r="M41" i="109"/>
  <c r="F41" i="109"/>
  <c r="G41" i="109" s="1"/>
  <c r="E41" i="109"/>
  <c r="F40" i="109"/>
  <c r="G40" i="109" s="1"/>
  <c r="E40" i="109"/>
  <c r="F39" i="109"/>
  <c r="G39" i="109" s="1"/>
  <c r="E39" i="109"/>
  <c r="C39" i="109"/>
  <c r="F12" i="109" s="1"/>
  <c r="G12" i="109" s="1"/>
  <c r="F38" i="109"/>
  <c r="G38" i="109" s="1"/>
  <c r="E38" i="109"/>
  <c r="F37" i="109"/>
  <c r="G37" i="109" s="1"/>
  <c r="E37" i="109"/>
  <c r="F36" i="109"/>
  <c r="G36" i="109" s="1"/>
  <c r="E36" i="109"/>
  <c r="M33" i="109"/>
  <c r="F33" i="109"/>
  <c r="G33" i="109" s="1"/>
  <c r="E33" i="109"/>
  <c r="M32" i="109"/>
  <c r="F32" i="109"/>
  <c r="G32" i="109" s="1"/>
  <c r="E32" i="109"/>
  <c r="E31" i="109"/>
  <c r="F30" i="109"/>
  <c r="G30" i="109" s="1"/>
  <c r="E30" i="109"/>
  <c r="F29" i="109"/>
  <c r="G29" i="109" s="1"/>
  <c r="M29" i="109" s="1"/>
  <c r="E29" i="109"/>
  <c r="F28" i="109"/>
  <c r="G28" i="109" s="1"/>
  <c r="M28" i="109" s="1"/>
  <c r="E28" i="109"/>
  <c r="F27" i="109"/>
  <c r="G27" i="109" s="1"/>
  <c r="M27" i="109" s="1"/>
  <c r="E27" i="109"/>
  <c r="F26" i="109"/>
  <c r="G26" i="109" s="1"/>
  <c r="E26" i="109"/>
  <c r="F25" i="109"/>
  <c r="G25" i="109" s="1"/>
  <c r="M25" i="109" s="1"/>
  <c r="E25" i="109"/>
  <c r="F24" i="109"/>
  <c r="G24" i="109" s="1"/>
  <c r="M24" i="109" s="1"/>
  <c r="E24" i="109"/>
  <c r="F23" i="109"/>
  <c r="G23" i="109" s="1"/>
  <c r="M23" i="109" s="1"/>
  <c r="E23" i="109"/>
  <c r="F22" i="109"/>
  <c r="G22" i="109" s="1"/>
  <c r="M22" i="109" s="1"/>
  <c r="E22" i="109"/>
  <c r="F21" i="109"/>
  <c r="G21" i="109" s="1"/>
  <c r="M21" i="109" s="1"/>
  <c r="E21" i="109"/>
  <c r="F20" i="109"/>
  <c r="G20" i="109" s="1"/>
  <c r="M20" i="109" s="1"/>
  <c r="E20" i="109"/>
  <c r="F19" i="109"/>
  <c r="G19" i="109" s="1"/>
  <c r="M19" i="109" s="1"/>
  <c r="E19" i="109"/>
  <c r="M16" i="109"/>
  <c r="L16" i="109"/>
  <c r="F16" i="109"/>
  <c r="G16" i="109" s="1"/>
  <c r="E16" i="109"/>
  <c r="F15" i="109"/>
  <c r="G15" i="109" s="1"/>
  <c r="E15" i="109"/>
  <c r="E14" i="109"/>
  <c r="K13" i="109"/>
  <c r="L13" i="109" s="1"/>
  <c r="E13" i="109"/>
  <c r="K12" i="109"/>
  <c r="L12" i="109" s="1"/>
  <c r="M12" i="109" s="1"/>
  <c r="E12" i="109"/>
  <c r="E11" i="109"/>
  <c r="F8" i="109"/>
  <c r="G8" i="109" s="1"/>
  <c r="E8" i="109"/>
  <c r="E7" i="109"/>
  <c r="K6" i="109"/>
  <c r="L6" i="109" s="1"/>
  <c r="E6" i="109"/>
  <c r="E5" i="109"/>
  <c r="K4" i="109"/>
  <c r="L4" i="109" s="1"/>
  <c r="E4" i="109"/>
  <c r="K3" i="109"/>
  <c r="L3" i="109" s="1"/>
  <c r="E3" i="109"/>
  <c r="K2" i="109"/>
  <c r="L2" i="109" s="1"/>
  <c r="E2" i="109"/>
  <c r="M31" i="108"/>
  <c r="M54" i="108"/>
  <c r="F54" i="108"/>
  <c r="M53" i="108"/>
  <c r="F53" i="108"/>
  <c r="M52" i="108"/>
  <c r="F52" i="108"/>
  <c r="F51" i="108"/>
  <c r="F50" i="108"/>
  <c r="E50" i="108"/>
  <c r="F49" i="108"/>
  <c r="E49" i="108"/>
  <c r="F48" i="108"/>
  <c r="E48" i="108"/>
  <c r="F47" i="108"/>
  <c r="E47" i="108"/>
  <c r="F46" i="108"/>
  <c r="E46" i="108"/>
  <c r="F45" i="108"/>
  <c r="E45" i="108"/>
  <c r="M42" i="108"/>
  <c r="F42" i="108"/>
  <c r="E42" i="108"/>
  <c r="M41" i="108"/>
  <c r="F41" i="108"/>
  <c r="E41" i="108"/>
  <c r="F40" i="108"/>
  <c r="E40" i="108"/>
  <c r="F39" i="108"/>
  <c r="E39" i="108"/>
  <c r="F38" i="108"/>
  <c r="E38" i="108"/>
  <c r="F37" i="108"/>
  <c r="E37" i="108"/>
  <c r="F36" i="108"/>
  <c r="E36" i="108"/>
  <c r="M33" i="108"/>
  <c r="F33" i="108"/>
  <c r="E33" i="108"/>
  <c r="M32" i="108"/>
  <c r="F32" i="108"/>
  <c r="E32" i="108"/>
  <c r="F31" i="108"/>
  <c r="E31" i="108"/>
  <c r="F30" i="108"/>
  <c r="E30" i="108"/>
  <c r="F29" i="108"/>
  <c r="E29" i="108"/>
  <c r="F28" i="108"/>
  <c r="E28" i="108"/>
  <c r="F27" i="108"/>
  <c r="E27" i="108"/>
  <c r="F26" i="108"/>
  <c r="E26" i="108"/>
  <c r="F25" i="108"/>
  <c r="E25" i="108"/>
  <c r="F24" i="108"/>
  <c r="E24" i="108"/>
  <c r="F23" i="108"/>
  <c r="E23" i="108"/>
  <c r="F22" i="108"/>
  <c r="E22" i="108"/>
  <c r="F21" i="108"/>
  <c r="E21" i="108"/>
  <c r="F20" i="108"/>
  <c r="E20" i="108"/>
  <c r="F19" i="108"/>
  <c r="E19" i="108"/>
  <c r="M16" i="108"/>
  <c r="L16" i="108"/>
  <c r="F16" i="108"/>
  <c r="E16" i="108"/>
  <c r="L15" i="108"/>
  <c r="E15" i="108"/>
  <c r="E14" i="108"/>
  <c r="E13" i="108"/>
  <c r="E12" i="108"/>
  <c r="E11" i="108"/>
  <c r="M8" i="108"/>
  <c r="L8" i="108"/>
  <c r="F8" i="108"/>
  <c r="E8" i="108"/>
  <c r="E7" i="108"/>
  <c r="E6" i="108"/>
  <c r="E5" i="108"/>
  <c r="E4" i="108"/>
  <c r="E3" i="108"/>
  <c r="E2" i="108"/>
  <c r="M54" i="107"/>
  <c r="F54" i="107"/>
  <c r="M53" i="107"/>
  <c r="F53" i="107"/>
  <c r="M52" i="107"/>
  <c r="F52" i="107"/>
  <c r="F51" i="107"/>
  <c r="E51" i="107"/>
  <c r="F50" i="107"/>
  <c r="E50" i="107"/>
  <c r="F49" i="107"/>
  <c r="E49" i="107"/>
  <c r="F48" i="107"/>
  <c r="E48" i="107"/>
  <c r="M47" i="107"/>
  <c r="F47" i="107"/>
  <c r="E47" i="107"/>
  <c r="F46" i="107"/>
  <c r="E46" i="107"/>
  <c r="F45" i="107"/>
  <c r="E45" i="107"/>
  <c r="M42" i="107"/>
  <c r="F42" i="107"/>
  <c r="E42" i="107"/>
  <c r="M41" i="107"/>
  <c r="F41" i="107"/>
  <c r="E41" i="107"/>
  <c r="F40" i="107"/>
  <c r="E40" i="107"/>
  <c r="F39" i="107"/>
  <c r="E39" i="107"/>
  <c r="F38" i="107"/>
  <c r="E38" i="107"/>
  <c r="F37" i="107"/>
  <c r="E37" i="107"/>
  <c r="F36" i="107"/>
  <c r="E36" i="107"/>
  <c r="M33" i="107"/>
  <c r="F33" i="107"/>
  <c r="E33" i="107"/>
  <c r="M32" i="107"/>
  <c r="F32" i="107"/>
  <c r="E32" i="107"/>
  <c r="M31" i="107"/>
  <c r="F31" i="107"/>
  <c r="E31" i="107"/>
  <c r="F30" i="107"/>
  <c r="E30" i="107"/>
  <c r="F29" i="107"/>
  <c r="E29" i="107"/>
  <c r="F28" i="107"/>
  <c r="E28" i="107"/>
  <c r="F27" i="107"/>
  <c r="E27" i="107"/>
  <c r="F26" i="107"/>
  <c r="E26" i="107"/>
  <c r="F25" i="107"/>
  <c r="E25" i="107"/>
  <c r="F24" i="107"/>
  <c r="E24" i="107"/>
  <c r="F23" i="107"/>
  <c r="E23" i="107"/>
  <c r="F22" i="107"/>
  <c r="E22" i="107"/>
  <c r="F21" i="107"/>
  <c r="E21" i="107"/>
  <c r="F20" i="107"/>
  <c r="E20" i="107"/>
  <c r="F19" i="107"/>
  <c r="E19" i="107"/>
  <c r="M16" i="107"/>
  <c r="L16" i="107"/>
  <c r="F16" i="107"/>
  <c r="E16" i="107"/>
  <c r="M15" i="107"/>
  <c r="L15" i="107"/>
  <c r="F15" i="107"/>
  <c r="E15" i="107"/>
  <c r="E14" i="107"/>
  <c r="M13" i="107"/>
  <c r="L13" i="107"/>
  <c r="F13" i="107"/>
  <c r="E13" i="107"/>
  <c r="E12" i="107"/>
  <c r="E11" i="107"/>
  <c r="M8" i="107"/>
  <c r="L8" i="107"/>
  <c r="F8" i="107"/>
  <c r="E8" i="107"/>
  <c r="M7" i="107"/>
  <c r="L7" i="107"/>
  <c r="F7" i="107"/>
  <c r="E7" i="107"/>
  <c r="F6" i="107"/>
  <c r="E6" i="107"/>
  <c r="F5" i="107"/>
  <c r="E5" i="107"/>
  <c r="E4" i="107"/>
  <c r="E3" i="107"/>
  <c r="E2" i="107"/>
  <c r="E47" i="105"/>
  <c r="E48" i="105"/>
  <c r="E49" i="105"/>
  <c r="E50" i="105"/>
  <c r="E51" i="105"/>
  <c r="E52" i="105"/>
  <c r="E53" i="105"/>
  <c r="E54" i="105"/>
  <c r="E55" i="105"/>
  <c r="E56" i="105"/>
  <c r="E57" i="105"/>
  <c r="E58" i="105"/>
  <c r="E46" i="105"/>
  <c r="E45" i="105"/>
  <c r="F52" i="101"/>
  <c r="F53" i="101"/>
  <c r="F54" i="101"/>
  <c r="F51" i="101"/>
  <c r="F50" i="101"/>
  <c r="F49" i="101"/>
  <c r="F48" i="101"/>
  <c r="F47" i="101"/>
  <c r="F46" i="101"/>
  <c r="F45" i="101"/>
  <c r="E46" i="101"/>
  <c r="E47" i="101"/>
  <c r="E48" i="101"/>
  <c r="E49" i="101"/>
  <c r="E50" i="101"/>
  <c r="E51" i="101"/>
  <c r="E45" i="101"/>
  <c r="M13" i="105"/>
  <c r="M16" i="105"/>
  <c r="M16" i="101"/>
  <c r="M13" i="101"/>
  <c r="M58" i="105"/>
  <c r="M32" i="105"/>
  <c r="M33" i="105"/>
  <c r="F31" i="105"/>
  <c r="M42" i="105"/>
  <c r="F42" i="105"/>
  <c r="E42" i="105"/>
  <c r="M41" i="105"/>
  <c r="F41" i="105"/>
  <c r="E41" i="105"/>
  <c r="F40" i="105"/>
  <c r="E40" i="105"/>
  <c r="F39" i="105"/>
  <c r="E39" i="105"/>
  <c r="F38" i="105"/>
  <c r="E38" i="105"/>
  <c r="F37" i="105"/>
  <c r="E37" i="105"/>
  <c r="F36" i="105"/>
  <c r="E36" i="105"/>
  <c r="F33" i="105"/>
  <c r="E33" i="105"/>
  <c r="F32" i="105"/>
  <c r="E32" i="105"/>
  <c r="E31" i="105"/>
  <c r="F30" i="105"/>
  <c r="E30" i="105"/>
  <c r="F29" i="105"/>
  <c r="E29" i="105"/>
  <c r="F28" i="105"/>
  <c r="E28" i="105"/>
  <c r="F27" i="105"/>
  <c r="E27" i="105"/>
  <c r="F26" i="105"/>
  <c r="E26" i="105"/>
  <c r="F25" i="105"/>
  <c r="E25" i="105"/>
  <c r="F24" i="105"/>
  <c r="E24" i="105"/>
  <c r="F23" i="105"/>
  <c r="E23" i="105"/>
  <c r="F22" i="105"/>
  <c r="E22" i="105"/>
  <c r="F21" i="105"/>
  <c r="E21" i="105"/>
  <c r="F20" i="105"/>
  <c r="E20" i="105"/>
  <c r="F19" i="105"/>
  <c r="E19" i="105"/>
  <c r="L16" i="105"/>
  <c r="F16" i="105"/>
  <c r="E16" i="105"/>
  <c r="E15" i="105"/>
  <c r="E14" i="105"/>
  <c r="L13" i="105"/>
  <c r="F13" i="105"/>
  <c r="E13" i="105"/>
  <c r="E12" i="105"/>
  <c r="E11" i="105"/>
  <c r="M8" i="105"/>
  <c r="L8" i="105"/>
  <c r="F8" i="105"/>
  <c r="E8" i="105"/>
  <c r="E7" i="105"/>
  <c r="E6" i="105"/>
  <c r="E5" i="105"/>
  <c r="E4" i="105"/>
  <c r="E3" i="105"/>
  <c r="E2" i="105"/>
  <c r="M52" i="101"/>
  <c r="M53" i="101"/>
  <c r="M54" i="101"/>
  <c r="M41" i="101"/>
  <c r="M42" i="101"/>
  <c r="F39" i="101"/>
  <c r="F40" i="101"/>
  <c r="F41" i="101"/>
  <c r="F42" i="101"/>
  <c r="F38" i="101"/>
  <c r="F37" i="101"/>
  <c r="F36" i="101"/>
  <c r="F29" i="101"/>
  <c r="F28" i="101"/>
  <c r="F26" i="101"/>
  <c r="F20" i="101"/>
  <c r="F21" i="101"/>
  <c r="F22" i="101"/>
  <c r="F23" i="101"/>
  <c r="F24" i="101"/>
  <c r="F25" i="101"/>
  <c r="F27" i="101"/>
  <c r="F30" i="101"/>
  <c r="F31" i="101"/>
  <c r="F32" i="101"/>
  <c r="F33" i="101"/>
  <c r="F19" i="101"/>
  <c r="E37" i="101"/>
  <c r="E38" i="101"/>
  <c r="E39" i="101"/>
  <c r="E40" i="101"/>
  <c r="E41" i="101"/>
  <c r="E42" i="101"/>
  <c r="E36" i="101"/>
  <c r="F13" i="101"/>
  <c r="F16" i="101"/>
  <c r="E12" i="101"/>
  <c r="E13" i="101"/>
  <c r="E14" i="101"/>
  <c r="E15" i="101"/>
  <c r="E16" i="101"/>
  <c r="E11" i="101"/>
  <c r="E3" i="101"/>
  <c r="E4" i="101"/>
  <c r="E5" i="101"/>
  <c r="E6" i="101"/>
  <c r="E7" i="101"/>
  <c r="E8" i="101"/>
  <c r="E2" i="101"/>
  <c r="M7" i="101"/>
  <c r="M8" i="101"/>
  <c r="M31" i="101"/>
  <c r="F7" i="101"/>
  <c r="F8" i="101"/>
  <c r="M32" i="101"/>
  <c r="M33" i="101"/>
  <c r="E31" i="101"/>
  <c r="C39" i="101"/>
  <c r="F11" i="101" s="1"/>
  <c r="E20" i="101"/>
  <c r="E21" i="101"/>
  <c r="E22" i="101"/>
  <c r="E23" i="101"/>
  <c r="E24" i="101"/>
  <c r="G24" i="101" s="1"/>
  <c r="M24" i="101" s="1"/>
  <c r="E25" i="101"/>
  <c r="E26" i="101"/>
  <c r="E27" i="101"/>
  <c r="E28" i="101"/>
  <c r="E29" i="101"/>
  <c r="E30" i="101"/>
  <c r="E32" i="101"/>
  <c r="E33" i="101"/>
  <c r="E19" i="101"/>
  <c r="L13" i="101"/>
  <c r="L16" i="101"/>
  <c r="L7" i="101"/>
  <c r="L8" i="101"/>
  <c r="F10" i="116" l="1"/>
  <c r="G10" i="116" s="1"/>
  <c r="M10" i="116" s="1"/>
  <c r="F9" i="116"/>
  <c r="G9" i="116" s="1"/>
  <c r="M9" i="116" s="1"/>
  <c r="K7" i="116"/>
  <c r="L7" i="116" s="1"/>
  <c r="L43" i="116"/>
  <c r="L46" i="116"/>
  <c r="M46" i="116" s="1"/>
  <c r="M39" i="116"/>
  <c r="K6" i="116"/>
  <c r="L6" i="116" s="1"/>
  <c r="M49" i="116"/>
  <c r="M50" i="116"/>
  <c r="G25" i="116"/>
  <c r="M25" i="116" s="1"/>
  <c r="G29" i="116"/>
  <c r="M29" i="116" s="1"/>
  <c r="L40" i="116"/>
  <c r="M40" i="116" s="1"/>
  <c r="G42" i="116"/>
  <c r="L41" i="116"/>
  <c r="M41" i="116" s="1"/>
  <c r="G26" i="116"/>
  <c r="M26" i="116" s="1"/>
  <c r="G30" i="116"/>
  <c r="M30" i="116" s="1"/>
  <c r="M37" i="116" s="1"/>
  <c r="B51" i="116" s="1"/>
  <c r="G34" i="116"/>
  <c r="G45" i="116"/>
  <c r="G44" i="116"/>
  <c r="G33" i="116"/>
  <c r="G22" i="116"/>
  <c r="M22" i="116" s="1"/>
  <c r="K5" i="116"/>
  <c r="L5" i="116" s="1"/>
  <c r="L44" i="116"/>
  <c r="M44" i="116" s="1"/>
  <c r="G23" i="116"/>
  <c r="M23" i="116" s="1"/>
  <c r="G27" i="116"/>
  <c r="M27" i="116" s="1"/>
  <c r="G31" i="116"/>
  <c r="M31" i="116" s="1"/>
  <c r="G43" i="116"/>
  <c r="M43" i="116" s="1"/>
  <c r="M33" i="116"/>
  <c r="F5" i="116"/>
  <c r="G5" i="116" s="1"/>
  <c r="M5" i="116" s="1"/>
  <c r="F14" i="116"/>
  <c r="G14" i="116" s="1"/>
  <c r="M14" i="116" s="1"/>
  <c r="F15" i="116"/>
  <c r="G15" i="116" s="1"/>
  <c r="M15" i="116" s="1"/>
  <c r="F6" i="116"/>
  <c r="G6" i="116" s="1"/>
  <c r="M6" i="116" s="1"/>
  <c r="F7" i="116"/>
  <c r="G7" i="116" s="1"/>
  <c r="M7" i="116" s="1"/>
  <c r="F8" i="116"/>
  <c r="G8" i="116" s="1"/>
  <c r="M8" i="116" s="1"/>
  <c r="F4" i="116"/>
  <c r="G4" i="116" s="1"/>
  <c r="M4" i="116" s="1"/>
  <c r="F2" i="116"/>
  <c r="G2" i="116" s="1"/>
  <c r="M2" i="116" s="1"/>
  <c r="F16" i="116"/>
  <c r="G16" i="116" s="1"/>
  <c r="M16" i="116" s="1"/>
  <c r="F3" i="116"/>
  <c r="G3" i="116" s="1"/>
  <c r="M3" i="116" s="1"/>
  <c r="L42" i="116"/>
  <c r="L45" i="116"/>
  <c r="M45" i="116" s="1"/>
  <c r="J24" i="113"/>
  <c r="J30" i="113" s="1"/>
  <c r="J31" i="113" s="1"/>
  <c r="K24" i="113"/>
  <c r="G39" i="108"/>
  <c r="G42" i="108"/>
  <c r="G52" i="108"/>
  <c r="G11" i="110"/>
  <c r="G9" i="110"/>
  <c r="K3" i="112"/>
  <c r="L3" i="112" s="1"/>
  <c r="L42" i="112"/>
  <c r="G36" i="101"/>
  <c r="K6" i="101"/>
  <c r="L6" i="101" s="1"/>
  <c r="G20" i="108"/>
  <c r="M20" i="108" s="1"/>
  <c r="G37" i="108"/>
  <c r="G41" i="108"/>
  <c r="G31" i="108"/>
  <c r="G11" i="101"/>
  <c r="M11" i="101" s="1"/>
  <c r="G42" i="101"/>
  <c r="G25" i="101"/>
  <c r="M25" i="101" s="1"/>
  <c r="G41" i="101"/>
  <c r="G21" i="107"/>
  <c r="M21" i="107" s="1"/>
  <c r="G25" i="107"/>
  <c r="M25" i="107" s="1"/>
  <c r="J30" i="108"/>
  <c r="J30" i="110"/>
  <c r="K5" i="101"/>
  <c r="L5" i="101" s="1"/>
  <c r="K4" i="101"/>
  <c r="L4" i="101" s="1"/>
  <c r="K15" i="101"/>
  <c r="L15" i="101" s="1"/>
  <c r="K14" i="101"/>
  <c r="L14" i="101" s="1"/>
  <c r="G47" i="101"/>
  <c r="M47" i="101" s="1"/>
  <c r="G48" i="108"/>
  <c r="M48" i="108" s="1"/>
  <c r="G48" i="101"/>
  <c r="M48" i="101" s="1"/>
  <c r="G45" i="108"/>
  <c r="M45" i="108" s="1"/>
  <c r="G53" i="108"/>
  <c r="G49" i="101"/>
  <c r="M49" i="101" s="1"/>
  <c r="G49" i="108"/>
  <c r="M49" i="108" s="1"/>
  <c r="G50" i="101"/>
  <c r="M50" i="101" s="1"/>
  <c r="G54" i="108"/>
  <c r="G51" i="101"/>
  <c r="M51" i="101" s="1"/>
  <c r="G50" i="108"/>
  <c r="M50" i="108" s="1"/>
  <c r="G54" i="101"/>
  <c r="G45" i="101"/>
  <c r="M45" i="101" s="1"/>
  <c r="G53" i="101"/>
  <c r="G54" i="110"/>
  <c r="M54" i="110" s="1"/>
  <c r="M30" i="109"/>
  <c r="K3" i="105"/>
  <c r="L3" i="105" s="1"/>
  <c r="K2" i="105"/>
  <c r="L2" i="105" s="1"/>
  <c r="K5" i="105"/>
  <c r="L5" i="105" s="1"/>
  <c r="K15" i="105"/>
  <c r="L15" i="105" s="1"/>
  <c r="G38" i="101"/>
  <c r="G23" i="108"/>
  <c r="M23" i="108" s="1"/>
  <c r="G32" i="108"/>
  <c r="G27" i="110"/>
  <c r="M27" i="110" s="1"/>
  <c r="G35" i="110"/>
  <c r="G44" i="110"/>
  <c r="G24" i="108"/>
  <c r="M24" i="108" s="1"/>
  <c r="G27" i="108"/>
  <c r="M27" i="108" s="1"/>
  <c r="G30" i="108"/>
  <c r="G30" i="110"/>
  <c r="G36" i="110"/>
  <c r="G40" i="101"/>
  <c r="G21" i="108"/>
  <c r="M21" i="108" s="1"/>
  <c r="G38" i="108"/>
  <c r="G31" i="110"/>
  <c r="M31" i="110" s="1"/>
  <c r="G39" i="101"/>
  <c r="G25" i="108"/>
  <c r="M25" i="108" s="1"/>
  <c r="G28" i="108"/>
  <c r="M28" i="108" s="1"/>
  <c r="G33" i="108"/>
  <c r="G22" i="108"/>
  <c r="M22" i="108" s="1"/>
  <c r="G25" i="110"/>
  <c r="M25" i="110" s="1"/>
  <c r="G34" i="110"/>
  <c r="G42" i="110"/>
  <c r="G37" i="101"/>
  <c r="G19" i="108"/>
  <c r="M19" i="108" s="1"/>
  <c r="G26" i="108"/>
  <c r="G36" i="108"/>
  <c r="G40" i="108"/>
  <c r="G26" i="110"/>
  <c r="M26" i="110" s="1"/>
  <c r="G43" i="110"/>
  <c r="G29" i="110"/>
  <c r="M29" i="110" s="1"/>
  <c r="G16" i="107"/>
  <c r="G8" i="108"/>
  <c r="G16" i="108"/>
  <c r="G18" i="112"/>
  <c r="G8" i="101"/>
  <c r="G7" i="101"/>
  <c r="G16" i="101"/>
  <c r="G7" i="107"/>
  <c r="G18" i="110"/>
  <c r="M18" i="110" s="1"/>
  <c r="G10" i="112"/>
  <c r="G13" i="101"/>
  <c r="G15" i="108"/>
  <c r="M15" i="108" s="1"/>
  <c r="G36" i="107"/>
  <c r="G52" i="112"/>
  <c r="M52" i="112" s="1"/>
  <c r="G49" i="112"/>
  <c r="M49" i="112" s="1"/>
  <c r="G54" i="112"/>
  <c r="K3" i="108"/>
  <c r="L3" i="108" s="1"/>
  <c r="G40" i="110"/>
  <c r="G22" i="110"/>
  <c r="M22" i="110" s="1"/>
  <c r="L40" i="112"/>
  <c r="M40" i="112" s="1"/>
  <c r="K7" i="112"/>
  <c r="L7" i="112" s="1"/>
  <c r="G24" i="110"/>
  <c r="M24" i="110" s="1"/>
  <c r="G33" i="110"/>
  <c r="M33" i="110" s="1"/>
  <c r="G41" i="110"/>
  <c r="L45" i="112"/>
  <c r="G31" i="105"/>
  <c r="M31" i="105" s="1"/>
  <c r="G46" i="101"/>
  <c r="M46" i="101" s="1"/>
  <c r="G52" i="101"/>
  <c r="G47" i="108"/>
  <c r="M47" i="108" s="1"/>
  <c r="G51" i="108"/>
  <c r="M51" i="108" s="1"/>
  <c r="G28" i="107"/>
  <c r="M28" i="107" s="1"/>
  <c r="K15" i="112"/>
  <c r="L15" i="112" s="1"/>
  <c r="G36" i="105"/>
  <c r="G40" i="105"/>
  <c r="G52" i="107"/>
  <c r="G19" i="110"/>
  <c r="G28" i="110"/>
  <c r="M28" i="110" s="1"/>
  <c r="G45" i="110"/>
  <c r="M45" i="110" s="1"/>
  <c r="G10" i="110"/>
  <c r="M10" i="110" s="1"/>
  <c r="G48" i="110"/>
  <c r="M48" i="110" s="1"/>
  <c r="G17" i="112"/>
  <c r="G19" i="112"/>
  <c r="G11" i="112"/>
  <c r="G48" i="112"/>
  <c r="M48" i="112" s="1"/>
  <c r="G13" i="105"/>
  <c r="G23" i="110"/>
  <c r="M23" i="110" s="1"/>
  <c r="G32" i="110"/>
  <c r="M32" i="110" s="1"/>
  <c r="G39" i="110"/>
  <c r="G8" i="105"/>
  <c r="F3" i="110"/>
  <c r="G3" i="110" s="1"/>
  <c r="F16" i="110"/>
  <c r="G16" i="110" s="1"/>
  <c r="F5" i="110"/>
  <c r="G5" i="110" s="1"/>
  <c r="M5" i="110" s="1"/>
  <c r="F4" i="110"/>
  <c r="G4" i="110" s="1"/>
  <c r="F14" i="110"/>
  <c r="G14" i="110" s="1"/>
  <c r="G20" i="105"/>
  <c r="M20" i="105" s="1"/>
  <c r="G24" i="105"/>
  <c r="M24" i="105" s="1"/>
  <c r="K3" i="107"/>
  <c r="L3" i="107" s="1"/>
  <c r="K12" i="107"/>
  <c r="L12" i="107" s="1"/>
  <c r="G33" i="105"/>
  <c r="G39" i="105"/>
  <c r="G57" i="105"/>
  <c r="M57" i="105" s="1"/>
  <c r="G21" i="105"/>
  <c r="M21" i="105" s="1"/>
  <c r="G25" i="105"/>
  <c r="M25" i="105" s="1"/>
  <c r="G46" i="105"/>
  <c r="M46" i="105" s="1"/>
  <c r="K15" i="110"/>
  <c r="L15" i="110" s="1"/>
  <c r="K3" i="110"/>
  <c r="L3" i="110" s="1"/>
  <c r="F15" i="101"/>
  <c r="G15" i="101" s="1"/>
  <c r="G22" i="105"/>
  <c r="M22" i="105" s="1"/>
  <c r="G26" i="105"/>
  <c r="G30" i="105"/>
  <c r="M30" i="105" s="1"/>
  <c r="F11" i="107"/>
  <c r="G11" i="107" s="1"/>
  <c r="F14" i="107"/>
  <c r="G14" i="107" s="1"/>
  <c r="K7" i="108"/>
  <c r="L7" i="108" s="1"/>
  <c r="G32" i="105"/>
  <c r="G38" i="105"/>
  <c r="K2" i="108"/>
  <c r="L2" i="108" s="1"/>
  <c r="F7" i="108"/>
  <c r="G7" i="108" s="1"/>
  <c r="K11" i="105"/>
  <c r="L11" i="105" s="1"/>
  <c r="K4" i="105"/>
  <c r="L4" i="105" s="1"/>
  <c r="G28" i="105"/>
  <c r="M28" i="105" s="1"/>
  <c r="G42" i="105"/>
  <c r="L40" i="105"/>
  <c r="M40" i="105" s="1"/>
  <c r="L6" i="105"/>
  <c r="G29" i="105"/>
  <c r="M29" i="105" s="1"/>
  <c r="L39" i="108"/>
  <c r="M39" i="108" s="1"/>
  <c r="J26" i="105"/>
  <c r="L40" i="107"/>
  <c r="K11" i="112"/>
  <c r="L11" i="112" s="1"/>
  <c r="G19" i="105"/>
  <c r="M19" i="105" s="1"/>
  <c r="G23" i="105"/>
  <c r="M23" i="105" s="1"/>
  <c r="G37" i="105"/>
  <c r="G41" i="105"/>
  <c r="G27" i="105"/>
  <c r="M27" i="105" s="1"/>
  <c r="F2" i="110"/>
  <c r="G2" i="110" s="1"/>
  <c r="F8" i="110"/>
  <c r="G8" i="110" s="1"/>
  <c r="G47" i="105"/>
  <c r="M47" i="105" s="1"/>
  <c r="G56" i="105"/>
  <c r="M56" i="105" s="1"/>
  <c r="G48" i="107"/>
  <c r="M48" i="107" s="1"/>
  <c r="K12" i="108"/>
  <c r="L12" i="108" s="1"/>
  <c r="K8" i="112"/>
  <c r="L8" i="112" s="1"/>
  <c r="G50" i="105"/>
  <c r="M50" i="105" s="1"/>
  <c r="G54" i="105"/>
  <c r="M54" i="105" s="1"/>
  <c r="F3" i="107"/>
  <c r="G3" i="107" s="1"/>
  <c r="G49" i="107"/>
  <c r="M49" i="107" s="1"/>
  <c r="F13" i="108"/>
  <c r="G13" i="108" s="1"/>
  <c r="K16" i="112"/>
  <c r="L16" i="112" s="1"/>
  <c r="G43" i="112"/>
  <c r="G53" i="112"/>
  <c r="G57" i="112"/>
  <c r="K4" i="110"/>
  <c r="L4" i="110" s="1"/>
  <c r="G53" i="105"/>
  <c r="M53" i="105" s="1"/>
  <c r="F4" i="108"/>
  <c r="G4" i="108" s="1"/>
  <c r="M4" i="108" s="1"/>
  <c r="K14" i="110"/>
  <c r="L14" i="110" s="1"/>
  <c r="G34" i="112"/>
  <c r="G41" i="112"/>
  <c r="L43" i="112"/>
  <c r="G51" i="105"/>
  <c r="M51" i="105" s="1"/>
  <c r="G52" i="105"/>
  <c r="M52" i="105" s="1"/>
  <c r="K2" i="112"/>
  <c r="L2" i="112" s="1"/>
  <c r="G24" i="112"/>
  <c r="M24" i="112" s="1"/>
  <c r="G28" i="112"/>
  <c r="M28" i="112" s="1"/>
  <c r="L41" i="112"/>
  <c r="K4" i="112"/>
  <c r="L4" i="112" s="1"/>
  <c r="G53" i="107"/>
  <c r="G46" i="107"/>
  <c r="M46" i="107" s="1"/>
  <c r="G54" i="107"/>
  <c r="G47" i="107"/>
  <c r="F5" i="108"/>
  <c r="G5" i="108" s="1"/>
  <c r="G32" i="112"/>
  <c r="G39" i="112"/>
  <c r="G44" i="112"/>
  <c r="M44" i="112" s="1"/>
  <c r="G49" i="105"/>
  <c r="M49" i="105" s="1"/>
  <c r="G55" i="105"/>
  <c r="M55" i="105" s="1"/>
  <c r="F12" i="107"/>
  <c r="G12" i="107" s="1"/>
  <c r="G50" i="107"/>
  <c r="M50" i="107" s="1"/>
  <c r="G48" i="105"/>
  <c r="M48" i="105" s="1"/>
  <c r="F4" i="107"/>
  <c r="G4" i="107" s="1"/>
  <c r="G16" i="105"/>
  <c r="G45" i="105"/>
  <c r="M45" i="105" s="1"/>
  <c r="G51" i="107"/>
  <c r="M51" i="107" s="1"/>
  <c r="F2" i="108"/>
  <c r="G2" i="108" s="1"/>
  <c r="L40" i="110"/>
  <c r="K14" i="112"/>
  <c r="L14" i="112" s="1"/>
  <c r="G25" i="112"/>
  <c r="M25" i="112" s="1"/>
  <c r="G29" i="112"/>
  <c r="M29" i="112" s="1"/>
  <c r="G35" i="112"/>
  <c r="L39" i="112"/>
  <c r="G22" i="112"/>
  <c r="M22" i="112" s="1"/>
  <c r="G26" i="112"/>
  <c r="M26" i="112" s="1"/>
  <c r="G30" i="112"/>
  <c r="M30" i="112" s="1"/>
  <c r="G33" i="112"/>
  <c r="G42" i="112"/>
  <c r="M42" i="112" s="1"/>
  <c r="G50" i="112"/>
  <c r="M50" i="112" s="1"/>
  <c r="G55" i="112"/>
  <c r="G36" i="112"/>
  <c r="G23" i="112"/>
  <c r="M23" i="112" s="1"/>
  <c r="G27" i="112"/>
  <c r="M27" i="112" s="1"/>
  <c r="G31" i="112"/>
  <c r="G45" i="112"/>
  <c r="G51" i="112"/>
  <c r="M51" i="112" s="1"/>
  <c r="G56" i="112"/>
  <c r="F7" i="112"/>
  <c r="G7" i="112" s="1"/>
  <c r="F6" i="112"/>
  <c r="G6" i="112" s="1"/>
  <c r="M6" i="112" s="1"/>
  <c r="F2" i="112"/>
  <c r="G2" i="112" s="1"/>
  <c r="F5" i="112"/>
  <c r="G5" i="112" s="1"/>
  <c r="M5" i="112" s="1"/>
  <c r="F9" i="112"/>
  <c r="G9" i="112" s="1"/>
  <c r="F16" i="112"/>
  <c r="G16" i="112" s="1"/>
  <c r="F14" i="112"/>
  <c r="G14" i="112" s="1"/>
  <c r="F4" i="112"/>
  <c r="G4" i="112" s="1"/>
  <c r="F8" i="112"/>
  <c r="G8" i="112" s="1"/>
  <c r="F15" i="112"/>
  <c r="G15" i="112" s="1"/>
  <c r="F3" i="112"/>
  <c r="G3" i="112" s="1"/>
  <c r="M3" i="112" s="1"/>
  <c r="K2" i="110"/>
  <c r="L2" i="110" s="1"/>
  <c r="L39" i="110"/>
  <c r="L41" i="110"/>
  <c r="K6" i="110"/>
  <c r="L6" i="110" s="1"/>
  <c r="L43" i="110"/>
  <c r="L42" i="110"/>
  <c r="K7" i="110"/>
  <c r="L7" i="110" s="1"/>
  <c r="L44" i="110"/>
  <c r="K16" i="110"/>
  <c r="L16" i="110" s="1"/>
  <c r="K8" i="110"/>
  <c r="L8" i="110" s="1"/>
  <c r="K13" i="108"/>
  <c r="L13" i="108" s="1"/>
  <c r="L40" i="108"/>
  <c r="L38" i="108"/>
  <c r="J26" i="108"/>
  <c r="K5" i="108"/>
  <c r="L5" i="108" s="1"/>
  <c r="L36" i="108"/>
  <c r="M36" i="108" s="1"/>
  <c r="F14" i="105"/>
  <c r="G14" i="105" s="1"/>
  <c r="M14" i="105" s="1"/>
  <c r="F15" i="105"/>
  <c r="G15" i="105" s="1"/>
  <c r="F3" i="108"/>
  <c r="G3" i="108" s="1"/>
  <c r="F6" i="108"/>
  <c r="G6" i="108" s="1"/>
  <c r="M6" i="108" s="1"/>
  <c r="F11" i="108"/>
  <c r="G11" i="108" s="1"/>
  <c r="F14" i="108"/>
  <c r="G14" i="108" s="1"/>
  <c r="F12" i="108"/>
  <c r="G12" i="108" s="1"/>
  <c r="K11" i="108"/>
  <c r="L11" i="108" s="1"/>
  <c r="L37" i="108"/>
  <c r="K14" i="108"/>
  <c r="L14" i="108" s="1"/>
  <c r="L36" i="105"/>
  <c r="L38" i="105"/>
  <c r="L37" i="105"/>
  <c r="L39" i="105"/>
  <c r="K7" i="105"/>
  <c r="L7" i="105" s="1"/>
  <c r="K12" i="105"/>
  <c r="L12" i="105" s="1"/>
  <c r="L38" i="101"/>
  <c r="J26" i="101"/>
  <c r="K2" i="101"/>
  <c r="L2" i="101" s="1"/>
  <c r="L37" i="101"/>
  <c r="L39" i="101"/>
  <c r="L36" i="101"/>
  <c r="K3" i="101"/>
  <c r="L3" i="101" s="1"/>
  <c r="L40" i="101"/>
  <c r="L38" i="107"/>
  <c r="M38" i="107" s="1"/>
  <c r="L36" i="107"/>
  <c r="K4" i="107"/>
  <c r="L4" i="107" s="1"/>
  <c r="K11" i="107"/>
  <c r="L11" i="107" s="1"/>
  <c r="L39" i="107"/>
  <c r="K2" i="107"/>
  <c r="L2" i="107" s="1"/>
  <c r="K14" i="107"/>
  <c r="L14" i="107" s="1"/>
  <c r="L37" i="107"/>
  <c r="K5" i="107"/>
  <c r="L5" i="107" s="1"/>
  <c r="G32" i="107"/>
  <c r="G41" i="107"/>
  <c r="G5" i="107"/>
  <c r="G22" i="107"/>
  <c r="M22" i="107" s="1"/>
  <c r="G29" i="107"/>
  <c r="M29" i="107" s="1"/>
  <c r="G37" i="107"/>
  <c r="M37" i="107" s="1"/>
  <c r="G26" i="107"/>
  <c r="M26" i="107" s="1"/>
  <c r="G39" i="107"/>
  <c r="M39" i="107" s="1"/>
  <c r="G8" i="107"/>
  <c r="G15" i="107"/>
  <c r="G19" i="107"/>
  <c r="M19" i="107" s="1"/>
  <c r="G23" i="107"/>
  <c r="M23" i="107" s="1"/>
  <c r="G30" i="107"/>
  <c r="M30" i="107" s="1"/>
  <c r="G33" i="107"/>
  <c r="G42" i="107"/>
  <c r="G6" i="107"/>
  <c r="G13" i="107"/>
  <c r="G40" i="107"/>
  <c r="G20" i="107"/>
  <c r="M20" i="107" s="1"/>
  <c r="G24" i="107"/>
  <c r="M24" i="107" s="1"/>
  <c r="G27" i="107"/>
  <c r="M27" i="107" s="1"/>
  <c r="G31" i="107"/>
  <c r="F2" i="107"/>
  <c r="G2" i="107" s="1"/>
  <c r="F50" i="110"/>
  <c r="G50" i="110" s="1"/>
  <c r="M50" i="110" s="1"/>
  <c r="G53" i="110"/>
  <c r="M53" i="110" s="1"/>
  <c r="G52" i="110"/>
  <c r="M52" i="110" s="1"/>
  <c r="G51" i="110"/>
  <c r="M51" i="110" s="1"/>
  <c r="G49" i="110"/>
  <c r="M49" i="110" s="1"/>
  <c r="M9" i="110"/>
  <c r="F15" i="110"/>
  <c r="G15" i="110" s="1"/>
  <c r="F6" i="110"/>
  <c r="G6" i="110" s="1"/>
  <c r="F7" i="110"/>
  <c r="G7" i="110" s="1"/>
  <c r="F17" i="110"/>
  <c r="G17" i="110" s="1"/>
  <c r="M17" i="110" s="1"/>
  <c r="M38" i="109"/>
  <c r="M39" i="109"/>
  <c r="M37" i="109"/>
  <c r="M36" i="109"/>
  <c r="M40" i="109"/>
  <c r="M8" i="109"/>
  <c r="M26" i="109"/>
  <c r="M34" i="109" s="1"/>
  <c r="B47" i="109" s="1"/>
  <c r="G25" i="113" s="1"/>
  <c r="M58" i="109"/>
  <c r="B49" i="109" s="1"/>
  <c r="G27" i="113" s="1"/>
  <c r="F4" i="109"/>
  <c r="G4" i="109" s="1"/>
  <c r="M4" i="109" s="1"/>
  <c r="F5" i="109"/>
  <c r="G5" i="109" s="1"/>
  <c r="M5" i="109" s="1"/>
  <c r="F11" i="109"/>
  <c r="G11" i="109" s="1"/>
  <c r="M11" i="109" s="1"/>
  <c r="F14" i="109"/>
  <c r="G14" i="109" s="1"/>
  <c r="M14" i="109" s="1"/>
  <c r="F3" i="109"/>
  <c r="G3" i="109" s="1"/>
  <c r="M3" i="109" s="1"/>
  <c r="F7" i="109"/>
  <c r="G7" i="109" s="1"/>
  <c r="M7" i="109" s="1"/>
  <c r="F13" i="109"/>
  <c r="G13" i="109" s="1"/>
  <c r="M13" i="109" s="1"/>
  <c r="F2" i="109"/>
  <c r="G2" i="109" s="1"/>
  <c r="M2" i="109" s="1"/>
  <c r="N3" i="109" s="1"/>
  <c r="F6" i="109"/>
  <c r="G6" i="109" s="1"/>
  <c r="M6" i="109" s="1"/>
  <c r="M6" i="107"/>
  <c r="M5" i="107"/>
  <c r="F12" i="105"/>
  <c r="G12" i="105" s="1"/>
  <c r="F5" i="105"/>
  <c r="G5" i="105" s="1"/>
  <c r="F3" i="105"/>
  <c r="G3" i="105" s="1"/>
  <c r="F6" i="105"/>
  <c r="G6" i="105" s="1"/>
  <c r="F11" i="105"/>
  <c r="G11" i="105" s="1"/>
  <c r="F4" i="105"/>
  <c r="G4" i="105" s="1"/>
  <c r="F2" i="105"/>
  <c r="G2" i="105" s="1"/>
  <c r="F7" i="105"/>
  <c r="G7" i="105" s="1"/>
  <c r="G20" i="101"/>
  <c r="M20" i="101" s="1"/>
  <c r="G32" i="101"/>
  <c r="G23" i="101"/>
  <c r="M23" i="101" s="1"/>
  <c r="G22" i="101"/>
  <c r="M22" i="101" s="1"/>
  <c r="G21" i="101"/>
  <c r="M21" i="101" s="1"/>
  <c r="G33" i="101"/>
  <c r="G31" i="101"/>
  <c r="G30" i="101"/>
  <c r="M30" i="101" s="1"/>
  <c r="G29" i="101"/>
  <c r="M29" i="101" s="1"/>
  <c r="G28" i="101"/>
  <c r="M28" i="101" s="1"/>
  <c r="G26" i="101"/>
  <c r="G27" i="101"/>
  <c r="M27" i="101" s="1"/>
  <c r="G19" i="101"/>
  <c r="M19" i="101" s="1"/>
  <c r="F14" i="101"/>
  <c r="G14" i="101" s="1"/>
  <c r="F12" i="101"/>
  <c r="G12" i="101" s="1"/>
  <c r="M12" i="101" s="1"/>
  <c r="F2" i="101"/>
  <c r="G2" i="101" s="1"/>
  <c r="F5" i="101"/>
  <c r="G5" i="101" s="1"/>
  <c r="F6" i="101"/>
  <c r="G6" i="101" s="1"/>
  <c r="F3" i="101"/>
  <c r="G3" i="101" s="1"/>
  <c r="F4" i="101"/>
  <c r="G4" i="101" s="1"/>
  <c r="M59" i="116" l="1"/>
  <c r="B53" i="116" s="1"/>
  <c r="M42" i="116"/>
  <c r="M47" i="116" s="1"/>
  <c r="B52" i="116" s="1"/>
  <c r="M20" i="116"/>
  <c r="B50" i="116" s="1"/>
  <c r="M12" i="116"/>
  <c r="B49" i="116" s="1"/>
  <c r="M6" i="101"/>
  <c r="M36" i="101"/>
  <c r="M42" i="110"/>
  <c r="M30" i="108"/>
  <c r="M37" i="108"/>
  <c r="M41" i="110"/>
  <c r="M39" i="110"/>
  <c r="M44" i="110"/>
  <c r="M55" i="101"/>
  <c r="B49" i="101" s="1"/>
  <c r="D27" i="113" s="1"/>
  <c r="M39" i="101"/>
  <c r="M5" i="101"/>
  <c r="M26" i="108"/>
  <c r="M34" i="108" s="1"/>
  <c r="B47" i="108" s="1"/>
  <c r="F25" i="113" s="1"/>
  <c r="M38" i="105"/>
  <c r="M4" i="101"/>
  <c r="M37" i="101"/>
  <c r="M14" i="101"/>
  <c r="M40" i="101"/>
  <c r="M15" i="105"/>
  <c r="M7" i="112"/>
  <c r="M30" i="110"/>
  <c r="M37" i="110" s="1"/>
  <c r="B50" i="110" s="1"/>
  <c r="H25" i="113" s="1"/>
  <c r="M3" i="110"/>
  <c r="M15" i="101"/>
  <c r="G30" i="113"/>
  <c r="G31" i="113" s="1"/>
  <c r="M12" i="107"/>
  <c r="M36" i="107"/>
  <c r="M38" i="108"/>
  <c r="M43" i="110"/>
  <c r="M38" i="101"/>
  <c r="M40" i="108"/>
  <c r="M36" i="105"/>
  <c r="M3" i="108"/>
  <c r="M40" i="110"/>
  <c r="M55" i="108"/>
  <c r="B49" i="108" s="1"/>
  <c r="F27" i="113" s="1"/>
  <c r="M11" i="105"/>
  <c r="M7" i="105"/>
  <c r="M45" i="112"/>
  <c r="M15" i="112"/>
  <c r="M39" i="112"/>
  <c r="M6" i="105"/>
  <c r="M4" i="110"/>
  <c r="M14" i="110"/>
  <c r="M40" i="107"/>
  <c r="M4" i="112"/>
  <c r="M55" i="107"/>
  <c r="B49" i="107" s="1"/>
  <c r="C27" i="113" s="1"/>
  <c r="M3" i="107"/>
  <c r="M16" i="110"/>
  <c r="M39" i="105"/>
  <c r="M43" i="112"/>
  <c r="M2" i="110"/>
  <c r="M2" i="112"/>
  <c r="M41" i="112"/>
  <c r="M15" i="110"/>
  <c r="M4" i="105"/>
  <c r="M4" i="107"/>
  <c r="M37" i="105"/>
  <c r="M26" i="105"/>
  <c r="M34" i="105" s="1"/>
  <c r="B47" i="105" s="1"/>
  <c r="E25" i="113" s="1"/>
  <c r="M12" i="108"/>
  <c r="M7" i="108"/>
  <c r="M7" i="110"/>
  <c r="M8" i="110"/>
  <c r="M16" i="112"/>
  <c r="M14" i="112"/>
  <c r="M3" i="101"/>
  <c r="M26" i="101"/>
  <c r="M34" i="101" s="1"/>
  <c r="B47" i="101" s="1"/>
  <c r="D25" i="113" s="1"/>
  <c r="M2" i="108"/>
  <c r="M37" i="112"/>
  <c r="B50" i="112" s="1"/>
  <c r="I25" i="113" s="1"/>
  <c r="M59" i="105"/>
  <c r="B49" i="105" s="1"/>
  <c r="E27" i="113" s="1"/>
  <c r="M11" i="107"/>
  <c r="M13" i="108"/>
  <c r="M3" i="105"/>
  <c r="M5" i="108"/>
  <c r="N5" i="108" s="1"/>
  <c r="M8" i="112"/>
  <c r="M58" i="112"/>
  <c r="B52" i="112" s="1"/>
  <c r="I27" i="113" s="1"/>
  <c r="M2" i="105"/>
  <c r="M6" i="110"/>
  <c r="M12" i="105"/>
  <c r="M14" i="108"/>
  <c r="M11" i="108"/>
  <c r="M5" i="105"/>
  <c r="M2" i="107"/>
  <c r="M14" i="107"/>
  <c r="M34" i="107"/>
  <c r="B47" i="107" s="1"/>
  <c r="C25" i="113" s="1"/>
  <c r="M58" i="110"/>
  <c r="B52" i="110" s="1"/>
  <c r="H27" i="113" s="1"/>
  <c r="N5" i="109"/>
  <c r="M43" i="109"/>
  <c r="B48" i="109" s="1"/>
  <c r="M17" i="109"/>
  <c r="B46" i="109" s="1"/>
  <c r="M9" i="109"/>
  <c r="B45" i="109" s="1"/>
  <c r="M2" i="101"/>
  <c r="B59" i="116" l="1"/>
  <c r="M43" i="108"/>
  <c r="B48" i="108" s="1"/>
  <c r="F26" i="113" s="1"/>
  <c r="M17" i="101"/>
  <c r="B46" i="101" s="1"/>
  <c r="M17" i="105"/>
  <c r="B46" i="105" s="1"/>
  <c r="M43" i="101"/>
  <c r="B48" i="101" s="1"/>
  <c r="D26" i="113" s="1"/>
  <c r="M46" i="110"/>
  <c r="B51" i="110" s="1"/>
  <c r="H26" i="113" s="1"/>
  <c r="N3" i="108"/>
  <c r="M43" i="107"/>
  <c r="B48" i="107" s="1"/>
  <c r="C26" i="113" s="1"/>
  <c r="M43" i="105"/>
  <c r="B48" i="105" s="1"/>
  <c r="E26" i="113" s="1"/>
  <c r="M9" i="101"/>
  <c r="B45" i="101" s="1"/>
  <c r="M46" i="112"/>
  <c r="B51" i="112" s="1"/>
  <c r="I26" i="113" s="1"/>
  <c r="M20" i="112"/>
  <c r="B49" i="112" s="1"/>
  <c r="M12" i="112"/>
  <c r="B48" i="112" s="1"/>
  <c r="M20" i="110"/>
  <c r="B49" i="110" s="1"/>
  <c r="M12" i="110"/>
  <c r="B48" i="110" s="1"/>
  <c r="M9" i="105"/>
  <c r="B45" i="105" s="1"/>
  <c r="E23" i="113" s="1"/>
  <c r="E24" i="113" s="1"/>
  <c r="M9" i="107"/>
  <c r="B45" i="107" s="1"/>
  <c r="M17" i="107"/>
  <c r="B46" i="107" s="1"/>
  <c r="M9" i="108"/>
  <c r="B45" i="108" s="1"/>
  <c r="M17" i="108"/>
  <c r="B46" i="108" s="1"/>
  <c r="B58" i="109"/>
  <c r="D23" i="113" l="1"/>
  <c r="D24" i="113" s="1"/>
  <c r="D30" i="113"/>
  <c r="D31" i="113" s="1"/>
  <c r="E30" i="113"/>
  <c r="E31" i="113" s="1"/>
  <c r="I23" i="113"/>
  <c r="B55" i="101"/>
  <c r="B58" i="112"/>
  <c r="B55" i="107"/>
  <c r="B58" i="110"/>
  <c r="H23" i="113"/>
  <c r="B55" i="108"/>
  <c r="C23" i="113"/>
  <c r="B59" i="105"/>
  <c r="F23" i="113"/>
  <c r="C24" i="113" l="1"/>
  <c r="C30" i="113" s="1"/>
  <c r="C31" i="113" s="1"/>
  <c r="H24" i="113"/>
  <c r="H30" i="113" s="1"/>
  <c r="H31" i="113" s="1"/>
  <c r="F24" i="113"/>
  <c r="F30" i="113" s="1"/>
  <c r="F31" i="113" s="1"/>
  <c r="I24" i="113"/>
  <c r="I30" i="113" s="1"/>
  <c r="I31" i="113" s="1"/>
</calcChain>
</file>

<file path=xl/sharedStrings.xml><?xml version="1.0" encoding="utf-8"?>
<sst xmlns="http://schemas.openxmlformats.org/spreadsheetml/2006/main" count="52219" uniqueCount="16682">
  <si>
    <t>Articolo</t>
  </si>
  <si>
    <t>Descrizione</t>
  </si>
  <si>
    <t>UM</t>
  </si>
  <si>
    <r>
      <t xml:space="preserve">MF
</t>
    </r>
    <r>
      <rPr>
        <i/>
        <sz val="9"/>
        <rFont val="Verdana"/>
        <family val="2"/>
      </rPr>
      <t>Grezzo</t>
    </r>
  </si>
  <si>
    <t>D0007432</t>
  </si>
  <si>
    <t>€/Kg</t>
  </si>
  <si>
    <t>D0007434</t>
  </si>
  <si>
    <t>PROFILATO PORTA LAMELLA DI COMPENSAZIONE</t>
  </si>
  <si>
    <t>D1060058</t>
  </si>
  <si>
    <t>PROFILATO MEZZO MONTANTE</t>
  </si>
  <si>
    <t>€/M</t>
  </si>
  <si>
    <t>D0007475</t>
  </si>
  <si>
    <t>D1057000</t>
  </si>
  <si>
    <t>D1057001</t>
  </si>
  <si>
    <t>D1057002</t>
  </si>
  <si>
    <t>Prezzo di vendita per  Colore</t>
  </si>
  <si>
    <t>€/Pz</t>
  </si>
  <si>
    <t>Non
Configurabile</t>
  </si>
  <si>
    <t>Y3B10074</t>
  </si>
  <si>
    <t>Y3B10073</t>
  </si>
  <si>
    <t>Y1B10094</t>
  </si>
  <si>
    <t>Y1B10093</t>
  </si>
  <si>
    <t>Y17A0082</t>
  </si>
  <si>
    <t>Y17A0081</t>
  </si>
  <si>
    <t>Y12A0008</t>
  </si>
  <si>
    <t>Y12A0007</t>
  </si>
  <si>
    <t>Y12A0006</t>
  </si>
  <si>
    <t>Y12A0005</t>
  </si>
  <si>
    <t>Y12A0004</t>
  </si>
  <si>
    <t>Y12A0003</t>
  </si>
  <si>
    <t>Y12A0002</t>
  </si>
  <si>
    <t>Y12A0001</t>
  </si>
  <si>
    <t>Y12A0000</t>
  </si>
  <si>
    <t>STD Tubo Rettangolo 80x30x2</t>
  </si>
  <si>
    <t>XR80302</t>
  </si>
  <si>
    <t>W4000205</t>
  </si>
  <si>
    <t>W4000204</t>
  </si>
  <si>
    <t>W4000187</t>
  </si>
  <si>
    <t>COPRIFILO SOGLIA DAVANZALE 119MM PRE-FOR</t>
  </si>
  <si>
    <t>W4000186</t>
  </si>
  <si>
    <t>COPRIFILO SOGLIA DAVANZALE PRE-FORATO</t>
  </si>
  <si>
    <t>W4000185</t>
  </si>
  <si>
    <t>W4000168</t>
  </si>
  <si>
    <t>W4000167</t>
  </si>
  <si>
    <t>W3090223</t>
  </si>
  <si>
    <t>W3090221</t>
  </si>
  <si>
    <t>COPRIGIUNTO</t>
  </si>
  <si>
    <t>W3090217</t>
  </si>
  <si>
    <t>W3090174</t>
  </si>
  <si>
    <t>W3090161</t>
  </si>
  <si>
    <t>W3090144</t>
  </si>
  <si>
    <t>COPRIGIUNTO H 70 MM</t>
  </si>
  <si>
    <t>W3090137</t>
  </si>
  <si>
    <t>COPRIGIUNTO 70 MM PER RESTAURO</t>
  </si>
  <si>
    <t>W3090136</t>
  </si>
  <si>
    <t>W3090133</t>
  </si>
  <si>
    <t>PROFILO ANTA DOPPIO BATTENTE</t>
  </si>
  <si>
    <t>W3090119</t>
  </si>
  <si>
    <t>RIPORTO PER MANIGLIA CENTRALE</t>
  </si>
  <si>
    <t>W3090108</t>
  </si>
  <si>
    <t>W3010188</t>
  </si>
  <si>
    <t>W1010508</t>
  </si>
  <si>
    <t>W1010507</t>
  </si>
  <si>
    <t>W1010427</t>
  </si>
  <si>
    <t>W1010417</t>
  </si>
  <si>
    <t>W1010416</t>
  </si>
  <si>
    <t>W1010410</t>
  </si>
  <si>
    <t>ZOCCOLO RIPORTATO</t>
  </si>
  <si>
    <t>W1010371</t>
  </si>
  <si>
    <t>W1010306</t>
  </si>
  <si>
    <t>W1010305</t>
  </si>
  <si>
    <t>ANTA Z A SCOMPARSA</t>
  </si>
  <si>
    <t>W1010304</t>
  </si>
  <si>
    <t>W1010303</t>
  </si>
  <si>
    <t>W1010290</t>
  </si>
  <si>
    <t>W1010289</t>
  </si>
  <si>
    <t>W1010276</t>
  </si>
  <si>
    <t>W1010241</t>
  </si>
  <si>
    <t>W1010240</t>
  </si>
  <si>
    <t>TRAVERSO ANTA GUARNIZIONE GRIGIA</t>
  </si>
  <si>
    <t>W1010213</t>
  </si>
  <si>
    <t>TRAVERSO ANTA GUARNIZIONE NERA</t>
  </si>
  <si>
    <t>W1010212</t>
  </si>
  <si>
    <t>W1010186</t>
  </si>
  <si>
    <t>W1010136</t>
  </si>
  <si>
    <t>W1010132</t>
  </si>
  <si>
    <t>W1010131</t>
  </si>
  <si>
    <t>W1010128</t>
  </si>
  <si>
    <t>TELAIO LATERALE 3 BINARI</t>
  </si>
  <si>
    <t>TGA1102</t>
  </si>
  <si>
    <t>TELAIO INFERIORE 3 BINARI</t>
  </si>
  <si>
    <t>TGA1101</t>
  </si>
  <si>
    <t>TELAIO SUPERIORE 3 BINARI</t>
  </si>
  <si>
    <t>TGA1100</t>
  </si>
  <si>
    <t>RIVESTIMENTO LATERALE ESTERNO</t>
  </si>
  <si>
    <t>T591199</t>
  </si>
  <si>
    <t>COPRIFILO 24X134MM</t>
  </si>
  <si>
    <t>T591154</t>
  </si>
  <si>
    <t>COPRIFILO 23,5X114MM</t>
  </si>
  <si>
    <t>T591153</t>
  </si>
  <si>
    <t>SCIVOLO SOGLIA RIBASSATA PRE-FORATO</t>
  </si>
  <si>
    <t>T401028</t>
  </si>
  <si>
    <t>T401027</t>
  </si>
  <si>
    <t>COPRIFILO 20X142,6MM PRE-FORATO</t>
  </si>
  <si>
    <t>T401026</t>
  </si>
  <si>
    <t>COPRIFILO 20X102,6MM PRE-FORATO</t>
  </si>
  <si>
    <t>T401025</t>
  </si>
  <si>
    <t>COPRIFILO 40X75,5MM</t>
  </si>
  <si>
    <t>T401024</t>
  </si>
  <si>
    <t>COPRIFILO  40X55,5MM</t>
  </si>
  <si>
    <t>T401023</t>
  </si>
  <si>
    <t>COPRIFILO  40X35,5MM</t>
  </si>
  <si>
    <t>T401022</t>
  </si>
  <si>
    <t>COPRIFILO 40X23MM</t>
  </si>
  <si>
    <t>T401021</t>
  </si>
  <si>
    <t>COPRIGIUNTO TELAIO 31X15MM</t>
  </si>
  <si>
    <t>T391012</t>
  </si>
  <si>
    <t>COPRIGIUNTO TELAIO 31X13MM</t>
  </si>
  <si>
    <t>T391011</t>
  </si>
  <si>
    <t>COPRIGIUNTO TELAIO 31X12,7MM</t>
  </si>
  <si>
    <t>T391010</t>
  </si>
  <si>
    <t>COPRIFILO 23X95MM</t>
  </si>
  <si>
    <t>T391007</t>
  </si>
  <si>
    <t>COPRIFILO 22X80MM</t>
  </si>
  <si>
    <t>T391006</t>
  </si>
  <si>
    <t>COPERTURA BINARIO</t>
  </si>
  <si>
    <t>T341025</t>
  </si>
  <si>
    <t>SUPPORTO GOCCIOLATOIO</t>
  </si>
  <si>
    <t>T341013</t>
  </si>
  <si>
    <t>GOCCIOLATOIO</t>
  </si>
  <si>
    <t>T341012</t>
  </si>
  <si>
    <t>PROFILO ADDIZIONALE NODO CENTRALE</t>
  </si>
  <si>
    <t>T341008</t>
  </si>
  <si>
    <t>COPERTURA NODO CENTRALE</t>
  </si>
  <si>
    <t>T341007</t>
  </si>
  <si>
    <t>BINARIO IN ALLUMINIO</t>
  </si>
  <si>
    <t>T341000</t>
  </si>
  <si>
    <t>T141043</t>
  </si>
  <si>
    <t>ANTA CENTRALE 98MM VETRO 32MM</t>
  </si>
  <si>
    <t>T141042</t>
  </si>
  <si>
    <t>ANTA CENTRALE VETRO 32MM</t>
  </si>
  <si>
    <t>T141041</t>
  </si>
  <si>
    <t>ANTA LATERALE VETRO 32MM</t>
  </si>
  <si>
    <t>T141040</t>
  </si>
  <si>
    <t>ANTA LATERALE VETRO 28MM</t>
  </si>
  <si>
    <t>T141039</t>
  </si>
  <si>
    <t>ANTA CENTRALE RINFORZATA 77MM  VETRO 28M</t>
  </si>
  <si>
    <t>T141038</t>
  </si>
  <si>
    <t>ANTA CENTRALE  VETRO 28MM</t>
  </si>
  <si>
    <t>T141037</t>
  </si>
  <si>
    <t>ANTA CENTRALE 4 ANTE VETRO 28MM</t>
  </si>
  <si>
    <t>T141033</t>
  </si>
  <si>
    <t>TELAIO 2 BINARI LATERALE 77MM</t>
  </si>
  <si>
    <t>T141031</t>
  </si>
  <si>
    <t>TELAIO  2 BINARI LATERALE PER COPRIFILI</t>
  </si>
  <si>
    <t>T141030</t>
  </si>
  <si>
    <t>T141029</t>
  </si>
  <si>
    <t>TELAIO MONO BINARIO INFERIORE</t>
  </si>
  <si>
    <t>T141026</t>
  </si>
  <si>
    <t>TELAIO MONO BINARIO INFERIORE PER COPRIF</t>
  </si>
  <si>
    <t>T141025</t>
  </si>
  <si>
    <t>ANTA CENTRALE 98MM VETRO 28MM</t>
  </si>
  <si>
    <t>T141024</t>
  </si>
  <si>
    <t>ANTA INFERIORE VETRO 32MM</t>
  </si>
  <si>
    <t>T141021</t>
  </si>
  <si>
    <t>TELAIO 2 BINARI SUPERIORE PER COPRIFILI</t>
  </si>
  <si>
    <t>T141019</t>
  </si>
  <si>
    <t>TRAVERSO  VETRO 28MM</t>
  </si>
  <si>
    <t>T141018</t>
  </si>
  <si>
    <t>TELAIO 2 BINARI SUPERIORE</t>
  </si>
  <si>
    <t>T141017</t>
  </si>
  <si>
    <t>ANTA INFERIORE VETRO 28MM</t>
  </si>
  <si>
    <t>T141015</t>
  </si>
  <si>
    <t>SOGLIA RIBASSATA 2 BINARI</t>
  </si>
  <si>
    <t>T141014</t>
  </si>
  <si>
    <t>SOGLIA RIBASSATA MONOBINARIO</t>
  </si>
  <si>
    <t>T141013</t>
  </si>
  <si>
    <t>T141012</t>
  </si>
  <si>
    <t>TRAVERSO VETRO 32MM</t>
  </si>
  <si>
    <t>T141009</t>
  </si>
  <si>
    <t>TELAIO 2 BINARI LATERALE 97MM</t>
  </si>
  <si>
    <t>T141007</t>
  </si>
  <si>
    <t>T141004</t>
  </si>
  <si>
    <t>TELAIO  2 BINARI INFERIORE</t>
  </si>
  <si>
    <t>T141001</t>
  </si>
  <si>
    <t>TELAIO  2 BINARI INFERIORE PER COPRIFILI</t>
  </si>
  <si>
    <t>T141000</t>
  </si>
  <si>
    <t>RIPORTO ACCOPPIAMENTO TELAI</t>
  </si>
  <si>
    <t>SZ9C030</t>
  </si>
  <si>
    <t>COPERCHIO RINFORZO STATICO</t>
  </si>
  <si>
    <t>SZ9C015</t>
  </si>
  <si>
    <t>SZ9C014</t>
  </si>
  <si>
    <t>RIPORTO ACCOPPIAMENTO TELAI GIUNTI DILAT</t>
  </si>
  <si>
    <t>SZ9C005</t>
  </si>
  <si>
    <t>PROF. GUIDA RALLENTATORE DI CHIUSURA</t>
  </si>
  <si>
    <t>SZ9A105</t>
  </si>
  <si>
    <t>PROFILO COPERTURA RALLENTATORE CHIUSURA</t>
  </si>
  <si>
    <t>SZ9A097</t>
  </si>
  <si>
    <t>BATTUTA RIPORTATA</t>
  </si>
  <si>
    <t>SZ9A016</t>
  </si>
  <si>
    <t>SGC2330</t>
  </si>
  <si>
    <t>SGC2327</t>
  </si>
  <si>
    <t>SGC2325</t>
  </si>
  <si>
    <t>SGC2322</t>
  </si>
  <si>
    <t>SGC2320</t>
  </si>
  <si>
    <t>SGC2317</t>
  </si>
  <si>
    <t>SGC2315</t>
  </si>
  <si>
    <t>SGC2312</t>
  </si>
  <si>
    <t>SGC2310</t>
  </si>
  <si>
    <t>SGC0307</t>
  </si>
  <si>
    <t>SGC0303</t>
  </si>
  <si>
    <t>ANTA BIMETAL</t>
  </si>
  <si>
    <t>SC9V051</t>
  </si>
  <si>
    <t>ANTA</t>
  </si>
  <si>
    <t>SC9V001</t>
  </si>
  <si>
    <t>TELAIO VERTICALE 90°</t>
  </si>
  <si>
    <t>SC9K121</t>
  </si>
  <si>
    <t>TELAIO 2 BINARI 90°</t>
  </si>
  <si>
    <t>SC9K120</t>
  </si>
  <si>
    <t>TELAIO MONOBINARIO 90°</t>
  </si>
  <si>
    <t>SC9K100</t>
  </si>
  <si>
    <t>TELAIO 3 BINARI 45°</t>
  </si>
  <si>
    <t>SC9K030</t>
  </si>
  <si>
    <t>TELAIO 2 BINARI 45°</t>
  </si>
  <si>
    <t>SC9K020</t>
  </si>
  <si>
    <t>TELAIO MONOBINARIO 45°-FISSO</t>
  </si>
  <si>
    <t>SC9K010</t>
  </si>
  <si>
    <t>RIPORTO PER ANGOLO A SCOMPARSA</t>
  </si>
  <si>
    <t>SC9C003</t>
  </si>
  <si>
    <t>RIPORTO CENTRALE</t>
  </si>
  <si>
    <t>SC9C002</t>
  </si>
  <si>
    <t>RINFORZO STATICO</t>
  </si>
  <si>
    <t>SC9C001</t>
  </si>
  <si>
    <t>GUTTER C160</t>
  </si>
  <si>
    <t>SC9A102</t>
  </si>
  <si>
    <t>BINARIO RIPORTATO PER C9K100</t>
  </si>
  <si>
    <t>SC9A101</t>
  </si>
  <si>
    <t>BINARIO RIPORTATO PER C9K121</t>
  </si>
  <si>
    <t>SC9A100</t>
  </si>
  <si>
    <t>FERMAVETRO PARTI FISSE TELAIO 2 BINARI</t>
  </si>
  <si>
    <t>SC9A020</t>
  </si>
  <si>
    <t>FERMAVETRO DI FINITURA PARTI FISSE</t>
  </si>
  <si>
    <t>SC9A010</t>
  </si>
  <si>
    <t>Profilato di inversione labirinto centra</t>
  </si>
  <si>
    <t>SC9A009</t>
  </si>
  <si>
    <t>SC9A007</t>
  </si>
  <si>
    <t>RACCOGLI CONDENSA</t>
  </si>
  <si>
    <t>SC9A004</t>
  </si>
  <si>
    <t>SC9A003</t>
  </si>
  <si>
    <t>CARTELLINA MONTANTE CENTRALE PARTI FISSE</t>
  </si>
  <si>
    <t>SC9A002</t>
  </si>
  <si>
    <t>SA7T002</t>
  </si>
  <si>
    <t>SUPPORTO VETRO</t>
  </si>
  <si>
    <t>PROFILATO CARTELLINA A SCATTO</t>
  </si>
  <si>
    <t>L-IT01298</t>
  </si>
  <si>
    <t>L-IT00549</t>
  </si>
  <si>
    <t>PR. SDOGHE RIDUTTORE DOGA 26224</t>
  </si>
  <si>
    <t>D3B80005</t>
  </si>
  <si>
    <t>PROFILATO TELAIO PERSIANA</t>
  </si>
  <si>
    <t>D3B60016</t>
  </si>
  <si>
    <t>D3B60000</t>
  </si>
  <si>
    <t>PROFILATO ANTA A VETRO</t>
  </si>
  <si>
    <t>D3B20006</t>
  </si>
  <si>
    <t>D3B10052</t>
  </si>
  <si>
    <t>PROFILO SQUADRATO 26.5mm PARETE VISIVA</t>
  </si>
  <si>
    <t>D3851001</t>
  </si>
  <si>
    <t>PROFILO SQUADRATO 40.85mm PARETE VISIVA</t>
  </si>
  <si>
    <t>D3851000</t>
  </si>
  <si>
    <t>DOGA INTERMEDIA SCANDOLA ALLEGGERITA</t>
  </si>
  <si>
    <t>D3565000</t>
  </si>
  <si>
    <t>D3558001</t>
  </si>
  <si>
    <t>D3558000</t>
  </si>
  <si>
    <t>PROFILATO STULP PER PORTE INTERNE</t>
  </si>
  <si>
    <t>D3354022</t>
  </si>
  <si>
    <t>PROFILATO TRAVERSO PER PORTE INTERNE</t>
  </si>
  <si>
    <t>D3354021</t>
  </si>
  <si>
    <t>PR. STULP ANTE CON BATTUTA PORTE INTERNE</t>
  </si>
  <si>
    <t>D3354020</t>
  </si>
  <si>
    <t>PROFIL. ANTA 90mm PORTE INTERNE</t>
  </si>
  <si>
    <t>D3354019</t>
  </si>
  <si>
    <t>PR.BORDATURA A FILO PANNELLO</t>
  </si>
  <si>
    <t>D3354018</t>
  </si>
  <si>
    <t>PROFILATO ANTA A VETRO PER PORTE INTERNE</t>
  </si>
  <si>
    <t>D3354017</t>
  </si>
  <si>
    <t>D3354016</t>
  </si>
  <si>
    <t>D3354015</t>
  </si>
  <si>
    <t>PROFIL. ANTA CON BATTUTA PORTE INTERNE</t>
  </si>
  <si>
    <t>D3354014</t>
  </si>
  <si>
    <t>PROFIL. ANTA 66mm PORTE INTERNE</t>
  </si>
  <si>
    <t>D3354013</t>
  </si>
  <si>
    <t>PROFILATO DI BORDATURA PANNELLO</t>
  </si>
  <si>
    <t>D3354012</t>
  </si>
  <si>
    <t>D3354011</t>
  </si>
  <si>
    <t>PROFIL. IMBOTTE SQUADRATO INDOOR/OFFICE</t>
  </si>
  <si>
    <t>D3354010</t>
  </si>
  <si>
    <t>PROFILATO IMBOTTE SQUADRATO 35mm</t>
  </si>
  <si>
    <t>D3354009</t>
  </si>
  <si>
    <t>PROFILATO IMBOTTE SQUADRATO 74mm</t>
  </si>
  <si>
    <t>D3354008</t>
  </si>
  <si>
    <t>PROFILATO IMBOTTE SQUADRATO 54mm</t>
  </si>
  <si>
    <t>D3354007</t>
  </si>
  <si>
    <t>D3354006</t>
  </si>
  <si>
    <t>PROFILATO TELAIO PORTE INTERNE/OFFICE</t>
  </si>
  <si>
    <t>D3354005</t>
  </si>
  <si>
    <t>PROFILATO TELAIO MAZZETTA PORTE INTERNE</t>
  </si>
  <si>
    <t>D3354004</t>
  </si>
  <si>
    <t>PROFILATO TELAIO PER PORTE INTERNE</t>
  </si>
  <si>
    <t>D3354003</t>
  </si>
  <si>
    <t>PROFILATO TELAIO CE PORTE INTERNE</t>
  </si>
  <si>
    <t>D3354002</t>
  </si>
  <si>
    <t>D3354001</t>
  </si>
  <si>
    <t>PROFILATO TELAIO PORTE INTERNE RIBASSATO</t>
  </si>
  <si>
    <t>D3354000</t>
  </si>
  <si>
    <t>PROFILATO RIPORTO TELAI PORTE COMPLANARI</t>
  </si>
  <si>
    <t>D3290449</t>
  </si>
  <si>
    <t>D3290224</t>
  </si>
  <si>
    <t>D3290218</t>
  </si>
  <si>
    <t>D3290217</t>
  </si>
  <si>
    <t>PROFILATO PER FISSAGGIO SOTTOZOCCOLO</t>
  </si>
  <si>
    <t>D3290216</t>
  </si>
  <si>
    <t>PROFILATO FERMAVETRO PER ANTA 40MM</t>
  </si>
  <si>
    <t>D3290209</t>
  </si>
  <si>
    <t>PROFILATO FERMAVETRO PER ANTA</t>
  </si>
  <si>
    <t>D3290206</t>
  </si>
  <si>
    <t>D3290204</t>
  </si>
  <si>
    <t>PROFILATO FERMAVETRO PER VETRO 24MM</t>
  </si>
  <si>
    <t>D3290203</t>
  </si>
  <si>
    <t>PR. D GARDEN F.VETRO 24,5MM STO.(61109)</t>
  </si>
  <si>
    <t>D3290193</t>
  </si>
  <si>
    <t>PR. D GARDEN F.VETRO 18,5MM STO.(61110)</t>
  </si>
  <si>
    <t>D3290192</t>
  </si>
  <si>
    <t>PR. D GARDEN F.VETRO 10,5MM STO.(61108)</t>
  </si>
  <si>
    <t>D3290191</t>
  </si>
  <si>
    <t>D3290190</t>
  </si>
  <si>
    <t>PR. D GARDEN F.VETRO 18,5MM RET.(61111)</t>
  </si>
  <si>
    <t>D3290189</t>
  </si>
  <si>
    <t>D3290188</t>
  </si>
  <si>
    <t>D3290179</t>
  </si>
  <si>
    <t>PR. D SL56 CARTELLINA CON CLIPS (15183)</t>
  </si>
  <si>
    <t>D3290176</t>
  </si>
  <si>
    <t>PR. D SL80 LABIRINTO CENTRALE (34129)</t>
  </si>
  <si>
    <t>D3290174</t>
  </si>
  <si>
    <t>PR. D SL80 RACCOGLICONDENSA  (34130)</t>
  </si>
  <si>
    <t>D3290172</t>
  </si>
  <si>
    <t>PR. D SL80 GOCCIOLATOIO (34126)</t>
  </si>
  <si>
    <t>D3290170</t>
  </si>
  <si>
    <t>PR. D SL80 BATTUTA DI RIP. 55 MM (27451)</t>
  </si>
  <si>
    <t>D3290169</t>
  </si>
  <si>
    <t>PR. D SL110 MANIGLIONE  (27408)</t>
  </si>
  <si>
    <t>D3290167</t>
  </si>
  <si>
    <t>PROFILATO TELAIO PER FISSAGGIO A MURO</t>
  </si>
  <si>
    <t>D3290163</t>
  </si>
  <si>
    <t>PR. D 22/23 PROFILATO ZANZARIERA (09402)</t>
  </si>
  <si>
    <t>D3290162</t>
  </si>
  <si>
    <t>PR. D 22/23 ANTA ZANZARIERA (08676)</t>
  </si>
  <si>
    <t>D3290161</t>
  </si>
  <si>
    <t>PR. D 31  GUIDA TAPPARELLA (07526)</t>
  </si>
  <si>
    <t>D3290160</t>
  </si>
  <si>
    <t>PR. D 31  GUIDA TAPPARELLA (23215)</t>
  </si>
  <si>
    <t>D3290159</t>
  </si>
  <si>
    <t>PR. D 31  GIUDA TAPPARELLA (21667)</t>
  </si>
  <si>
    <t>D3290157</t>
  </si>
  <si>
    <t>PR. D 31  GUIDA TAPPARELLA (16031)</t>
  </si>
  <si>
    <t>D3290155</t>
  </si>
  <si>
    <t>PR. DOMAL GUIDA TAPPARELLA</t>
  </si>
  <si>
    <t>D3290150</t>
  </si>
  <si>
    <t>GUIDA AVVOLGIBILE 60MM</t>
  </si>
  <si>
    <t>D3290147</t>
  </si>
  <si>
    <t>PR. DOMAL INGLESINA ORIZONTALE (31947)</t>
  </si>
  <si>
    <t>D3290137</t>
  </si>
  <si>
    <t>PR. DOMAL INGLESINA VERTICALE (31946)</t>
  </si>
  <si>
    <t>D3290136</t>
  </si>
  <si>
    <t>D3290135</t>
  </si>
  <si>
    <t>D3290132</t>
  </si>
  <si>
    <t>PR.DSUNNY DOG DOGA CENTRALE 90X16(26224)</t>
  </si>
  <si>
    <t>D3290131</t>
  </si>
  <si>
    <t>D3290130</t>
  </si>
  <si>
    <t>D3290129</t>
  </si>
  <si>
    <t>PR. D SL56 FINITURA X SCOMP/MURO (26272)</t>
  </si>
  <si>
    <t>D3290126</t>
  </si>
  <si>
    <t>PR. D SL56 CARTELL. X SCOMP/MURO  (26271</t>
  </si>
  <si>
    <t>D3290125</t>
  </si>
  <si>
    <t>PR. D INDOOR FERMAVETRO STONDATO (34759)</t>
  </si>
  <si>
    <t>D3290123</t>
  </si>
  <si>
    <t>D3290122</t>
  </si>
  <si>
    <t>D3290121</t>
  </si>
  <si>
    <t>D3290120</t>
  </si>
  <si>
    <t>D3290119</t>
  </si>
  <si>
    <t>D3290118</t>
  </si>
  <si>
    <t>D3290117</t>
  </si>
  <si>
    <t>D3290116</t>
  </si>
  <si>
    <t>D3290115</t>
  </si>
  <si>
    <t>D3290114</t>
  </si>
  <si>
    <t>PR. D40 BACHECHE(23326)</t>
  </si>
  <si>
    <t>D3290112</t>
  </si>
  <si>
    <t>PR. D40 GUIDA TAPPARELLA(23327)</t>
  </si>
  <si>
    <t>D3290111</t>
  </si>
  <si>
    <t>PR. D40 FERM.CURVO/CLIPS26MM(19721)</t>
  </si>
  <si>
    <t>D3290110</t>
  </si>
  <si>
    <t>PR. D40 FERM.CURVO/CLIPS14MM(19720)</t>
  </si>
  <si>
    <t>D3290109</t>
  </si>
  <si>
    <t>PR. D40 FERM. TONDO/SC. 26MM(26198)</t>
  </si>
  <si>
    <t>D3290108</t>
  </si>
  <si>
    <t>PR. D40 FERM. TONDO/SC. 14MM(26197)</t>
  </si>
  <si>
    <t>D3290107</t>
  </si>
  <si>
    <t>D3290106</t>
  </si>
  <si>
    <t>PR. D40 FERMAVETRO 26MM(19729)</t>
  </si>
  <si>
    <t>D3290105</t>
  </si>
  <si>
    <t>PR. D40 FERMA VETRO 22MM (26184)</t>
  </si>
  <si>
    <t>D3290104</t>
  </si>
  <si>
    <t>PR. D40 FERMAVETRO 18MM(21687)</t>
  </si>
  <si>
    <t>D3290103</t>
  </si>
  <si>
    <t>PR. D40 FERMAVETRO 14MM(19728)</t>
  </si>
  <si>
    <t>D3290102</t>
  </si>
  <si>
    <t>PR. D40 FERMA VETRO (26185)</t>
  </si>
  <si>
    <t>D3290101</t>
  </si>
  <si>
    <t>PR. D40 FERMAPANNELLO 3,4MM(19727)</t>
  </si>
  <si>
    <t>D3290100</t>
  </si>
  <si>
    <t>D3290099</t>
  </si>
  <si>
    <t>PR. DOMAL TELAIO ZANZARIERA</t>
  </si>
  <si>
    <t>D3290097</t>
  </si>
  <si>
    <t>PROF. DOMAL DOOR COPRIFILO</t>
  </si>
  <si>
    <t>D3290094</t>
  </si>
  <si>
    <t>D3290092</t>
  </si>
  <si>
    <t>PROFILATO DOGA</t>
  </si>
  <si>
    <t>D3290080</t>
  </si>
  <si>
    <t>PR. D PG TRAVERSO INGLESINA (21654)</t>
  </si>
  <si>
    <t>D3290074</t>
  </si>
  <si>
    <t>PR. D PG TELAIO PERIM. INGLESINA (21653)</t>
  </si>
  <si>
    <t>D3290073</t>
  </si>
  <si>
    <t>PR. D PG CANNOCCHIALE COMP. EST. (21652)</t>
  </si>
  <si>
    <t>D3290072</t>
  </si>
  <si>
    <t>PR. D PG CANNOCCHIALE COMPENSAT. (21651)</t>
  </si>
  <si>
    <t>D3290071</t>
  </si>
  <si>
    <t>PR. D PG COPRIFILO 31MM (15027)</t>
  </si>
  <si>
    <t>D3290068</t>
  </si>
  <si>
    <t>D3290067</t>
  </si>
  <si>
    <t>PR. DOMAL CASSONETTO RETTANGOLARE(15079)</t>
  </si>
  <si>
    <t>D3290066</t>
  </si>
  <si>
    <t>PR. D PG DOGA 120X11MM (15062)</t>
  </si>
  <si>
    <t>D3290065</t>
  </si>
  <si>
    <t>D3290063</t>
  </si>
  <si>
    <t>D3290062</t>
  </si>
  <si>
    <t>D3290052</t>
  </si>
  <si>
    <t>D3290051</t>
  </si>
  <si>
    <t>D3290050</t>
  </si>
  <si>
    <t>D3290049</t>
  </si>
  <si>
    <t>D3290048</t>
  </si>
  <si>
    <t>D3290047</t>
  </si>
  <si>
    <t>D3290046</t>
  </si>
  <si>
    <t>D3290045</t>
  </si>
  <si>
    <t>D3290044</t>
  </si>
  <si>
    <t>D3290043</t>
  </si>
  <si>
    <t>D3290042</t>
  </si>
  <si>
    <t>D3290041</t>
  </si>
  <si>
    <t>D3290040</t>
  </si>
  <si>
    <t>D3290039</t>
  </si>
  <si>
    <t>D3290038</t>
  </si>
  <si>
    <t>D3290037</t>
  </si>
  <si>
    <t>D3290036</t>
  </si>
  <si>
    <t>D3290035</t>
  </si>
  <si>
    <t>D3290034</t>
  </si>
  <si>
    <t>D3290033</t>
  </si>
  <si>
    <t>D3290032</t>
  </si>
  <si>
    <t>D3290031</t>
  </si>
  <si>
    <t>PROFILATO FERMAVETRO 27.5</t>
  </si>
  <si>
    <t>D3290030</t>
  </si>
  <si>
    <t>D3290029</t>
  </si>
  <si>
    <t>D3290028</t>
  </si>
  <si>
    <t>D3290027</t>
  </si>
  <si>
    <t>D3290026</t>
  </si>
  <si>
    <t>D3290025</t>
  </si>
  <si>
    <t>D3290024</t>
  </si>
  <si>
    <t>D3290023</t>
  </si>
  <si>
    <t>D3290022</t>
  </si>
  <si>
    <t>D3290021</t>
  </si>
  <si>
    <t>D3290020</t>
  </si>
  <si>
    <t>D3290019</t>
  </si>
  <si>
    <t>D3290018</t>
  </si>
  <si>
    <t>D3290017</t>
  </si>
  <si>
    <t>D3290014</t>
  </si>
  <si>
    <t>PR. D PG CARTELLINA COPRIFISSAGG.(13081)</t>
  </si>
  <si>
    <t>D3290002</t>
  </si>
  <si>
    <t>PR. DOMAL ASTINA DI CHISURA (11048)</t>
  </si>
  <si>
    <t>D3290001</t>
  </si>
  <si>
    <t>PR.DSUNNY PIA DOGA TERMINALE</t>
  </si>
  <si>
    <t>D3280022</t>
  </si>
  <si>
    <t>D3280020</t>
  </si>
  <si>
    <t>PR.DSUNNY P60 P60P. LAMELLE FISSE(19647)</t>
  </si>
  <si>
    <t>D3280007</t>
  </si>
  <si>
    <t>PR.DSUNNY P60 PORTA LAMELLA (16060)</t>
  </si>
  <si>
    <t>D3280006</t>
  </si>
  <si>
    <t>PR.DSUNNY COM COMP. LAMELLA 31/44(19649)</t>
  </si>
  <si>
    <t>D3280005</t>
  </si>
  <si>
    <t>PR.DSUNNY COM LAMELLA 65MM (16064)</t>
  </si>
  <si>
    <t>D3280003</t>
  </si>
  <si>
    <t>PR.DSUNNY GEN OVALINA TONDA 65MM (13199)</t>
  </si>
  <si>
    <t>D3280002</t>
  </si>
  <si>
    <t>D3280001</t>
  </si>
  <si>
    <t>COMPENS. LAMELLA TRAPEZOIDALE CAVA 31</t>
  </si>
  <si>
    <t>D3260326</t>
  </si>
  <si>
    <t>PROFILATO COMPENSATORE OVALINA CAVA 31</t>
  </si>
  <si>
    <t>D3260325</t>
  </si>
  <si>
    <t>COMPENSATORE LAMELLA TRAPEZOIDALE CAVA32</t>
  </si>
  <si>
    <t>D3260324</t>
  </si>
  <si>
    <t>D3260323</t>
  </si>
  <si>
    <t>D3260268</t>
  </si>
  <si>
    <t>D3260267</t>
  </si>
  <si>
    <t>D3260266</t>
  </si>
  <si>
    <t>D3260265</t>
  </si>
  <si>
    <t>D3260264</t>
  </si>
  <si>
    <t>D3260263</t>
  </si>
  <si>
    <t>D3260262</t>
  </si>
  <si>
    <t>D3260261</t>
  </si>
  <si>
    <t>D3260260</t>
  </si>
  <si>
    <t>D3260259</t>
  </si>
  <si>
    <t>D3260258</t>
  </si>
  <si>
    <t>D3260257</t>
  </si>
  <si>
    <t>D3260256</t>
  </si>
  <si>
    <t>DSUNNY PBO TELAIO BATTUTA24MM BOTTICELLI</t>
  </si>
  <si>
    <t>D3260255</t>
  </si>
  <si>
    <t>PR.DSUNNY COM RIPORTO SCURONE (27352)</t>
  </si>
  <si>
    <t>D3260248</t>
  </si>
  <si>
    <t>D3260247</t>
  </si>
  <si>
    <t>D3260246</t>
  </si>
  <si>
    <t>PR.DSUNNY DOG DOGA CENTRALE 80X16(26227)</t>
  </si>
  <si>
    <t>D3260245</t>
  </si>
  <si>
    <t>D3260244</t>
  </si>
  <si>
    <t>PR.DSUNNY COM RIPORTO PER BALCONE(26219)</t>
  </si>
  <si>
    <t>D3260243</t>
  </si>
  <si>
    <t>PR.DSUNNY P60 ANTA 47MM (27375)</t>
  </si>
  <si>
    <t>D3260241</t>
  </si>
  <si>
    <t>D3260239</t>
  </si>
  <si>
    <t>PR.DSUNNY COM TELAIO SCURONE (27351)</t>
  </si>
  <si>
    <t>D3260238</t>
  </si>
  <si>
    <t>D3260237</t>
  </si>
  <si>
    <t>PR.DSUNNY COM ANTA SCURONE (26221)</t>
  </si>
  <si>
    <t>D3260235</t>
  </si>
  <si>
    <t>PR.DSUNNY COM ANTA X PANN. ISOL. (26218)</t>
  </si>
  <si>
    <t>D3260234</t>
  </si>
  <si>
    <t>D3260231</t>
  </si>
  <si>
    <t>D3260230</t>
  </si>
  <si>
    <t>D3260229</t>
  </si>
  <si>
    <t>D3260227</t>
  </si>
  <si>
    <t>FASCIA 80MM (03361)</t>
  </si>
  <si>
    <t>D3260226</t>
  </si>
  <si>
    <t>PR.DSUNNY PBO STECCA PERSIANA (27360)</t>
  </si>
  <si>
    <t>D3260225</t>
  </si>
  <si>
    <t>PR. D40 LAMELLA CL.PAOLI(26230)</t>
  </si>
  <si>
    <t>D3260224</t>
  </si>
  <si>
    <t>D3260223</t>
  </si>
  <si>
    <t>D3260221</t>
  </si>
  <si>
    <t>PR.DSUNNY PBO SELLA (27361)</t>
  </si>
  <si>
    <t>D3260218</t>
  </si>
  <si>
    <t>PR.DSUNNY P60 SOTTOZOCCOLO DI FIN(19646)</t>
  </si>
  <si>
    <t>D3260216</t>
  </si>
  <si>
    <t>PR.DSUNNY P60 PORTA OVALINA (24456)</t>
  </si>
  <si>
    <t>D3260212</t>
  </si>
  <si>
    <t>PR.DSUNNY IGE PROFILO DI RIPORTO (16077)</t>
  </si>
  <si>
    <t>D3260211</t>
  </si>
  <si>
    <t>PR.DSUNNY IGE RIPORTO (16039)</t>
  </si>
  <si>
    <t>D3260210</t>
  </si>
  <si>
    <t>PR.DSUNNY IGE BATTUTA (16038)</t>
  </si>
  <si>
    <t>D3260209</t>
  </si>
  <si>
    <t>PR.DSUNNY P60 GUID.IN.SCOR.U(16076)</t>
  </si>
  <si>
    <t>D3260208</t>
  </si>
  <si>
    <t>PROFILATO RIDUTTORE PER DOGA D3260206</t>
  </si>
  <si>
    <t>D3260207</t>
  </si>
  <si>
    <t>PR. DOMAL DECORATIVO PORTE</t>
  </si>
  <si>
    <t>D3260206</t>
  </si>
  <si>
    <t>PROFILATO BINARIO SCORREVOLE SUPERIORE</t>
  </si>
  <si>
    <t>D3260204</t>
  </si>
  <si>
    <t>PR.DSUNNY P60GUID.INF.SCOR.(16075)</t>
  </si>
  <si>
    <t>D3260203</t>
  </si>
  <si>
    <t>PR.DSUNNY COM STULP (26225)</t>
  </si>
  <si>
    <t>D3260202</t>
  </si>
  <si>
    <t>D3260201</t>
  </si>
  <si>
    <t>D3260199</t>
  </si>
  <si>
    <t>PR.DSUNNY P60 ANTA SENZA BATTUTA (27378)</t>
  </si>
  <si>
    <t>D3260198</t>
  </si>
  <si>
    <t>PR.DSUNNY PBO ANTA (27359)</t>
  </si>
  <si>
    <t>D3260196</t>
  </si>
  <si>
    <t>PR. D40 ANTA MAGG PERS FIOR.(26235)</t>
  </si>
  <si>
    <t>D3260195</t>
  </si>
  <si>
    <t>PR. D40 ANTA PERS FIORENTINA(26236)</t>
  </si>
  <si>
    <t>D3260194</t>
  </si>
  <si>
    <t>PR. D40 ANTA FIORENTINA(26238)</t>
  </si>
  <si>
    <t>D3260193</t>
  </si>
  <si>
    <t>PR. D40 N.SPORTEL.PERSIANA(26239)</t>
  </si>
  <si>
    <t>D3260191</t>
  </si>
  <si>
    <t>D3260190</t>
  </si>
  <si>
    <t>D3260186</t>
  </si>
  <si>
    <t>D3260184</t>
  </si>
  <si>
    <t>PR.DSUNNY IGE TELAIO X SCORREVOLE(16065)</t>
  </si>
  <si>
    <t>D3260183</t>
  </si>
  <si>
    <t>PR.DSUNNY P60 RIPORTO X PERSIANA (24452)</t>
  </si>
  <si>
    <t>D3260182</t>
  </si>
  <si>
    <t>PR.DSUNNY P60 ANTA SENZA BATTUTA (24455)</t>
  </si>
  <si>
    <t>D3260180</t>
  </si>
  <si>
    <t>D3260179</t>
  </si>
  <si>
    <t>D3260175</t>
  </si>
  <si>
    <t>D3260174</t>
  </si>
  <si>
    <t>PR.DSUNNY COM ANTA SAGOMATA STYLE(50051)</t>
  </si>
  <si>
    <t>D3260172</t>
  </si>
  <si>
    <t>PR.DSUNNY P60 P60PENSATORE (27372)</t>
  </si>
  <si>
    <t>D3260129</t>
  </si>
  <si>
    <t>D3260089</t>
  </si>
  <si>
    <t>PR.DSUNNY VEN TELAIO CON BATTUTA (60155)</t>
  </si>
  <si>
    <t>D3260088</t>
  </si>
  <si>
    <t>D3260087</t>
  </si>
  <si>
    <t>PR.DSUNNY VEN DOGA DA 160MM (60153)</t>
  </si>
  <si>
    <t>D3260086</t>
  </si>
  <si>
    <t>D3260084</t>
  </si>
  <si>
    <t>PR.DSUNNY VEN TERMINALE CHIUDI T.(27459)</t>
  </si>
  <si>
    <t>D3260083</t>
  </si>
  <si>
    <t>D3260082</t>
  </si>
  <si>
    <t>D3260081</t>
  </si>
  <si>
    <t>D3260080</t>
  </si>
  <si>
    <t>PR.DSUNNY VEN TERMINALE PIENO (27390)</t>
  </si>
  <si>
    <t>D3260077</t>
  </si>
  <si>
    <t>PR.DSUNNY VEN TELAIO (27388)</t>
  </si>
  <si>
    <t>D3260076</t>
  </si>
  <si>
    <t>PROF. TERMINALE CON BATTUTA COMPLANARE</t>
  </si>
  <si>
    <t>D3260075</t>
  </si>
  <si>
    <t>PROFILATO TERMINALE DOGA</t>
  </si>
  <si>
    <t>D3260074</t>
  </si>
  <si>
    <t>D3260073</t>
  </si>
  <si>
    <t>D3260072</t>
  </si>
  <si>
    <t>D3260071</t>
  </si>
  <si>
    <t>PR.DSUNNY COM ANTA A MURO (63004)</t>
  </si>
  <si>
    <t>D3260068</t>
  </si>
  <si>
    <t>PR.DSUNNY COM ANTA A MURO (63003)</t>
  </si>
  <si>
    <t>D3260067</t>
  </si>
  <si>
    <t>PR.DSUNNY COM RIPORTO INF.ANTE M.(63002)</t>
  </si>
  <si>
    <t>D3260066</t>
  </si>
  <si>
    <t>D3260065</t>
  </si>
  <si>
    <t>D3260064</t>
  </si>
  <si>
    <t>PR.DSUNNY P60 LAMELLA RUSTICA P60 S/GUA.</t>
  </si>
  <si>
    <t>D3260063</t>
  </si>
  <si>
    <t>D3260061</t>
  </si>
  <si>
    <t>PR.DSUNNY P60 ANTA MAGGIORATA SALENTO</t>
  </si>
  <si>
    <t>D3260057</t>
  </si>
  <si>
    <t>PR.DSUNNY P60 ANTA (24451)</t>
  </si>
  <si>
    <t>D3260055</t>
  </si>
  <si>
    <t>PROFILATO RIPORTO MECCANISMI ORIENTABILI</t>
  </si>
  <si>
    <t>D3260054</t>
  </si>
  <si>
    <t>PR.DSUNNY P60 LAMELLA RUSTIC.70MM(27368)</t>
  </si>
  <si>
    <t>D3260053</t>
  </si>
  <si>
    <t>PR.DSUNNY P60 LAMELLA GOCCIA 70MM(27367)</t>
  </si>
  <si>
    <t>D3260052</t>
  </si>
  <si>
    <t>PR.DSUNNY P60 LAMELLA PIANA 70MM (27366)</t>
  </si>
  <si>
    <t>D3260051</t>
  </si>
  <si>
    <t>PR.DSUNNY P60 P60P. LAMELLE ORIE.(27370)</t>
  </si>
  <si>
    <t>D3260050</t>
  </si>
  <si>
    <t>PR.DSUNNY P60 P60P. LAMELLE ORIE.(27369)</t>
  </si>
  <si>
    <t>D3260049</t>
  </si>
  <si>
    <t>PR.DSUNNY COM OVALINA SAGO. 90MM (60915)</t>
  </si>
  <si>
    <t>D3260048</t>
  </si>
  <si>
    <t>D3260047</t>
  </si>
  <si>
    <t>PR.DSUNNY P60 ANTA Z 52MM (24457)</t>
  </si>
  <si>
    <t>D3260045</t>
  </si>
  <si>
    <t>PR.DSUNNY COM ANTA SAGOMATA SCU. (27348)</t>
  </si>
  <si>
    <t>D3260044</t>
  </si>
  <si>
    <t>PR.DSUNNY P60 ROMPITRATTA (27374)</t>
  </si>
  <si>
    <t>D3260043</t>
  </si>
  <si>
    <t>PR.DSUNNY P60 CHIUDI TUBOLARIT# (26237)</t>
  </si>
  <si>
    <t>D3260042</t>
  </si>
  <si>
    <t>PR.DSUNNY IGE FASCIA 130MM (26210)</t>
  </si>
  <si>
    <t>D3260041</t>
  </si>
  <si>
    <t>PR.DSUNNY P60 FASCIA 75MM (16013)</t>
  </si>
  <si>
    <t>D3260040</t>
  </si>
  <si>
    <t>PR.DSUNNY P60 FASCIA 100MM (16012)</t>
  </si>
  <si>
    <t>D3260039</t>
  </si>
  <si>
    <t>PROF. BATTUTA RIPORTATA PER SPORTELLO</t>
  </si>
  <si>
    <t>D3260038</t>
  </si>
  <si>
    <t>PR.DSUNNY COM STULP ANTE A MURO (63001)</t>
  </si>
  <si>
    <t>D3260037</t>
  </si>
  <si>
    <t>D3260036</t>
  </si>
  <si>
    <t>PR.DSUNNY GEN ZOCCOLO BATTURA 100MM</t>
  </si>
  <si>
    <t>D3260035</t>
  </si>
  <si>
    <t>PR.DSUNNY PBO ZOCCOLO BATTUTA 60MM</t>
  </si>
  <si>
    <t>D3260034</t>
  </si>
  <si>
    <t>PR.DSUNNY P60 ANTA (27362)</t>
  </si>
  <si>
    <t>D3260030</t>
  </si>
  <si>
    <t>PR.DSUNNY PBO PARTI FISSE SPORTELLO</t>
  </si>
  <si>
    <t>D3260029</t>
  </si>
  <si>
    <t>PR.DSUNNY PBO SPORTELLO SEDE 31MM</t>
  </si>
  <si>
    <t>D3260028</t>
  </si>
  <si>
    <t>PR.DSUNNY PBO STULP ARROTONDATO</t>
  </si>
  <si>
    <t>D3260027</t>
  </si>
  <si>
    <t>PR.DSUNNY PBO ZOCCOLO 60MM</t>
  </si>
  <si>
    <t>D3260026</t>
  </si>
  <si>
    <t>PR.DSUNNY PBO ZOCCOLO 100MM</t>
  </si>
  <si>
    <t>D3260025</t>
  </si>
  <si>
    <t>PR.DSUNNY PBO SOTTO ZOCCOLO P.TA SPAZZ.</t>
  </si>
  <si>
    <t>D3260024</t>
  </si>
  <si>
    <t>D3260023</t>
  </si>
  <si>
    <t>PR.DSUNNY PBO TELAIO</t>
  </si>
  <si>
    <t>D3260022</t>
  </si>
  <si>
    <t>PR.DSUNNY PBO ANTA</t>
  </si>
  <si>
    <t>D3260021</t>
  </si>
  <si>
    <t>PR.DSUNNY PBO ANTA MAGGIORATA</t>
  </si>
  <si>
    <t>D3260020</t>
  </si>
  <si>
    <t>D3260019</t>
  </si>
  <si>
    <t>PR.DSUNNY PBO ANTA MECCANICA ORIZZONTALE</t>
  </si>
  <si>
    <t>D3260018</t>
  </si>
  <si>
    <t>PR.DSUNNY PBO SPORTELLO ANTE</t>
  </si>
  <si>
    <t>D3260017</t>
  </si>
  <si>
    <t>PR.DSUNNY PBO ANTA A MURO</t>
  </si>
  <si>
    <t>D3260016</t>
  </si>
  <si>
    <t>D3260015</t>
  </si>
  <si>
    <t>D3260014</t>
  </si>
  <si>
    <t>PR.DSUNNY PBO SPORTELLO SEDE 45MM</t>
  </si>
  <si>
    <t>D3260013</t>
  </si>
  <si>
    <t>PR.DSUNNY PBO SPORTELLO COMPLANARE</t>
  </si>
  <si>
    <t>D3260012</t>
  </si>
  <si>
    <t>PR.DSUNNY PBO CHIUDI TUBOLAR. SEDE 31MM</t>
  </si>
  <si>
    <t>D3260011</t>
  </si>
  <si>
    <t>PR.DSUNNY PBO CHIUDI TUBOLAR. SEDE 45MM</t>
  </si>
  <si>
    <t>D3260010</t>
  </si>
  <si>
    <t>PR. D40 COMP.MECC.ORIENT.25MM V.I.</t>
  </si>
  <si>
    <t>D3260009</t>
  </si>
  <si>
    <t>D3260005</t>
  </si>
  <si>
    <t>D3260004</t>
  </si>
  <si>
    <t>D3260003</t>
  </si>
  <si>
    <t>D3260002</t>
  </si>
  <si>
    <t>D3260001</t>
  </si>
  <si>
    <t>D3260000</t>
  </si>
  <si>
    <t>PROFILATO BATTUTA DI RIPORTO</t>
  </si>
  <si>
    <t>D3250031</t>
  </si>
  <si>
    <t>D3250021</t>
  </si>
  <si>
    <t>PR. D GARDEN ANTA PERSIANA (19640)</t>
  </si>
  <si>
    <t>D3250012</t>
  </si>
  <si>
    <t>PROFILATO ANTA</t>
  </si>
  <si>
    <t>D3250011</t>
  </si>
  <si>
    <t>PR. D GARDEN RIPORTO CENTRALE ANTE PARI</t>
  </si>
  <si>
    <t>D3250007</t>
  </si>
  <si>
    <t>PROFILATO GUIDA DA INCASSO</t>
  </si>
  <si>
    <t>D3250005</t>
  </si>
  <si>
    <t>PROFILATO GUIDA INFERIORE</t>
  </si>
  <si>
    <t>D3250004</t>
  </si>
  <si>
    <t>PROFILATO GUIDA SUPERIORE</t>
  </si>
  <si>
    <t>D3250003</t>
  </si>
  <si>
    <t>PR. D GARDEN COMPENSATORE C.BATT(19633)</t>
  </si>
  <si>
    <t>D3250002</t>
  </si>
  <si>
    <t>D3250001</t>
  </si>
  <si>
    <t>PR. D SL80 TELAIO 3 BINARI (27450)</t>
  </si>
  <si>
    <t>D3240076</t>
  </si>
  <si>
    <t>PR. D SL80 TELAIO 2 BINARI (27449)</t>
  </si>
  <si>
    <t>D3240075</t>
  </si>
  <si>
    <t>PR. D SL80 TELAIO ABBINAMENTO PG (27447)</t>
  </si>
  <si>
    <t>D3240073</t>
  </si>
  <si>
    <t>PROFILATO ANTA VETRO INFILARE</t>
  </si>
  <si>
    <t>D3240070</t>
  </si>
  <si>
    <t>PR. D SL80 ANTA (27443)</t>
  </si>
  <si>
    <t>D3240069</t>
  </si>
  <si>
    <t>PR. D SL80 INC. CENTR. 4 ANTE (27438)</t>
  </si>
  <si>
    <t>D3240065</t>
  </si>
  <si>
    <t>PR. D SL80 INCONTR. CENTRALE (27436)</t>
  </si>
  <si>
    <t>D3240064</t>
  </si>
  <si>
    <t>PR. D SL80 INCONTR. CENTR. 3 ANTE (27433</t>
  </si>
  <si>
    <t>D3240061</t>
  </si>
  <si>
    <t>PR. D SL80 TELAIO C/POLIAMM. (27429)</t>
  </si>
  <si>
    <t>D3240060</t>
  </si>
  <si>
    <t>PR. D SL80 TELAIO CON BATT. (27428)</t>
  </si>
  <si>
    <t>D3240059</t>
  </si>
  <si>
    <t>PR. D SL80 ASTINA PER CREMON. (34128)</t>
  </si>
  <si>
    <t>D3240057</t>
  </si>
  <si>
    <t>PR. D SL80 LABIRINTO MONOBIN. (27437)</t>
  </si>
  <si>
    <t>D3240056</t>
  </si>
  <si>
    <t>PR. D SL80 BATT. SOPRA SPALLA MONOB. (27</t>
  </si>
  <si>
    <t>D3240055</t>
  </si>
  <si>
    <t>PROFILATO BATTUTA RIPORTATA</t>
  </si>
  <si>
    <t>D3240054</t>
  </si>
  <si>
    <t>D3240053</t>
  </si>
  <si>
    <t>D3240052</t>
  </si>
  <si>
    <t>D3240051</t>
  </si>
  <si>
    <t>D3240050</t>
  </si>
  <si>
    <t>D3240049</t>
  </si>
  <si>
    <t>D3240048</t>
  </si>
  <si>
    <t>D3240047</t>
  </si>
  <si>
    <t>D3240046</t>
  </si>
  <si>
    <t>PR. D SL80 RIP.INSER. PERS. SU SLIDE (26</t>
  </si>
  <si>
    <t>D3240009</t>
  </si>
  <si>
    <t>D3220141</t>
  </si>
  <si>
    <t>PR. DOMAL PORTA SPAZZOLINO S.Z. (08736)</t>
  </si>
  <si>
    <t>D3220132</t>
  </si>
  <si>
    <t>D3220128</t>
  </si>
  <si>
    <t>D3220126</t>
  </si>
  <si>
    <t>D3220120</t>
  </si>
  <si>
    <t>D3220118</t>
  </si>
  <si>
    <t>PR. D INDOOR ANTA X PANNELLO LEG.(27515)</t>
  </si>
  <si>
    <t>D3220117</t>
  </si>
  <si>
    <t>PR. D INDOOR ANTA PORTA VETRO (34760)</t>
  </si>
  <si>
    <t>D3220116</t>
  </si>
  <si>
    <t>PR. D INDOOR FERMAV. 24,5MM STON.(34755)</t>
  </si>
  <si>
    <t>D3220115</t>
  </si>
  <si>
    <t>PR. D INDOOR FERMAV. 12,5MM STON.(34756)</t>
  </si>
  <si>
    <t>D3220114</t>
  </si>
  <si>
    <t>D3220113</t>
  </si>
  <si>
    <t>D3220112</t>
  </si>
  <si>
    <t>D3220111</t>
  </si>
  <si>
    <t>D3220110</t>
  </si>
  <si>
    <t>D3220109</t>
  </si>
  <si>
    <t>PR. D INDOOR ANTA A MURO SCORRE. (31955)</t>
  </si>
  <si>
    <t>D3220108</t>
  </si>
  <si>
    <t>PR. D INDOOR IMBOTTE 55MM A SCOM.(31952)</t>
  </si>
  <si>
    <t>D3220107</t>
  </si>
  <si>
    <t>PR. D INDOOR IMBOTTE 35MM A SCOM.(31951)</t>
  </si>
  <si>
    <t>D3220106</t>
  </si>
  <si>
    <t>PR. D INDOOR IMBOTTE 45MM A SCOM.(31958)</t>
  </si>
  <si>
    <t>D3220105</t>
  </si>
  <si>
    <t>PR. D INDOOR ANTA (27502)</t>
  </si>
  <si>
    <t>D3220094</t>
  </si>
  <si>
    <t>PR. D INDOOR ANTA MAGGIORATA (27503)</t>
  </si>
  <si>
    <t>D3220093</t>
  </si>
  <si>
    <t>PR. D INDOOR ANTA 82MM (34751)</t>
  </si>
  <si>
    <t>D3220092</t>
  </si>
  <si>
    <t>D3220091</t>
  </si>
  <si>
    <t>PR. D INDOOR TRAVERSO STONDATO (34757)</t>
  </si>
  <si>
    <t>D3220090</t>
  </si>
  <si>
    <t>PR. D INDOOR TEALIO PORTE INTERNE(34531)</t>
  </si>
  <si>
    <t>D3220089</t>
  </si>
  <si>
    <t>D3220088</t>
  </si>
  <si>
    <t>PR. D INDOOR PORTA VETRO 22MM (27513)</t>
  </si>
  <si>
    <t>D3220087</t>
  </si>
  <si>
    <t>D3220085</t>
  </si>
  <si>
    <t>PR. D INDOOR ANTA 58MM STONDATA (31956)</t>
  </si>
  <si>
    <t>D3220084</t>
  </si>
  <si>
    <t>PR. D INDOOR ANTA A SCOMPARSA (31959)</t>
  </si>
  <si>
    <t>D3220082</t>
  </si>
  <si>
    <t>PR. D INDOOR BATT.RIP.2 ANTE STO.(34753)</t>
  </si>
  <si>
    <t>D3220081</t>
  </si>
  <si>
    <t>D3220080</t>
  </si>
  <si>
    <t>PR. D INDOOR TEALIO STONDATO (34578)</t>
  </si>
  <si>
    <t>D3220079</t>
  </si>
  <si>
    <t>PR. D INDOOR TELAIO ACC. PG (27514)</t>
  </si>
  <si>
    <t>D3220078</t>
  </si>
  <si>
    <t>D3220073</t>
  </si>
  <si>
    <t>PROFILATO DI RIPORTO PORTE A VENTOLA</t>
  </si>
  <si>
    <t>D3220072</t>
  </si>
  <si>
    <t>PR. D PG63 ZOCCOLO H 164 MM  (34823)</t>
  </si>
  <si>
    <t>D3220071</t>
  </si>
  <si>
    <t>PR. D PG63 ANTA PORTE A VENTOLA (34815)</t>
  </si>
  <si>
    <t>D3220070</t>
  </si>
  <si>
    <t>PR. D PG63 ANTA T PORTE (34814)</t>
  </si>
  <si>
    <t>D3220069</t>
  </si>
  <si>
    <t>PR. D PG63 ANTA Z PORTE (34813)</t>
  </si>
  <si>
    <t>D3220068</t>
  </si>
  <si>
    <t>PROFILATO ANTA PORTE</t>
  </si>
  <si>
    <t>D3220064</t>
  </si>
  <si>
    <t>PR.D40 RIP.P/SPAZ.PORTE VEN.(26171)</t>
  </si>
  <si>
    <t>D3220063</t>
  </si>
  <si>
    <t>PR. D40 BATTUTA RIPORTATA (26172)</t>
  </si>
  <si>
    <t>D3220062</t>
  </si>
  <si>
    <t>PR.DSUNNY TEK FASCIA P.PANN.100MM(19735)</t>
  </si>
  <si>
    <t>D3220061</t>
  </si>
  <si>
    <t>PR. D40 SOGLIA(19733)</t>
  </si>
  <si>
    <t>D3220060</t>
  </si>
  <si>
    <t>PR. D40 FASCIA 150MM(19738)</t>
  </si>
  <si>
    <t>D3220058</t>
  </si>
  <si>
    <t>PR. D40 ZOCCOLO 150MM(19737)</t>
  </si>
  <si>
    <t>D3220057</t>
  </si>
  <si>
    <t>PR. D40 ANTA PORTE MAGG.(26199)</t>
  </si>
  <si>
    <t>D3220056</t>
  </si>
  <si>
    <t>D3220055</t>
  </si>
  <si>
    <t>D3220033</t>
  </si>
  <si>
    <t>D3220032</t>
  </si>
  <si>
    <t>D3220031</t>
  </si>
  <si>
    <t>PR. D PG BAT. RIP. C.PORTASPAZZ. (19706)</t>
  </si>
  <si>
    <t>D3220030</t>
  </si>
  <si>
    <t>PR. D PG TELAIO PORTE VENTOLA (19705)</t>
  </si>
  <si>
    <t>D3220029</t>
  </si>
  <si>
    <t>D3220028</t>
  </si>
  <si>
    <t>D3220027</t>
  </si>
  <si>
    <t>D3220026</t>
  </si>
  <si>
    <t>D3220025</t>
  </si>
  <si>
    <t>D3220024</t>
  </si>
  <si>
    <t>PR. D PG SOTTOZOCCOLO 52MM GOCC. (19679)</t>
  </si>
  <si>
    <t>D3220023</t>
  </si>
  <si>
    <t>D3220022</t>
  </si>
  <si>
    <t>D3220021</t>
  </si>
  <si>
    <t>D3220020</t>
  </si>
  <si>
    <t>D3220015</t>
  </si>
  <si>
    <t>PROFILATO PER DILATAZIONE</t>
  </si>
  <si>
    <t>D3210352</t>
  </si>
  <si>
    <t>PR. D SL80 BATT. A SCATTO (27407)</t>
  </si>
  <si>
    <t>D3210314</t>
  </si>
  <si>
    <t>PROF RIPORTO FERMAVETRO ANTA SCOMP</t>
  </si>
  <si>
    <t>D3210312</t>
  </si>
  <si>
    <t>PR. DOMAL COMPENSATORE (15172)</t>
  </si>
  <si>
    <t>D3210311</t>
  </si>
  <si>
    <t>PROFILATO INVERSIONE DI BATTUTA</t>
  </si>
  <si>
    <t>D3210307</t>
  </si>
  <si>
    <t>PR. D PG63 ANTA MAGG. APER. EST.(34825)</t>
  </si>
  <si>
    <t>D3210302</t>
  </si>
  <si>
    <t>PR. D PG63 TELAIO T  (34807)</t>
  </si>
  <si>
    <t>D3210300</t>
  </si>
  <si>
    <t>PR. D PG63 TELAIO L  (34818)</t>
  </si>
  <si>
    <t>D3210299</t>
  </si>
  <si>
    <t>PR. D PG63 FASCIA H 164 MM (34822)</t>
  </si>
  <si>
    <t>D3210295</t>
  </si>
  <si>
    <t>PR. D PG63 TRAVERSO H 94 MM (34821)</t>
  </si>
  <si>
    <t>D3210294</t>
  </si>
  <si>
    <t>PRIFILATO STULP</t>
  </si>
  <si>
    <t>D3210293</t>
  </si>
  <si>
    <t>PR. D PG63 ANTA Z STOND. MAGG. (34812)</t>
  </si>
  <si>
    <t>D3210292</t>
  </si>
  <si>
    <t>D3210291</t>
  </si>
  <si>
    <t>PR. D PG63 TELAIO L MAGG.  (34804)</t>
  </si>
  <si>
    <t>D3210290</t>
  </si>
  <si>
    <t>PR. D PG63 TELAIO Z MAGG. (34803)</t>
  </si>
  <si>
    <t>D3210289</t>
  </si>
  <si>
    <t>PR. D PG63 TELAIO L  (34802)</t>
  </si>
  <si>
    <t>D3210288</t>
  </si>
  <si>
    <t>PR. D PG63 TELAIO Z (34801)</t>
  </si>
  <si>
    <t>D3210287</t>
  </si>
  <si>
    <t>PR. D40 ASTINA(19730)</t>
  </si>
  <si>
    <t>D3210279</t>
  </si>
  <si>
    <t>PR. D40 BATTUT RIPORTATA (26183)</t>
  </si>
  <si>
    <t>D3210277</t>
  </si>
  <si>
    <t>PR. D40 FASCIA H 127MM V.I.(60397)</t>
  </si>
  <si>
    <t>D3210276</t>
  </si>
  <si>
    <t>PR. D40 ZOCCOLO RIP. V.INF.(60398)</t>
  </si>
  <si>
    <t>D3210274</t>
  </si>
  <si>
    <t>PR. D40 TRAVERSO H54MM (21690)</t>
  </si>
  <si>
    <t>D3210273</t>
  </si>
  <si>
    <t>PR. D40 TRAVERSO H70MM (21691)</t>
  </si>
  <si>
    <t>D3210271</t>
  </si>
  <si>
    <t>PR. D40 ZOCCOLO RIPORTATO (26194)</t>
  </si>
  <si>
    <t>D3210270</t>
  </si>
  <si>
    <t>D3210269</t>
  </si>
  <si>
    <t>D3210267</t>
  </si>
  <si>
    <t>D3210262</t>
  </si>
  <si>
    <t>D3210261</t>
  </si>
  <si>
    <t>PR.D40 A ANTA INFILARE TONDA(26174)</t>
  </si>
  <si>
    <t>D3210257</t>
  </si>
  <si>
    <t>D3210249</t>
  </si>
  <si>
    <t>D3210248</t>
  </si>
  <si>
    <t>D3210247</t>
  </si>
  <si>
    <t>D3210246</t>
  </si>
  <si>
    <t>PR. D40 STULP ARROTONDATO(23339)</t>
  </si>
  <si>
    <t>D3210243</t>
  </si>
  <si>
    <t>PR. D40 STULP (21688)</t>
  </si>
  <si>
    <t>D3210242</t>
  </si>
  <si>
    <t>D3210239</t>
  </si>
  <si>
    <t>D3210238</t>
  </si>
  <si>
    <t>PR.D40 TELAIO ALA LUNGA PRE.(26166)</t>
  </si>
  <si>
    <t>D3210236</t>
  </si>
  <si>
    <t>D3210235</t>
  </si>
  <si>
    <t>D3210231</t>
  </si>
  <si>
    <t>D3210230</t>
  </si>
  <si>
    <t>D3210228</t>
  </si>
  <si>
    <t>D3210227</t>
  </si>
  <si>
    <t>D3210226</t>
  </si>
  <si>
    <t>D3210225</t>
  </si>
  <si>
    <t>D3210223</t>
  </si>
  <si>
    <t>D3210206</t>
  </si>
  <si>
    <t>PR. D PG ANTA Z VETRO INF. 32MM(60113)</t>
  </si>
  <si>
    <t>D3210204</t>
  </si>
  <si>
    <t>PR.DSUNNY TEK ANTA STYLE V.I. (60095)</t>
  </si>
  <si>
    <t>D3210201</t>
  </si>
  <si>
    <t>PR. D PG TELAIO Z SFERA B. 40MM(60058)</t>
  </si>
  <si>
    <t>D3210200</t>
  </si>
  <si>
    <t>PR. D PG TELAIO L SFERA (60048)</t>
  </si>
  <si>
    <t>D3210199</t>
  </si>
  <si>
    <t>PR. D PG ANTA Z MAGG. STOND. (60021)</t>
  </si>
  <si>
    <t>D3210198</t>
  </si>
  <si>
    <t>PR. D PG IMBOTTE PREFABBRICATO (60015)</t>
  </si>
  <si>
    <t>D3210197</t>
  </si>
  <si>
    <t>PR. D PG ANTA Z STYLE VETRO IN.(60012)</t>
  </si>
  <si>
    <t>D3210194</t>
  </si>
  <si>
    <t>PR. D PG TELAIO L STYLE ACC.D40(60011)</t>
  </si>
  <si>
    <t>D3210193</t>
  </si>
  <si>
    <t>PR. D PG TELAIO Z STYLE (60010)</t>
  </si>
  <si>
    <t>D3210192</t>
  </si>
  <si>
    <t>PROFILATO SPALLA MONOBLOCCO</t>
  </si>
  <si>
    <t>D3210190</t>
  </si>
  <si>
    <t>PR. D PG ANTA T STOND. AP. EST.(60003)</t>
  </si>
  <si>
    <t>D3210188</t>
  </si>
  <si>
    <t>PR. D PG ANTA Z VETRO INFILARE (34505)</t>
  </si>
  <si>
    <t>D3210183</t>
  </si>
  <si>
    <t>PR. D PG TELAIO L MAGGIORATO (31928)</t>
  </si>
  <si>
    <t>D3210182</t>
  </si>
  <si>
    <t>PR. D PG ANTA T MAGG. STOND. (27593)</t>
  </si>
  <si>
    <t>D3210180</t>
  </si>
  <si>
    <t>PR. D PG ANTA Z MAGG. VETRO IN.(27584)</t>
  </si>
  <si>
    <t>D3210178</t>
  </si>
  <si>
    <t>PR. D PG TELAIO Z 52MM STOND. (27583)</t>
  </si>
  <si>
    <t>D3210177</t>
  </si>
  <si>
    <t>PR. D PG TELAIO Z STYLE B.30MM (27376)</t>
  </si>
  <si>
    <t>D3210176</t>
  </si>
  <si>
    <t>PR. D PG TELAIO Z COMPL. SFERA (27330)</t>
  </si>
  <si>
    <t>D3210175</t>
  </si>
  <si>
    <t>PR. D PG RIDUZ. VETRO X ANTE V.I.(26161)</t>
  </si>
  <si>
    <t>D3210174</t>
  </si>
  <si>
    <t>D3210173</t>
  </si>
  <si>
    <t>D3210172</t>
  </si>
  <si>
    <t>PR. D PG MONOBLOCCO ACC. SUNNY (26144)</t>
  </si>
  <si>
    <t>D3210171</t>
  </si>
  <si>
    <t>PR. D PG TELAIO Z COM. STONDATO(26137)</t>
  </si>
  <si>
    <t>D3210167</t>
  </si>
  <si>
    <t>PR. D PG SOGLIA M.BLOCCHO C.TIR.(26132)</t>
  </si>
  <si>
    <t>D3210164</t>
  </si>
  <si>
    <t>PR. D PG TELAIO Z (26123)</t>
  </si>
  <si>
    <t>D3210163</t>
  </si>
  <si>
    <t>D3210162</t>
  </si>
  <si>
    <t>D3210161</t>
  </si>
  <si>
    <t>D3210159</t>
  </si>
  <si>
    <t>PR. D PG ANTA T APERT. ESTERNA (26118)</t>
  </si>
  <si>
    <t>D3210158</t>
  </si>
  <si>
    <t>PR. D PG ANTA Z MAGG. SMUSS. (26116)</t>
  </si>
  <si>
    <t>D3210156</t>
  </si>
  <si>
    <t>D3210152</t>
  </si>
  <si>
    <t>PR. D PG TELAIO L LISCIO (26111)</t>
  </si>
  <si>
    <t>D3210151</t>
  </si>
  <si>
    <t>PR. D PG TELAIO Z COMPL. 70MM (23287)</t>
  </si>
  <si>
    <t>D3210142</t>
  </si>
  <si>
    <t>D3210141</t>
  </si>
  <si>
    <t>PR. D PG STULP ARROTONDATO (23251)</t>
  </si>
  <si>
    <t>D3210137</t>
  </si>
  <si>
    <t>PR. D PG ANTA T STONDATO (23246)</t>
  </si>
  <si>
    <t>D3210136</t>
  </si>
  <si>
    <t>PR. D PG ANTA Z VETRO INFILARE (23245)</t>
  </si>
  <si>
    <t>D3210135</t>
  </si>
  <si>
    <t>D3210134</t>
  </si>
  <si>
    <t>PR. D PG ANTA T SMUSS. AP. EST.(23243)</t>
  </si>
  <si>
    <t>D3210133</t>
  </si>
  <si>
    <t>D3210131</t>
  </si>
  <si>
    <t>PR. D PG TELAIO Z STYLE (23237)</t>
  </si>
  <si>
    <t>D3210129</t>
  </si>
  <si>
    <t>D3210127</t>
  </si>
  <si>
    <t>PR. D PG SOGLIA X BARRIERE ARCH. (23165)</t>
  </si>
  <si>
    <t>D3210126</t>
  </si>
  <si>
    <t>PR. D PG TELAIO L G.DILATAZIONE(21685)</t>
  </si>
  <si>
    <t>D3210123</t>
  </si>
  <si>
    <t>PR. D PG TELAIO T MAGGIORATO (21683)</t>
  </si>
  <si>
    <t>D3210121</t>
  </si>
  <si>
    <t>PR. D PG TELAIO Z MAGGIORATO (21682)</t>
  </si>
  <si>
    <t>D3210120</t>
  </si>
  <si>
    <t>PR. D PG TELAIO L (21681)</t>
  </si>
  <si>
    <t>D3210119</t>
  </si>
  <si>
    <t>D3210117</t>
  </si>
  <si>
    <t>PR. D PG TELAIO Z BATT. 40MM (21676)</t>
  </si>
  <si>
    <t>D3210116</t>
  </si>
  <si>
    <t>PR. D PG FASCIA 45MM H125MM (21672)</t>
  </si>
  <si>
    <t>D3210114</t>
  </si>
  <si>
    <t>D3210111</t>
  </si>
  <si>
    <t>PR. DOMAL ANTA SCURETTO</t>
  </si>
  <si>
    <t>D3210109</t>
  </si>
  <si>
    <t>PR. D PG TELAIO L COMPLANARE (19715)</t>
  </si>
  <si>
    <t>D3210105</t>
  </si>
  <si>
    <t>D3210104</t>
  </si>
  <si>
    <t>D3210100</t>
  </si>
  <si>
    <t>PR. D PG M.MONTANTE C.DILATATORE (19692)</t>
  </si>
  <si>
    <t>D3210097</t>
  </si>
  <si>
    <t>D3210094</t>
  </si>
  <si>
    <t>D3210093</t>
  </si>
  <si>
    <t>PR. D PG TRAVERSO 45MM H70MM (19683)</t>
  </si>
  <si>
    <t>D3210092</t>
  </si>
  <si>
    <t>PR. D PG INVERS. BATTUTA BILICO (19682)</t>
  </si>
  <si>
    <t>D3210091</t>
  </si>
  <si>
    <t>PR. D PG ANTA BILICO (19681)</t>
  </si>
  <si>
    <t>D3210090</t>
  </si>
  <si>
    <t>D3210088</t>
  </si>
  <si>
    <t>D3210087</t>
  </si>
  <si>
    <t>PR. D PG FASCIA 52MM H160MM (19670)</t>
  </si>
  <si>
    <t>D3210086</t>
  </si>
  <si>
    <t>PR. D PG TELAIO/ANTA T MAGG. (19666)</t>
  </si>
  <si>
    <t>D3210083</t>
  </si>
  <si>
    <t>PR. D PG TELAIO/ANTA Z MAGG. (19665)</t>
  </si>
  <si>
    <t>D3210082</t>
  </si>
  <si>
    <t>D3210081</t>
  </si>
  <si>
    <t>D3210080</t>
  </si>
  <si>
    <t>PR. D PG TELAIO/ANTA T (19662)</t>
  </si>
  <si>
    <t>D3210079</t>
  </si>
  <si>
    <t>D3210076</t>
  </si>
  <si>
    <t>D3210075</t>
  </si>
  <si>
    <t>PR. D PG ANTA T VETRO INFILARE (19653)</t>
  </si>
  <si>
    <t>D3210074</t>
  </si>
  <si>
    <t>PR. D PG ANTA Z VETRO INFILARE (19652)</t>
  </si>
  <si>
    <t>D3210073</t>
  </si>
  <si>
    <t>PR. D PG TELAIO L SMUSS. 56MM (19616)</t>
  </si>
  <si>
    <t>D3210071</t>
  </si>
  <si>
    <t>PR. D PG TELAIO Z SMUSS. 56MM (19615)</t>
  </si>
  <si>
    <t>D3210070</t>
  </si>
  <si>
    <t>PR. D PG TRAVERSO 45MM H90MM (16974)</t>
  </si>
  <si>
    <t>D3210069</t>
  </si>
  <si>
    <t>D3210067</t>
  </si>
  <si>
    <t>PR. D PG INVERSIONE DI BATTUTA (16971)</t>
  </si>
  <si>
    <t>D3210066</t>
  </si>
  <si>
    <t>PR. D PG TELAIO L H72MM (16953)</t>
  </si>
  <si>
    <t>D3210064</t>
  </si>
  <si>
    <t>PR. D PG TELAIO T (16952)</t>
  </si>
  <si>
    <t>D3210063</t>
  </si>
  <si>
    <t>PR. D PG TELAIO L (16951)</t>
  </si>
  <si>
    <t>D3210062</t>
  </si>
  <si>
    <t>PR. D PG TELAIO Z (16950)</t>
  </si>
  <si>
    <t>D3210061</t>
  </si>
  <si>
    <t>PR. D PG BATTUTA RIPORTATA (15094)</t>
  </si>
  <si>
    <t>D3210060</t>
  </si>
  <si>
    <t>D3210059</t>
  </si>
  <si>
    <t>PR. D PG ANGOLO VARIABILE (15078)</t>
  </si>
  <si>
    <t>D3210058</t>
  </si>
  <si>
    <t>D3210057</t>
  </si>
  <si>
    <t>PR. D PG COMPENSATORE U (15075)</t>
  </si>
  <si>
    <t>D3210056</t>
  </si>
  <si>
    <t>PR. D PG TELAIO/ANTA Z (15073)</t>
  </si>
  <si>
    <t>D3210053</t>
  </si>
  <si>
    <t>PR. D PG ANTA T MAGG. AP. EST. (15072)</t>
  </si>
  <si>
    <t>D3210052</t>
  </si>
  <si>
    <t>PR. D PG ANTA Z MAGGIORATA (15069)</t>
  </si>
  <si>
    <t>D3210049</t>
  </si>
  <si>
    <t>D3210048</t>
  </si>
  <si>
    <t>PR. D PG ANTA Z (15065)</t>
  </si>
  <si>
    <t>D3210047</t>
  </si>
  <si>
    <t>PR. D PG TRAVERSO MONOBLOCCO (15056)</t>
  </si>
  <si>
    <t>D3210046</t>
  </si>
  <si>
    <t>PR. D PG ANTA SFERA VETRO INFILARE STYLE</t>
  </si>
  <si>
    <t>D3210023</t>
  </si>
  <si>
    <t>PROF. CARTELLINA INTERNA CANNOCCHIALE</t>
  </si>
  <si>
    <t>D3210020</t>
  </si>
  <si>
    <t>PR. DOMAL CARTELLINA IMBOTTE (31142)</t>
  </si>
  <si>
    <t>D3210018</t>
  </si>
  <si>
    <t>PROFILATO CARTELLINA COPRIFISSAGGIO</t>
  </si>
  <si>
    <t>D3210017</t>
  </si>
  <si>
    <t>D3210016</t>
  </si>
  <si>
    <t>PROFILATO CARTELLINA</t>
  </si>
  <si>
    <t>D3210008</t>
  </si>
  <si>
    <t>D3200035</t>
  </si>
  <si>
    <t>D3200033</t>
  </si>
  <si>
    <t>D3200023</t>
  </si>
  <si>
    <t>D3110002</t>
  </si>
  <si>
    <t>PROFILATO RACCOGLI CONDENSA</t>
  </si>
  <si>
    <t>D3110001</t>
  </si>
  <si>
    <t>D3110000</t>
  </si>
  <si>
    <t>D3091045</t>
  </si>
  <si>
    <t>D3076020</t>
  </si>
  <si>
    <t>D3076019</t>
  </si>
  <si>
    <t>D3074030</t>
  </si>
  <si>
    <t>D3074029</t>
  </si>
  <si>
    <t>D3074028</t>
  </si>
  <si>
    <t>D3074027</t>
  </si>
  <si>
    <t>D3074026</t>
  </si>
  <si>
    <t>D3074010</t>
  </si>
  <si>
    <t>D3074009</t>
  </si>
  <si>
    <t>D3074008</t>
  </si>
  <si>
    <t>D3074007</t>
  </si>
  <si>
    <t>D3074006</t>
  </si>
  <si>
    <t>PROF.RACCOGLI CONDENSA ZANZ. X ANTA 32MM</t>
  </si>
  <si>
    <t>D3074005</t>
  </si>
  <si>
    <t>D3074004</t>
  </si>
  <si>
    <t>D3074003</t>
  </si>
  <si>
    <t>D3032000</t>
  </si>
  <si>
    <t>D3021003</t>
  </si>
  <si>
    <t>D3021002</t>
  </si>
  <si>
    <t>D2552000</t>
  </si>
  <si>
    <t>PR.DB TOP65 DOGA 110X24MM (27346)</t>
  </si>
  <si>
    <t>D1290003</t>
  </si>
  <si>
    <t>PROFILATO SOGLIA RIBASSATA</t>
  </si>
  <si>
    <t>D1260001</t>
  </si>
  <si>
    <t>D1260000</t>
  </si>
  <si>
    <t>PROFILATO TELAIO VERTICALE</t>
  </si>
  <si>
    <t>PROFILATO SOGLIA</t>
  </si>
  <si>
    <t>PR.DB SL80 TRAVERSO VETRO INFIL. (34122)</t>
  </si>
  <si>
    <t>D1240027</t>
  </si>
  <si>
    <t>PR.DB SL80 TRAVERSO 83MM (34121)</t>
  </si>
  <si>
    <t>D1240026</t>
  </si>
  <si>
    <t>PR.DB SL80 TELAIO CON BATTENTE (34119)</t>
  </si>
  <si>
    <t>D1240024</t>
  </si>
  <si>
    <t>PR.DB SL80 ANTA VETRO INFILARE (34117)</t>
  </si>
  <si>
    <t>D1240023</t>
  </si>
  <si>
    <t>PR.DB SL80 ANTA (34116)</t>
  </si>
  <si>
    <t>D1240022</t>
  </si>
  <si>
    <t>PR.DB SL80 TELAIO ABBINAM. DB52 (34110)</t>
  </si>
  <si>
    <t>D1240020</t>
  </si>
  <si>
    <t>PROFILATO TELAIO 2 BINARI</t>
  </si>
  <si>
    <t>D1240019</t>
  </si>
  <si>
    <t>PROFILATO TELAIO 3 BINARI</t>
  </si>
  <si>
    <t>D1240018</t>
  </si>
  <si>
    <t>PR.DB SL80 TELAIO DOPPIO BIN. R. (34107)</t>
  </si>
  <si>
    <t>D1240017</t>
  </si>
  <si>
    <t>PR.DB SL80 TELAIO DOPPIO BINARIO (34105)</t>
  </si>
  <si>
    <t>D1240015</t>
  </si>
  <si>
    <t>PROFILATO TELAIO MONOBINARIO</t>
  </si>
  <si>
    <t>D1240014</t>
  </si>
  <si>
    <t>PROFILATO ANTA Z MAGGIORATA</t>
  </si>
  <si>
    <t>D1211285</t>
  </si>
  <si>
    <t>D1211284</t>
  </si>
  <si>
    <t>D1211283</t>
  </si>
  <si>
    <t>D1211282</t>
  </si>
  <si>
    <t>D1211281</t>
  </si>
  <si>
    <t>D1211280</t>
  </si>
  <si>
    <t>PROFILATO DI RINFORZO</t>
  </si>
  <si>
    <t>D1211027</t>
  </si>
  <si>
    <t>D1210905</t>
  </si>
  <si>
    <t>D1210904</t>
  </si>
  <si>
    <t>D1210903</t>
  </si>
  <si>
    <t>D1210902</t>
  </si>
  <si>
    <t>D1210901</t>
  </si>
  <si>
    <t>D1210900</t>
  </si>
  <si>
    <t>PROFILATO SOGLIA RIBASSATA FILO TELAIO</t>
  </si>
  <si>
    <t>D1210898</t>
  </si>
  <si>
    <t>PROFILATO STULP USCITE DI SICUREZZA</t>
  </si>
  <si>
    <t>D1210893</t>
  </si>
  <si>
    <t>PROFILATO STULP RINFORZATO PORTE</t>
  </si>
  <si>
    <t>D1210892</t>
  </si>
  <si>
    <t>D1210891</t>
  </si>
  <si>
    <t>D1210890</t>
  </si>
  <si>
    <t>D1210889</t>
  </si>
  <si>
    <t>D1210888</t>
  </si>
  <si>
    <t>D1210887</t>
  </si>
  <si>
    <t>D1210886</t>
  </si>
  <si>
    <t>D1210885</t>
  </si>
  <si>
    <t>D1210884</t>
  </si>
  <si>
    <t>D1210883</t>
  </si>
  <si>
    <t>D1210882</t>
  </si>
  <si>
    <t>D1210881</t>
  </si>
  <si>
    <t>D1210880</t>
  </si>
  <si>
    <t>PROFILATO CANNOCHIALE PER DILATAZIONE</t>
  </si>
  <si>
    <t>D1210876</t>
  </si>
  <si>
    <t>D1210875</t>
  </si>
  <si>
    <t>D1210874</t>
  </si>
  <si>
    <t>PROFILATO SOTTOZOCCOLO</t>
  </si>
  <si>
    <t>D1210872</t>
  </si>
  <si>
    <t>D1210871</t>
  </si>
  <si>
    <t>D1210870</t>
  </si>
  <si>
    <t>D1210869</t>
  </si>
  <si>
    <t>PROFILATO ZOCCOLO H160MM CON TIRAVITE</t>
  </si>
  <si>
    <t>D1210868</t>
  </si>
  <si>
    <t>D1210867</t>
  </si>
  <si>
    <t>PROF. TRAVERSO H 160MM X ELEM. FISSI</t>
  </si>
  <si>
    <t>D1210866</t>
  </si>
  <si>
    <t>D1210865</t>
  </si>
  <si>
    <t>D1210864</t>
  </si>
  <si>
    <t>D1210863</t>
  </si>
  <si>
    <t>D1210862</t>
  </si>
  <si>
    <t>D1210861</t>
  </si>
  <si>
    <t>D1210860</t>
  </si>
  <si>
    <t>D1210859</t>
  </si>
  <si>
    <t>D1210857</t>
  </si>
  <si>
    <t>D1210854</t>
  </si>
  <si>
    <t>D1210853</t>
  </si>
  <si>
    <t>D1210852</t>
  </si>
  <si>
    <t>D1210851</t>
  </si>
  <si>
    <t>PROFILATO ANTA APERTURA BILICO</t>
  </si>
  <si>
    <t>D1210837</t>
  </si>
  <si>
    <t>PROFILATO DI RIPORTO APERTURA BILICO</t>
  </si>
  <si>
    <t>D1210836</t>
  </si>
  <si>
    <t>PROFILATO ANTA A SPORGERE</t>
  </si>
  <si>
    <t>D1210835</t>
  </si>
  <si>
    <t>D1210831</t>
  </si>
  <si>
    <t>D1210830</t>
  </si>
  <si>
    <t>D1210829</t>
  </si>
  <si>
    <t>PROFILATO ANTA Z PIANA ALU 16</t>
  </si>
  <si>
    <t>D1210828</t>
  </si>
  <si>
    <t>D1210822</t>
  </si>
  <si>
    <t>PROFILATO ANTA A SCOMPARSA</t>
  </si>
  <si>
    <t>D1210820</t>
  </si>
  <si>
    <t>D1210819</t>
  </si>
  <si>
    <t>D1210818</t>
  </si>
  <si>
    <t>D1210817</t>
  </si>
  <si>
    <t>D1210816</t>
  </si>
  <si>
    <t>PR.DB TOP65 ANTA T VETRO INFILARE MAGG</t>
  </si>
  <si>
    <t>D1210815</t>
  </si>
  <si>
    <t>D1210814</t>
  </si>
  <si>
    <t>D1210813</t>
  </si>
  <si>
    <t>D1210812</t>
  </si>
  <si>
    <t>PROFILATO STULP STONDATO</t>
  </si>
  <si>
    <t>D1210811</t>
  </si>
  <si>
    <t>PROFILATO STULP</t>
  </si>
  <si>
    <t>D1210810</t>
  </si>
  <si>
    <t>D1210809</t>
  </si>
  <si>
    <t>D1210808</t>
  </si>
  <si>
    <t>PR.DB TOP65 ANTA T MAGGIORATA STONDATA</t>
  </si>
  <si>
    <t>D1210807</t>
  </si>
  <si>
    <t>D1210806</t>
  </si>
  <si>
    <t>PR.DB TOP65 ANTA T STONDATA</t>
  </si>
  <si>
    <t>D1210805</t>
  </si>
  <si>
    <t>D1210804</t>
  </si>
  <si>
    <t>D1210803</t>
  </si>
  <si>
    <t>D1210802</t>
  </si>
  <si>
    <t>D1210801</t>
  </si>
  <si>
    <t>D1210799</t>
  </si>
  <si>
    <t>D1210798</t>
  </si>
  <si>
    <t>D1210797</t>
  </si>
  <si>
    <t>PROF INVERSIONE BATT AP SPORGERE</t>
  </si>
  <si>
    <t>D1210796</t>
  </si>
  <si>
    <t>D1210789</t>
  </si>
  <si>
    <t>D1210788</t>
  </si>
  <si>
    <t>D1210787</t>
  </si>
  <si>
    <t>D1210786</t>
  </si>
  <si>
    <t>D1210785</t>
  </si>
  <si>
    <t>D1210784</t>
  </si>
  <si>
    <t>PROFLATO TELAIO A L STONDATO</t>
  </si>
  <si>
    <t>D1210783</t>
  </si>
  <si>
    <t>PROFILATO TELAIO ZSMUSSATO</t>
  </si>
  <si>
    <t>D1210782</t>
  </si>
  <si>
    <t>PROFILATO TELAIO L SMUSSATO</t>
  </si>
  <si>
    <t>D1210781</t>
  </si>
  <si>
    <t>D1210780</t>
  </si>
  <si>
    <t>D1210779</t>
  </si>
  <si>
    <t>TELAIO ANTA A SCOMPARSA PER FACCIATA</t>
  </si>
  <si>
    <t>D1210777</t>
  </si>
  <si>
    <t>D1210776</t>
  </si>
  <si>
    <t>PROFILATO TELAIO IMBOTTE</t>
  </si>
  <si>
    <t>D1210775</t>
  </si>
  <si>
    <t>D1210773</t>
  </si>
  <si>
    <t>D1210771</t>
  </si>
  <si>
    <t>D1210770</t>
  </si>
  <si>
    <t>PROFILATO TELAIO Z BATTUTA 70MM</t>
  </si>
  <si>
    <t>D1210766</t>
  </si>
  <si>
    <t>D1210765</t>
  </si>
  <si>
    <t>D1210764</t>
  </si>
  <si>
    <t>D1210763</t>
  </si>
  <si>
    <t>D1210762</t>
  </si>
  <si>
    <t>D1210761</t>
  </si>
  <si>
    <t>PR.DB TOP65 TELAIO L 60MM</t>
  </si>
  <si>
    <t>D1210760</t>
  </si>
  <si>
    <t>D1210757</t>
  </si>
  <si>
    <t>D1210755</t>
  </si>
  <si>
    <t>D1210754</t>
  </si>
  <si>
    <t>D1210753</t>
  </si>
  <si>
    <t>D1210752</t>
  </si>
  <si>
    <t>D1210751</t>
  </si>
  <si>
    <t>D1210750</t>
  </si>
  <si>
    <t>D1210498</t>
  </si>
  <si>
    <t>D1210479</t>
  </si>
  <si>
    <t>D1210478</t>
  </si>
  <si>
    <t>PR.DB TOP65 CANNOCCHIALE ESTERNO</t>
  </si>
  <si>
    <t>D1210477</t>
  </si>
  <si>
    <t>PROFILATO CANNOCCHIALE PER DILATAZIONE</t>
  </si>
  <si>
    <t>D1210476</t>
  </si>
  <si>
    <t>PROFILATO TRAVERSO SUPERIORE MONOBLOCCO</t>
  </si>
  <si>
    <t>D1210475</t>
  </si>
  <si>
    <t>D1210474</t>
  </si>
  <si>
    <t>PROFILATO ZOCCOLO RIPORTATO</t>
  </si>
  <si>
    <t>D1210472</t>
  </si>
  <si>
    <t>D1210471</t>
  </si>
  <si>
    <t>PROFILATO MONTANTE</t>
  </si>
  <si>
    <t>D1210470</t>
  </si>
  <si>
    <t>D1210469</t>
  </si>
  <si>
    <t>D1210468</t>
  </si>
  <si>
    <t>D1210467</t>
  </si>
  <si>
    <t>D1210466</t>
  </si>
  <si>
    <t>D1210465</t>
  </si>
  <si>
    <t>D1210464</t>
  </si>
  <si>
    <t>D1210463</t>
  </si>
  <si>
    <t>D1210462</t>
  </si>
  <si>
    <t>D1210461</t>
  </si>
  <si>
    <t>D1210460</t>
  </si>
  <si>
    <t>D1210459</t>
  </si>
  <si>
    <t>PR.DB TOP65 FASCIA 90MM VETRO INFIL.</t>
  </si>
  <si>
    <t>D1210458</t>
  </si>
  <si>
    <t>D1210457</t>
  </si>
  <si>
    <t>PROFILATO FASCIA VETRO INFILARE</t>
  </si>
  <si>
    <t>D1210456</t>
  </si>
  <si>
    <t>PROFILATO ZOCCOLO RIPORTO VETRO INFILARE</t>
  </si>
  <si>
    <t>D1210455</t>
  </si>
  <si>
    <t>D1210454</t>
  </si>
  <si>
    <t>D1210453</t>
  </si>
  <si>
    <t>D1210452</t>
  </si>
  <si>
    <t>D1210451</t>
  </si>
  <si>
    <t>D1210431</t>
  </si>
  <si>
    <t>PR.DB TOP55 ANTA Z ALU16 MAGG. STOND.</t>
  </si>
  <si>
    <t>D1210430</t>
  </si>
  <si>
    <t>D1210429</t>
  </si>
  <si>
    <t>D1210422</t>
  </si>
  <si>
    <t>PROFILATO ANTA Z SQUADRATA V.I.</t>
  </si>
  <si>
    <t>D1210421</t>
  </si>
  <si>
    <t>D1210418</t>
  </si>
  <si>
    <t>PR.DB TOP55 ANTA T MAGG.VETRO INFILARE</t>
  </si>
  <si>
    <t>D1210415</t>
  </si>
  <si>
    <t>PR.DB TOP55 ANTA Z MAGG.VETRO INFILARE</t>
  </si>
  <si>
    <t>D1210414</t>
  </si>
  <si>
    <t>D1210413</t>
  </si>
  <si>
    <t>D1210412</t>
  </si>
  <si>
    <t>D1210411</t>
  </si>
  <si>
    <t>PROFILATO STULP PIANO</t>
  </si>
  <si>
    <t>D1210410</t>
  </si>
  <si>
    <t>PR.DB TOP55 ANTA Z MAGGIORATA SMUSSATA</t>
  </si>
  <si>
    <t>D1210409</t>
  </si>
  <si>
    <t>D1210408</t>
  </si>
  <si>
    <t>PR.DB TOP55 ANTA T MAGGIORATA STONDATA</t>
  </si>
  <si>
    <t>D1210407</t>
  </si>
  <si>
    <t>PR.DB TOP55 ANTA Z MAGGIORATA STONDATA</t>
  </si>
  <si>
    <t>D1210406</t>
  </si>
  <si>
    <t>PR.DB TOP55 ANTA T STONDATA</t>
  </si>
  <si>
    <t>D1210405</t>
  </si>
  <si>
    <t>D1210404</t>
  </si>
  <si>
    <t>PR.DB TOP55 ANTA Z PIANA MAGGIORATA</t>
  </si>
  <si>
    <t>D1210403</t>
  </si>
  <si>
    <t>PR.DB TOP55 ANTA T PIANA</t>
  </si>
  <si>
    <t>D1210402</t>
  </si>
  <si>
    <t>D1210401</t>
  </si>
  <si>
    <t>D1210387</t>
  </si>
  <si>
    <t>D1210386</t>
  </si>
  <si>
    <t>D1210385</t>
  </si>
  <si>
    <t>D1210384</t>
  </si>
  <si>
    <t>PROFILATO TELAIO ABBINAMENTO MIRROR E52</t>
  </si>
  <si>
    <t>D1210375</t>
  </si>
  <si>
    <t>PR.DB TOP55 TELAIO IMBOTTE</t>
  </si>
  <si>
    <t>D1210371</t>
  </si>
  <si>
    <t>D1210365</t>
  </si>
  <si>
    <t>D1210364</t>
  </si>
  <si>
    <t>D1210363</t>
  </si>
  <si>
    <t>D1210361</t>
  </si>
  <si>
    <t>PR.DB TOP55 TELAIO L 60MM</t>
  </si>
  <si>
    <t>D1210360</t>
  </si>
  <si>
    <t>D1210359</t>
  </si>
  <si>
    <t>D1210358</t>
  </si>
  <si>
    <t>D1210357</t>
  </si>
  <si>
    <t>D1210355</t>
  </si>
  <si>
    <t>D1210354</t>
  </si>
  <si>
    <t>D1210353</t>
  </si>
  <si>
    <t>D1210352</t>
  </si>
  <si>
    <t>D1210351</t>
  </si>
  <si>
    <t>D1210350</t>
  </si>
  <si>
    <t>PROFILATO TELAIO</t>
  </si>
  <si>
    <t>D1210075</t>
  </si>
  <si>
    <t>D1110000</t>
  </si>
  <si>
    <t>D1074102</t>
  </si>
  <si>
    <t>D1074101</t>
  </si>
  <si>
    <t>D1074079</t>
  </si>
  <si>
    <t>D1074078</t>
  </si>
  <si>
    <t>D1074054</t>
  </si>
  <si>
    <t>D1074053</t>
  </si>
  <si>
    <t>D1074008</t>
  </si>
  <si>
    <t>D1074007</t>
  </si>
  <si>
    <t>D1074006</t>
  </si>
  <si>
    <t>D1074005</t>
  </si>
  <si>
    <t>D1074004</t>
  </si>
  <si>
    <t>D1074003</t>
  </si>
  <si>
    <t>PR TELAIO DUE BIN SCARICO ACQUA NASCOSTO</t>
  </si>
  <si>
    <t>D1074002</t>
  </si>
  <si>
    <t>PROFILATO TELAIO DUE BINARI</t>
  </si>
  <si>
    <t>D1074001</t>
  </si>
  <si>
    <t>PROFILATO 3 BINARI SCARICO NASCOSTO</t>
  </si>
  <si>
    <t>D1074000</t>
  </si>
  <si>
    <t>PROFILATO ANTA T SQUADRATA V.I.</t>
  </si>
  <si>
    <t>D1061007</t>
  </si>
  <si>
    <t>D1061006</t>
  </si>
  <si>
    <t>PROFILATO ANTA T PIANA</t>
  </si>
  <si>
    <t>D1061005</t>
  </si>
  <si>
    <t>PROFILATO ANTA Z PIANA</t>
  </si>
  <si>
    <t>D1061004</t>
  </si>
  <si>
    <t>PROFILATO ANTA T STONDATA</t>
  </si>
  <si>
    <t>D1061003</t>
  </si>
  <si>
    <t>PROFILATO ANTA Z STONDATA</t>
  </si>
  <si>
    <t>D1061002</t>
  </si>
  <si>
    <t>PROFILATO TELAIO Z</t>
  </si>
  <si>
    <t>D1061001</t>
  </si>
  <si>
    <t>PROFILATO TELAIO L</t>
  </si>
  <si>
    <t>D1061000</t>
  </si>
  <si>
    <t>D1060069</t>
  </si>
  <si>
    <t>D1060068</t>
  </si>
  <si>
    <t>D1060067</t>
  </si>
  <si>
    <t>D1060066</t>
  </si>
  <si>
    <t>D1060065</t>
  </si>
  <si>
    <t>PROFILATO ANTA APERTURA A BILICO</t>
  </si>
  <si>
    <t>D1060063</t>
  </si>
  <si>
    <t>D1060062</t>
  </si>
  <si>
    <t>PROFILATO CANOCCHIALE PER DILATAZIONE</t>
  </si>
  <si>
    <t>D1060061</t>
  </si>
  <si>
    <t>PROF. TRAVERSO SUPERIORE MONOBLOCCO</t>
  </si>
  <si>
    <t>D1060060</t>
  </si>
  <si>
    <t>D1060059</t>
  </si>
  <si>
    <t>D1060057</t>
  </si>
  <si>
    <t>PROF. ZOCCOLO H160MM TIRAVITE EL. APRIB.</t>
  </si>
  <si>
    <t>D1060056</t>
  </si>
  <si>
    <t>PROF. ZOCCOLO H160MM TIRAVITE EL. FISSI</t>
  </si>
  <si>
    <t>D1060055</t>
  </si>
  <si>
    <t>PROF. TRAVERSO H160MM TIRAVITE EL. FISSI</t>
  </si>
  <si>
    <t>D1060054</t>
  </si>
  <si>
    <t>PROF. TRAVERSO H160MM ELEM. FISSI</t>
  </si>
  <si>
    <t>D1060053</t>
  </si>
  <si>
    <t>PROF. TRAVERSO H130MM TIRAVITE EL. FISSI</t>
  </si>
  <si>
    <t>D1060052</t>
  </si>
  <si>
    <t>PROF. TRAVERSO H130MM ELEM. FISSI</t>
  </si>
  <si>
    <t>D1060051</t>
  </si>
  <si>
    <t>PROF. TRAVERSO H90MM TIRAVITE EL. FISSI</t>
  </si>
  <si>
    <t>D1060050</t>
  </si>
  <si>
    <t>PROF. TRAVERSO H 90MM PER ELEM. FISSI</t>
  </si>
  <si>
    <t>D1060049</t>
  </si>
  <si>
    <t>PROF. TRAVERSO H160MM TIRAVITE EL. APRIB</t>
  </si>
  <si>
    <t>D1060048</t>
  </si>
  <si>
    <t>PROF. TRAVERSO H130MM TIRAVITE EL. APRIB</t>
  </si>
  <si>
    <t>D1060047</t>
  </si>
  <si>
    <t>PROF.ZOCCOLO RIPORTATO H70MM ELEM. FISSI</t>
  </si>
  <si>
    <t>D1060046</t>
  </si>
  <si>
    <t>PROF.ZOCCOLO RIPORTATO H70MM ELEM. APRIB</t>
  </si>
  <si>
    <t>D1060045</t>
  </si>
  <si>
    <t>PROF. TRAVERSO H90MM TIRAVITE ELEM.APRIB</t>
  </si>
  <si>
    <t>D1060044</t>
  </si>
  <si>
    <t>PROF.TRAVERSO H72MM TIRAVITE ELEM. APRIB</t>
  </si>
  <si>
    <t>D1060043</t>
  </si>
  <si>
    <t>PROF.TRAVERSO DA 72MM TIRAVITE FISSI</t>
  </si>
  <si>
    <t>D1060042</t>
  </si>
  <si>
    <t>PROFILATO TRAVERSO H 72MM ELEMENTI FISSI</t>
  </si>
  <si>
    <t>D1060041</t>
  </si>
  <si>
    <t>D1060040</t>
  </si>
  <si>
    <t>PROFILATO STULP STONDATO ALU16</t>
  </si>
  <si>
    <t>D1060039</t>
  </si>
  <si>
    <t>D1060038</t>
  </si>
  <si>
    <t>D1060037</t>
  </si>
  <si>
    <t>D1060036</t>
  </si>
  <si>
    <t>D1060035</t>
  </si>
  <si>
    <t>D1060034</t>
  </si>
  <si>
    <t>D1060033</t>
  </si>
  <si>
    <t>D1060032</t>
  </si>
  <si>
    <t>D1060031</t>
  </si>
  <si>
    <t>D1060030</t>
  </si>
  <si>
    <t>D1060029</t>
  </si>
  <si>
    <t>D1060028</t>
  </si>
  <si>
    <t>D1060027</t>
  </si>
  <si>
    <t>D1060026</t>
  </si>
  <si>
    <t>D1060025</t>
  </si>
  <si>
    <t>PROFILATO INVER.BATTUTA APERT. SPORGERE</t>
  </si>
  <si>
    <t>D1060024</t>
  </si>
  <si>
    <t>D1060023</t>
  </si>
  <si>
    <t>D1060022</t>
  </si>
  <si>
    <t>D1060021</t>
  </si>
  <si>
    <t>D1060020</t>
  </si>
  <si>
    <t>D1060019</t>
  </si>
  <si>
    <t>D1060018</t>
  </si>
  <si>
    <t>D1060017</t>
  </si>
  <si>
    <t>D1060016</t>
  </si>
  <si>
    <t>D1060015</t>
  </si>
  <si>
    <t>D1060014</t>
  </si>
  <si>
    <t>D1060013</t>
  </si>
  <si>
    <t>D1060012</t>
  </si>
  <si>
    <t>D1060011</t>
  </si>
  <si>
    <t>D1060010</t>
  </si>
  <si>
    <t>D1060009</t>
  </si>
  <si>
    <t>D1060008</t>
  </si>
  <si>
    <t>D1060007</t>
  </si>
  <si>
    <t>D1060006</t>
  </si>
  <si>
    <t>D1060005</t>
  </si>
  <si>
    <t>D1060004</t>
  </si>
  <si>
    <t>D1060003</t>
  </si>
  <si>
    <t>D1060002</t>
  </si>
  <si>
    <t>D1060001</t>
  </si>
  <si>
    <t>D1060000</t>
  </si>
  <si>
    <t>PROFILATO TELAIO Z BATTUTA 70MM HI</t>
  </si>
  <si>
    <t>D1057042</t>
  </si>
  <si>
    <t>TRAVERSO SUPERIORE MONOBLOCCO HI</t>
  </si>
  <si>
    <t>D1057041</t>
  </si>
  <si>
    <t>D1057031</t>
  </si>
  <si>
    <t>D1057030</t>
  </si>
  <si>
    <t>D1057029</t>
  </si>
  <si>
    <t>D1057028</t>
  </si>
  <si>
    <t>D1057027</t>
  </si>
  <si>
    <t>D1057026</t>
  </si>
  <si>
    <t>D1057025</t>
  </si>
  <si>
    <t>D1057024</t>
  </si>
  <si>
    <t>SPALLA MONOBLOCCO HI</t>
  </si>
  <si>
    <t>D1057023</t>
  </si>
  <si>
    <t>D1057022</t>
  </si>
  <si>
    <t>D1057021</t>
  </si>
  <si>
    <t>D1057020</t>
  </si>
  <si>
    <t>D1057019</t>
  </si>
  <si>
    <t>D1057018</t>
  </si>
  <si>
    <t>PROFILATO STULP STONDATO HI</t>
  </si>
  <si>
    <t>D1057017</t>
  </si>
  <si>
    <t>PROFILATO STULP HI</t>
  </si>
  <si>
    <t>D1057016</t>
  </si>
  <si>
    <t>D1057015</t>
  </si>
  <si>
    <t>D1057014</t>
  </si>
  <si>
    <t>D1057013</t>
  </si>
  <si>
    <t>D1057012</t>
  </si>
  <si>
    <t>D1057011</t>
  </si>
  <si>
    <t>D1057010</t>
  </si>
  <si>
    <t>D1057009</t>
  </si>
  <si>
    <t>D1057008</t>
  </si>
  <si>
    <t>D1057007</t>
  </si>
  <si>
    <t>D1057006</t>
  </si>
  <si>
    <t>D1057005</t>
  </si>
  <si>
    <t>D1057004</t>
  </si>
  <si>
    <t>D1057003</t>
  </si>
  <si>
    <t>D1001001</t>
  </si>
  <si>
    <t>ANTA USCITE DI SICUREZZA</t>
  </si>
  <si>
    <t>D1001000</t>
  </si>
  <si>
    <t>D0183513</t>
  </si>
  <si>
    <t>D0060908</t>
  </si>
  <si>
    <t>PR.DSUNNY TEK ANTA STYLE</t>
  </si>
  <si>
    <t>D0060390</t>
  </si>
  <si>
    <t>D0060105</t>
  </si>
  <si>
    <t>D0060104</t>
  </si>
  <si>
    <t>PROFILATO DI RIPORTO PER CASSONETTO</t>
  </si>
  <si>
    <t>D0060099</t>
  </si>
  <si>
    <t>D0060059</t>
  </si>
  <si>
    <t>D0052217</t>
  </si>
  <si>
    <t>D0050118</t>
  </si>
  <si>
    <t>D0050115</t>
  </si>
  <si>
    <t>D0050114</t>
  </si>
  <si>
    <t>PROF. BATTUTA RIPORTATA PER ANTA 3260299</t>
  </si>
  <si>
    <t>D0050110</t>
  </si>
  <si>
    <t>PROFILATO BATTUTA RIPORTA PER SPORTELLO</t>
  </si>
  <si>
    <t>D0050109</t>
  </si>
  <si>
    <t>DSUNNY XXM PR.TERM.LAMELLE SUN. XXMIGLIA</t>
  </si>
  <si>
    <t>D0050108</t>
  </si>
  <si>
    <t>D0050107</t>
  </si>
  <si>
    <t>D0050106</t>
  </si>
  <si>
    <t>D0050105</t>
  </si>
  <si>
    <t>PROFILATO SPORTELLO</t>
  </si>
  <si>
    <t>D0050104</t>
  </si>
  <si>
    <t>D0050103</t>
  </si>
  <si>
    <t>D0050102</t>
  </si>
  <si>
    <t>D0050101</t>
  </si>
  <si>
    <t>D0050100</t>
  </si>
  <si>
    <t>PROFILATO DI RIPORTO PER DECORAZIONI</t>
  </si>
  <si>
    <t>D0050060</t>
  </si>
  <si>
    <t>D0050052</t>
  </si>
  <si>
    <t>D0050050</t>
  </si>
  <si>
    <t>D0050044</t>
  </si>
  <si>
    <t>D0050043</t>
  </si>
  <si>
    <t>D0050039</t>
  </si>
  <si>
    <t>D0050038</t>
  </si>
  <si>
    <t>D0050036</t>
  </si>
  <si>
    <t>D0050035</t>
  </si>
  <si>
    <t>PROF. CARTELLINA DI FINITURA SAGOMATO</t>
  </si>
  <si>
    <t>D0050034</t>
  </si>
  <si>
    <t>D0050033</t>
  </si>
  <si>
    <t>D0050032</t>
  </si>
  <si>
    <t>PROF. ANTA SORMONTO ABBINAMENTO 3260282</t>
  </si>
  <si>
    <t>D0050031</t>
  </si>
  <si>
    <t>PROFILATO ANTA ABBINAMENTO 3260280</t>
  </si>
  <si>
    <t>D0050030</t>
  </si>
  <si>
    <t>PROFILATO ANTA SPORTELLO</t>
  </si>
  <si>
    <t>D0050029</t>
  </si>
  <si>
    <t>D0050028</t>
  </si>
  <si>
    <t>D0050027</t>
  </si>
  <si>
    <t>D0050026</t>
  </si>
  <si>
    <t>D0050025</t>
  </si>
  <si>
    <t>D0050024</t>
  </si>
  <si>
    <t>D0050023</t>
  </si>
  <si>
    <t>D0050021</t>
  </si>
  <si>
    <t>D0050020</t>
  </si>
  <si>
    <t>CORNICE PER PERSIANA CENTRO STORICO</t>
  </si>
  <si>
    <t>D0050017</t>
  </si>
  <si>
    <t>D0050016</t>
  </si>
  <si>
    <t>D0050015</t>
  </si>
  <si>
    <t>D0050014</t>
  </si>
  <si>
    <t>D0050013</t>
  </si>
  <si>
    <t>D0050012</t>
  </si>
  <si>
    <t>D0050011</t>
  </si>
  <si>
    <t>D0050010</t>
  </si>
  <si>
    <t>D0050009</t>
  </si>
  <si>
    <t>D0050008</t>
  </si>
  <si>
    <t>D0050007</t>
  </si>
  <si>
    <t>D0050006</t>
  </si>
  <si>
    <t>D0050005</t>
  </si>
  <si>
    <t>D0050004</t>
  </si>
  <si>
    <t>D0050003</t>
  </si>
  <si>
    <t>D0050002</t>
  </si>
  <si>
    <t>D0035071</t>
  </si>
  <si>
    <t>D0035070</t>
  </si>
  <si>
    <t>D0034761</t>
  </si>
  <si>
    <t>D0034640</t>
  </si>
  <si>
    <t>D0034373</t>
  </si>
  <si>
    <t>PROFILATO SPESSORAMENTO ANTE ALLINEATE</t>
  </si>
  <si>
    <t>D0034127</t>
  </si>
  <si>
    <t>PROFILATO BASE MODULARE FRANGISOLE</t>
  </si>
  <si>
    <t>D0031932</t>
  </si>
  <si>
    <t>PROFILATO ALETTA FRANGISOLE</t>
  </si>
  <si>
    <t>D0031931</t>
  </si>
  <si>
    <t>PROFILATO ANTA SAGOMATA</t>
  </si>
  <si>
    <t>D0027539</t>
  </si>
  <si>
    <t>PROFILATO LAMELLA</t>
  </si>
  <si>
    <t>D0027494</t>
  </si>
  <si>
    <t>PROFILATO FASCIA</t>
  </si>
  <si>
    <t>D0027493</t>
  </si>
  <si>
    <t>D0027492</t>
  </si>
  <si>
    <t>PR. D OFFICE PR MONTANTE/TRAVERSO</t>
  </si>
  <si>
    <t>D0027490</t>
  </si>
  <si>
    <t>PR. D OFFICE PR PAR.VISIVA VETRO 4/5/6MM</t>
  </si>
  <si>
    <t>D0027488</t>
  </si>
  <si>
    <t>PR.D OFFICE PR PARTE VISIVA 2 VETRI EST.</t>
  </si>
  <si>
    <t>D0027487</t>
  </si>
  <si>
    <t>D0027484</t>
  </si>
  <si>
    <t>PR.D OFF.  PR27483  IMBOTTE TELAIO PORTA</t>
  </si>
  <si>
    <t>D0027483</t>
  </si>
  <si>
    <t>PROFILATO PER PARTICOLARE MURO E TRE VIE</t>
  </si>
  <si>
    <t>D0027482</t>
  </si>
  <si>
    <t>D0027481</t>
  </si>
  <si>
    <t>PROFILATO ANGOLO PARETE</t>
  </si>
  <si>
    <t>D0027480</t>
  </si>
  <si>
    <t>PROFILATO GUIDA PAVIMENTO/SOFFITTO</t>
  </si>
  <si>
    <t>D0027479</t>
  </si>
  <si>
    <t>PROFILATO GUIDA SOFFITTO</t>
  </si>
  <si>
    <t>D0027478</t>
  </si>
  <si>
    <t>D0027477</t>
  </si>
  <si>
    <t>D0027475</t>
  </si>
  <si>
    <t>PR. D OFFICE PROF.VISIVA PARETE V.35MM</t>
  </si>
  <si>
    <t>D0027474</t>
  </si>
  <si>
    <t>PR. D OFFICE PR MONTANTE DOMAL OFFICE</t>
  </si>
  <si>
    <t>D0027470</t>
  </si>
  <si>
    <t>PR. D OFFICE PR.CARTELLINA X ZOCC. 27462</t>
  </si>
  <si>
    <t>D0027463</t>
  </si>
  <si>
    <t>D0027462</t>
  </si>
  <si>
    <t>PROFILATO CARTELLINA RIPORTATA</t>
  </si>
  <si>
    <t>D0026291</t>
  </si>
  <si>
    <t>PROFILATO RIDUTTORE VETRATURA</t>
  </si>
  <si>
    <t>D0026267</t>
  </si>
  <si>
    <t>PR. D SL56 ANTA VETRO INF. ARR.</t>
  </si>
  <si>
    <t>D0026265</t>
  </si>
  <si>
    <t>D0026264</t>
  </si>
  <si>
    <t>D0026263</t>
  </si>
  <si>
    <t>PR. D40   ANTA SCORREVOLE D 40</t>
  </si>
  <si>
    <t>D0026262</t>
  </si>
  <si>
    <t>D0026261</t>
  </si>
  <si>
    <t>PR. D40   RID. VTRO ANTA TONDA D40 SCORR</t>
  </si>
  <si>
    <t>D0026260</t>
  </si>
  <si>
    <t>D0026255</t>
  </si>
  <si>
    <t>PR. D SL56 RIDUTTORE VETRO</t>
  </si>
  <si>
    <t>D0026244</t>
  </si>
  <si>
    <t>PR.DSUNNY IGE LAMELLA 79X20MM</t>
  </si>
  <si>
    <t>D0026216</t>
  </si>
  <si>
    <t>D0026214</t>
  </si>
  <si>
    <t>PR.DSUNNY COM RIPORTO BATTUTA A SCATTO</t>
  </si>
  <si>
    <t>D0026213</t>
  </si>
  <si>
    <t>PR.DSUNNY IGE PORTA OVALINA ABB. D40</t>
  </si>
  <si>
    <t>D0026187</t>
  </si>
  <si>
    <t>PR. D40  SLIDE FASCIA X ANTA BORDI TONDI</t>
  </si>
  <si>
    <t>D0026169</t>
  </si>
  <si>
    <t>D0026154</t>
  </si>
  <si>
    <t>D0026115</t>
  </si>
  <si>
    <t>D0026105</t>
  </si>
  <si>
    <t>D0024499</t>
  </si>
  <si>
    <t>D0024479</t>
  </si>
  <si>
    <t>PROF.COMPENSATORE/CANNOCCHIALE</t>
  </si>
  <si>
    <t>D0024478</t>
  </si>
  <si>
    <t>D0024474</t>
  </si>
  <si>
    <t>PROF. ANTA PORTE A VENTOLA SHOPS</t>
  </si>
  <si>
    <t>D0024473</t>
  </si>
  <si>
    <t>D0024472</t>
  </si>
  <si>
    <t>D0024471</t>
  </si>
  <si>
    <t>D0024470</t>
  </si>
  <si>
    <t>D0024469</t>
  </si>
  <si>
    <t>D0024468</t>
  </si>
  <si>
    <t>D0024466</t>
  </si>
  <si>
    <t>D0024465</t>
  </si>
  <si>
    <t>D0024464</t>
  </si>
  <si>
    <t>D0024463</t>
  </si>
  <si>
    <t>D0024462</t>
  </si>
  <si>
    <t>D0024461</t>
  </si>
  <si>
    <t>D0024315</t>
  </si>
  <si>
    <t>D0023355</t>
  </si>
  <si>
    <t>PR. D40   ANTA V.INF. D 40 SC</t>
  </si>
  <si>
    <t>D0023335</t>
  </si>
  <si>
    <t>D0023334</t>
  </si>
  <si>
    <t>D0023313</t>
  </si>
  <si>
    <t>PR. D PG   PROFILATO COPRIFILO ARR.</t>
  </si>
  <si>
    <t>D0023291</t>
  </si>
  <si>
    <t>PR. D PG   PROFILATO CARTELLINA</t>
  </si>
  <si>
    <t>D0023290</t>
  </si>
  <si>
    <t>D0023289</t>
  </si>
  <si>
    <t>D0023227</t>
  </si>
  <si>
    <t>PR. D PG CONTROTELAIO</t>
  </si>
  <si>
    <t>D0023173</t>
  </si>
  <si>
    <t>D0023149</t>
  </si>
  <si>
    <t>PR. D GARDEN ANTA ABBINAMENTO D40</t>
  </si>
  <si>
    <t>D0019656</t>
  </si>
  <si>
    <t>PR.DSUNNY COM ANTA</t>
  </si>
  <si>
    <t>D0019650</t>
  </si>
  <si>
    <t>D0019632</t>
  </si>
  <si>
    <t>PR. D40   PROF.TELAIO 2 BINARI ZSC.</t>
  </si>
  <si>
    <t>D0019630</t>
  </si>
  <si>
    <t>D0019629</t>
  </si>
  <si>
    <t>D0019625</t>
  </si>
  <si>
    <t>PR. D40  PROFILI BATTENTE</t>
  </si>
  <si>
    <t>D0019624</t>
  </si>
  <si>
    <t>D0019622</t>
  </si>
  <si>
    <t>D0019620</t>
  </si>
  <si>
    <t>PR. D SL56 TELAIO DA 56 MM CON BATT.</t>
  </si>
  <si>
    <t>D0019608</t>
  </si>
  <si>
    <t>D0017891</t>
  </si>
  <si>
    <t>PROFILATO CARTELLINA BINARIO SUPERIORE</t>
  </si>
  <si>
    <t>D0016073</t>
  </si>
  <si>
    <t>D0016055</t>
  </si>
  <si>
    <t>PROFILATO STECCA TAPPARELLA INFERIORE</t>
  </si>
  <si>
    <t>D0016034</t>
  </si>
  <si>
    <t>PROFILATO STECCA TAPPARELLA</t>
  </si>
  <si>
    <t>D0016033</t>
  </si>
  <si>
    <t>PR. BATTUTA DI RIPORTO CENTRALE</t>
  </si>
  <si>
    <t>D0015191</t>
  </si>
  <si>
    <t>D0015190</t>
  </si>
  <si>
    <t>D0015188</t>
  </si>
  <si>
    <t>D0015186</t>
  </si>
  <si>
    <t>D0015185</t>
  </si>
  <si>
    <t>PR. D SL56 RIPORT. TERZA ANTA</t>
  </si>
  <si>
    <t>D0015182</t>
  </si>
  <si>
    <t>D0015177</t>
  </si>
  <si>
    <t>PR. D SL80 TELAIO VERTICALE 3 BINARI</t>
  </si>
  <si>
    <t>D0015176</t>
  </si>
  <si>
    <t>D0015175</t>
  </si>
  <si>
    <t>PR. D SL56 TELAIO 2BINARI</t>
  </si>
  <si>
    <t>D0015171</t>
  </si>
  <si>
    <t>D0015170</t>
  </si>
  <si>
    <t>PROFILATO GUIDA TAPPARELLA</t>
  </si>
  <si>
    <t>D0015127</t>
  </si>
  <si>
    <t>PROFILATO DI RIPORTO SPALLA MONOBLOCCO</t>
  </si>
  <si>
    <t>D0015125</t>
  </si>
  <si>
    <t>PR.DSUNNY COM LAMELLA</t>
  </si>
  <si>
    <t>D0011006</t>
  </si>
  <si>
    <t>D0009182</t>
  </si>
  <si>
    <t>D0009179</t>
  </si>
  <si>
    <t>PROFILATO CANNOCCHIALE</t>
  </si>
  <si>
    <t>D0008713</t>
  </si>
  <si>
    <t>D0008712</t>
  </si>
  <si>
    <t>D0008209</t>
  </si>
  <si>
    <t>D0007592</t>
  </si>
  <si>
    <t>PR. D SL56 ZOCCOLO RIPORTATO</t>
  </si>
  <si>
    <t>D0007515</t>
  </si>
  <si>
    <t>PROFILATO ADDIZIONALE</t>
  </si>
  <si>
    <t>D0007507</t>
  </si>
  <si>
    <t>PROFILATO LAMELLA DI COMPENSAZIONE</t>
  </si>
  <si>
    <t>D0007437</t>
  </si>
  <si>
    <t>XU402015</t>
  </si>
  <si>
    <t>XU25252</t>
  </si>
  <si>
    <t>XU208018</t>
  </si>
  <si>
    <t>STD U 50x20x2</t>
  </si>
  <si>
    <t>XU20502</t>
  </si>
  <si>
    <t>STD U 45x20x2</t>
  </si>
  <si>
    <t>XU20452</t>
  </si>
  <si>
    <t>XU203216</t>
  </si>
  <si>
    <t>STD U 120x20x2</t>
  </si>
  <si>
    <t>XU201202</t>
  </si>
  <si>
    <t>STD U 100x20x2</t>
  </si>
  <si>
    <t>XU201002</t>
  </si>
  <si>
    <t>XU161315</t>
  </si>
  <si>
    <t>STD U 45x15x2</t>
  </si>
  <si>
    <t>XU15452</t>
  </si>
  <si>
    <t>STD T 40x20x2</t>
  </si>
  <si>
    <t>XT20402</t>
  </si>
  <si>
    <t>STD Tubo Quadro 80x80x2</t>
  </si>
  <si>
    <t>XR80802</t>
  </si>
  <si>
    <t>STD Tubo Rettangolo 80x40x2</t>
  </si>
  <si>
    <t>XR80402</t>
  </si>
  <si>
    <t>STD Tubo Rettangolo 80x20x2</t>
  </si>
  <si>
    <t>XR80202</t>
  </si>
  <si>
    <t>XR802015</t>
  </si>
  <si>
    <t>STD Tubo Quadro 60x60x2</t>
  </si>
  <si>
    <t>XR60602</t>
  </si>
  <si>
    <t>STD Tubo Rettangolo 60x40x2</t>
  </si>
  <si>
    <t>XR60402</t>
  </si>
  <si>
    <t>STD Tubo Rettangolo 60x30x2</t>
  </si>
  <si>
    <t>XR60302</t>
  </si>
  <si>
    <t>STD Tubo Rettangolo 60x20x2</t>
  </si>
  <si>
    <t>XR60202</t>
  </si>
  <si>
    <t>STD Tubo Quadro 50x50x2</t>
  </si>
  <si>
    <t>XR50502</t>
  </si>
  <si>
    <t>XR505015</t>
  </si>
  <si>
    <t>STD Tubo Rettangolo 50x40x2</t>
  </si>
  <si>
    <t>XR50402</t>
  </si>
  <si>
    <t>STD Tubo Rettangolo 50x25x2</t>
  </si>
  <si>
    <t>XR50252</t>
  </si>
  <si>
    <t>STD Tubo Rettangolo 50x20x2</t>
  </si>
  <si>
    <t>XR50202</t>
  </si>
  <si>
    <t>STD Tubo Quadro 45x45x2</t>
  </si>
  <si>
    <t>XR45452</t>
  </si>
  <si>
    <t>STD Tubo Rettangolo 45x25x2</t>
  </si>
  <si>
    <t>XR45252</t>
  </si>
  <si>
    <t>STD Tubo Quadro 40x40x2</t>
  </si>
  <si>
    <t>XR40402</t>
  </si>
  <si>
    <t>XR40302</t>
  </si>
  <si>
    <t>STD Tubo Rettangolo 40x20x2</t>
  </si>
  <si>
    <t>XR40202</t>
  </si>
  <si>
    <t>STD Tubo Rettangolo 40x20x1,5</t>
  </si>
  <si>
    <t>XR402015</t>
  </si>
  <si>
    <t>STD Tubo Rettangolo 40x15x1,5</t>
  </si>
  <si>
    <t>XR401515</t>
  </si>
  <si>
    <t>STD Tubo Quadro 35x35x2</t>
  </si>
  <si>
    <t>XR35352</t>
  </si>
  <si>
    <t>STD Tubo Quadro 30x30x2</t>
  </si>
  <si>
    <t>XR30302</t>
  </si>
  <si>
    <t>STD Tubo Rettangolo 30x20x2</t>
  </si>
  <si>
    <t>XR30202</t>
  </si>
  <si>
    <t>STD Tubo Rettangolo 30x15x2</t>
  </si>
  <si>
    <t>XR30152</t>
  </si>
  <si>
    <t>STD Tubo Quadro 20x20x2</t>
  </si>
  <si>
    <t>XR20202</t>
  </si>
  <si>
    <t>STD Tubo Quadro 20x20x1,5</t>
  </si>
  <si>
    <t>XR202015</t>
  </si>
  <si>
    <t>STD Tubo Rettangolo 20x10x1,5</t>
  </si>
  <si>
    <t>XR201015</t>
  </si>
  <si>
    <t>STD Tubo Rettangolo 160x80x2,5</t>
  </si>
  <si>
    <t>XR168025</t>
  </si>
  <si>
    <t>STD Tubo Rettangolo 150x30x2</t>
  </si>
  <si>
    <t>XR150302</t>
  </si>
  <si>
    <t>STD Tubo Rettangolo 150x20x2</t>
  </si>
  <si>
    <t>XR150202</t>
  </si>
  <si>
    <t>STD Tubo Rettangolo 120x60x3</t>
  </si>
  <si>
    <t>XR120603</t>
  </si>
  <si>
    <t>STD Tubo Rettangolo 120x50x2</t>
  </si>
  <si>
    <t>XR120502</t>
  </si>
  <si>
    <t>STD Tubo Rettangolo 120x20x2</t>
  </si>
  <si>
    <t>XR120202</t>
  </si>
  <si>
    <t>STD Tubo Rettangolo 100x80x2,5</t>
  </si>
  <si>
    <t>XR108025</t>
  </si>
  <si>
    <t>STD Tubo Rettangolo 100x50x4</t>
  </si>
  <si>
    <t>XR100504</t>
  </si>
  <si>
    <t>STD Tubo Rettangolo 100x50x2</t>
  </si>
  <si>
    <t>XR100502</t>
  </si>
  <si>
    <t>STD Tubo Rettangolo 100x40x2</t>
  </si>
  <si>
    <t>XR100402</t>
  </si>
  <si>
    <t>STD Tubo Rettangolo 100x30x2</t>
  </si>
  <si>
    <t>XR100302</t>
  </si>
  <si>
    <t>STD Tubo Rettangolo 100x20x2</t>
  </si>
  <si>
    <t>XR100202</t>
  </si>
  <si>
    <t>XO8014</t>
  </si>
  <si>
    <t>XO6314</t>
  </si>
  <si>
    <t>STD Barra Tonda 6mm</t>
  </si>
  <si>
    <t>XO6</t>
  </si>
  <si>
    <t>STD Tubo Tondo 50x2</t>
  </si>
  <si>
    <t>XO502</t>
  </si>
  <si>
    <t>STD Tubo Tondo 30x1,5</t>
  </si>
  <si>
    <t>XO3015</t>
  </si>
  <si>
    <t>XO1615</t>
  </si>
  <si>
    <t>STD Angolare 80x40x3</t>
  </si>
  <si>
    <t>XL80403</t>
  </si>
  <si>
    <t>STD Angolare 80x20x2</t>
  </si>
  <si>
    <t>XL80202</t>
  </si>
  <si>
    <t>STD Angolare 60x60x2</t>
  </si>
  <si>
    <t>XL60602</t>
  </si>
  <si>
    <t>STD Angolare 60x30x2</t>
  </si>
  <si>
    <t>XL60302</t>
  </si>
  <si>
    <t>STD Angolare 60x20x2</t>
  </si>
  <si>
    <t>XL60202</t>
  </si>
  <si>
    <t>STD Angolare 50x50x2</t>
  </si>
  <si>
    <t>XL50502</t>
  </si>
  <si>
    <t>STD Angolare 50x20x2</t>
  </si>
  <si>
    <t>XL50202</t>
  </si>
  <si>
    <t>XL404025</t>
  </si>
  <si>
    <t>STD Angolare 40x40x2</t>
  </si>
  <si>
    <t>XL40402</t>
  </si>
  <si>
    <t>XL40252</t>
  </si>
  <si>
    <t>STD Angolare 40x20x2</t>
  </si>
  <si>
    <t>XL40202</t>
  </si>
  <si>
    <t>XL35102</t>
  </si>
  <si>
    <t>STD Angolare 30x30x3</t>
  </si>
  <si>
    <t>XL30303</t>
  </si>
  <si>
    <t>STD Angolare 30x30x2</t>
  </si>
  <si>
    <t>XL30302</t>
  </si>
  <si>
    <t>STD Angolare 30x20x2</t>
  </si>
  <si>
    <t>XL30202</t>
  </si>
  <si>
    <t>STD Angolare 30x15x2</t>
  </si>
  <si>
    <t>XL30152</t>
  </si>
  <si>
    <t>STD Angolare 30x10x2</t>
  </si>
  <si>
    <t>XL30102</t>
  </si>
  <si>
    <t>STD Angolare 25x25x2</t>
  </si>
  <si>
    <t>XL25252</t>
  </si>
  <si>
    <t>STD Angolare 20x20x2</t>
  </si>
  <si>
    <t>XL20202</t>
  </si>
  <si>
    <t>STD Angolare 20x20x1,5</t>
  </si>
  <si>
    <t>XL202015</t>
  </si>
  <si>
    <t>STD Angolare 20x10x2</t>
  </si>
  <si>
    <t>XL20102</t>
  </si>
  <si>
    <t>STD Angolare 100x20x2</t>
  </si>
  <si>
    <t>XL100202</t>
  </si>
  <si>
    <t>STD Piatto 80x2</t>
  </si>
  <si>
    <t>XF802</t>
  </si>
  <si>
    <t>STD Piatto 60x2</t>
  </si>
  <si>
    <t>XF602</t>
  </si>
  <si>
    <t>STD Piatto 50x3</t>
  </si>
  <si>
    <t>XF503</t>
  </si>
  <si>
    <t>STD Piatto 50x2</t>
  </si>
  <si>
    <t>XF502</t>
  </si>
  <si>
    <t>STD Piatto 40x2</t>
  </si>
  <si>
    <t>XF402</t>
  </si>
  <si>
    <t>STD Piatto 30x2</t>
  </si>
  <si>
    <t>XF302</t>
  </si>
  <si>
    <t>STD Piatto 20x2</t>
  </si>
  <si>
    <t>XF202</t>
  </si>
  <si>
    <t>L-IT07474</t>
  </si>
  <si>
    <t>L-IT00003</t>
  </si>
  <si>
    <t>COPPIA TAPPI GOCCIOLATOIO PER AS</t>
  </si>
  <si>
    <t>Y4B40025</t>
  </si>
  <si>
    <t>Isolatore x Soglia</t>
  </si>
  <si>
    <t>W8030015</t>
  </si>
  <si>
    <t>SUPPORTO FISSAGGIO SOGLIA</t>
  </si>
  <si>
    <t>W8020007</t>
  </si>
  <si>
    <t>W8020003</t>
  </si>
  <si>
    <t>CAVALLOTTO ESTERNO PER TRAVERSO C. 28MM</t>
  </si>
  <si>
    <t>W4960230</t>
  </si>
  <si>
    <t>SQUADRETTA PRESSOFUSA C. 18.5 MM</t>
  </si>
  <si>
    <t>W4950311</t>
  </si>
  <si>
    <t>W4950255</t>
  </si>
  <si>
    <t>SQUADRETTA PRESSOFUSA C. 18 MM</t>
  </si>
  <si>
    <t>W4950246</t>
  </si>
  <si>
    <t>SUPPORTO VETRO 36 mm HI</t>
  </si>
  <si>
    <t>W4080438</t>
  </si>
  <si>
    <t>SUPPORTO VETRO 28 MM</t>
  </si>
  <si>
    <t>W4080313</t>
  </si>
  <si>
    <t>SUPPORTO PER VETRO 28 MM</t>
  </si>
  <si>
    <t>W4080304</t>
  </si>
  <si>
    <t>Vite Conica 6,6x9,5 T25 Inox</t>
  </si>
  <si>
    <t>W4070002</t>
  </si>
  <si>
    <t>CAVALLOTTO INTERNO TRAVERSO C. 28 MM</t>
  </si>
  <si>
    <t>W4060384</t>
  </si>
  <si>
    <t>Squadretta ad angolo variabile 18mm</t>
  </si>
  <si>
    <t>W4050489</t>
  </si>
  <si>
    <t>Squadretta ad angolo variabile 18mm per</t>
  </si>
  <si>
    <t>W4050488</t>
  </si>
  <si>
    <t>SQUADRETTA ALLINEAMENTO</t>
  </si>
  <si>
    <t>W4050454</t>
  </si>
  <si>
    <t>W4040708</t>
  </si>
  <si>
    <t>TAPPO TENUTA ANGOLARE 45° HI</t>
  </si>
  <si>
    <t>W4040707</t>
  </si>
  <si>
    <t>COPPIA TAPPI 2 ANTE HI</t>
  </si>
  <si>
    <t>W4040693</t>
  </si>
  <si>
    <t>COPPIA TAPPI COPRIGIUNTO H 70 MM</t>
  </si>
  <si>
    <t>W4040639</t>
  </si>
  <si>
    <t>W4040594</t>
  </si>
  <si>
    <t>W4040591</t>
  </si>
  <si>
    <t>TAPPO PER TRAVERSO</t>
  </si>
  <si>
    <t>W4040492</t>
  </si>
  <si>
    <t>TAPPO TENUTA ANGOLARE BATTUTA 44 MM</t>
  </si>
  <si>
    <t>W4040475</t>
  </si>
  <si>
    <t>Set Tappi Bancale 140-160 mm.</t>
  </si>
  <si>
    <t>W4040456</t>
  </si>
  <si>
    <t>COPPIA TAPPI COPRIFILO SOGLIA W4000185</t>
  </si>
  <si>
    <t>W4040455</t>
  </si>
  <si>
    <t>COPPIA TAPPI COPERTURA INTERNA MANIGLIA</t>
  </si>
  <si>
    <t>W4040448</t>
  </si>
  <si>
    <t>FERMAVETRO TPE ANTA HI</t>
  </si>
  <si>
    <t>W4030328</t>
  </si>
  <si>
    <t>VITE AUTOPERFORANTE 4,2 x 11 DIN7984</t>
  </si>
  <si>
    <t>W0198133</t>
  </si>
  <si>
    <t>COLLA CIANOACRILATO</t>
  </si>
  <si>
    <t>TW200</t>
  </si>
  <si>
    <t>SIGILLANTE IN BUTILE</t>
  </si>
  <si>
    <t>TW150</t>
  </si>
  <si>
    <t>MASTICE ELASTOMERO TRASLUCIDO</t>
  </si>
  <si>
    <t>TW118</t>
  </si>
  <si>
    <t>MASTICE POLIMERICO</t>
  </si>
  <si>
    <t>TW110</t>
  </si>
  <si>
    <t>TVE063</t>
  </si>
  <si>
    <t>TVE061</t>
  </si>
  <si>
    <t>Vite 4.8x16C</t>
  </si>
  <si>
    <t>TVE037</t>
  </si>
  <si>
    <t>Vite autoforante SR2 4,2 x 16</t>
  </si>
  <si>
    <t>TVE031</t>
  </si>
  <si>
    <t>VITE AUTOPERFORANTE SR2 4.2X28</t>
  </si>
  <si>
    <t>TVE017</t>
  </si>
  <si>
    <t>STAFFA DI FISSAGGIO 150 X 100 MM</t>
  </si>
  <si>
    <t>TGY3730</t>
  </si>
  <si>
    <t>STAFFA DI FISSAGGIO 130 X 100 MM</t>
  </si>
  <si>
    <t>TGY3729</t>
  </si>
  <si>
    <t>TGY3728</t>
  </si>
  <si>
    <t>STAFFA DI FISSAGGIO 90 X 100 MM</t>
  </si>
  <si>
    <t>TGY3726</t>
  </si>
  <si>
    <t>STAFFA DI FISSAGGIO 7 X100 MM</t>
  </si>
  <si>
    <t>TGY3725</t>
  </si>
  <si>
    <t>BINARIO IN ACCIAIO</t>
  </si>
  <si>
    <t>TGA4001</t>
  </si>
  <si>
    <t>TGA3820</t>
  </si>
  <si>
    <t>TGA3819</t>
  </si>
  <si>
    <t>TGA3817</t>
  </si>
  <si>
    <t>TAPPO DI TENUTA SUPERIORE 4 ANTE</t>
  </si>
  <si>
    <t>TGA3808</t>
  </si>
  <si>
    <t>TAPPI TELAIO 3 BINARI</t>
  </si>
  <si>
    <t>TGA3806</t>
  </si>
  <si>
    <t>TAPI FINECORSA 3 BINARI</t>
  </si>
  <si>
    <t>TGA3805</t>
  </si>
  <si>
    <t>KIT DI TENUTA PROFILO 3 BINARI</t>
  </si>
  <si>
    <t>TGA3802</t>
  </si>
  <si>
    <t>KIT RINFORZO CHIUSURA</t>
  </si>
  <si>
    <t>TGA3705</t>
  </si>
  <si>
    <t>RINFORZO CENTRALE</t>
  </si>
  <si>
    <t>TGA3703</t>
  </si>
  <si>
    <t>SET TAPPI DI RINFORZO</t>
  </si>
  <si>
    <t>TGA3617</t>
  </si>
  <si>
    <t>INSERTO DI RINFORZO CHIUSURA</t>
  </si>
  <si>
    <t>TGA3614</t>
  </si>
  <si>
    <t>ANTI-SCARDINAMENTO</t>
  </si>
  <si>
    <t>TGA3613</t>
  </si>
  <si>
    <t>CLIP PER PROFILO T341025</t>
  </si>
  <si>
    <t>TGA3612</t>
  </si>
  <si>
    <t>CARRELLO TRIPLO INOX (CARICHI PESANTI)</t>
  </si>
  <si>
    <t>TGA3609</t>
  </si>
  <si>
    <t>CARRELLO TRIPLO (CARICHI PESANTI)</t>
  </si>
  <si>
    <t>TGA3608</t>
  </si>
  <si>
    <t>STAFFA DI FISSAGGIO 190X100 MM</t>
  </si>
  <si>
    <t>TFY3746</t>
  </si>
  <si>
    <t>STAFFA DI FISSAGGIO 170X100 MM</t>
  </si>
  <si>
    <t>TFY3745</t>
  </si>
  <si>
    <t>Squadretta angolo variabile superiore</t>
  </si>
  <si>
    <t>TES047</t>
  </si>
  <si>
    <t>Squadretta per profilo rialzo gronda</t>
  </si>
  <si>
    <t>TES043</t>
  </si>
  <si>
    <t>Squadretta di battuta</t>
  </si>
  <si>
    <t>TCF023</t>
  </si>
  <si>
    <t>PROTEZIONE IN PVC TERMICA MONTANTE</t>
  </si>
  <si>
    <t>T823001</t>
  </si>
  <si>
    <t>PROTEZIONE IN PVC ACUSTICA MONTANTE</t>
  </si>
  <si>
    <t>T823000</t>
  </si>
  <si>
    <t>T821010</t>
  </si>
  <si>
    <t>COPERTURA IN PVC MONOBINARIO SOGLIA RIBA</t>
  </si>
  <si>
    <t>T821009</t>
  </si>
  <si>
    <t>T821008</t>
  </si>
  <si>
    <t>T821005</t>
  </si>
  <si>
    <t>T821004</t>
  </si>
  <si>
    <t>PROFILATO IN PVC PER T341007</t>
  </si>
  <si>
    <t>T821003</t>
  </si>
  <si>
    <t>MONTANTE/TRAVERSO IN PVC PARTI FISSE</t>
  </si>
  <si>
    <t>T821002</t>
  </si>
  <si>
    <t>T821001</t>
  </si>
  <si>
    <t>VITE SA3/5-7/750-4.2X13 TORX20</t>
  </si>
  <si>
    <t>T770022</t>
  </si>
  <si>
    <t>STAFFA DI FISSAGGIO CAPPOTTO 160 MM</t>
  </si>
  <si>
    <t>T480017</t>
  </si>
  <si>
    <t>T480016</t>
  </si>
  <si>
    <t>STAFFA DI FISSAGGIO CAPPOTTO 100 MM</t>
  </si>
  <si>
    <t>T480015</t>
  </si>
  <si>
    <t>TAPPO</t>
  </si>
  <si>
    <t>T480001</t>
  </si>
  <si>
    <t>VITE CBLX AUTOFORANTE 4.2X14</t>
  </si>
  <si>
    <t>T471002</t>
  </si>
  <si>
    <t>VITE CLBX ST 3.9-35</t>
  </si>
  <si>
    <t>T471001</t>
  </si>
  <si>
    <t>VITE CBLX ST 4.2-55</t>
  </si>
  <si>
    <t>T471000</t>
  </si>
  <si>
    <t>T470022</t>
  </si>
  <si>
    <t>Profilo di raccordo angolo 135°per grond</t>
  </si>
  <si>
    <t>T470021</t>
  </si>
  <si>
    <t>Squadretta</t>
  </si>
  <si>
    <t>TAPPO ESTERNO SOGLIA RIBASSATA</t>
  </si>
  <si>
    <t>T441037</t>
  </si>
  <si>
    <t>TAPPO SOGLIA RIBASSATA</t>
  </si>
  <si>
    <t>T441021</t>
  </si>
  <si>
    <t>CLIP PER COPRIFILO</t>
  </si>
  <si>
    <t>T441020</t>
  </si>
  <si>
    <t>TAPPI ANTA CENTRALE 4 ANTE</t>
  </si>
  <si>
    <t>T441017</t>
  </si>
  <si>
    <t>SET TAPPI NODO CENTRALE 4 ANTE</t>
  </si>
  <si>
    <t>T441016</t>
  </si>
  <si>
    <t>TAPPI ANTA RINFORZTA</t>
  </si>
  <si>
    <t>T441013</t>
  </si>
  <si>
    <t>TAPPO ANTA CENTRALE RINFORZATA</t>
  </si>
  <si>
    <t>T441012</t>
  </si>
  <si>
    <t>TAPPO MONTANTE CENTRALE</t>
  </si>
  <si>
    <t>T441011</t>
  </si>
  <si>
    <t>TAPPO SUPERIORE MONTANTE LATERALE</t>
  </si>
  <si>
    <t>T441010</t>
  </si>
  <si>
    <t>TAPPO SCIVOLO SOGLIA RIBASSATA</t>
  </si>
  <si>
    <t>T441005</t>
  </si>
  <si>
    <t>CARRELLO DOPPIO REGOLABILE</t>
  </si>
  <si>
    <t>T441004</t>
  </si>
  <si>
    <t>CARRELLO SEMPLICE REGOLABILE</t>
  </si>
  <si>
    <t>T441003</t>
  </si>
  <si>
    <t>RACCORDO PER TRAVERSO INTERMEDIO</t>
  </si>
  <si>
    <t>T441002</t>
  </si>
  <si>
    <t>TAPPO TELAIO SUPERIORE</t>
  </si>
  <si>
    <t>T441000</t>
  </si>
  <si>
    <t>COPPIA TAPPI PER SCIVOLO SOGLIA</t>
  </si>
  <si>
    <t>T440087</t>
  </si>
  <si>
    <t>TAPPO PER COPRIFILO T591154</t>
  </si>
  <si>
    <t>T440080</t>
  </si>
  <si>
    <t>TAPPO PER COPRIFILO T591153</t>
  </si>
  <si>
    <t>T440079</t>
  </si>
  <si>
    <t>TAPPO PER COPRIFILO T391007</t>
  </si>
  <si>
    <t>T440078</t>
  </si>
  <si>
    <t>TAPPO PER COPRIFILO T391006</t>
  </si>
  <si>
    <t>T440077</t>
  </si>
  <si>
    <t>TAPPI PER COPRIFILO 140/160 MM</t>
  </si>
  <si>
    <t>T440076</t>
  </si>
  <si>
    <t>TAPPI PER COPRIFILO 100-120MM</t>
  </si>
  <si>
    <t>T440075</t>
  </si>
  <si>
    <t>SUPPORTO ISOLANTE STAFFA FISSAGGIO</t>
  </si>
  <si>
    <t>T440074</t>
  </si>
  <si>
    <t>COPERTURA IN PVC BINARIO SUPERIORE PRE-F</t>
  </si>
  <si>
    <t>T431025</t>
  </si>
  <si>
    <t>T431024</t>
  </si>
  <si>
    <t>TAPPO SCARICO ACQUA SOGLIA RIBASSATA</t>
  </si>
  <si>
    <t>T401018</t>
  </si>
  <si>
    <t>T401017</t>
  </si>
  <si>
    <t>TAPPO DI TENUTA INFERIORE SOGLIA RIBASSA</t>
  </si>
  <si>
    <t>T401016</t>
  </si>
  <si>
    <t>T401015</t>
  </si>
  <si>
    <t>T401013</t>
  </si>
  <si>
    <t>CARRELLO DOPPIO NON REGOLABILE</t>
  </si>
  <si>
    <t>T401012</t>
  </si>
  <si>
    <t>CARRELLO SEMPLICE NON REGOLABILE</t>
  </si>
  <si>
    <t>T401011</t>
  </si>
  <si>
    <t>T401008</t>
  </si>
  <si>
    <t>TAPPO PER TELAIO PARTI /FISSE</t>
  </si>
  <si>
    <t>T401007</t>
  </si>
  <si>
    <t>TAPPO TELAIO INFERIORE</t>
  </si>
  <si>
    <t>T401006</t>
  </si>
  <si>
    <t>T401005</t>
  </si>
  <si>
    <t>TAPPO SCARICO ACQUA MONOBINARIO</t>
  </si>
  <si>
    <t>T401004</t>
  </si>
  <si>
    <t>GOCCIOLATOIO TELAIO BINARIO INFERIORE</t>
  </si>
  <si>
    <t>T401003</t>
  </si>
  <si>
    <t>SET ELEMENTI TENUTA 1 BINARIO</t>
  </si>
  <si>
    <t>T401002</t>
  </si>
  <si>
    <t>SET TENUTA CENTRALE</t>
  </si>
  <si>
    <t>T401001</t>
  </si>
  <si>
    <t>TAPPO AMMORTIZZATORE</t>
  </si>
  <si>
    <t>T401000</t>
  </si>
  <si>
    <t>VITE AUTOFORANTE SR2 4.2X22</t>
  </si>
  <si>
    <t>T3173</t>
  </si>
  <si>
    <t>Set fissaggio con viti</t>
  </si>
  <si>
    <t>T2106</t>
  </si>
  <si>
    <t>Martinetto elettrico</t>
  </si>
  <si>
    <t>T2105</t>
  </si>
  <si>
    <t>Vite Conica Inox</t>
  </si>
  <si>
    <t>T186127</t>
  </si>
  <si>
    <t>Vite Ø 4 x 25</t>
  </si>
  <si>
    <t>T1845</t>
  </si>
  <si>
    <t>Vite inox 4x35mm</t>
  </si>
  <si>
    <t>T1844</t>
  </si>
  <si>
    <t>T1843</t>
  </si>
  <si>
    <t>T1841</t>
  </si>
  <si>
    <t>Vite Ø 5 x 45</t>
  </si>
  <si>
    <t>T1840</t>
  </si>
  <si>
    <t>T1836</t>
  </si>
  <si>
    <t>T1835</t>
  </si>
  <si>
    <t>Vite inox autofilettante</t>
  </si>
  <si>
    <t>T1831</t>
  </si>
  <si>
    <t>Tappo copri vite</t>
  </si>
  <si>
    <t>T1178</t>
  </si>
  <si>
    <t>TAPPI TERMINALI RALLENTAT. DI CHIUSURA</t>
  </si>
  <si>
    <t>SZB0059</t>
  </si>
  <si>
    <t>SOLLEVAMENTO SERVOASSISTITO 201-400 kg</t>
  </si>
  <si>
    <t>SZB0054</t>
  </si>
  <si>
    <t>SUPPORTO FISSAGGIO SERRATURE</t>
  </si>
  <si>
    <t>SZB0045</t>
  </si>
  <si>
    <t>KIT BASE SCORREVOLE ALZANTE</t>
  </si>
  <si>
    <t>SZB0040</t>
  </si>
  <si>
    <t>TAPPI DI TENUTA SOGLIA RIBASSATA 1 BINAR</t>
  </si>
  <si>
    <t>SVS9971</t>
  </si>
  <si>
    <t>TAPPI DI TENUTA SOGLIA RIBASSATA 2 BINAR</t>
  </si>
  <si>
    <t>SVS9970</t>
  </si>
  <si>
    <t>TAMPONE SILICONICO PER ANGOLI 45° TELAIO</t>
  </si>
  <si>
    <t>SVS9965</t>
  </si>
  <si>
    <t>SVS9964</t>
  </si>
  <si>
    <t>SVS9959</t>
  </si>
  <si>
    <t>SVS9958</t>
  </si>
  <si>
    <t>TAMPONE SILICONICO PER ANGOLI 90° TELAIO</t>
  </si>
  <si>
    <t>SVS9957</t>
  </si>
  <si>
    <t>TAPPI DI TENUTA SOGLIA 2 BINARI 90°</t>
  </si>
  <si>
    <t>SVS9956</t>
  </si>
  <si>
    <t>SVS9951</t>
  </si>
  <si>
    <t>SVS9950</t>
  </si>
  <si>
    <t>Pair of end pieces</t>
  </si>
  <si>
    <t>SVS9410</t>
  </si>
  <si>
    <t>TAPPO SUPERIORE-INFERIORE PER ANTA FISSA</t>
  </si>
  <si>
    <t>SVS9211</t>
  </si>
  <si>
    <t>TAPPI SUP.-INF. CART. LABIRINTO 3 BINARI</t>
  </si>
  <si>
    <t>SVS9163</t>
  </si>
  <si>
    <t>TAPPI SUP.-INF. CARTELLINA LABIRINTO</t>
  </si>
  <si>
    <t>SVS9149</t>
  </si>
  <si>
    <t>TAMPONE SILICONICO PER SOGLIA SC9K100</t>
  </si>
  <si>
    <t>SVS8006</t>
  </si>
  <si>
    <t>TAPPI DI TENUTA GIUNZIONE SOGLIA SC9K100</t>
  </si>
  <si>
    <t>SVS8005</t>
  </si>
  <si>
    <t>TAPPI DI TENUTA GIUNZIONE SOGLIA SC9K010</t>
  </si>
  <si>
    <t>SVS8004</t>
  </si>
  <si>
    <t>TAPPI DI TENUTA GIUNZIONE SOGLIA SC9K120</t>
  </si>
  <si>
    <t>SVS8002</t>
  </si>
  <si>
    <t>SUPPORTO VETRO FISSI</t>
  </si>
  <si>
    <t>SVS5142</t>
  </si>
  <si>
    <t>BLOCCHETTI DI CENTRAGGIO SCORREVOLE ALZA</t>
  </si>
  <si>
    <t>SVS5135</t>
  </si>
  <si>
    <t>BLOCCHETTO PER FISSAGGIO RINFORZO STATIC</t>
  </si>
  <si>
    <t>SVS5132</t>
  </si>
  <si>
    <t>TAPPI GUIDA ANTA</t>
  </si>
  <si>
    <t>SVS5131</t>
  </si>
  <si>
    <t>SUPPORTO VETRO ANTE</t>
  </si>
  <si>
    <t>SVS5130</t>
  </si>
  <si>
    <t>BLOCCHETTO SUPERIORE FISSAGGIO ANTA</t>
  </si>
  <si>
    <t>SVS5129</t>
  </si>
  <si>
    <t>BLOCCHETTO INFERIORE FISSAGGIO ANTA</t>
  </si>
  <si>
    <t>SVS5128</t>
  </si>
  <si>
    <t>SVS5126</t>
  </si>
  <si>
    <t>Tapppo terminale per labirinto centrale</t>
  </si>
  <si>
    <t>SVS4125</t>
  </si>
  <si>
    <t>TAPPI PER RACCOGLI CONDENSA</t>
  </si>
  <si>
    <t>SVS2404</t>
  </si>
  <si>
    <t>SUPPORTO VETRO SICUREZZA ANTA INFERIORE</t>
  </si>
  <si>
    <t>SVS1144</t>
  </si>
  <si>
    <t>VALVOLA SCARICO ACQUA CON SFERA</t>
  </si>
  <si>
    <t>SVS0107</t>
  </si>
  <si>
    <t>CAVALLOTTO DI ALLINEAMENTO</t>
  </si>
  <si>
    <t>STS9Z05</t>
  </si>
  <si>
    <t>CAVALLOTTO 44,2x7,4</t>
  </si>
  <si>
    <t>STS9W01</t>
  </si>
  <si>
    <t>CAVALLOTTO 44.1x15.8 ESTERNO</t>
  </si>
  <si>
    <t>STS3M04</t>
  </si>
  <si>
    <t>CAVALLOTTO 44.1x15.8 INTERNO</t>
  </si>
  <si>
    <t>STS3M03</t>
  </si>
  <si>
    <t>Acc. TS2H03 T_CONNECTORS FOR CONICAL PEG</t>
  </si>
  <si>
    <t>STS2H03</t>
  </si>
  <si>
    <t>Acc. TG6027 Convervator for coating</t>
  </si>
  <si>
    <t>STG6027</t>
  </si>
  <si>
    <t>LIQUIDO BEIGE CHIARO PH NEUTRO</t>
  </si>
  <si>
    <t>STG6026</t>
  </si>
  <si>
    <t>SET CONSERVAZIONE SUPERFICI ANODIZZATE</t>
  </si>
  <si>
    <t>STG6025</t>
  </si>
  <si>
    <t>LATTE BIANCO PER PULIZIA PH NEUTRO</t>
  </si>
  <si>
    <t>STG6024</t>
  </si>
  <si>
    <t>PULITORE SUPERFICI ANODIZZATE</t>
  </si>
  <si>
    <t>STG6023</t>
  </si>
  <si>
    <t>SALVIETTE MONOUSO</t>
  </si>
  <si>
    <t>STG6022</t>
  </si>
  <si>
    <t>GEL DI PULITURA SUPERFICI VERNICIATE</t>
  </si>
  <si>
    <t>STG6021</t>
  </si>
  <si>
    <t>PRODOTTO PER LA PULIZIA GAS NON INFIAMMA</t>
  </si>
  <si>
    <t>STG6020</t>
  </si>
  <si>
    <t>FERMO ANTA</t>
  </si>
  <si>
    <t>SSV9002</t>
  </si>
  <si>
    <t>CARRELLI AGGIUNTIVI PER PORTATA 400KG</t>
  </si>
  <si>
    <t>SSV0032</t>
  </si>
  <si>
    <t>VITE 4x25</t>
  </si>
  <si>
    <t>SSCZ813</t>
  </si>
  <si>
    <t>VITE CONICA PER SQUADRETTA ANGOLO VARIAB</t>
  </si>
  <si>
    <t>SSCZ810</t>
  </si>
  <si>
    <t>VITE DIN 912 M5 x 75</t>
  </si>
  <si>
    <t>SSCL575</t>
  </si>
  <si>
    <t>VITE</t>
  </si>
  <si>
    <t>SSCL550</t>
  </si>
  <si>
    <t>DADO M5 FISSAGGIO CHIUSURE SUPPLEMENTARI</t>
  </si>
  <si>
    <t>SSCG641</t>
  </si>
  <si>
    <t>VITE DI FISS. MANIGLIA INT. STANDARD</t>
  </si>
  <si>
    <t>SSCE565</t>
  </si>
  <si>
    <t>VITE AUTOFILETTANTE ø5.5x60 SVASATA</t>
  </si>
  <si>
    <t>SSCC619</t>
  </si>
  <si>
    <t>VITE AUTOFILETTANTE ø5.5x70</t>
  </si>
  <si>
    <t>SSCA601</t>
  </si>
  <si>
    <t>ISOLATORE VETRO ANTE 2000mm</t>
  </si>
  <si>
    <t>SKU5001</t>
  </si>
  <si>
    <t>Profilato labirinto centrale in PVC</t>
  </si>
  <si>
    <t>SKU2054</t>
  </si>
  <si>
    <t>ISOLATORE MONOBINARIO</t>
  </si>
  <si>
    <t>SKU2035</t>
  </si>
  <si>
    <t>ISOLATORE TELAIO</t>
  </si>
  <si>
    <t>SKU2028</t>
  </si>
  <si>
    <t>ISOLATORE ANTA</t>
  </si>
  <si>
    <t>SKU2027</t>
  </si>
  <si>
    <t>SQUADRETTA AD ANGOLO VARIABILE</t>
  </si>
  <si>
    <t>SHV7H10</t>
  </si>
  <si>
    <t>SQUADRETTA DI ALLINEAMENTO ANTA</t>
  </si>
  <si>
    <t>SHV4K01</t>
  </si>
  <si>
    <t>SHV4K00</t>
  </si>
  <si>
    <t>SQUADRETTA 44x13 PER ECCENTRICO</t>
  </si>
  <si>
    <t>SHV3H26</t>
  </si>
  <si>
    <t>SQUADRETTA 14x42 PER SPINA ø8</t>
  </si>
  <si>
    <t>SHV2W11</t>
  </si>
  <si>
    <t>SQUADRETTA 14.2x19.6 PER SPINA ø8</t>
  </si>
  <si>
    <t>SHV2H06</t>
  </si>
  <si>
    <t>SQUADRETTA 14.2x19.6 PER ECCENTRICO</t>
  </si>
  <si>
    <t>SHV0H01</t>
  </si>
  <si>
    <t>SQUADRETTA 14.5x42 PER ECCENTRICO</t>
  </si>
  <si>
    <t>SHV0G03</t>
  </si>
  <si>
    <t>CLIPS FISSAGGIO GOCCIOLATOIO</t>
  </si>
  <si>
    <t>SCO2279</t>
  </si>
  <si>
    <t>CONNETTORE PER SC9K010</t>
  </si>
  <si>
    <t>SCO2254</t>
  </si>
  <si>
    <t>CONNETTORE PER SC9K100</t>
  </si>
  <si>
    <t>SCO2253</t>
  </si>
  <si>
    <t>SCO2252</t>
  </si>
  <si>
    <t>CONNETTORE PER SC9K010 E SC9K120</t>
  </si>
  <si>
    <t>SCO2251</t>
  </si>
  <si>
    <t>PROFILATO ANTIEFFRAZIONE</t>
  </si>
  <si>
    <t>SCO2206</t>
  </si>
  <si>
    <t>Tappo superiore alzante</t>
  </si>
  <si>
    <t>SCO1220</t>
  </si>
  <si>
    <t>CLIP PER TAPPO DI TENUTA</t>
  </si>
  <si>
    <t>SCO1214</t>
  </si>
  <si>
    <t>TAPPO DI TENUTA INF. DX SOGLIA RIBASSATA</t>
  </si>
  <si>
    <t>SCO1137</t>
  </si>
  <si>
    <t>TAPPO DI TENUTA INF. SX SOGLIA RIBASSATA</t>
  </si>
  <si>
    <t>SCO1136</t>
  </si>
  <si>
    <t>TAPPO INFERIORE DI FINITURA PER SVS9163</t>
  </si>
  <si>
    <t>SCO1127</t>
  </si>
  <si>
    <t>TAPPO INFERIORE PER RIPORTO CENTRALE</t>
  </si>
  <si>
    <t>SCO1125</t>
  </si>
  <si>
    <t>TAPPO SUP.-INF. PER RIPORTO CENTRALE</t>
  </si>
  <si>
    <t>SCO1118</t>
  </si>
  <si>
    <t>TAPPO DI TENUTA INFERIORE TELAIO 1 BINAR</t>
  </si>
  <si>
    <t>SCO1116</t>
  </si>
  <si>
    <t>TAPPO DI TENUTA SUPERIORE TELAIO 1 BINAR</t>
  </si>
  <si>
    <t>SCO1114</t>
  </si>
  <si>
    <t>TAPPO DI TENUTA SUPERIORE TELAIO 2 BINAR</t>
  </si>
  <si>
    <t>SCO1111</t>
  </si>
  <si>
    <t>TAPPO INFERIORE DI FINITURA PER SVS9149</t>
  </si>
  <si>
    <t>SCO1107</t>
  </si>
  <si>
    <t>TAPPO DI TENUTA INFERIORE TELAIO 2 BINAR</t>
  </si>
  <si>
    <t>SCO1105</t>
  </si>
  <si>
    <t>BINARIO INOX</t>
  </si>
  <si>
    <t>SCO1103</t>
  </si>
  <si>
    <t>KIT TAPPI DI TENUTA ANGOLO A SCOMPARSA</t>
  </si>
  <si>
    <t>SCO1102</t>
  </si>
  <si>
    <t>TAPPO RIEMPIMENTO TAGLI A 90°</t>
  </si>
  <si>
    <t>SCO0132</t>
  </si>
  <si>
    <t>ISOLATORE TERMICO SUP. ANTE FISSE 2000mm</t>
  </si>
  <si>
    <t>SBT6026</t>
  </si>
  <si>
    <t>ISOLATORE TERMICO 32x7x2000mm</t>
  </si>
  <si>
    <t>SBT6019</t>
  </si>
  <si>
    <t>ISOLATORE TERMICO 28x5x2000mm</t>
  </si>
  <si>
    <t>SBT6017</t>
  </si>
  <si>
    <t>ISOLATORE TERMICO ANTE FISSE 2000mm</t>
  </si>
  <si>
    <t>SBT6015</t>
  </si>
  <si>
    <t>ISOLATORE TERMICO 48x50x2000mm</t>
  </si>
  <si>
    <t>SBT6013</t>
  </si>
  <si>
    <t>ISOLATORE TERMICO 32x10x2000mm</t>
  </si>
  <si>
    <t>SBT6006</t>
  </si>
  <si>
    <t>ISOLATORE TERMICO 12x24x2000mm</t>
  </si>
  <si>
    <t>SBT6000</t>
  </si>
  <si>
    <t>S93082</t>
  </si>
  <si>
    <t>SUPPORTO VETRO 26x3x100</t>
  </si>
  <si>
    <t>S93073</t>
  </si>
  <si>
    <t>SUPPORTO VETRO 26x2x100</t>
  </si>
  <si>
    <t>S93072</t>
  </si>
  <si>
    <t>COPRIFILO PVC 10,5/0-6mm NERO</t>
  </si>
  <si>
    <t>S90950</t>
  </si>
  <si>
    <t>S82L416</t>
  </si>
  <si>
    <t>VITE B3,9x25 TC+ INOX UNI6954 DIN7981</t>
  </si>
  <si>
    <t>S82K325</t>
  </si>
  <si>
    <t>VITE M5x2 FISSAGGIO CHIUSURE SUPPLEMENTA</t>
  </si>
  <si>
    <t>S80H520</t>
  </si>
  <si>
    <t>S79G517</t>
  </si>
  <si>
    <t>FORBICE PER GUARNIZIONI</t>
  </si>
  <si>
    <t>S79G501</t>
  </si>
  <si>
    <t>VITE ø6,3x32 PER FISSAGGIO TELAI 90°</t>
  </si>
  <si>
    <t>S787570</t>
  </si>
  <si>
    <t>S778500</t>
  </si>
  <si>
    <t>CLIPS DI FISSAGGIO SZ9C005</t>
  </si>
  <si>
    <t>S71P003</t>
  </si>
  <si>
    <t>SPINA ø8x13</t>
  </si>
  <si>
    <t>S71C011</t>
  </si>
  <si>
    <t>BRUGOLA M5x5</t>
  </si>
  <si>
    <t>S702939</t>
  </si>
  <si>
    <t>PUNTA TRAPANO ø6 -&gt; 15mm</t>
  </si>
  <si>
    <t>S541000</t>
  </si>
  <si>
    <t>ISOLATORE FINITURA PARTI FISSE</t>
  </si>
  <si>
    <t>S215008</t>
  </si>
  <si>
    <t>KIT LATERALE 1 ANTA COMPLETO</t>
  </si>
  <si>
    <t>L-ITMDBZ45DX</t>
  </si>
  <si>
    <t>LP027-TAPPO 40X20 CHIUDI TUBOLARITA</t>
  </si>
  <si>
    <t>L-ITLP027</t>
  </si>
  <si>
    <t>L-ITINGXX9453</t>
  </si>
  <si>
    <t>L-ITINGXX5103</t>
  </si>
  <si>
    <t>CMP05-COMP. X 4220017 (115X77,5 BIA.RET.</t>
  </si>
  <si>
    <t>L-ITCMP05</t>
  </si>
  <si>
    <t>CMP03-COMP. PER SLD05//4220005 E 4220017</t>
  </si>
  <si>
    <t>L-ITCMP03</t>
  </si>
  <si>
    <t>CMP02-COMP. PER SLD05/4220005</t>
  </si>
  <si>
    <t>L-ITCMP02</t>
  </si>
  <si>
    <t>CM1204-CAVALL. UNIV. 1204 COMUNELLO</t>
  </si>
  <si>
    <t>4B40002-COPPIA TAPPI CHIUDI TUB.PR.63005</t>
  </si>
  <si>
    <t>L-IT4B40002</t>
  </si>
  <si>
    <t>4280078-BLOCCHETTO NON LAVORATO PER 4280</t>
  </si>
  <si>
    <t>L-IT4280078</t>
  </si>
  <si>
    <t>FP-PRO LT (LIGHT)</t>
  </si>
  <si>
    <t>D9210023</t>
  </si>
  <si>
    <t>GUIDA DI SCORRIMENTO DOPPIA INCLINAZIONE</t>
  </si>
  <si>
    <t>D8230013</t>
  </si>
  <si>
    <t>GUIDA SCORRIMENTO A FUNGO BINARIO INF.</t>
  </si>
  <si>
    <t>D8230012</t>
  </si>
  <si>
    <t>STECCA PER LAMELLA TRAP. 64X10 CAVA 32</t>
  </si>
  <si>
    <t>D6702000</t>
  </si>
  <si>
    <t>Boccola fermo astina</t>
  </si>
  <si>
    <t>D6553011</t>
  </si>
  <si>
    <t>Boccola di riscontro per astina 6 mm</t>
  </si>
  <si>
    <t>D6553010</t>
  </si>
  <si>
    <t>PARASPIFFERI PER PORTE DA 43cm</t>
  </si>
  <si>
    <t>D6354009</t>
  </si>
  <si>
    <t>PARASPIFFERI PER PORTE DA 33cm</t>
  </si>
  <si>
    <t>D6354008</t>
  </si>
  <si>
    <t>PARASPIFFERI PER PORTE DA 103cm</t>
  </si>
  <si>
    <t>D6354007</t>
  </si>
  <si>
    <t>PARASPIFFERI PER PORTE DA 93cm</t>
  </si>
  <si>
    <t>D6354006</t>
  </si>
  <si>
    <t>PARASPIFFERI PER PORTE DA 83cm</t>
  </si>
  <si>
    <t>D6354005</t>
  </si>
  <si>
    <t>STECCA PER LAMELLA TRAPEZ. 64X10 CAVA 31</t>
  </si>
  <si>
    <t>D6290202</t>
  </si>
  <si>
    <t>STECCA PER OVALINA 50X10 CAVA 31</t>
  </si>
  <si>
    <t>D6290201</t>
  </si>
  <si>
    <t>STECCA PER OVALINA 50X10 CAVA 32</t>
  </si>
  <si>
    <t>D6290118</t>
  </si>
  <si>
    <t>SGD01-COMP.LAM.GOCCIA FISSE/APERTE -CP.2</t>
  </si>
  <si>
    <t>D6290094</t>
  </si>
  <si>
    <t>6290014-MEZZA SELLA UNIVERSALE OVALINA P</t>
  </si>
  <si>
    <t>D6290014</t>
  </si>
  <si>
    <t>30D48-GRILLO TOP CON AMMORTIZZATORE</t>
  </si>
  <si>
    <t>D6290007</t>
  </si>
  <si>
    <t>30D44-FERMO IMPOSTA AUTOMATICO GRILLO (N</t>
  </si>
  <si>
    <t>D6290006</t>
  </si>
  <si>
    <t>Coppia Copritesta con Vite</t>
  </si>
  <si>
    <t>D6260006</t>
  </si>
  <si>
    <t>CARRELLO E PATTINO CON SEMI CERNIERA</t>
  </si>
  <si>
    <t>D6250118</t>
  </si>
  <si>
    <t>COPPIA CARRELLO CON CERNIERA</t>
  </si>
  <si>
    <t>D6250116</t>
  </si>
  <si>
    <t>60D8L-INCONTRI PER CHIUSURE VERTICALI</t>
  </si>
  <si>
    <t>D6250063</t>
  </si>
  <si>
    <t>SLD34-CAVALLOTTO PER CHIUSURA PRATIKA</t>
  </si>
  <si>
    <t>D6250061</t>
  </si>
  <si>
    <t>COPPIA MEZZO-CARRELLO DESTRO</t>
  </si>
  <si>
    <t>D6250055</t>
  </si>
  <si>
    <t>COPPIA MEZZO-CARRELLO SINISTRO</t>
  </si>
  <si>
    <t>D6250054</t>
  </si>
  <si>
    <t>D6250053</t>
  </si>
  <si>
    <t>COPERTURA SUPPORTO ANGOLARE Dx</t>
  </si>
  <si>
    <t>D6240459</t>
  </si>
  <si>
    <t>COPERTURA SOSTEGNO ANGOLARE Sx</t>
  </si>
  <si>
    <t>D6240458</t>
  </si>
  <si>
    <t>COPERTURA CERNIERA ANGOLARE Dx</t>
  </si>
  <si>
    <t>D6240457</t>
  </si>
  <si>
    <t>COPERTURA CERNIERA ANGOLARE Sx</t>
  </si>
  <si>
    <t>D6240456</t>
  </si>
  <si>
    <t>COPERTURA ARTICOLAZIONE</t>
  </si>
  <si>
    <t>D6240455</t>
  </si>
  <si>
    <t>COPERTURA SUPPORTO ARTICOLAZIONE</t>
  </si>
  <si>
    <t>D6240454</t>
  </si>
  <si>
    <t>6240409-ASTA CREMONESE 1801-2000 PISTA 1</t>
  </si>
  <si>
    <t>D6240409</t>
  </si>
  <si>
    <t>10D61-CHIUSURE MULTIPUNTO</t>
  </si>
  <si>
    <t>D6240127</t>
  </si>
  <si>
    <t>6240115-NOTTOLINO DI CHIUSURA FISSO</t>
  </si>
  <si>
    <t>D6240115</t>
  </si>
  <si>
    <t>6240041-PERNO DIAM.8MM L=24MM AP.EST.</t>
  </si>
  <si>
    <t>D6240041</t>
  </si>
  <si>
    <t>D6240016</t>
  </si>
  <si>
    <t>D6240015</t>
  </si>
  <si>
    <t>71D27-PIASTRINO SOSTENIMENTO ANTA</t>
  </si>
  <si>
    <t>D6240009</t>
  </si>
  <si>
    <t>71D26-DISPOSITIVO FERMO ANTA MOLLA</t>
  </si>
  <si>
    <t>D6240008</t>
  </si>
  <si>
    <t>71D23-INCONTRO DOPPIO PUNTALE</t>
  </si>
  <si>
    <t>D6240006</t>
  </si>
  <si>
    <t>TERMINALE PER ASTA DI CHIUSURA</t>
  </si>
  <si>
    <t>D6240004</t>
  </si>
  <si>
    <t>71D20-INCONTRO ASTE DI CHIUSURA</t>
  </si>
  <si>
    <t>D6240003</t>
  </si>
  <si>
    <t>40M01-CONTROB. X PREMI-APRI 2 ANTE D40-I</t>
  </si>
  <si>
    <t>D6230006</t>
  </si>
  <si>
    <t>07M08-CONTROBORDO PER PREMI-APRI CAM. EU</t>
  </si>
  <si>
    <t>D6230005</t>
  </si>
  <si>
    <t>6210184-DISTANZIAT.CERNIERA MECHANICA (2</t>
  </si>
  <si>
    <t>D6210184</t>
  </si>
  <si>
    <t>CERNIERA DUE ALI PORTATA 100Kg</t>
  </si>
  <si>
    <t>D6210155</t>
  </si>
  <si>
    <t>33D100-ROSETTA COPRI FORO CARDINE</t>
  </si>
  <si>
    <t>D6210089</t>
  </si>
  <si>
    <t>33B104-CERNIERA REGOLABILE COLLO 40 MM</t>
  </si>
  <si>
    <t>D6210076</t>
  </si>
  <si>
    <t>33B100S-CERN. REGOLABILE SX 19X8 X SQUAD</t>
  </si>
  <si>
    <t>D6210072</t>
  </si>
  <si>
    <t>33B100D-CERN. REGOLABILE DX 19X8 X SQUAD</t>
  </si>
  <si>
    <t>D6210071</t>
  </si>
  <si>
    <t>D6210040</t>
  </si>
  <si>
    <t>KIT BASE 5 - 1 ANTA BAT/RIB SCOMPARSA SX</t>
  </si>
  <si>
    <t>D6101072</t>
  </si>
  <si>
    <t>KIT BASE 4 - 1 ANTA BAT/RIB SCOMPARSA DX</t>
  </si>
  <si>
    <t>D6101071</t>
  </si>
  <si>
    <t>KIT BASE 6- 2 ANTE BAT./RIB. SCOMPARSA</t>
  </si>
  <si>
    <t>D6101063</t>
  </si>
  <si>
    <t>KIT BASE 3 - 2 ANTE</t>
  </si>
  <si>
    <t>D6101002</t>
  </si>
  <si>
    <t>KIT BASE 2 - 1 ANTA BATTENTE SX</t>
  </si>
  <si>
    <t>D6101001</t>
  </si>
  <si>
    <t>KIT BASE 1 - 1 ANTA BATTENTE DX</t>
  </si>
  <si>
    <t>D6101000</t>
  </si>
  <si>
    <t>Set mascherine laterali carrello</t>
  </si>
  <si>
    <t>D6076054</t>
  </si>
  <si>
    <t>Ricambio leva di movimentazione</t>
  </si>
  <si>
    <t>D6074027</t>
  </si>
  <si>
    <t>ADATTATTORE CARRELLO 24-32</t>
  </si>
  <si>
    <t>D6074024</t>
  </si>
  <si>
    <t>KIT AREATORE A FESSURA</t>
  </si>
  <si>
    <t>D6057121</t>
  </si>
  <si>
    <t>Incontro</t>
  </si>
  <si>
    <t>Alugit paint superf. ossidat 250ml</t>
  </si>
  <si>
    <t>D5270006</t>
  </si>
  <si>
    <t>Aluglit pulizia sup. Vernic. 250ml</t>
  </si>
  <si>
    <t>D5270005</t>
  </si>
  <si>
    <t>Collante monocomponente metalli</t>
  </si>
  <si>
    <t>D5270004</t>
  </si>
  <si>
    <t>5070062-SIGI SILICONICO SPECIALE IGNIFUG</t>
  </si>
  <si>
    <t>D5070062</t>
  </si>
  <si>
    <t>MASCHERINA X FORATURA CREMON./GUIDE SUP.</t>
  </si>
  <si>
    <t>D5057006</t>
  </si>
  <si>
    <t>4B90001-VITE INOX 3.9X32 ISO 7050 ZN NER</t>
  </si>
  <si>
    <t>D4B90001</t>
  </si>
  <si>
    <t>4B50002-SQUAD.ANGOLO.VARIAB.ANTE STORICH</t>
  </si>
  <si>
    <t>D4B50002</t>
  </si>
  <si>
    <t>4B40001-COPPIA TAPPI CHIUDI TUBOL.PR6090</t>
  </si>
  <si>
    <t>D4B40001</t>
  </si>
  <si>
    <t>Isolatore Vetro x Telaio Anta Scomparsa</t>
  </si>
  <si>
    <t>D4990004</t>
  </si>
  <si>
    <t>Isolatore Sagomato x Vetro</t>
  </si>
  <si>
    <t>D4990003</t>
  </si>
  <si>
    <t>Pressore inferiore per PR D0027479</t>
  </si>
  <si>
    <t>D4851000</t>
  </si>
  <si>
    <t>Coppia di tappi per profilo D3280001</t>
  </si>
  <si>
    <t>D4558000</t>
  </si>
  <si>
    <t>GRANO M6x12</t>
  </si>
  <si>
    <t>D4557001</t>
  </si>
  <si>
    <t>TASSELLO PER FISSAGGIO DOGHE ø7.5 M6</t>
  </si>
  <si>
    <t>D4557000</t>
  </si>
  <si>
    <t>Giunto per fascioni D3260229/D3260230</t>
  </si>
  <si>
    <t>D4552002</t>
  </si>
  <si>
    <t>Controtelaio per profilati sezione 56 mm</t>
  </si>
  <si>
    <t>D4552001</t>
  </si>
  <si>
    <t>SPINA dia2.5mm SQUAD. ESTERNE ANGOLO VAR</t>
  </si>
  <si>
    <t>D4530000</t>
  </si>
  <si>
    <t>D4512000</t>
  </si>
  <si>
    <t>SQUADRETTA PER ANTA</t>
  </si>
  <si>
    <t>D4354001</t>
  </si>
  <si>
    <t>SQUADR.PRESS.SCATTO H13.5-L26.4 PULS.ø8</t>
  </si>
  <si>
    <t>D4354000</t>
  </si>
  <si>
    <t>4280075-BLOCC.COLLEG.AL/LEGNO C/LEVA D/C</t>
  </si>
  <si>
    <t>D4280075</t>
  </si>
  <si>
    <t>Rapid block spessori 5</t>
  </si>
  <si>
    <t>D4280072</t>
  </si>
  <si>
    <t>Rapid block Z/P perno 29</t>
  </si>
  <si>
    <t>D4280070</t>
  </si>
  <si>
    <t>70D05-GANCIO DOPPIO CON PIASTRINA-VITE P</t>
  </si>
  <si>
    <t>D4280062</t>
  </si>
  <si>
    <t>70D03-GANCIO DOPPIO DOMAL OFFICE</t>
  </si>
  <si>
    <t>D4280061</t>
  </si>
  <si>
    <t>85D05-SPESSORE SOTTO CERNIERA WOOD85</t>
  </si>
  <si>
    <t>D4280060</t>
  </si>
  <si>
    <t>D4280058</t>
  </si>
  <si>
    <t>15D97-SQUADRETTA PER CONTROTELAIO 15D98-</t>
  </si>
  <si>
    <t>D4280057</t>
  </si>
  <si>
    <t>ESPANSORE DI REGOLAZIONE E FISSAGGIO</t>
  </si>
  <si>
    <t>D4280048</t>
  </si>
  <si>
    <t>BLOCCHETTO COLLEGAMENTO ALL/LEGNO</t>
  </si>
  <si>
    <t>D4280045</t>
  </si>
  <si>
    <t>85D01-BLOCCHETTO COLL.ALL/LEGNO WOOD85</t>
  </si>
  <si>
    <t>D4280044</t>
  </si>
  <si>
    <t>33D101-TASSELLO 100MM</t>
  </si>
  <si>
    <t>D4280030</t>
  </si>
  <si>
    <t>AW400-ESPANSORE PERSIANA OK RED</t>
  </si>
  <si>
    <t>D4280029</t>
  </si>
  <si>
    <t>Clip in acciaio per fermavetri</t>
  </si>
  <si>
    <t>D4280027</t>
  </si>
  <si>
    <t>ANGOLO PRESSOFUSO UNIVERSALE</t>
  </si>
  <si>
    <t>D4280021</t>
  </si>
  <si>
    <t>ESPANSORE DI REGOLAZIONE PER D3210053</t>
  </si>
  <si>
    <t>D4280016</t>
  </si>
  <si>
    <t>Rapid block spessori 2.5</t>
  </si>
  <si>
    <t>D4280015</t>
  </si>
  <si>
    <t>Rapid block Z/P perno 25</t>
  </si>
  <si>
    <t>D4280014</t>
  </si>
  <si>
    <t>13E08-ESPANSORE REG. TELAI TUBOLARI GREZ</t>
  </si>
  <si>
    <t>D4280013</t>
  </si>
  <si>
    <t>ESPANSORE PER PROFILATO D3210064</t>
  </si>
  <si>
    <t>D4280012</t>
  </si>
  <si>
    <t>13E03-RAPID BLOCK TELAIO 45 MM GREZZO</t>
  </si>
  <si>
    <t>D4280011</t>
  </si>
  <si>
    <t>40E01-CAVALLOTTO PRESSOF.X GIUNTO A T D4</t>
  </si>
  <si>
    <t>D4280010</t>
  </si>
  <si>
    <t>30E21-RISCONTRO X CAVALLOTTO 04E21 GARDE</t>
  </si>
  <si>
    <t>D4280005</t>
  </si>
  <si>
    <t>D4280003</t>
  </si>
  <si>
    <t>30E02-ESPANS. NYLON MONT. TELAIO GARDEN</t>
  </si>
  <si>
    <t>D4280002</t>
  </si>
  <si>
    <t>Vite autofilettante M5x14</t>
  </si>
  <si>
    <t>D4270032</t>
  </si>
  <si>
    <t>Spina sagomata 14 dia8</t>
  </si>
  <si>
    <t>D4270031</t>
  </si>
  <si>
    <t>4270020-GRANO M4X6 PER SQUADRETTA 425010</t>
  </si>
  <si>
    <t>D4270020</t>
  </si>
  <si>
    <t>SPINA 7 dia3</t>
  </si>
  <si>
    <t>D4270013</t>
  </si>
  <si>
    <t>SPINA 14 dia8</t>
  </si>
  <si>
    <t>D4270004</t>
  </si>
  <si>
    <t>15A26-SPINA IN LEGA ZAMA PER SQUAD. A SP</t>
  </si>
  <si>
    <t>D4270002</t>
  </si>
  <si>
    <t>PROFILATO DI COPERTURA SOGLIA RIBASSATA</t>
  </si>
  <si>
    <t>D4260066</t>
  </si>
  <si>
    <t>TAPPO CENTRALE TENUTA SOGLIA RIBASSATA</t>
  </si>
  <si>
    <t>D4260065</t>
  </si>
  <si>
    <t>TAPPO LATERALE TENUTA SOGLIA RIBASSATA</t>
  </si>
  <si>
    <t>D4260064</t>
  </si>
  <si>
    <t>Drenaggio con Deviatore</t>
  </si>
  <si>
    <t>D4260062</t>
  </si>
  <si>
    <t>Tappo Adesivo di Tenuta</t>
  </si>
  <si>
    <t>D4260061</t>
  </si>
  <si>
    <t>Tappo Testa Montante Centrale</t>
  </si>
  <si>
    <t>D4260060</t>
  </si>
  <si>
    <t>Tappo di Testa</t>
  </si>
  <si>
    <t>D4260059</t>
  </si>
  <si>
    <t>Tappo Chiusura Canalizzazione</t>
  </si>
  <si>
    <t>D4260058</t>
  </si>
  <si>
    <t>Tappo di Testa x Labirinto</t>
  </si>
  <si>
    <t>D4260051</t>
  </si>
  <si>
    <t>CAVALLOTTO H 14.6mm INTERASSE FOR0 49mm</t>
  </si>
  <si>
    <t>D4260043</t>
  </si>
  <si>
    <t>15E37-CAVALLOTTO BERNINA PER PR 31446-24</t>
  </si>
  <si>
    <t>D4260039</t>
  </si>
  <si>
    <t>COPPIA CAVALLOTTI ESTERNI</t>
  </si>
  <si>
    <t>D4260034</t>
  </si>
  <si>
    <t>15E40-CAVALLOTTO BERNINA PER PR 21677-19</t>
  </si>
  <si>
    <t>D4260005</t>
  </si>
  <si>
    <t>15E39-CP CAVALLOT. DX-SX PER PR 19683-19</t>
  </si>
  <si>
    <t>D4260004</t>
  </si>
  <si>
    <t>13E37-CAVALLOTTO FISS.TRAV.PR19667-19683</t>
  </si>
  <si>
    <t>D4260003</t>
  </si>
  <si>
    <t>13E35-424ALLOTTO FISS.TRAV.PR16974-21677</t>
  </si>
  <si>
    <t>D4260002</t>
  </si>
  <si>
    <t>CAVALLOTTO ESTERNO PER TRAVERSI-ZOCCOLI</t>
  </si>
  <si>
    <t>D4260001</t>
  </si>
  <si>
    <t>SQUADRETTA CIANFRINARE-SPINARE</t>
  </si>
  <si>
    <t>D4250199</t>
  </si>
  <si>
    <t>SQUADRETTA DI ALLINEAMENTO</t>
  </si>
  <si>
    <t>D4250136</t>
  </si>
  <si>
    <t>SQUADRETTA ANGOLI VARIABILI H35.8-L22</t>
  </si>
  <si>
    <t>D4250135</t>
  </si>
  <si>
    <t>SQUADRETTA ANGOLI VARIABILI H 12 - L 5</t>
  </si>
  <si>
    <t>D4250134</t>
  </si>
  <si>
    <t>SQUADRETTA ANGOLI VARIABILI H14-L22</t>
  </si>
  <si>
    <t>D4250133</t>
  </si>
  <si>
    <t>SQ. ESTR. CIANFRINARE-SPINARE H 38 L 8.5</t>
  </si>
  <si>
    <t>D4250125</t>
  </si>
  <si>
    <t>SQUADRETTA ESTR. CIANFRINARE H50.3-L27.8</t>
  </si>
  <si>
    <t>D4250124</t>
  </si>
  <si>
    <t>SQUADRETTA ESTRUSA SPINARE H50.3 - L27.8</t>
  </si>
  <si>
    <t>D4250123</t>
  </si>
  <si>
    <t>SQUADRETTA INTERNA TELAIO</t>
  </si>
  <si>
    <t>D4250118</t>
  </si>
  <si>
    <t>4250116-SQUADRETTA ESTRUSA A CIANF.H35.8</t>
  </si>
  <si>
    <t>D4250116</t>
  </si>
  <si>
    <t>4250115-SQUADRETTA ESTRUSA A SPINARE,H35</t>
  </si>
  <si>
    <t>D4250115</t>
  </si>
  <si>
    <t>SQUADRETTA PRESSOFUSA A SPINARE-AVVITARE</t>
  </si>
  <si>
    <t>D4250114</t>
  </si>
  <si>
    <t>Squad. estrusa cianfrinare 22/14</t>
  </si>
  <si>
    <t>D4250113</t>
  </si>
  <si>
    <t>Squadretta estrusa spinare 22/15</t>
  </si>
  <si>
    <t>D4250112</t>
  </si>
  <si>
    <t>Squad. pre. spinare-avvitare 12/5</t>
  </si>
  <si>
    <t>D4250111</t>
  </si>
  <si>
    <t>AW503-SQUADRETTA PER SPORTELLO PR 50104</t>
  </si>
  <si>
    <t>D4250110</t>
  </si>
  <si>
    <t>SLA02-SQUAD.TELAIO ANTA A SCATTO PRESSOF</t>
  </si>
  <si>
    <t>D4250108</t>
  </si>
  <si>
    <t>70A03-SQUADRETTA DI ALLINEAMENTO OFFICE</t>
  </si>
  <si>
    <t>D4250107</t>
  </si>
  <si>
    <t>D4250106</t>
  </si>
  <si>
    <t>Squad. Pressof. a scatto 22/15 dia8</t>
  </si>
  <si>
    <t>D4250105</t>
  </si>
  <si>
    <t>4250104-SQ.SPIN-CIANF.TUB.EST.ANTE INTER</t>
  </si>
  <si>
    <t>D4250104</t>
  </si>
  <si>
    <t>4250102-SQ.SP-CIAN.AL.ES.AN.NORM+TUB.EST</t>
  </si>
  <si>
    <t>D4250102</t>
  </si>
  <si>
    <t>15A53-SQUAD. ALL. PORTE DOMAL BRIGHT PA7</t>
  </si>
  <si>
    <t>D4250100</t>
  </si>
  <si>
    <t>D4250095</t>
  </si>
  <si>
    <t>15A12-SQUADRETTA ESTR. ESTERNA A CIANFRI</t>
  </si>
  <si>
    <t>D4250093</t>
  </si>
  <si>
    <t>15A04-SQUAD. AD AVVITARE PR. MAGG. PA52-</t>
  </si>
  <si>
    <t>D4250092</t>
  </si>
  <si>
    <t>4250091-SQUAD.CIANFR.TUB.EST.6,6X6MM EXT</t>
  </si>
  <si>
    <t>D4250091</t>
  </si>
  <si>
    <t>4250090-SQUAD.CIANF.TUB.EST.6,6X30MM EXT</t>
  </si>
  <si>
    <t>D4250090</t>
  </si>
  <si>
    <t>4250089-SQUAD.CIANFR.TUB.EST.4,2X30MM EX</t>
  </si>
  <si>
    <t>D4250089</t>
  </si>
  <si>
    <t>13A317-SQ.ESTR.L=17,2MM CIANFR.TUB.MAGG.</t>
  </si>
  <si>
    <t>D4250087</t>
  </si>
  <si>
    <t>13A316-SQUAD.ESTR.L=17,2MM SPINARE MAGG.</t>
  </si>
  <si>
    <t>D4250086</t>
  </si>
  <si>
    <t>15A05M-SQ.P/FUSA AVVI. A/MAGG PR 15112-1</t>
  </si>
  <si>
    <t>D4250066</t>
  </si>
  <si>
    <t>15A04M-SQUAD.P/FUSA AD AVVITARE PR.MAGG.</t>
  </si>
  <si>
    <t>D4250065</t>
  </si>
  <si>
    <t>69A02-SQUADRETTA ALLINEAMENTO ESTERNA SP</t>
  </si>
  <si>
    <t>D4250061</t>
  </si>
  <si>
    <t>D4250058</t>
  </si>
  <si>
    <t>04A22-SQUAD. PRESSOFUSA CON ANCORAGGIO E</t>
  </si>
  <si>
    <t>D4250057</t>
  </si>
  <si>
    <t>40A05-SUAD.IN ESTRUSO X PR34760 INDOOR S</t>
  </si>
  <si>
    <t>D4250056</t>
  </si>
  <si>
    <t>D4250052</t>
  </si>
  <si>
    <t>4250049-SQAD. ALL.ANTE SUNNY PALIO BOTTI</t>
  </si>
  <si>
    <t>D4250049</t>
  </si>
  <si>
    <t>30A21-SQUAD. PRESSOFUSA COMP.ACCIAIO PR</t>
  </si>
  <si>
    <t>D4250048</t>
  </si>
  <si>
    <t>30A20-SQUADRETTA PRESSOFUSA PER PR 27362</t>
  </si>
  <si>
    <t>D4250047</t>
  </si>
  <si>
    <t>4250044-SQUAD.NOTT.INT.DIAM.8MM.SUNNY FI</t>
  </si>
  <si>
    <t>D4250044</t>
  </si>
  <si>
    <t>4250043-SQUAD.NOTT.EST.DIAM.8MM.SUNNY FI</t>
  </si>
  <si>
    <t>D4250043</t>
  </si>
  <si>
    <t>15A30-SQUAD. DI ALLINEAMENTO ESTERNA A S</t>
  </si>
  <si>
    <t>D4250042</t>
  </si>
  <si>
    <t>SQUADRETTA PRESSOFUSA AD AVVITARE</t>
  </si>
  <si>
    <t>D4250041</t>
  </si>
  <si>
    <t>15A05-SQUAD.AD AVVITARE X PR 15112-13-26</t>
  </si>
  <si>
    <t>D4250037</t>
  </si>
  <si>
    <t>Squad. pressofusa da spinare 12/5</t>
  </si>
  <si>
    <t>D4250034</t>
  </si>
  <si>
    <t>10A01-SQUADRETTA PER ANTE PR 35035-35036</t>
  </si>
  <si>
    <t>D4250032</t>
  </si>
  <si>
    <t>4250028-SQUAD.ANGOLO VARIABILE DWOOD85</t>
  </si>
  <si>
    <t>D4250028</t>
  </si>
  <si>
    <t>10H38-SQUADRETTA ALLINEAMENTO</t>
  </si>
  <si>
    <t>D4250027</t>
  </si>
  <si>
    <t>15A62-SQUAD. DI ALLINEAMENTO BREAK 70</t>
  </si>
  <si>
    <t>D4250026</t>
  </si>
  <si>
    <t>SQUADRETTA ALLINEAM. ECCENTRICO H 20.5</t>
  </si>
  <si>
    <t>D4250025</t>
  </si>
  <si>
    <t>15A25-SQUAD.PRESS. A CIANFRINARE O SPINA</t>
  </si>
  <si>
    <t>D4250024</t>
  </si>
  <si>
    <t>15A24-SQUAD.PRESS. AD ANGOLAZIONE VARIAB</t>
  </si>
  <si>
    <t>D4250023</t>
  </si>
  <si>
    <t>13A65-SQUADRETTA ALL.IN ACC.X PORTAGUARN</t>
  </si>
  <si>
    <t>D4250019</t>
  </si>
  <si>
    <t>13A61-SQUADRETTA ESTERNA DI ALLINEAMENTO</t>
  </si>
  <si>
    <t>D4250018</t>
  </si>
  <si>
    <t>13A51-SQUAD.PRESSOFUSA A SCATTO FILETTAT</t>
  </si>
  <si>
    <t>D4250017</t>
  </si>
  <si>
    <t>13A41-SQUAD. ACC.ZINCATOX CONTROTELAIO Z</t>
  </si>
  <si>
    <t>D4250016</t>
  </si>
  <si>
    <t>13A26-SQUAD. DI ALLINEAMENTO PR 27501-06</t>
  </si>
  <si>
    <t>D4250015</t>
  </si>
  <si>
    <t>13A25-SQUAD. PRESS. A CIANFRINARE O SPIN</t>
  </si>
  <si>
    <t>D4250014</t>
  </si>
  <si>
    <t>SQUADRETTA ANGOLO VARIAIBLE</t>
  </si>
  <si>
    <t>D4250013</t>
  </si>
  <si>
    <t>13A21S-SQUADRETTA DOMAL PRESSOFUSA A SCA</t>
  </si>
  <si>
    <t>D4250012</t>
  </si>
  <si>
    <t>13A19-SQUADRETTA PER SCURI PR 21657</t>
  </si>
  <si>
    <t>D4250011</t>
  </si>
  <si>
    <t>13A08-SQUADRETTA A CIANFRINARE</t>
  </si>
  <si>
    <t>D4250010</t>
  </si>
  <si>
    <t>13A06-SQUAD. PER TUBOLARI MAGGIORATI STO</t>
  </si>
  <si>
    <t>D4250008</t>
  </si>
  <si>
    <t>13A03-SQUAD. DI ALLINEAMENTO PER PR23252</t>
  </si>
  <si>
    <t>D4250007</t>
  </si>
  <si>
    <t>11A04-SQUAD. SCATTO PRESSOFUSA TEL.56 MM</t>
  </si>
  <si>
    <t>D4250006</t>
  </si>
  <si>
    <t>SQUADRETTA ALLIN. ECCENT. H 18.5</t>
  </si>
  <si>
    <t>D4250005</t>
  </si>
  <si>
    <t>4240308-TAPPO X PROF STULP 1210431</t>
  </si>
  <si>
    <t>D4240308</t>
  </si>
  <si>
    <t>TAPPI PER PROFILATO STULP STONDATO</t>
  </si>
  <si>
    <t>D4240307</t>
  </si>
  <si>
    <t>TAPPI PER PROFILATO STULP PIANO</t>
  </si>
  <si>
    <t>D4240306</t>
  </si>
  <si>
    <t>TAPPI ESTERNI PER UNIONE PROFILATI T-Z</t>
  </si>
  <si>
    <t>D4240305</t>
  </si>
  <si>
    <t>D4240304</t>
  </si>
  <si>
    <t>D4240303</t>
  </si>
  <si>
    <t>TAPPI PER PROFILATO STULP D1210831</t>
  </si>
  <si>
    <t>D4240302</t>
  </si>
  <si>
    <t>TAPPI PER PROFILATO STULP D1210811</t>
  </si>
  <si>
    <t>D4240301</t>
  </si>
  <si>
    <t>TAPPI PER PROFILATO STULP D1210810</t>
  </si>
  <si>
    <t>D4240300</t>
  </si>
  <si>
    <t>COPPIA TAPPI RACCOGLICONDENSA</t>
  </si>
  <si>
    <t>D4240274</t>
  </si>
  <si>
    <t>TAPPO INCONTRO 4 ANTE</t>
  </si>
  <si>
    <t>D4240273</t>
  </si>
  <si>
    <t>KIT TAPPI DI TENUTA INCONTRO CENTRALE</t>
  </si>
  <si>
    <t>D4240272</t>
  </si>
  <si>
    <t>D4240266</t>
  </si>
  <si>
    <t>TAPPI DI FINITURA SOTTOZOCCOLO 1210797</t>
  </si>
  <si>
    <t>D4240174</t>
  </si>
  <si>
    <t>D4240173</t>
  </si>
  <si>
    <t>D4240172</t>
  </si>
  <si>
    <t>TASSELLO APPOGGIO VETRO</t>
  </si>
  <si>
    <t>COPPIA TAPPI PER PROFILATO SOTTOANTA</t>
  </si>
  <si>
    <t>D4240168</t>
  </si>
  <si>
    <t>TAPPI PROFILATI STULP 1210892-1210893</t>
  </si>
  <si>
    <t>D4240167</t>
  </si>
  <si>
    <t>TAPPI ESTERNI PER UNIONE PROFILATI PORTE</t>
  </si>
  <si>
    <t>D4240166</t>
  </si>
  <si>
    <t>D4240164</t>
  </si>
  <si>
    <t>D4240159</t>
  </si>
  <si>
    <t>4240157-ANGOLI INFERIORI BUTILE X GUARN</t>
  </si>
  <si>
    <t>D4240157</t>
  </si>
  <si>
    <t>4240153-TAPPO INF CHIUDI TUBOLARITA</t>
  </si>
  <si>
    <t>D4240153</t>
  </si>
  <si>
    <t>4240152-TAPPO INF.CHIUDI TUBOLARITA</t>
  </si>
  <si>
    <t>D4240152</t>
  </si>
  <si>
    <t>4240151-TAPPO X STULP 3260265 ANTA SX</t>
  </si>
  <si>
    <t>D4240151</t>
  </si>
  <si>
    <t>4240150-TAPPO X STULP 3260265 ANTA DX</t>
  </si>
  <si>
    <t>D4240150</t>
  </si>
  <si>
    <t>4240149-TAPPO X STULP 3260263 ANTA SX</t>
  </si>
  <si>
    <t>D4240149</t>
  </si>
  <si>
    <t>4240148-TAPPO X STULP 3260263 ANTA DX</t>
  </si>
  <si>
    <t>D4240148</t>
  </si>
  <si>
    <t>4240147-TAPPO X STULP AP.ANTA SX</t>
  </si>
  <si>
    <t>D4240147</t>
  </si>
  <si>
    <t>4240146-TAPPO X STULP AP.ANTA DX</t>
  </si>
  <si>
    <t>D4240146</t>
  </si>
  <si>
    <t>4240128-KIT TAP PARASP 1 ANT.AP.IN.CER.S</t>
  </si>
  <si>
    <t>D4240128</t>
  </si>
  <si>
    <t>D4240126</t>
  </si>
  <si>
    <t>69D03-INVITO TAPPARELLA SPALLE MONOBLOCC</t>
  </si>
  <si>
    <t>D4240117</t>
  </si>
  <si>
    <t>SLD41-KIT SCARICO ACQUA</t>
  </si>
  <si>
    <t>D4240105</t>
  </si>
  <si>
    <t>4240092-COPPIA TAPPI INT.STULP C/CANALI</t>
  </si>
  <si>
    <t>D4240092</t>
  </si>
  <si>
    <t>30D24-CP.TAPPI DX / SX LAM.FISSE 30° PR.</t>
  </si>
  <si>
    <t>D4240085</t>
  </si>
  <si>
    <t>4240083-TAPPO/CERNIERA UNIVERSALE OVALIN</t>
  </si>
  <si>
    <t>D4240083</t>
  </si>
  <si>
    <t>4240079-COPPIA TAPPI STULP PR3260023 AP.</t>
  </si>
  <si>
    <t>D4240079</t>
  </si>
  <si>
    <t>4240078-COPPIA TAPPI STULP PR3260023 AP.</t>
  </si>
  <si>
    <t>D4240078</t>
  </si>
  <si>
    <t>D4240077</t>
  </si>
  <si>
    <t>D4240076</t>
  </si>
  <si>
    <t>30D05-TAPPO X FASCIA PR 16012</t>
  </si>
  <si>
    <t>D4240075</t>
  </si>
  <si>
    <t>TAPPO PER FASCE D3260040-D3260041</t>
  </si>
  <si>
    <t>D4240074</t>
  </si>
  <si>
    <t>4240073-COPPIA TAPPI STULP PR3260027 AP.</t>
  </si>
  <si>
    <t>D4240073</t>
  </si>
  <si>
    <t>4240072-COPPIA TAPPI STULP PR3260027 AP.</t>
  </si>
  <si>
    <t>D4240072</t>
  </si>
  <si>
    <t>D4240071</t>
  </si>
  <si>
    <t>D4240070</t>
  </si>
  <si>
    <t>4240069-COPPIA TAPPI C/TUBOLARITA PR3260</t>
  </si>
  <si>
    <t>D4240069</t>
  </si>
  <si>
    <t>4240068-TAPPO/CERNIERA OVALINA SAGOMATA</t>
  </si>
  <si>
    <t>D4240068</t>
  </si>
  <si>
    <t>4240067-TAPPO/CERN.UNIV. PER OVALINA SAG</t>
  </si>
  <si>
    <t>D4240067</t>
  </si>
  <si>
    <t>4240065-GIUNTO FASCIA/ZOCCOLO SPORT.GENO</t>
  </si>
  <si>
    <t>D4240065</t>
  </si>
  <si>
    <t>4240064-GIUNTO FASCIA/ZOCCOLO</t>
  </si>
  <si>
    <t>D4240064</t>
  </si>
  <si>
    <t>SLD33-CP TAPPI ANTISFILAMENTO E FINE COR</t>
  </si>
  <si>
    <t>D4240063</t>
  </si>
  <si>
    <t>4240058-TAPPO CHIUDITUBOLARITA PR 50050</t>
  </si>
  <si>
    <t>D4240058</t>
  </si>
  <si>
    <t>13E13-REGISTRO X PRESSORE 13E12 GREZZO</t>
  </si>
  <si>
    <t>D4240055</t>
  </si>
  <si>
    <t>13E12-PRESSORE ANG. REG.VETRO INFILARE G</t>
  </si>
  <si>
    <t>D4240054</t>
  </si>
  <si>
    <t>13E07-2 PRESS.REG. +1PRESS.FIS. VETRO IN</t>
  </si>
  <si>
    <t>D4240053</t>
  </si>
  <si>
    <t>80D37-BOCCOLA PER AREAZIONE PROFILI MAGG</t>
  </si>
  <si>
    <t>D4240052</t>
  </si>
  <si>
    <t>80D36-BOCCOLA PER AREAZIONE</t>
  </si>
  <si>
    <t>D4240051</t>
  </si>
  <si>
    <t>Tappo copriforo dia 11,5</t>
  </si>
  <si>
    <t>D4240050</t>
  </si>
  <si>
    <t>D4240049</t>
  </si>
  <si>
    <t>80D03-COPPIA INVITI PER SCORRIMENTO TAPP</t>
  </si>
  <si>
    <t>D4240048</t>
  </si>
  <si>
    <t>48D0L-GUIDACINGHIA VERT. PER PR 13192-15</t>
  </si>
  <si>
    <t>D4240047</t>
  </si>
  <si>
    <t>CAPPETTA COPRIFORO SCARICO ACQUA</t>
  </si>
  <si>
    <t>D4240046</t>
  </si>
  <si>
    <t>85A10-SQUAD.ALL.ATHOS C/VITE</t>
  </si>
  <si>
    <t>D4240045</t>
  </si>
  <si>
    <t>13D150-PASSACINTINO IN NYLON</t>
  </si>
  <si>
    <t>D4240044</t>
  </si>
  <si>
    <t>D4240043</t>
  </si>
  <si>
    <t>13D31-CP.TAPPI STULP IN NYLON PR 19663</t>
  </si>
  <si>
    <t>D4240042</t>
  </si>
  <si>
    <t>COPPIA TAPPI PROFILATO STULP D3210081</t>
  </si>
  <si>
    <t>D4240041</t>
  </si>
  <si>
    <t>30A05-SQUADR.PRESS.A SCATTO TELAIO PR 61</t>
  </si>
  <si>
    <t>D4240040</t>
  </si>
  <si>
    <t>13D29-CLIP IN NYLON PER FERM. ARROTONDAT</t>
  </si>
  <si>
    <t>D4240039</t>
  </si>
  <si>
    <t>13D28-BLOCCHETTO GUIDA ASTE D. STOPPER P</t>
  </si>
  <si>
    <t>D4240038</t>
  </si>
  <si>
    <t>13D27-BLOCCHETTO GUIDA ASTE AP. ESTERNE</t>
  </si>
  <si>
    <t>D4240037</t>
  </si>
  <si>
    <t>D4240036</t>
  </si>
  <si>
    <t>13D10-TAPPO PER FASCIE PR 19654-PER 1965</t>
  </si>
  <si>
    <t>D4240035</t>
  </si>
  <si>
    <t>D4240034</t>
  </si>
  <si>
    <t>TAPPI UNIONE T-Z PER D322025-D322026</t>
  </si>
  <si>
    <t>D4240033</t>
  </si>
  <si>
    <t>13D02-COPPIA TAPPI GIUNZIONE T/Z UNIVERS</t>
  </si>
  <si>
    <t>D4240032</t>
  </si>
  <si>
    <t>13D01-COPPIA TAPPI NYLON VASCH.RACCOGLIC</t>
  </si>
  <si>
    <t>D4240031</t>
  </si>
  <si>
    <t>AW502-SQUADRETTA PER ANTE PR 50102 50103</t>
  </si>
  <si>
    <t>D4240030</t>
  </si>
  <si>
    <t>15D24-COP. TAPPI INT.STULP S/CANALI PR.3</t>
  </si>
  <si>
    <t>D4240025</t>
  </si>
  <si>
    <t>15D63-CP TAPPI GIUNZ. CENTRALE PR 34419</t>
  </si>
  <si>
    <t>D4240023</t>
  </si>
  <si>
    <t>D4240020</t>
  </si>
  <si>
    <t>30D25-COPPIA TASSELLI X OVALINA PERSIANA</t>
  </si>
  <si>
    <t>D4240018</t>
  </si>
  <si>
    <t>D4240015</t>
  </si>
  <si>
    <t>4240012-CP.TAPPI C/TUB.PR.32600 57 SUNNY</t>
  </si>
  <si>
    <t>D4240012</t>
  </si>
  <si>
    <t>4240008-TAPPO INTESTATURA FASCE SU PR.34</t>
  </si>
  <si>
    <t>D4240008</t>
  </si>
  <si>
    <t>4240005-COPPIA TAPPI CHIUDI TUB.PR27459</t>
  </si>
  <si>
    <t>D4240005</t>
  </si>
  <si>
    <t>4240004-COPPIA TAPPI CHIUDI TUB.PR.63003</t>
  </si>
  <si>
    <t>D4240004</t>
  </si>
  <si>
    <t>4240003-COPPIA TAPPI CHIUDI TUB.PR.63004</t>
  </si>
  <si>
    <t>D4240003</t>
  </si>
  <si>
    <t>4240002-COPPIA TAPPI CHIUDI TUB.PR.63001</t>
  </si>
  <si>
    <t>D4240002</t>
  </si>
  <si>
    <t>4240001-COPPIA TAPPI CHIUDI TUB.PR.63002</t>
  </si>
  <si>
    <t>D4240001</t>
  </si>
  <si>
    <t>INCONTRO CENTRALE 4 ANTE L=3300mm</t>
  </si>
  <si>
    <t>D4230007</t>
  </si>
  <si>
    <t>DIST.ISOLAM. LABIRINTO CENTRALE L=6650mm</t>
  </si>
  <si>
    <t>D4230006</t>
  </si>
  <si>
    <t>PROFILATO DI TENUTA SOGLIA L=6650mm</t>
  </si>
  <si>
    <t>D4230005</t>
  </si>
  <si>
    <t>4220017-TAPPO DI TENUTA CENTR SUP PA180</t>
  </si>
  <si>
    <t>D4220017</t>
  </si>
  <si>
    <t>4220016-TAPPO INF.TENUTA CENTR.WOOD SLID</t>
  </si>
  <si>
    <t>D4220016</t>
  </si>
  <si>
    <t>TAPPO INCONTRO CENTRALE SUPERIORE</t>
  </si>
  <si>
    <t>D4220005</t>
  </si>
  <si>
    <t>40G10-PROFILATO A SCATTO COPRIFILO- CANA</t>
  </si>
  <si>
    <t>D4210106</t>
  </si>
  <si>
    <t>4200037-ANGOLO PRESSO FUSO PARA COLPI</t>
  </si>
  <si>
    <t>D4200037</t>
  </si>
  <si>
    <t>4200032-PARASPIFFERO PER PORTE DA 113CM</t>
  </si>
  <si>
    <t>D4200032</t>
  </si>
  <si>
    <t>4200031-PARASPIFFERO PER PORTE DA 103CM</t>
  </si>
  <si>
    <t>D4200031</t>
  </si>
  <si>
    <t>4200030-PARASPIFFERO PER PORTE DA 93CM</t>
  </si>
  <si>
    <t>D4200030</t>
  </si>
  <si>
    <t>4200029-PARASPIFFERO PER PORTE DA 83CM</t>
  </si>
  <si>
    <t>D4200029</t>
  </si>
  <si>
    <t>4200028-PARASPIFFERO PER PORTE DA 73CM</t>
  </si>
  <si>
    <t>D4200028</t>
  </si>
  <si>
    <t>4200022-PERNO H.20MM PER CHIUSURE AP.EST</t>
  </si>
  <si>
    <t>D4200022</t>
  </si>
  <si>
    <t>PIASTRA DI FISSAGGIO</t>
  </si>
  <si>
    <t>D4200000</t>
  </si>
  <si>
    <t>TAPPO DI TENUTA SOGLIA RIBASSATA 90°</t>
  </si>
  <si>
    <t>D4110001</t>
  </si>
  <si>
    <t>TAPPO TENUTA CENTRALE INFERIORE</t>
  </si>
  <si>
    <t>D4110000</t>
  </si>
  <si>
    <t>SQUADRETTA ALLINEAMENTO ANGOLI</t>
  </si>
  <si>
    <t>D4076017</t>
  </si>
  <si>
    <t>COPPIA TAPPI RIPORTO CENTRALE</t>
  </si>
  <si>
    <t>D4076016</t>
  </si>
  <si>
    <t>TAPPO PER SOLUZIONE ACUSTICA</t>
  </si>
  <si>
    <t>D4076015</t>
  </si>
  <si>
    <t>Tappo chiudi tubolare a 90° per D0060390</t>
  </si>
  <si>
    <t>D4076011</t>
  </si>
  <si>
    <t>CONTROTELAIO PER PROFILATI SEZIONE 38mm</t>
  </si>
  <si>
    <t>D4076009</t>
  </si>
  <si>
    <t>SPINA ø3mm H5mm PER SQUADR. ALLIN. EST.</t>
  </si>
  <si>
    <t>D4076005</t>
  </si>
  <si>
    <t>SQUADRETTA EST. CIANFR.-SPIN.H12.2-L5</t>
  </si>
  <si>
    <t>D4076004</t>
  </si>
  <si>
    <t>SQUADRETTA EST. CIANFR.-SPIN. H 33.5-L 5</t>
  </si>
  <si>
    <t>D4076003</t>
  </si>
  <si>
    <t>Rotaia PA</t>
  </si>
  <si>
    <t>D4074036</t>
  </si>
  <si>
    <t>Tappo giunzione ante 37</t>
  </si>
  <si>
    <t>D4074035</t>
  </si>
  <si>
    <t>D4074033</t>
  </si>
  <si>
    <t>Quadro 7x62</t>
  </si>
  <si>
    <t>D4074031</t>
  </si>
  <si>
    <t>Quadro 7x59</t>
  </si>
  <si>
    <t>D4074030</t>
  </si>
  <si>
    <t>Quadro 7x53</t>
  </si>
  <si>
    <t>D4074029</t>
  </si>
  <si>
    <t>Quadro 7x41</t>
  </si>
  <si>
    <t>D4074028</t>
  </si>
  <si>
    <t>Quadro 7x35</t>
  </si>
  <si>
    <t>D4074027</t>
  </si>
  <si>
    <t>Quadro 7x32</t>
  </si>
  <si>
    <t>D4074026</t>
  </si>
  <si>
    <t>Rotaia INOX</t>
  </si>
  <si>
    <t>D4074020</t>
  </si>
  <si>
    <t>Autofilettante 4,8x41 T25 ISO7049</t>
  </si>
  <si>
    <t>D4074013</t>
  </si>
  <si>
    <t>Ponte di Tenuta Inferiore</t>
  </si>
  <si>
    <t>D4074012</t>
  </si>
  <si>
    <t>Bloccaggio</t>
  </si>
  <si>
    <t>D4074011</t>
  </si>
  <si>
    <t>D4074010</t>
  </si>
  <si>
    <t>TAPPO SCARICO ACQUA</t>
  </si>
  <si>
    <t>D4074009</t>
  </si>
  <si>
    <t>Tappo Raccoglicondensa</t>
  </si>
  <si>
    <t>D4074008</t>
  </si>
  <si>
    <t>D4074007</t>
  </si>
  <si>
    <t>Tappo Testa Montante Telaio</t>
  </si>
  <si>
    <t>D4074006</t>
  </si>
  <si>
    <t>Tappo regolabile incontro centrale</t>
  </si>
  <si>
    <t>D4074005</t>
  </si>
  <si>
    <t>Copertura 35mm. x Isolatore</t>
  </si>
  <si>
    <t>D4074004</t>
  </si>
  <si>
    <t>Isolatore Telaio Inferiore</t>
  </si>
  <si>
    <t>D4074003</t>
  </si>
  <si>
    <t>D4074002</t>
  </si>
  <si>
    <t>COPPIA TAPPI STULP ALU 16</t>
  </si>
  <si>
    <t>D4060007</t>
  </si>
  <si>
    <t>COPPIA TAPPI T-Z</t>
  </si>
  <si>
    <t>D4060006</t>
  </si>
  <si>
    <t>COPPIA TAPPI PER PROFILATO STULP</t>
  </si>
  <si>
    <t>D4060005</t>
  </si>
  <si>
    <t>SQUADRETTA ALLIN. ECCENT. H 13.9</t>
  </si>
  <si>
    <t>D4059005</t>
  </si>
  <si>
    <t>PRESSORE RAPID BLOCK Z-P PVC</t>
  </si>
  <si>
    <t>D4059003</t>
  </si>
  <si>
    <t>SQUADRETTA CIANFRINARE H7 - L4.9MM</t>
  </si>
  <si>
    <t>D4059002</t>
  </si>
  <si>
    <t>SQUADRETTA A SPINARE H8 - L 22.3 MM</t>
  </si>
  <si>
    <t>D4059001</t>
  </si>
  <si>
    <t>SQUADRETTA A CIANFRINARE H8 - L 22.3 MM</t>
  </si>
  <si>
    <t>D4059000</t>
  </si>
  <si>
    <t>BASETTA PER MARTELLINE PER ANTE SFERA</t>
  </si>
  <si>
    <t>D4057005</t>
  </si>
  <si>
    <t>SQUADRETTA DI ALLINEAMENTO H 8.5 - L 5</t>
  </si>
  <si>
    <t>D4057000</t>
  </si>
  <si>
    <t>Tappo Dx Gocciolatoio</t>
  </si>
  <si>
    <t>D4040030</t>
  </si>
  <si>
    <t>Tappo Sx Gocciolatoio</t>
  </si>
  <si>
    <t>D4040029</t>
  </si>
  <si>
    <t>Autofilettante 4x25,7 TFZ (serrature)</t>
  </si>
  <si>
    <t>D4005001</t>
  </si>
  <si>
    <t>Autofilettante x Plastica 4,3x45</t>
  </si>
  <si>
    <t>D4005000</t>
  </si>
  <si>
    <t>33B093S-CERN.REG.19X8 SX COLLO 19MM X=35</t>
  </si>
  <si>
    <t>D33B093S</t>
  </si>
  <si>
    <t>33B093D-CERN.REG.19X8 DX COLLO 19MM X=35</t>
  </si>
  <si>
    <t>D33B093D</t>
  </si>
  <si>
    <t>30A21.MX-SQ.PRES.COMP.ACCIAIO PR.27362 P</t>
  </si>
  <si>
    <t>D30A21MX</t>
  </si>
  <si>
    <t>ASTA DI CHIUSURA</t>
  </si>
  <si>
    <t>D3076018</t>
  </si>
  <si>
    <t>PROFILATO ASTA DI CHIUSURA</t>
  </si>
  <si>
    <t>D3057005</t>
  </si>
  <si>
    <t>SLG05-BLOCCAGGIO LABIRINTO (MT 3,5)</t>
  </si>
  <si>
    <t>D0SLG05S</t>
  </si>
  <si>
    <t>SLG04S-CANALINA CENTRALE IN ABS</t>
  </si>
  <si>
    <t>D0SLG04S</t>
  </si>
  <si>
    <t>ES2124-GIUNTO PER PROFILO PERSIANA DOMAL</t>
  </si>
  <si>
    <t>D0ES2124</t>
  </si>
  <si>
    <t>68D148-INCONTRO NOTTOLINO</t>
  </si>
  <si>
    <t>D068D148</t>
  </si>
  <si>
    <t>33B097-CARDINE 145MM REG.FISS.A TASSELLO</t>
  </si>
  <si>
    <t>D033B097</t>
  </si>
  <si>
    <t>30D401-TERMINALE PER ASTE CHIUSURA</t>
  </si>
  <si>
    <t>D030D401</t>
  </si>
  <si>
    <t>30D400-PATTINO PER ASTA 11048</t>
  </si>
  <si>
    <t>D030D400</t>
  </si>
  <si>
    <t>30D301-REGISTRO PER COD.30D300</t>
  </si>
  <si>
    <t>D030D301</t>
  </si>
  <si>
    <t>30D300-TAPPI X PALA FRANGISOLE PR.34640</t>
  </si>
  <si>
    <t>D030D300</t>
  </si>
  <si>
    <t>30D150-TAPPO DX/SX CHIUDI TUB.PR31926</t>
  </si>
  <si>
    <t>D030D150</t>
  </si>
  <si>
    <t>30D107-COP. TAPPI CENTR.DX-SX PR 27385 C</t>
  </si>
  <si>
    <t>D030D107</t>
  </si>
  <si>
    <t>30D106-TAPPO TERMINALE DX- SX PER PR 273</t>
  </si>
  <si>
    <t>D030D106</t>
  </si>
  <si>
    <t>30D105-INNESTO BLOCCAGGIO INTERMEDIO</t>
  </si>
  <si>
    <t>D030D105</t>
  </si>
  <si>
    <t>TAPPO PER PROFILATO DOGA 80mm</t>
  </si>
  <si>
    <t>D030D104</t>
  </si>
  <si>
    <t>TAPPO PER PROFILATO DOGA 70mm</t>
  </si>
  <si>
    <t>D030D103</t>
  </si>
  <si>
    <t>TAPPO PER PROFILATO DOGA 60mm</t>
  </si>
  <si>
    <t>D030D102</t>
  </si>
  <si>
    <t>TAPPI Dx/Sx X D3260075-D3260080-D3260089</t>
  </si>
  <si>
    <t>D030D101</t>
  </si>
  <si>
    <t>TAPPO TERMINALE PER D3260074</t>
  </si>
  <si>
    <t>D030D100</t>
  </si>
  <si>
    <t>15A21S-SQUADR.A BOTTONE D.BREAK PA52</t>
  </si>
  <si>
    <t>D015A21S</t>
  </si>
  <si>
    <t>13D100-COPPIA TAPPI CHIUDI TUB.PR27329 S</t>
  </si>
  <si>
    <t>D013D100</t>
  </si>
  <si>
    <t>13A319-SQUAD.EST.L=21,3MM CINAFRINARE TU</t>
  </si>
  <si>
    <t>D013A319</t>
  </si>
  <si>
    <t>13A318-SQUAD.EST.L=21,3MM SPINARE+SPINE</t>
  </si>
  <si>
    <t>D013A318</t>
  </si>
  <si>
    <t>SQUADRETTA CIANFRINARE H 14.4 x L 17.2</t>
  </si>
  <si>
    <t>D013A315</t>
  </si>
  <si>
    <t>D013A314</t>
  </si>
  <si>
    <t>13A311-SQUAD.EST.L=23,7MM CIANF.TUB.MAG.</t>
  </si>
  <si>
    <t>D013A311</t>
  </si>
  <si>
    <t>13A309-SQUAD.EST.L=34,4MM CIANFRINARE TU</t>
  </si>
  <si>
    <t>D013A309</t>
  </si>
  <si>
    <t>13A308-SQUAD.EST.L=23,7MM CIANFRINARE TU</t>
  </si>
  <si>
    <t>D013A308</t>
  </si>
  <si>
    <t>13A307-SQUA.EST.L=36,8MM CIANF.ANTE TUB.</t>
  </si>
  <si>
    <t>D013A307</t>
  </si>
  <si>
    <t>13A306-SQUADR.ESTR.L=29MM CIANFRINARE TU</t>
  </si>
  <si>
    <t>D013A306</t>
  </si>
  <si>
    <t>13A303-SQUAD.EST.L=34,4MM SPINARE MAGG.C</t>
  </si>
  <si>
    <t>D013A303</t>
  </si>
  <si>
    <t>13A302-SQUADR.ESTR.L=23,7MM SPINARE C/SP</t>
  </si>
  <si>
    <t>D013A302</t>
  </si>
  <si>
    <t>13A301-SQUAD.EST.L=36,8MM SPINARE+SPINE</t>
  </si>
  <si>
    <t>D013A301</t>
  </si>
  <si>
    <t>13A19P-SQUADRETTA PRESSOF.X SCURI PR.216</t>
  </si>
  <si>
    <t>D013A19P</t>
  </si>
  <si>
    <t>10D100-DISTANZIALE PANNELLATURA SP.10MM</t>
  </si>
  <si>
    <t>D010D100</t>
  </si>
  <si>
    <t>SLD40-KIT TAPPI ANTI SFILAMENTO FINE/COR</t>
  </si>
  <si>
    <t>D00SLD40</t>
  </si>
  <si>
    <t>SLD32-TAPPO DI TENUTA X INCONTRO CENTR.I</t>
  </si>
  <si>
    <t>D00SLD32</t>
  </si>
  <si>
    <t>SLD31-COPPIA TAPPI RACCOGLI CONSENSA PR</t>
  </si>
  <si>
    <t>D00SLD31</t>
  </si>
  <si>
    <t>SLD10-TAMPONE GOMMA NERO</t>
  </si>
  <si>
    <t>D00SLD10</t>
  </si>
  <si>
    <t>SLD03-TAPPO DI TENUTA INF. X SCORREVOLI</t>
  </si>
  <si>
    <t>D00SLD03</t>
  </si>
  <si>
    <t>SL141-TAPPI PERS. UN55 FISSA CIECA X CAM</t>
  </si>
  <si>
    <t>D00SL141</t>
  </si>
  <si>
    <t>SL138-COMPENSATORE NUOVO</t>
  </si>
  <si>
    <t>D00SL138</t>
  </si>
  <si>
    <t>D00GE005</t>
  </si>
  <si>
    <t>AW600-BLOCCHETTO LAVORAZ. FRANCESINA PR.</t>
  </si>
  <si>
    <t>D00AW600</t>
  </si>
  <si>
    <t>AW515-GIUNTO PER LAV.SPORTELLO PR 50106/</t>
  </si>
  <si>
    <t>D00AW515</t>
  </si>
  <si>
    <t>AW508-BLOCCHETTO DI COLLEG. PROF.FRANCES</t>
  </si>
  <si>
    <t>D00AW508</t>
  </si>
  <si>
    <t>AW507-GIUNTO PER FASCIE PR 50106-50107</t>
  </si>
  <si>
    <t>D00AW507</t>
  </si>
  <si>
    <t>AW505-BLOCCHETTO GUIDA X FISS.CREMONESE</t>
  </si>
  <si>
    <t>D00AW505</t>
  </si>
  <si>
    <t>D00AW504</t>
  </si>
  <si>
    <t>AW501-SQUADRETTA PER TELAIO PR 50101</t>
  </si>
  <si>
    <t>D00AW501</t>
  </si>
  <si>
    <t>AW450-TAPPO DX/SX CHIUDI TUB.PR50044</t>
  </si>
  <si>
    <t>D00AW450</t>
  </si>
  <si>
    <t>AW425-INCONTRO SUNNY GENOVESE</t>
  </si>
  <si>
    <t>D00AW425</t>
  </si>
  <si>
    <t>AW421-TAPPO T-Z INCONTRO CENTRALE ANTE P</t>
  </si>
  <si>
    <t>D00AW421</t>
  </si>
  <si>
    <t>AW410-CILINDRO BATTUTA</t>
  </si>
  <si>
    <t>D00AW410</t>
  </si>
  <si>
    <t>D00AW403</t>
  </si>
  <si>
    <t>TAPPO CHIUDI TUBO. PER D0050026-D0050030</t>
  </si>
  <si>
    <t>D00AW402</t>
  </si>
  <si>
    <t>AW401-GIUNTO PER FASCIE LAV. PARTI FISSE</t>
  </si>
  <si>
    <t>D00AW401</t>
  </si>
  <si>
    <t>AW379-KIT DI COLLEGAMENTO GUIDATO</t>
  </si>
  <si>
    <t>D00AW379</t>
  </si>
  <si>
    <t>AW304-TAPPO ACC.PR 50028-50031</t>
  </si>
  <si>
    <t>D00AW304</t>
  </si>
  <si>
    <t>AW303-GIUNTO X FASCE ABB.TRAV.PR 50017.3</t>
  </si>
  <si>
    <t>D00AW303</t>
  </si>
  <si>
    <t>AW302-GIUNTO PER FASCIE LAV.SPORTELLO (F</t>
  </si>
  <si>
    <t>D00AW302</t>
  </si>
  <si>
    <t>AW204-SQUADRETTA PER TUBOLARE 45X30 MM</t>
  </si>
  <si>
    <t>D00AW204</t>
  </si>
  <si>
    <t>AW203-SQUADRETTA PER TUBOLARE 45X20 MM</t>
  </si>
  <si>
    <t>D00AW203</t>
  </si>
  <si>
    <t>SELLA REVERSIBILE PER OVALINA 80mm</t>
  </si>
  <si>
    <t>D00AW106</t>
  </si>
  <si>
    <t>AW050-BRACCETTO PER SPORTELLO GENOVESE</t>
  </si>
  <si>
    <t>D00AW050</t>
  </si>
  <si>
    <t>AW043-TAPPO TERMINALE PR 50008-50009</t>
  </si>
  <si>
    <t>D00AW043</t>
  </si>
  <si>
    <t>AW042-TAPPO TERMINALE PR 50003-50004</t>
  </si>
  <si>
    <t>D00AW042</t>
  </si>
  <si>
    <t>91E02-ESPANSORE REG.E FISS.TELAI SUNNY V</t>
  </si>
  <si>
    <t>D0091E02</t>
  </si>
  <si>
    <t>91E01-ESPANS.REGOLAZ. E FISSAGGIO WOOD G</t>
  </si>
  <si>
    <t>D0091E01</t>
  </si>
  <si>
    <t>91D52-CLIPS DI AGGANCIO LEGNO/ALLUMINIO</t>
  </si>
  <si>
    <t>D0091D52</t>
  </si>
  <si>
    <t>91A02-SQUADRETTA AVVITARE X PORTE DOMAL</t>
  </si>
  <si>
    <t>D0091A02</t>
  </si>
  <si>
    <t>80L10-ATTREZZO PER INSERIM.GOMMINO 90G10</t>
  </si>
  <si>
    <t>D0080L10</t>
  </si>
  <si>
    <t>80D50-COPPIA INVITI TAPPARELLA PR.07526</t>
  </si>
  <si>
    <t>D0080D50</t>
  </si>
  <si>
    <t>80D04-TAPPO DI TESTATA X CASSONETTO IN E</t>
  </si>
  <si>
    <t>D0080D04</t>
  </si>
  <si>
    <t>71D40-COPPIA ADATTAT. X BLOCCHETTI DI CO</t>
  </si>
  <si>
    <t>D0071D40</t>
  </si>
  <si>
    <t>PASSANTE PER PROLUNGA CATENACCIO</t>
  </si>
  <si>
    <t>D0071D10</t>
  </si>
  <si>
    <t>70E06-STAFFA PER PRESSORI SUP. E INF.OFF</t>
  </si>
  <si>
    <t>D0070E06</t>
  </si>
  <si>
    <t>70E04-CAVALLOTTO X PRESSORE INF.70E03 OF</t>
  </si>
  <si>
    <t>D0070E04</t>
  </si>
  <si>
    <t>70E02-PRESSORE INFERIORE COMPLETO OFFICE</t>
  </si>
  <si>
    <t>D0070E02</t>
  </si>
  <si>
    <t>70E01-PRESSORE SUPERIORE GREZZO</t>
  </si>
  <si>
    <t>D0070E01</t>
  </si>
  <si>
    <t>70D10-CAVALLOTTO PER FISSAGGIO TRAVERSI</t>
  </si>
  <si>
    <t>D0070D10</t>
  </si>
  <si>
    <t>70D04-MOLLA AGG.PANNELLAT.BATTISCOPA+ZOC</t>
  </si>
  <si>
    <t>D0070D04</t>
  </si>
  <si>
    <t>70D02-PIASTRINA /VITE PER FISS. 70D04-70</t>
  </si>
  <si>
    <t>D0070D02</t>
  </si>
  <si>
    <t>70D01-PIASTRA DI AGG. PER PANN. E VETRAT</t>
  </si>
  <si>
    <t>D0070D01</t>
  </si>
  <si>
    <t>69A05-SQUADRA CON NOTTOLINO x PR.MAGG.</t>
  </si>
  <si>
    <t>D0069A05</t>
  </si>
  <si>
    <t>64D3L-INCONTRO DOPPIO DI CHIUSURA</t>
  </si>
  <si>
    <t>D0064D3L</t>
  </si>
  <si>
    <t>64D2L-TERMINALE PER ASTE ESTERNE</t>
  </si>
  <si>
    <t>D0064D2L</t>
  </si>
  <si>
    <t>40E11-SUPPORTO A Z PER FISSAGGIO CORNICE</t>
  </si>
  <si>
    <t>D0040E11</t>
  </si>
  <si>
    <t>40E10-MOLLA A U PER FISSAGGIO CORNICE</t>
  </si>
  <si>
    <t>D0040E10</t>
  </si>
  <si>
    <t>40E03-ESPANS.REGOLAZIONE E FISSAGGIO D40</t>
  </si>
  <si>
    <t>D0040E03</t>
  </si>
  <si>
    <t>40E02-CAVALLOTTO ALL.X UNIONE CROCE E T</t>
  </si>
  <si>
    <t>D0040E02</t>
  </si>
  <si>
    <t>40D30-ASTINA DI PROL. PUNTALE 3A ANTA SU</t>
  </si>
  <si>
    <t>D0040D30</t>
  </si>
  <si>
    <t>40D20-TAPPO PER FASCIA PR 27504 DOMAL IN</t>
  </si>
  <si>
    <t>D0040D20</t>
  </si>
  <si>
    <t>40D18-CP TAPPI X PROF.STULP ARROT. PR 23</t>
  </si>
  <si>
    <t>D0040D18</t>
  </si>
  <si>
    <t>40D08-COPPIA TAPPI NODO CENTRALE PR. 216</t>
  </si>
  <si>
    <t>D0040D08</t>
  </si>
  <si>
    <t>D0040D07</t>
  </si>
  <si>
    <t>D0040D05</t>
  </si>
  <si>
    <t>D0040D02</t>
  </si>
  <si>
    <t>40D01-CLIP NYLON X FERMAVETRI CURVI DOMA</t>
  </si>
  <si>
    <t>D0040D01</t>
  </si>
  <si>
    <t>D0033D02</t>
  </si>
  <si>
    <t>D0033D01</t>
  </si>
  <si>
    <t>31D80-STECCA TAPPARELLA</t>
  </si>
  <si>
    <t>D0031D80</t>
  </si>
  <si>
    <t>D0031D23</t>
  </si>
  <si>
    <t>30DD0-COPPIA COMPENSATORI IN ALL.PER PR</t>
  </si>
  <si>
    <t>D0030DD0</t>
  </si>
  <si>
    <t>30DB0-COPPIA COMPENSATORI IN ALL.PER PR2</t>
  </si>
  <si>
    <t>D0030DB0</t>
  </si>
  <si>
    <t>30D92-COPPIA TAPPI SUPERIORI PR 26238</t>
  </si>
  <si>
    <t>D0030D92</t>
  </si>
  <si>
    <t>30D91-N. 4 TAPPI X ANTINA FIORENTINA PR</t>
  </si>
  <si>
    <t>D0030D91</t>
  </si>
  <si>
    <t>30D90-COPPIA TAPPI PER STULP PR 26225</t>
  </si>
  <si>
    <t>D0030D90</t>
  </si>
  <si>
    <t>30D89-TAPPO PER ZOCCOLATURA PR 26219</t>
  </si>
  <si>
    <t>D0030D89</t>
  </si>
  <si>
    <t>30D85-COPPIA TAPPI NYLON CHIUDI TUB.PR.2</t>
  </si>
  <si>
    <t>D0030D85</t>
  </si>
  <si>
    <t>D0030D76</t>
  </si>
  <si>
    <t>30D75-TAPPO CHIUDI TUB. INF.PR 26236-262</t>
  </si>
  <si>
    <t>D0030D75</t>
  </si>
  <si>
    <t>30D74-TAPPO CHIUDI TUB. INF. PER ANTA 27</t>
  </si>
  <si>
    <t>D0030D74</t>
  </si>
  <si>
    <t>D0030D73</t>
  </si>
  <si>
    <t>30D72-TAPPO CHIUDI TUB. PER STULP PR 273</t>
  </si>
  <si>
    <t>D0030D72</t>
  </si>
  <si>
    <t>30D67-TAPPO DX-SX LAM. FISSE CIECHE PR 2</t>
  </si>
  <si>
    <t>D0030D67</t>
  </si>
  <si>
    <t>30D65-BASE DOPPIA X LAM. FISSA-CIEC. X 2</t>
  </si>
  <si>
    <t>D0030D65</t>
  </si>
  <si>
    <t>30D30-TAPPO SX-DX PER PR 16073 D.GELOSIA</t>
  </si>
  <si>
    <t>D0030D30</t>
  </si>
  <si>
    <t>30D27-TAPPO D.GELOSIA CHIUDI TUBOL.PR160</t>
  </si>
  <si>
    <t>D0030D27</t>
  </si>
  <si>
    <t>30D18-DISTANZIALE IN ALL. PER COD. 30D20</t>
  </si>
  <si>
    <t>D0030D18</t>
  </si>
  <si>
    <t>30D17-COPPIA TAPPI CHIUDI TUB. PR 21688</t>
  </si>
  <si>
    <t>D0030D17</t>
  </si>
  <si>
    <t>30D10-TERMINALE NYLON PER ASTE DI CHIUS.</t>
  </si>
  <si>
    <t>D0030D10</t>
  </si>
  <si>
    <t>30D03-COPPIA TAPPI CHIUS. MONTANTI GUIDA</t>
  </si>
  <si>
    <t>D0030D03</t>
  </si>
  <si>
    <t>30A10-SQUADRA C/NOTTOLINO PER PR 26239 -</t>
  </si>
  <si>
    <t>D0030A10</t>
  </si>
  <si>
    <t>23E01-ESPANS. REGOLAZ. DSLIDE-D23 GREZZO</t>
  </si>
  <si>
    <t>D0023E01</t>
  </si>
  <si>
    <t>23A63-SQUADRETTA IN NYLON X PR 9179</t>
  </si>
  <si>
    <t>D0023A63</t>
  </si>
  <si>
    <t>22E42-MOLLA IN ACCIAIO INOX GREZZO</t>
  </si>
  <si>
    <t>D0022E42</t>
  </si>
  <si>
    <t>22E41-FRIZIONE IN NYLON GREZZO</t>
  </si>
  <si>
    <t>D0022E41</t>
  </si>
  <si>
    <t>22E01-ESPANSORE IN NYLON PR 8712 GREZZO</t>
  </si>
  <si>
    <t>D0022E01</t>
  </si>
  <si>
    <t>22A63-SQUADRETTA IN NYLON X PR 8712</t>
  </si>
  <si>
    <t>D0022A63</t>
  </si>
  <si>
    <t>22A62-SQUADRA NYLON CON GOLE ASIMMETRICH</t>
  </si>
  <si>
    <t>D0022A62</t>
  </si>
  <si>
    <t>22A61-SQUADRETTA IN NYLON CON GOLE SIMME</t>
  </si>
  <si>
    <t>D0022A61</t>
  </si>
  <si>
    <t>22A01-SQUADRETTA ALL.ESTRUSO X PR 7592</t>
  </si>
  <si>
    <t>D0022A01</t>
  </si>
  <si>
    <t>D0015E41</t>
  </si>
  <si>
    <t>15E03-ESPANSORE DI REG. E FISSAGGIO GREZ</t>
  </si>
  <si>
    <t>D0015E03</t>
  </si>
  <si>
    <t>15D30-CP TAPPI GIUNZIONE CENTR. T/Z BREA</t>
  </si>
  <si>
    <t>D0015D30</t>
  </si>
  <si>
    <t>15A51-SQUADRA ALL. EST. ANTE MAGG.BREAK</t>
  </si>
  <si>
    <t>D0015A51</t>
  </si>
  <si>
    <t>15A46-SQUADRETTA.TUB.EST.CINNFR.SPIN.TEL</t>
  </si>
  <si>
    <t>D0015A46</t>
  </si>
  <si>
    <t>SQUADRETTA ESTRUSA CIANFRINARE H36-L26.5</t>
  </si>
  <si>
    <t>D0015A06</t>
  </si>
  <si>
    <t>13E60-ESPANSORE DI REGOLAZIONE E FISS. G</t>
  </si>
  <si>
    <t>D0013E60</t>
  </si>
  <si>
    <t>CAVALLOTTO UNIVERSALE</t>
  </si>
  <si>
    <t>D0013E26</t>
  </si>
  <si>
    <t>13E02-RAPID BLOCK TELAIO SEZ.38 MM GREZZ</t>
  </si>
  <si>
    <t>D0013E02</t>
  </si>
  <si>
    <t>13D60-CP TAPPI GIUNZIONE T-Z PER 24463-2</t>
  </si>
  <si>
    <t>D0013D60</t>
  </si>
  <si>
    <t>D0013D44</t>
  </si>
  <si>
    <t>13D20-INCONTRO DOPPIO E TERZA CHIUSURA</t>
  </si>
  <si>
    <t>D0013D20</t>
  </si>
  <si>
    <t>13D08-TAPPO SOSTEGNO X ANTE D.STOPPER/BR</t>
  </si>
  <si>
    <t>D0013D08</t>
  </si>
  <si>
    <t>13A76-SQUADRETTA ANGOLO VAR.TUB.MAGG.</t>
  </si>
  <si>
    <t>D0013A76</t>
  </si>
  <si>
    <t>11E42-TAPPO FINE CORSA GREZZO</t>
  </si>
  <si>
    <t>D0011E42</t>
  </si>
  <si>
    <t>11E25-TAPPO FINE CORSA/SOSTEGNO ANTA FIS</t>
  </si>
  <si>
    <t>D0011E25</t>
  </si>
  <si>
    <t>11E04-ESPANSORE DI REGOLAZIONE GREZZO</t>
  </si>
  <si>
    <t>D0011E04</t>
  </si>
  <si>
    <t>D0011D13</t>
  </si>
  <si>
    <t>11D07-TAPPO PER 4 ANTE DOMAL SLIDE PR 15</t>
  </si>
  <si>
    <t>D0011D07</t>
  </si>
  <si>
    <t>11D06-CONF. 2 TAPPI CENTR.+4 TAPPI MONT.</t>
  </si>
  <si>
    <t>D0011D06</t>
  </si>
  <si>
    <t>11D04-GUARNIZIONE BIADESIVA X SOGLIA SLI</t>
  </si>
  <si>
    <t>D0011D04</t>
  </si>
  <si>
    <t>11A07-SQUADRETTA PRESSOFUSA D40 SCORREVO</t>
  </si>
  <si>
    <t>D0011A07</t>
  </si>
  <si>
    <t>10V50-CONF.50 VITI E DADI 6M+ROND.P/D IN</t>
  </si>
  <si>
    <t>D0010V50</t>
  </si>
  <si>
    <t>10D52-DISTANZIALE PER PANNELLATURA SP.8M</t>
  </si>
  <si>
    <t>D0010D52</t>
  </si>
  <si>
    <t>10D51-MANICOTTO ANTI VIBRAZIONE PER 10D5</t>
  </si>
  <si>
    <t>D0010D51</t>
  </si>
  <si>
    <t>10D50-BLOCCHETTO FISSAGGIO PANNELLI</t>
  </si>
  <si>
    <t>D0010D50</t>
  </si>
  <si>
    <t>07E41-BLOCCH. ALL.ESTRUSO UNIONE MODULI</t>
  </si>
  <si>
    <t>D0007E41</t>
  </si>
  <si>
    <t>07E21-CAVALLOTTO CENTRATORE IN NYLON</t>
  </si>
  <si>
    <t>D0007E21</t>
  </si>
  <si>
    <t>07E03-PRESS. TERM. A MURO(7426/7427) GRE</t>
  </si>
  <si>
    <t>D0007E03</t>
  </si>
  <si>
    <t>07E01-PRESSORE SOFFIT. ACC.TROPICALIZ. G</t>
  </si>
  <si>
    <t>D0007E01</t>
  </si>
  <si>
    <t>04A24-SQUADRETTA AD ANGOLAZIONE VARIABIL</t>
  </si>
  <si>
    <t>D0004A24</t>
  </si>
  <si>
    <t>Guarn.Vetro Interna 4mm.</t>
  </si>
  <si>
    <t>W4910004</t>
  </si>
  <si>
    <t>W4033002</t>
  </si>
  <si>
    <t>SUPPORTO ISOLANTE ANTA HI</t>
  </si>
  <si>
    <t>W4010473</t>
  </si>
  <si>
    <t>GUARNIZIONE MULTIFUNZIONE GRIGIA</t>
  </si>
  <si>
    <t>W4010439</t>
  </si>
  <si>
    <t>GUARNIZIONE MULTIFUNZIONE NERA</t>
  </si>
  <si>
    <t>W4010423</t>
  </si>
  <si>
    <t>Guarn.Esterna Vetro 4mm. GRIGIA</t>
  </si>
  <si>
    <t>W4010243</t>
  </si>
  <si>
    <t>Guarn.Interna Vetro 8mm. GRIGIA</t>
  </si>
  <si>
    <t>W4010238</t>
  </si>
  <si>
    <t>Guarn.Interna Vetro 8mm.</t>
  </si>
  <si>
    <t>W4010018</t>
  </si>
  <si>
    <t>GUARNIZIONE ESTERNA VETRO 4 MM NERA</t>
  </si>
  <si>
    <t>W4010003</t>
  </si>
  <si>
    <t>Guarnizione tenuta trave/gronda</t>
  </si>
  <si>
    <t>TJS006</t>
  </si>
  <si>
    <t>TJS005</t>
  </si>
  <si>
    <t>GUARNIZIONE VETRO 31MM</t>
  </si>
  <si>
    <t>TGY5012</t>
  </si>
  <si>
    <t>GUARNIZIONE VETRO 29MM</t>
  </si>
  <si>
    <t>TGY5011</t>
  </si>
  <si>
    <t>GUARNIZIONE VETRO 27MM</t>
  </si>
  <si>
    <t>TGY5010</t>
  </si>
  <si>
    <t>GUARNIZIONE VETRO 25MM</t>
  </si>
  <si>
    <t>TGY5009</t>
  </si>
  <si>
    <t>Guarn.Interna Vetro 6mm.</t>
  </si>
  <si>
    <t>TAS0016</t>
  </si>
  <si>
    <t>Guarn.Interna Vetro 5mm.</t>
  </si>
  <si>
    <t>TAS0015</t>
  </si>
  <si>
    <t>GUARNIZIONE 3MM</t>
  </si>
  <si>
    <t>T710003</t>
  </si>
  <si>
    <t>Guarn.Vetro Interna 2mm.</t>
  </si>
  <si>
    <t>T710002</t>
  </si>
  <si>
    <t>Guarnizione per vetro interna 10 mm</t>
  </si>
  <si>
    <t>T6909</t>
  </si>
  <si>
    <t>GUARNIZIONE VETRO</t>
  </si>
  <si>
    <t>T411009</t>
  </si>
  <si>
    <t>GUARNIZIONE VETRO 30MM</t>
  </si>
  <si>
    <t>T411008</t>
  </si>
  <si>
    <t>GUARNIZIONE VETRO 28MM</t>
  </si>
  <si>
    <t>T411007</t>
  </si>
  <si>
    <t>GUARNIZIONE VETRO 26MM</t>
  </si>
  <si>
    <t>T411006</t>
  </si>
  <si>
    <t>GUARNIZIONE VETRO 24MM</t>
  </si>
  <si>
    <t>T411005</t>
  </si>
  <si>
    <t>GUARNIZIONEDI CENTRATURA</t>
  </si>
  <si>
    <t>T411003</t>
  </si>
  <si>
    <t>GUARNIZIONE SCORRIMENTO ANTA</t>
  </si>
  <si>
    <t>T411002</t>
  </si>
  <si>
    <t>Guarnizione multi uso battuta/vetri</t>
  </si>
  <si>
    <t>T2920</t>
  </si>
  <si>
    <t>GUARNIZIONE DI BATTUTA</t>
  </si>
  <si>
    <t>T2343</t>
  </si>
  <si>
    <t>Guarnizione in EPDM nera siliconata</t>
  </si>
  <si>
    <t>T190259</t>
  </si>
  <si>
    <t>Anello antizanzare</t>
  </si>
  <si>
    <t>T1370</t>
  </si>
  <si>
    <t>Guarnizione fermavetro</t>
  </si>
  <si>
    <t>T1365</t>
  </si>
  <si>
    <t>Guarnizione di battuta</t>
  </si>
  <si>
    <t>T1354</t>
  </si>
  <si>
    <t>T1312</t>
  </si>
  <si>
    <t>GUARNIZIONE A SPAZZOLA</t>
  </si>
  <si>
    <t>T1311</t>
  </si>
  <si>
    <t>GUARNIZIONE CHIUSURA BINARIO TELAIO</t>
  </si>
  <si>
    <t>SRU9704</t>
  </si>
  <si>
    <t>GUARNIZIONE DI BATTUTA INTERNA</t>
  </si>
  <si>
    <t>GUARNIZIONE SOGLIA RIBASSATA</t>
  </si>
  <si>
    <t>SRU9131</t>
  </si>
  <si>
    <t>GUARNIZIONE ISOLAMENTO SOGLIA</t>
  </si>
  <si>
    <t>SRU9079</t>
  </si>
  <si>
    <t>GUARNIZIONE ACCOPPIAMENTO TELAI</t>
  </si>
  <si>
    <t>SRU9022</t>
  </si>
  <si>
    <t>GUARNIZ.FISSAGGIO LAB.INVERTITO C160</t>
  </si>
  <si>
    <t>SRU9009</t>
  </si>
  <si>
    <t>Guarn.battuta invers. labir. centrale</t>
  </si>
  <si>
    <t>SRU4303</t>
  </si>
  <si>
    <t>Guarnizione di battuta labirinto central</t>
  </si>
  <si>
    <t>SRU4301</t>
  </si>
  <si>
    <t>SRU4300</t>
  </si>
  <si>
    <t>GUARNZIONE DI BATTUTA ANGOLO APERTO</t>
  </si>
  <si>
    <t>SRU4033</t>
  </si>
  <si>
    <t>GUARNIZIONE ANTE SCORREVOLE ALZANTE</t>
  </si>
  <si>
    <t>SRU0099</t>
  </si>
  <si>
    <t>GUARNIZIONE ESTERNA VETRO 6.5mm</t>
  </si>
  <si>
    <t>SRU0004</t>
  </si>
  <si>
    <t>GUARNIZIONE ESTERNA VETRO 10.5mm</t>
  </si>
  <si>
    <t>SRU0002</t>
  </si>
  <si>
    <t>GUARNIZIONE DI TENUTA LABIRINTO CENTRALE</t>
  </si>
  <si>
    <t>SKU6004</t>
  </si>
  <si>
    <t>ISOLATORE VETRO FISSI 2000mm</t>
  </si>
  <si>
    <t>SKU5004</t>
  </si>
  <si>
    <t>GUARNIZIONE VETRAZIONE ESTERNA 9mm</t>
  </si>
  <si>
    <t>S71R522</t>
  </si>
  <si>
    <t>GUARNIZIONE GIUNTO DILATAZIONE 6.5mm</t>
  </si>
  <si>
    <t>S71R200</t>
  </si>
  <si>
    <t>GUARNIZIONE VETRAZIONE INTERNA 7mm</t>
  </si>
  <si>
    <t>S52R026</t>
  </si>
  <si>
    <t>GUARNIZIONE INTERNA VETRO 7.5-9mm</t>
  </si>
  <si>
    <t>S39R508</t>
  </si>
  <si>
    <t>GUARNIZIONE INTERNA VETRO 6-7.5mm</t>
  </si>
  <si>
    <t>S39R507</t>
  </si>
  <si>
    <t>GUARNIZIONE INTERNA VETRO 4-6mm</t>
  </si>
  <si>
    <t>S39R506</t>
  </si>
  <si>
    <t>GUARNIZIONE GOCCIOLATOIO</t>
  </si>
  <si>
    <t>S213006</t>
  </si>
  <si>
    <t>GUARNIZIONE ESTERNA VETRO SIGILLARE 4mm</t>
  </si>
  <si>
    <t>S210003</t>
  </si>
  <si>
    <t>Guarnizione Spazzolino</t>
  </si>
  <si>
    <t>DTESR2/E</t>
  </si>
  <si>
    <t>D4990007</t>
  </si>
  <si>
    <t>Isolatore Piano x Vetro</t>
  </si>
  <si>
    <t>D4990002</t>
  </si>
  <si>
    <t>D4230012</t>
  </si>
  <si>
    <t>70G02-GUARNIZIONE VETRO 4-5-6MM 75G/M D</t>
  </si>
  <si>
    <t>D4230011</t>
  </si>
  <si>
    <t>ANGOLO VULCANIZZATO X GUARNIZIONE CENTR.</t>
  </si>
  <si>
    <t>D4220300</t>
  </si>
  <si>
    <t>4220031-ANGOLO DI FINITURA INTERNA</t>
  </si>
  <si>
    <t>D4220031</t>
  </si>
  <si>
    <t>ANGOLO VULCANIZZATO GUARNIZIONE 4210124</t>
  </si>
  <si>
    <t>D4220030</t>
  </si>
  <si>
    <t>4220028-ANGOLO PARACOLPI PER STG29</t>
  </si>
  <si>
    <t>D4220028</t>
  </si>
  <si>
    <t>4220027-ANGOLO PARACOLPI PER STG29 CON B</t>
  </si>
  <si>
    <t>D4220027</t>
  </si>
  <si>
    <t>91G86-GUARNIZIONE CENTRALE DOMAL BREAK P</t>
  </si>
  <si>
    <t>D4220022</t>
  </si>
  <si>
    <t>91G87-ANGOLOVULCANIZZATO PER 91G86</t>
  </si>
  <si>
    <t>D4220021</t>
  </si>
  <si>
    <t>4220014-KIT ANGOLI VULCAN.GUARN. 4210067</t>
  </si>
  <si>
    <t>D4220014</t>
  </si>
  <si>
    <t>ANGOLO VULCANIZZATO</t>
  </si>
  <si>
    <t>D4220007</t>
  </si>
  <si>
    <t>ANGOLO VULCANIZZATO D4210039-D4210040</t>
  </si>
  <si>
    <t>D4220006</t>
  </si>
  <si>
    <t>4220003-ANGOLO VULC.GUARN.85G09 DWOOD85</t>
  </si>
  <si>
    <t>D4220003</t>
  </si>
  <si>
    <t>GUARNIZIONE CENTRALE</t>
  </si>
  <si>
    <t>SPAZZOLINO DA mm 5X5 (4/5/23)</t>
  </si>
  <si>
    <t>D4210201</t>
  </si>
  <si>
    <t>GUARNIZIONE DI BATTUTA MURO</t>
  </si>
  <si>
    <t>D4210150</t>
  </si>
  <si>
    <t>4210131-GUARNIZIONE DI FINITURA TELAI</t>
  </si>
  <si>
    <t>D4210131</t>
  </si>
  <si>
    <t>4210129-GUARN.XVETRO EST.A CAPPOTTO 4-5M</t>
  </si>
  <si>
    <t>D4210129</t>
  </si>
  <si>
    <t>4210128-GUARN.EST.PORTASILICONE A CAPPOT</t>
  </si>
  <si>
    <t>D4210128</t>
  </si>
  <si>
    <t>4210126-GUARNIZIONE ISOLAMENTO SOGLIA</t>
  </si>
  <si>
    <t>D4210126</t>
  </si>
  <si>
    <t>D4210124</t>
  </si>
  <si>
    <t>D4210123</t>
  </si>
  <si>
    <t>90G99-GUARNIZIONE DI TENUTA CENTRALE GAR</t>
  </si>
  <si>
    <t>D4210119</t>
  </si>
  <si>
    <t>90G98-GUARNIZIONE DI TENUTA TELAIO/ANTA</t>
  </si>
  <si>
    <t>D4210118</t>
  </si>
  <si>
    <t>90G499-GUARNIZIONE VETRATURA ANTA PR3476</t>
  </si>
  <si>
    <t>D4210113</t>
  </si>
  <si>
    <t>GUARNIZIONE PER STULP</t>
  </si>
  <si>
    <t>D4210108</t>
  </si>
  <si>
    <t>4210103-GUARNIZIONE PER VETRATURA ESTERN</t>
  </si>
  <si>
    <t>D4210103</t>
  </si>
  <si>
    <t>90G03-GUARNIZIONE COESTRUSA PER DOMAL 7</t>
  </si>
  <si>
    <t>D4210102</t>
  </si>
  <si>
    <t>D4210101</t>
  </si>
  <si>
    <t>4210100-GUARNIZIONE CHIODO A CAPPOTTO 4-</t>
  </si>
  <si>
    <t>D4210100</t>
  </si>
  <si>
    <t>4210099-GUARNIZIONE CHIODO A CAPPOTTO 3-</t>
  </si>
  <si>
    <t>D4210099</t>
  </si>
  <si>
    <t>4210092-GUARNIZ. TENUTA ACUSTICA SU ALET</t>
  </si>
  <si>
    <t>D4210092</t>
  </si>
  <si>
    <t>90G86-GUARNIZIONE CENTRALE BREAK 0,140</t>
  </si>
  <si>
    <t>D4210091</t>
  </si>
  <si>
    <t>4210088-GUARNIZIONE DI FINITURA BILICO E</t>
  </si>
  <si>
    <t>D4210088</t>
  </si>
  <si>
    <t>4210086-GUARN.BATTUTA ANTE WOOD85 MARR.</t>
  </si>
  <si>
    <t>D4210086</t>
  </si>
  <si>
    <t>90S65-SPAZZOLINO NERO 4,8X9</t>
  </si>
  <si>
    <t>D4210084</t>
  </si>
  <si>
    <t>90S01-SPAZZOLINO DI TENUTA PERIMETRALE 7</t>
  </si>
  <si>
    <t>D4210081</t>
  </si>
  <si>
    <t>4210072-GUARNIZIONE COPRIFUGA PVC MARRON</t>
  </si>
  <si>
    <t>D4210072</t>
  </si>
  <si>
    <t>GUARNIZIONE ATTACCO FERMAVETRO</t>
  </si>
  <si>
    <t>D4210071</t>
  </si>
  <si>
    <t>GUARNIZIONE PER VETRATURA INTERNA</t>
  </si>
  <si>
    <t>D4210070</t>
  </si>
  <si>
    <t>GUARNIZIONE BATTUTA LEGNO</t>
  </si>
  <si>
    <t>D4210069</t>
  </si>
  <si>
    <t>4210068-GUARN.BATT.ORIZZONTALE ANTE WOOD</t>
  </si>
  <si>
    <t>D4210068</t>
  </si>
  <si>
    <t>4210067-GUARN.BATT.VERTICALE ANTE WOOD P</t>
  </si>
  <si>
    <t>D4210067</t>
  </si>
  <si>
    <t>4210066-GUARN. COPRI Polia. TELAI WOOD P</t>
  </si>
  <si>
    <t>D4210066</t>
  </si>
  <si>
    <t>SUG01-GUARNIZIONE DI BATTUTA LAMELLE</t>
  </si>
  <si>
    <t>D4210064</t>
  </si>
  <si>
    <t>90G97-GUARNIZIONE DI BATTUTA ANTE DOMAL</t>
  </si>
  <si>
    <t>D4210063</t>
  </si>
  <si>
    <t>90G91-GUARNIZIONE BATTUTA BASE RIGIDA DO</t>
  </si>
  <si>
    <t>D4210062</t>
  </si>
  <si>
    <t>90S90-SPAZZOLINO PORTA-SCORR.7X9MM NERO</t>
  </si>
  <si>
    <t>D4210061</t>
  </si>
  <si>
    <t>4210058-GUARNIZIONE DI BATTUTA PORTE DOO</t>
  </si>
  <si>
    <t>D4210058</t>
  </si>
  <si>
    <t>10G20-GUARNIZIONE BATTUTA CINGIVETRO 4,5</t>
  </si>
  <si>
    <t>D4210052</t>
  </si>
  <si>
    <t>10G17-GUARNIZIONE DI BATTUTA CINCIVETRO</t>
  </si>
  <si>
    <t>D4210051</t>
  </si>
  <si>
    <t>D4210050</t>
  </si>
  <si>
    <t>90G57-GUARNIZIONE BATTUTA/CINGIVETRO 0,0</t>
  </si>
  <si>
    <t>D4210049</t>
  </si>
  <si>
    <t>90G45-GUARNIZIONE DI BATTUTA/CINGIVETRO</t>
  </si>
  <si>
    <t>D4210048</t>
  </si>
  <si>
    <t>GUARNIZIONE DI TENUTA ALZANTI SCORREVOLI</t>
  </si>
  <si>
    <t>D4210045</t>
  </si>
  <si>
    <t>Guarnizione di battuta aletta esterna</t>
  </si>
  <si>
    <t>D4210044</t>
  </si>
  <si>
    <t>GUARNIZIONE A CHIODO 5-6mm PRETAGLIATA</t>
  </si>
  <si>
    <t>D4210043</t>
  </si>
  <si>
    <t>GUARNIZIONE A CHIODO 3-4mm PRETAGLIATA</t>
  </si>
  <si>
    <t>D4210042</t>
  </si>
  <si>
    <t>D4210041</t>
  </si>
  <si>
    <t>STG61-GUARNIZIONE CENTRALE EPDM 0,078</t>
  </si>
  <si>
    <t>D4210039</t>
  </si>
  <si>
    <t>GUARNIZIONE A CHIODO 4-5mm</t>
  </si>
  <si>
    <t>D4210038</t>
  </si>
  <si>
    <t>GUARNIZIONE A CHIODO 3mm</t>
  </si>
  <si>
    <t>D4210037</t>
  </si>
  <si>
    <t>GUARNIZIONE A CHIODO 2mm</t>
  </si>
  <si>
    <t>D4210036</t>
  </si>
  <si>
    <t>GUARNIZIONE DI FINITURA 14mm</t>
  </si>
  <si>
    <t>D4210035</t>
  </si>
  <si>
    <t>GUARNIZIONE PER DOPPIA BATTUTA 3.5mm</t>
  </si>
  <si>
    <t>D4210034</t>
  </si>
  <si>
    <t>91G76-GUARNIZIONE VETRATURA INTERNA A CA</t>
  </si>
  <si>
    <t>D4210033</t>
  </si>
  <si>
    <t>91G75-GUARN.VETRATURA ESTERNA DA SILICON</t>
  </si>
  <si>
    <t>D4210032</t>
  </si>
  <si>
    <t>90G82-GUARNIZIONE FINITURA COPRICANALE 0</t>
  </si>
  <si>
    <t>D4210029</t>
  </si>
  <si>
    <t>90G76-GUARNIZIONE VETRO ESTERNA A CAPPOT</t>
  </si>
  <si>
    <t>D4210028</t>
  </si>
  <si>
    <t>GUARNIZIONE PER VETRATURA ESTERNA 3mm</t>
  </si>
  <si>
    <t>D4210027</t>
  </si>
  <si>
    <t>90G69-GUARNIZIONE COPRIFILO PER TELAIO 0</t>
  </si>
  <si>
    <t>D4210025</t>
  </si>
  <si>
    <t>90G67-GUARNIZIONE PER GIUNTO DILATAZIONE</t>
  </si>
  <si>
    <t>D4210024</t>
  </si>
  <si>
    <t>GUARNIZIONE PER VETRO INTERNA 3-4mm</t>
  </si>
  <si>
    <t>D4210023</t>
  </si>
  <si>
    <t>90G59-GUARNIZIONE INTERNA PER VETRO 0,09</t>
  </si>
  <si>
    <t>D4210022</t>
  </si>
  <si>
    <t>90G58-GUARNIZIONE INTERNA PER VETRO 0,06</t>
  </si>
  <si>
    <t>D4210021</t>
  </si>
  <si>
    <t>90G29-GUARN. BATTUTA PROF. MUTIFUNZIONAL</t>
  </si>
  <si>
    <t>D4210020</t>
  </si>
  <si>
    <t>GUARNIZIONE DI BATTUTA INTERNA 3.5mm</t>
  </si>
  <si>
    <t>D4210019</t>
  </si>
  <si>
    <t>GUARNIZIONE BATTUTA INTERNA</t>
  </si>
  <si>
    <t>D4210018</t>
  </si>
  <si>
    <t>30G400-GUARN.BATTUTA TELAIO VETRO INFILA</t>
  </si>
  <si>
    <t>D4210016</t>
  </si>
  <si>
    <t>90G17-GUARNIZIONE DI TENUTA SOTTO-ZOCCOL</t>
  </si>
  <si>
    <t>D4210015</t>
  </si>
  <si>
    <t>90G14-GUARNIZIONE COESTRUSA PER DOMAL 11</t>
  </si>
  <si>
    <t>D4210014</t>
  </si>
  <si>
    <t>90S101-SPAZZOLINO DI TENUTA 4,8X12MM NER</t>
  </si>
  <si>
    <t>D4210013</t>
  </si>
  <si>
    <t>90S57-SPAZZOLINO DA MM.5X11 DOMAL 23</t>
  </si>
  <si>
    <t>D4210012</t>
  </si>
  <si>
    <t>GUARNIZIONE BATTUTA ANTE DWOOD 85</t>
  </si>
  <si>
    <t>D4210011</t>
  </si>
  <si>
    <t>90G22-GUARN. BATT. E COPETURA VITI FISS.</t>
  </si>
  <si>
    <t>D4210010</t>
  </si>
  <si>
    <t>D4210009</t>
  </si>
  <si>
    <t>91G90-GUARNIZIONE ISOLAMENTO SOGLIA INTE</t>
  </si>
  <si>
    <t>D4210007</t>
  </si>
  <si>
    <t>SLS52-SPAZZOLINO DI TENUTA 7X10MM</t>
  </si>
  <si>
    <t>D4210006</t>
  </si>
  <si>
    <t>SLS51-SPAZZOLINO DI TENUTA 7x9mm</t>
  </si>
  <si>
    <t>D4210005</t>
  </si>
  <si>
    <t>SPAZZOLINO DI TENUTA 3x13mm</t>
  </si>
  <si>
    <t>D4210004</t>
  </si>
  <si>
    <t>90S62-SPAZZOLINO 7X11 PORTE A VENTO STOP</t>
  </si>
  <si>
    <t>D4210003</t>
  </si>
  <si>
    <t>90S55-SPAZZ.DA MM.7X5,5 HFC04 SLIDE 56-8</t>
  </si>
  <si>
    <t>D4210002</t>
  </si>
  <si>
    <t>Guarnizione di battuta 4-6 mm</t>
  </si>
  <si>
    <t>D4110010</t>
  </si>
  <si>
    <t>GUARNIZIONE ACUSTICA</t>
  </si>
  <si>
    <t>D4076014</t>
  </si>
  <si>
    <t>GUARNIZIONE DI BATTUTA TELAIO RIBASSATO</t>
  </si>
  <si>
    <t>D4076013</t>
  </si>
  <si>
    <t>GUARNIZIONE DI BATTUTA TELAIO</t>
  </si>
  <si>
    <t>D4076012</t>
  </si>
  <si>
    <t>Guarnizione ø4 mm pretagliata 20 mm</t>
  </si>
  <si>
    <t>D4076008</t>
  </si>
  <si>
    <t>SOTTOVETRO ISOLANTE 25x6mm</t>
  </si>
  <si>
    <t>D4076006</t>
  </si>
  <si>
    <t>Guarnizione cingivetro 32/37</t>
  </si>
  <si>
    <t>D4074025</t>
  </si>
  <si>
    <t>Guarnizione Vetro 28x32mm. NERA</t>
  </si>
  <si>
    <t>D4074024</t>
  </si>
  <si>
    <t>Guarnizione Vetro 24x32mm. NERA</t>
  </si>
  <si>
    <t>D4074023</t>
  </si>
  <si>
    <t>Guarnizione Anta 32mm. TPE</t>
  </si>
  <si>
    <t>D4074019</t>
  </si>
  <si>
    <t>Guarnizione Copricava</t>
  </si>
  <si>
    <t>D4074018</t>
  </si>
  <si>
    <t>Spazzolino di tenuta, nero</t>
  </si>
  <si>
    <t>D4074017</t>
  </si>
  <si>
    <t>Spazzolino Tenuta 13-15mm. PP</t>
  </si>
  <si>
    <t>D4074016</t>
  </si>
  <si>
    <t>Spazzolino Tenuta 24mm. PP</t>
  </si>
  <si>
    <t>D4074014</t>
  </si>
  <si>
    <t>D4060008</t>
  </si>
  <si>
    <t>ANGOLO VULCANIZZATO PER D4060000</t>
  </si>
  <si>
    <t>D4060004</t>
  </si>
  <si>
    <t>GUARNIZIONE ESTERNA VETRO 3 MM</t>
  </si>
  <si>
    <t>D4060003</t>
  </si>
  <si>
    <t>D4060002</t>
  </si>
  <si>
    <t>D4060001</t>
  </si>
  <si>
    <t>D4060000</t>
  </si>
  <si>
    <t>GUARNIZIONE CINGIVETRO A CHIODO 5-6MM</t>
  </si>
  <si>
    <t>D4057004</t>
  </si>
  <si>
    <t>GUARNIZIONE CINGIVETRO A CHIODO 3-4MM</t>
  </si>
  <si>
    <t>D4057003</t>
  </si>
  <si>
    <t>Guarnizione Spessoramento 10mm.</t>
  </si>
  <si>
    <t>D4010368</t>
  </si>
  <si>
    <t>Guarnizione Spessoramento 8mm.</t>
  </si>
  <si>
    <t>D4010367</t>
  </si>
  <si>
    <t>Guarnizione x Isolamento Acustico</t>
  </si>
  <si>
    <t>D4010180</t>
  </si>
  <si>
    <t>Guarnizione Spessoramento 6mm.</t>
  </si>
  <si>
    <t>D4010124</t>
  </si>
  <si>
    <t>Guarnizione Spessoramento 4mm.</t>
  </si>
  <si>
    <t>D4010123</t>
  </si>
  <si>
    <t>Guarnizione Spessoramento 2mm.</t>
  </si>
  <si>
    <t>D4010122</t>
  </si>
  <si>
    <t>Guarnizione Porta Antipanico</t>
  </si>
  <si>
    <t>D4010118</t>
  </si>
  <si>
    <t>Guarnizione di Battuta</t>
  </si>
  <si>
    <t>D4010107</t>
  </si>
  <si>
    <t>Guarnizione Battuta Interna</t>
  </si>
  <si>
    <t>D4010045</t>
  </si>
  <si>
    <t>Guarnizione esterna vetro, 4 mm</t>
  </si>
  <si>
    <t>D4010003</t>
  </si>
  <si>
    <t>STG101-GUARNIZIONE PER VETRATURA 8mm</t>
  </si>
  <si>
    <t>D0STG101</t>
  </si>
  <si>
    <t>STG100-GUARNIZIONE PER VETRATURA 7mm</t>
  </si>
  <si>
    <t>D0STG100</t>
  </si>
  <si>
    <t>90S100-SPAZZOLINO DI TENUTA 4,8x5mm NERO</t>
  </si>
  <si>
    <t>D090S100</t>
  </si>
  <si>
    <t>90G123-GUARNIZIONE BATTUTA SUNNY SCURONI</t>
  </si>
  <si>
    <t>D090G123</t>
  </si>
  <si>
    <t>90G110-GUARNIZIONE FINITURA INDOOR A SCO</t>
  </si>
  <si>
    <t>D090G110</t>
  </si>
  <si>
    <t>STG98-GUARNIZIONE VETRO 5mm</t>
  </si>
  <si>
    <t>D00STG98</t>
  </si>
  <si>
    <t>STG97-GUARNIZIONE VETRO 4mm</t>
  </si>
  <si>
    <t>D00STG97</t>
  </si>
  <si>
    <t>STG96-GUARNIZIONE VETRO 3mm</t>
  </si>
  <si>
    <t>D00STG96</t>
  </si>
  <si>
    <t>SL032-GUARNIZIONE PERSIANA UNIVERSAL</t>
  </si>
  <si>
    <t>D00SL032</t>
  </si>
  <si>
    <t>90S91-SPAZZOLINO 7X12MM NERO INDOOR.SLID</t>
  </si>
  <si>
    <t>D0090S91</t>
  </si>
  <si>
    <t>90S61-SPAZZOLINO DA MM. 5X4 NERO DOMAL 3</t>
  </si>
  <si>
    <t>D0090S61</t>
  </si>
  <si>
    <t>D0090S52</t>
  </si>
  <si>
    <t>90G63-GUANIZIONE OSCURAMENTO LAMELLE</t>
  </si>
  <si>
    <t>D0090G63</t>
  </si>
  <si>
    <t>90G62-GUARN. ACCOPPIAMENTO DOGHE Pr15061</t>
  </si>
  <si>
    <t>D0090G62</t>
  </si>
  <si>
    <t>90G25-GUARNIZIONE COESTRUSA NERA</t>
  </si>
  <si>
    <t>D0090G25</t>
  </si>
  <si>
    <t>D0090G18</t>
  </si>
  <si>
    <t>90G11-GUARN. ACCOPP. FISSI SLIDE PR19616</t>
  </si>
  <si>
    <t>D0090G11</t>
  </si>
  <si>
    <t>90G10-TONDINO PVC DIAM.5mm</t>
  </si>
  <si>
    <t>D0090G10</t>
  </si>
  <si>
    <t>D0090G06</t>
  </si>
  <si>
    <t>90G05-GUARN. BATTUTA POLIFUNZIONALE I EL</t>
  </si>
  <si>
    <t>D0090G05</t>
  </si>
  <si>
    <t>70G10-GUARNIZIONE DI BATTUTA</t>
  </si>
  <si>
    <t>D0070G10</t>
  </si>
  <si>
    <t>70G03-GUARNIZIONE DI BATTUTA 24G/M OFFIC</t>
  </si>
  <si>
    <t>D0070G03</t>
  </si>
  <si>
    <t>D0070G01</t>
  </si>
  <si>
    <t>40G11-GUARNIZIONE BATTUTA INDOOR STONDAT</t>
  </si>
  <si>
    <t>D0040G11</t>
  </si>
  <si>
    <t>D0030G01</t>
  </si>
  <si>
    <t>D1060071</t>
  </si>
  <si>
    <t>D1060072</t>
  </si>
  <si>
    <t>D1061008</t>
  </si>
  <si>
    <t>D1061009</t>
  </si>
  <si>
    <t>D1057043</t>
  </si>
  <si>
    <t>D1057047</t>
  </si>
  <si>
    <t>SVS8001</t>
  </si>
  <si>
    <t>TAPPI DI TENUTA  telaio 3 binari SC9K030</t>
  </si>
  <si>
    <t>D3354024</t>
  </si>
  <si>
    <t>COPPIA TAPPI INTERNI GIUNZIONE T-Z</t>
  </si>
  <si>
    <t>COPPIA TAPPI ESTERNI GIUNZIONE T-Z</t>
  </si>
  <si>
    <t>Vite testa bombata cb  4,8 x 19 SR2</t>
  </si>
  <si>
    <t>Vite tcbl SR2  4,8 x 25 inox a2</t>
  </si>
  <si>
    <t>STAFFA DI FISSAGGIO  110 X 100 MM</t>
  </si>
  <si>
    <t>TAPPO PER ANTA CENTRALE  RINFORZATA</t>
  </si>
  <si>
    <t>TAPPO PER ANTA  CENTRALE RINFORZATA</t>
  </si>
  <si>
    <t>COPERTURA  IN PVC DRENAGGIO SOGLIA RIBAS</t>
  </si>
  <si>
    <t>COPERTURA IN PVC  BINARIO 2 ANTE SOGLIA</t>
  </si>
  <si>
    <t>ANTA SUPERIORE IN PVC  VETRO 32MM</t>
  </si>
  <si>
    <t>ANTA SUPERIORE IN PVC  VETRO 28MM</t>
  </si>
  <si>
    <t>COPERTURA IN PVC  TELAIO INFERIORE MONOB</t>
  </si>
  <si>
    <t>STAFFA DI FISSAGGIO CAPPOTTO  120MM</t>
  </si>
  <si>
    <t>Profilo di raccordo angolo 150°  gronda</t>
  </si>
  <si>
    <t>COLLEGAMENTO  ANTA CENTRALE PARTI FISSE</t>
  </si>
  <si>
    <t>Vite   Ø 4,2 x 50</t>
  </si>
  <si>
    <t>Vite  tcb  Ø 4,2 x 16</t>
  </si>
  <si>
    <t>Vite esagonale  Ø 5 x 25</t>
  </si>
  <si>
    <t>Vite esagonale  Ø 4,2 x 25</t>
  </si>
  <si>
    <t>Guarnizione fermavetri</t>
  </si>
  <si>
    <t>GUARNIZIONE FISSAGGIO LABIRINTO CENTRALE</t>
  </si>
  <si>
    <t>SRU9094</t>
  </si>
  <si>
    <t>XL-125 Distanziale Vetro</t>
  </si>
  <si>
    <t>Autofilett. 4,2X16  A2 DIN7982</t>
  </si>
  <si>
    <t>PUNTA TRAPANO ø6 -&amp;gt  11mm</t>
  </si>
  <si>
    <t>XL-125 Eccentrico x Squadretta</t>
  </si>
  <si>
    <t>INGXX9453-TAPPO FOX PER  PR 60115 VETRO</t>
  </si>
  <si>
    <t>INGXX5103-TAPPO FASCE V.I. PER  ANTE 196</t>
  </si>
  <si>
    <t>Lastra PPMA ENI Ray Plus 6mm</t>
  </si>
  <si>
    <t>D7071000</t>
  </si>
  <si>
    <t>80D06-TAPPO PARASPIGOLO PER ANTE  AUTOAD</t>
  </si>
  <si>
    <t>80D05-TAPPO PVC PER  CASSONETTO PR 15O79</t>
  </si>
  <si>
    <t>30D79-BRACCIO SPORTELLO GENOVESE    NERO</t>
  </si>
  <si>
    <t>COPPIA TAPPI T-Z PORTE USCITA SICUR.</t>
  </si>
  <si>
    <t>ANGOLO PRESSOFUSO UNIV FERMAVETRI SAGOM.</t>
  </si>
  <si>
    <t>SQUADRETTA CON CARRELLO COMPRESA DI VITI</t>
  </si>
  <si>
    <t>D4267001</t>
  </si>
  <si>
    <t>SPAZZOLINO 5X7MM</t>
  </si>
  <si>
    <t>D4267000</t>
  </si>
  <si>
    <t>70A01-SQUADRETTA DI ALLINEAMENTO  OFFICE</t>
  </si>
  <si>
    <t>11A09-SQUADRET.  ALLINEAM. ACC INOX  S.</t>
  </si>
  <si>
    <t>13A05-SQUAD. PORTE PR 13065/66/68  STOPP</t>
  </si>
  <si>
    <t>13A23-SQUAD.ALLINEAMENTO X IMBOTTI     S</t>
  </si>
  <si>
    <t>TAPPI INTERNI UNIONE PROFILATI T-Z</t>
  </si>
  <si>
    <t>TAPPI ESTERNI UNIONE PROFILATI T-Z</t>
  </si>
  <si>
    <t>COPPIA TAPPI T-Z PORTE COMPLANARI</t>
  </si>
  <si>
    <t>TAPPI SOTTOZOCCOLO 1210797 ANTA Z</t>
  </si>
  <si>
    <t>TAPPI SPEEDY FLY PER OVALINA</t>
  </si>
  <si>
    <t>4240126-CP TAPPI CHIUDI TUBOLARITAANTA</t>
  </si>
  <si>
    <t>4240077-COPPIA TAPPI INF.C/TUBOLARITA P</t>
  </si>
  <si>
    <t>4240076-COPPIA TAPPI INF.C/TUBOLARITA P</t>
  </si>
  <si>
    <t>4240071-COPPIA TAPPI INF.C/TUBOLARITAPR</t>
  </si>
  <si>
    <t>4240070-COPPIA TAPPI INF.C/TUBOLARITA P</t>
  </si>
  <si>
    <t>80D31-MOLLETTA A SCATTO PER PROFILO  150</t>
  </si>
  <si>
    <t>13D80-CP TAPPI GIUNZ. CENTR.LE  PROF.RIP</t>
  </si>
  <si>
    <t>13D18-CP TAPPI GIUNZIONE EST.T-Z  X GIUN</t>
  </si>
  <si>
    <t>TAPPI DI CONTINIUITA PROFILATO D3210161</t>
  </si>
  <si>
    <t>04A21-SQUADRETTA  A SCATTO PRESSOFUSA</t>
  </si>
  <si>
    <t>13D22-CP.TAPPI C/TUBOLARITA PR.19663</t>
  </si>
  <si>
    <t>70G20-COPRIFILO RIGIDO PER PR27477  OFFI</t>
  </si>
  <si>
    <t>10G10-GUARNIZIONE  DI BATTUTA CINGIVETRO</t>
  </si>
  <si>
    <t>Labirinto Centrale 32mm.</t>
  </si>
  <si>
    <t>TAPPI Dx Sx x D1060097 SU ANTA T E STULP</t>
  </si>
  <si>
    <t>D4060012</t>
  </si>
  <si>
    <t>TAPPI Dx Sx PER D1060097 SU ANTA Z</t>
  </si>
  <si>
    <t>D4060011</t>
  </si>
  <si>
    <t>TAPPI Sup. Inf. x STULP 1220107-1220108</t>
  </si>
  <si>
    <t>D4060010</t>
  </si>
  <si>
    <t>GUARNIZIONE DI FINITURA TELAI</t>
  </si>
  <si>
    <t>D4060009</t>
  </si>
  <si>
    <t>Supporto Vetro 36 Mm Hi</t>
  </si>
  <si>
    <t>D4057018</t>
  </si>
  <si>
    <t>€/pz</t>
  </si>
  <si>
    <t>Fermavetro Di Sicurezza</t>
  </si>
  <si>
    <t>D4057017</t>
  </si>
  <si>
    <t>D4057016</t>
  </si>
  <si>
    <t>D4057015</t>
  </si>
  <si>
    <t>Coppia Tappi Riporto Centrale</t>
  </si>
  <si>
    <t>D4057014</t>
  </si>
  <si>
    <t>D4057009</t>
  </si>
  <si>
    <t>D4057008</t>
  </si>
  <si>
    <t>GUARNIZIONE CINGIVETRO INTERNA</t>
  </si>
  <si>
    <t>D4057007</t>
  </si>
  <si>
    <t>TAPPI DX-SX CHIUDI TUBOLARITA PER D3260</t>
  </si>
  <si>
    <t>AW504-TAPPO CHIUDITUBOLARITA PR 50102 5</t>
  </si>
  <si>
    <t>AW403-TAPPO CHIUDITUBOLARITA PR 50028/5</t>
  </si>
  <si>
    <t>90S52-SPAZZOLINO DA MM.7X7 DOMAL   4/5</t>
  </si>
  <si>
    <t>90G18-GUARNIZIONE BATTUTA  PR15067-15068</t>
  </si>
  <si>
    <t>90G06-GUARNIZIONE COESTRUSA  NERA</t>
  </si>
  <si>
    <t>70G01-GUARNIZIONE DI BATTUTA 138G/M  OFF</t>
  </si>
  <si>
    <t>40D07-COPPIA TAPPI GIUNZIONE T-Z  DOMAL</t>
  </si>
  <si>
    <t>40D05-PERNO CHIUSURA SUPPLEMENTARE  DOMA</t>
  </si>
  <si>
    <t>40D02-PUNTALI DI CHIUSURA  DOMAL 40</t>
  </si>
  <si>
    <t>33D02-TAPPO CHIUDI TUBOLARITA PR 24452</t>
  </si>
  <si>
    <t>33D01-TAPPO CHIUDI TUBOLARITA PR 24451</t>
  </si>
  <si>
    <t>31D23-TAPPO  NYLON AMBIDESTRO X STECCA</t>
  </si>
  <si>
    <t>30G01-GUARNIZIONE BATTUTA PER  LAMELLE G</t>
  </si>
  <si>
    <t>30D76-TAPPO CHIUDI TUBOLARITA INF. PR 2</t>
  </si>
  <si>
    <t>30D73-TAPPO CHIUDI TUB.  INF. PER ANTA 2</t>
  </si>
  <si>
    <t>15E41-CAVALLOTTO PER TELAI L LAV.SU 13</t>
  </si>
  <si>
    <t>13D44-COPPIA TAPPI CHIUDI TUBOLARITA PR</t>
  </si>
  <si>
    <t>11D13-BOCCOLA SCARICO ACQUA  DOMAL SLIDE</t>
  </si>
  <si>
    <t>€/m</t>
  </si>
  <si>
    <t>Profilato Cover per telaio</t>
  </si>
  <si>
    <t>D0062527</t>
  </si>
  <si>
    <t>Profilato Cover per anta</t>
  </si>
  <si>
    <t>D3062000</t>
  </si>
  <si>
    <t>PROF. FERM.TEL.VETRO DOPPIO</t>
  </si>
  <si>
    <t>PROF.FERM. AVVITARE SV38MM</t>
  </si>
  <si>
    <t>€/kg</t>
  </si>
  <si>
    <t>Zoccolo 160mm</t>
  </si>
  <si>
    <t>Traverso 160mm</t>
  </si>
  <si>
    <t>Traverso 127mm</t>
  </si>
  <si>
    <t>PR. ZOCCOLO H160mm PER ELEMENTI APRIBILI</t>
  </si>
  <si>
    <t>Pr.DB TOP65 Traverso 160mm TV Elem.Fissi</t>
  </si>
  <si>
    <t>PROFILATO TRAVERSO H160mm CON TIRAVITE</t>
  </si>
  <si>
    <t>GOCCIOLATOIO VETRO 36 mm</t>
  </si>
  <si>
    <t>GOCCIOLATOIO VETRO 28mm</t>
  </si>
  <si>
    <t>SOGLIA RIBASSATA VETRO 36 mm</t>
  </si>
  <si>
    <t>SOGLIA RIBASSATA VETRO 28 mm</t>
  </si>
  <si>
    <t>Transom W1010507 grey gasket x2</t>
  </si>
  <si>
    <t>Traverso vetro da 36 mm (guarnizioni ner</t>
  </si>
  <si>
    <t>Anta T squadrata scomp (guarn.grigia)</t>
  </si>
  <si>
    <t>Anta T squadrata a scomparsa(guarn.nera)</t>
  </si>
  <si>
    <t>Anta a T squadrata a scomp (guarn.nera)</t>
  </si>
  <si>
    <t>Anta a T squadrata a scom (guarn.nera)</t>
  </si>
  <si>
    <t>ANTA T A SCOMPARSA SQUADRATA HI</t>
  </si>
  <si>
    <t>Anta a T a scomparsa squadrata</t>
  </si>
  <si>
    <t>Anta squadrata a Z scomp (guarn.grigia)</t>
  </si>
  <si>
    <t>Anta squadrata a Z scomp (guarn.nera)</t>
  </si>
  <si>
    <t>Anta a scomparsa squadrata</t>
  </si>
  <si>
    <t>Canalina U 40x20x40x1.5</t>
  </si>
  <si>
    <t>Profilo a U 25x25</t>
  </si>
  <si>
    <t>STD U 80x20x1,8</t>
  </si>
  <si>
    <t>U 20x32x20x1.6</t>
  </si>
  <si>
    <t>Profilo a U 13x16</t>
  </si>
  <si>
    <t>Tubo Rettangolo dim. 80-20-1,5</t>
  </si>
  <si>
    <t>Tube 50x50x1.5</t>
  </si>
  <si>
    <t>TUBO RETTANGOLO 40x30x2</t>
  </si>
  <si>
    <t>Tubo in alluminio diametro 80 mm</t>
  </si>
  <si>
    <t>Tubo scarico acqua  diam. 63mm</t>
  </si>
  <si>
    <t>Tubo alluminio diametro 16 x 1.5</t>
  </si>
  <si>
    <t>L 40x40x2.5</t>
  </si>
  <si>
    <t>L 40x25x2</t>
  </si>
  <si>
    <t>L-Profile</t>
  </si>
  <si>
    <t>Bancale 131mm. Preforato</t>
  </si>
  <si>
    <t>Bancale 111mm. Preforato</t>
  </si>
  <si>
    <t>Profilo Addizionale Preforato</t>
  </si>
  <si>
    <t>Bancale 91mm. Preforato</t>
  </si>
  <si>
    <t>Bancale 71mm. Preforato</t>
  </si>
  <si>
    <t>PROFILO NODO CENTRALE VETRO 36 mm</t>
  </si>
  <si>
    <t>COPRIGIUNTO 69 mm</t>
  </si>
  <si>
    <t>Fermavetro Telaio AS 22mm.</t>
  </si>
  <si>
    <t>Bancale 40mm.</t>
  </si>
  <si>
    <t>Fermavetro</t>
  </si>
  <si>
    <t>Profilo di abbinamento</t>
  </si>
  <si>
    <t>Copertura Esterna Traversa</t>
  </si>
  <si>
    <t>PROFILO SERRATURA VETRO 36 mm</t>
  </si>
  <si>
    <t>TRAVERSO ANTA 36 mm</t>
  </si>
  <si>
    <t>1010416 noir x1</t>
  </si>
  <si>
    <t>SECONDA ANTA (senza guarnizione)</t>
  </si>
  <si>
    <t>TELAIO VETRO 36 mm</t>
  </si>
  <si>
    <t>ANTA T A SCOMPARSA GUARNIZIONE GRIGIA</t>
  </si>
  <si>
    <t>ANTA T A SCOMPARSA GUARNIZIONE NERA</t>
  </si>
  <si>
    <t>Anta Z a scomparsa</t>
  </si>
  <si>
    <t>ANTA Z A SCOMPARSA GUARNIZIONE NERA</t>
  </si>
  <si>
    <t>Anta a scomparsa secondaria 28 mm</t>
  </si>
  <si>
    <t>PROFILO TRAVERSO T</t>
  </si>
  <si>
    <t>1010186 + joint pré-monté Gris</t>
  </si>
  <si>
    <t>Traverso vetro da 28 mm guarnizioni nere</t>
  </si>
  <si>
    <t>Profile transom sash 28 mm</t>
  </si>
  <si>
    <t>L Telaio x Anta a Scomparsa</t>
  </si>
  <si>
    <t>Z Telaio x Anta a Scomparsa</t>
  </si>
  <si>
    <t>TRAVERSO ANTA 28 mm</t>
  </si>
  <si>
    <t>ANTA CENTRALE RIN.77mm VETRO 32mm</t>
  </si>
  <si>
    <t>TELAIO MONO BINARIO A Z INFERIORE</t>
  </si>
  <si>
    <t>TELAIO  2 BINARI A Z  SUPERIORE</t>
  </si>
  <si>
    <t>TELAIO  2 BINARI A Z  INFERIORE PER CO</t>
  </si>
  <si>
    <t>FERMAVETRO A CONTRASTO 30mm</t>
  </si>
  <si>
    <t>FERMAVETRO A CONTRASTO 27.5mm</t>
  </si>
  <si>
    <t>FERMAVETRO A CONTRASTO 25mm</t>
  </si>
  <si>
    <t>FERMAVETRO A CONTRASTO 22.5mm</t>
  </si>
  <si>
    <t>FERMAVETRO A CONTRASTO 20mm</t>
  </si>
  <si>
    <t>FERMAVETRO A CONTRASTO 17.5mm</t>
  </si>
  <si>
    <t>FERMAVETRO A CONTRASTO 15mm</t>
  </si>
  <si>
    <t>FERMAVETRO A CONTRASTO 12.5mm</t>
  </si>
  <si>
    <t>FERMAVETRO A CONTRASTO 10mm</t>
  </si>
  <si>
    <t>FERMAVETRO A CONTRASTO 7.5mm</t>
  </si>
  <si>
    <t>FERMAVETRO A CONTRASTO 3mm</t>
  </si>
  <si>
    <t>Profilo di Copertura</t>
  </si>
  <si>
    <t>TT TRAVERSO 82mm A70</t>
  </si>
  <si>
    <t>Pr. STD PROF. DANGOLO SEMITONDO 40X40</t>
  </si>
  <si>
    <t>Pr. 40 01298 ovale da 35x20 c/tiravite</t>
  </si>
  <si>
    <t>Pr. NC tubo fuori squad.base piana</t>
  </si>
  <si>
    <t>Pr. STD   TRAPEZIO  GREZZO</t>
  </si>
  <si>
    <t>PROFILATO ANTA SAGOMATA METALTECNIKA</t>
  </si>
  <si>
    <t>MONOBLOCCO DISTANZIALE STORICA</t>
  </si>
  <si>
    <t>PR. LAMELLA RUSTICA 70mm RINFORZATA</t>
  </si>
  <si>
    <t>PR. LAMELLA GOCCIA 70mm RINFORZATA</t>
  </si>
  <si>
    <t>Profilo imbotte da 107mm</t>
  </si>
  <si>
    <t>PR. ANTA PANNELLO PORTE INTERNE DESIGN</t>
  </si>
  <si>
    <t>PROFILATO ANTA PORTE INTERNE DESIGN</t>
  </si>
  <si>
    <t>PROFILATO IMBOTTE PORTE INTERNE DESIGN</t>
  </si>
  <si>
    <t>PROFILATO TELAIO PORTE INTERNE DESIGN</t>
  </si>
  <si>
    <t>PROF.FERMAV. CURVO 27.5mm</t>
  </si>
  <si>
    <t>Profilato sotto anta senza soglia</t>
  </si>
  <si>
    <t>PROFILATO SOTTO-ANTA CON SOGLIA H=22mm</t>
  </si>
  <si>
    <t>PROFILATO FERMAVETRO 24.5mm</t>
  </si>
  <si>
    <t>Fermavetro 10.5mm</t>
  </si>
  <si>
    <t>Fermavetro Esterno</t>
  </si>
  <si>
    <t>PROFILATO DOGA 82.7 x 30mm</t>
  </si>
  <si>
    <t>Pr.DSUNNY DOG Doga 110x23,5mm (07220)</t>
  </si>
  <si>
    <t>PROFILATO PERMAVETRO A SCATTO 54mm</t>
  </si>
  <si>
    <t>Pr. D PG Fermavetro 47,5mm a Contrasto</t>
  </si>
  <si>
    <t>Pr. D PG Fermavetro 42mm a Contrasto</t>
  </si>
  <si>
    <t>Pr. D PG Fermavetro 35mm a Contrasto</t>
  </si>
  <si>
    <t>PROFILATO FERMAVETRO A CONTRASTO 31.5mm</t>
  </si>
  <si>
    <t>PROFILATO FERMAVETRO A CONTRASTO 27.5mm</t>
  </si>
  <si>
    <t>Pr. D PG Fermavetro 24,5mm a Contrasto</t>
  </si>
  <si>
    <t>Pr. D PG Fermavetro 21mm a Contrasto</t>
  </si>
  <si>
    <t>Pr. D PG Fermavetro 17,5mm a Contrasto</t>
  </si>
  <si>
    <t>Pr. D PG Fermavetro 10,5mm a Contrasto</t>
  </si>
  <si>
    <t>PR. D40 U F.V.28 MM. (26167)</t>
  </si>
  <si>
    <t>PROFILATO PERMAVETRO A SCATTO 47.5mm</t>
  </si>
  <si>
    <t>Pr. D PG Fermavetro 33mm a Contrasto</t>
  </si>
  <si>
    <t>Cartellina 41mm D PG</t>
  </si>
  <si>
    <t>Componente Cassonetto per Tapparelle</t>
  </si>
  <si>
    <t>Pr. D PG Fermavetro 38,5mm a Con.(60228)</t>
  </si>
  <si>
    <t>PROFILATO FERMAVETRO A CONTRASTO 14mm</t>
  </si>
  <si>
    <t>Pr. D PG Fermavetro Style 31,5mm (60103)</t>
  </si>
  <si>
    <t>PROF. FERM. ARROTONDATO A SCATTO 10.5mm</t>
  </si>
  <si>
    <t>PROF. FERMAVETRO A SCATTO STYLE 17.5mm</t>
  </si>
  <si>
    <t>Pr. D PG Fermavetro Style 35mm (60050)</t>
  </si>
  <si>
    <t>Fermavetro 21mm</t>
  </si>
  <si>
    <t>PROF. FERMAVETRO A SCATTO STYLE 27.5mm</t>
  </si>
  <si>
    <t>Pr. D PG Fermavetro Smus. 31,5mm (26165)</t>
  </si>
  <si>
    <t>Pr. D PG Fermavetro Smus. 24,5mm (26164)</t>
  </si>
  <si>
    <t>Pr. D PG Fermavetro Smussa. 21mm (26163)</t>
  </si>
  <si>
    <t>Pr. D PG Fermavetro Smussa. 14mm (26162)</t>
  </si>
  <si>
    <t>Pr. D PG Fermavetro Ston. 31,5mm (26153)</t>
  </si>
  <si>
    <t>PROF. FERM. ARROTONDATO SCATTO 14mm</t>
  </si>
  <si>
    <t>PROF. FERM. ARROTONDATO SCATTO 24.5mm</t>
  </si>
  <si>
    <t>PROF. FERM. ARROTONDATO SCATTO 21mm</t>
  </si>
  <si>
    <t>PROF. FERM. CURVO 24.5mm CLIP 4240039</t>
  </si>
  <si>
    <t>Fermavetro 31.5mm</t>
  </si>
  <si>
    <t>Fermavetro 35mm</t>
  </si>
  <si>
    <t>Pr. D PG Fermavetro Curvo 35mm (23265)</t>
  </si>
  <si>
    <t>PG Fermavetro Curvo 17,5 Clips (23264)</t>
  </si>
  <si>
    <t>PROF. FERM. ARROTONDATO SCATTO 17.5mm</t>
  </si>
  <si>
    <t>PROF. FERM. CURVO 14mm PER CLIP 4240039</t>
  </si>
  <si>
    <t>Pr. D PG Fermavetro Curvo 21mm (19685)</t>
  </si>
  <si>
    <t>PROFILATO FERMAVETRO A CONTRASTO 7mm</t>
  </si>
  <si>
    <t>PROFILATO FERMAVETRO A SCATTO 35mm</t>
  </si>
  <si>
    <t>Pr. D PG Fermavetro Rett. 27,5mm (15046)</t>
  </si>
  <si>
    <t>PROFILATO FERMAVETRO A SCATTO 24.5mm</t>
  </si>
  <si>
    <t>PROFILATO FERMAVETRO A SCATTO 38.5mm</t>
  </si>
  <si>
    <t>PROFILATO FERMAVETRO A CONTRASTO 3.5mm</t>
  </si>
  <si>
    <t>PROFILATO FERMAVETRO A SCATTO 31.5mm</t>
  </si>
  <si>
    <t>PROFILATO FERMAVETRO A SCATTO 21mm</t>
  </si>
  <si>
    <t>Fermavetro 17.5mm</t>
  </si>
  <si>
    <t>PROFILATO FERMAVETRO A SCATTO 14mm</t>
  </si>
  <si>
    <t>PROFILATO FERMAVETRO A SCATTO 10.5mm</t>
  </si>
  <si>
    <t>PROF. FERM. CURVO 10.5mm CLIP 4240039</t>
  </si>
  <si>
    <t>Pr.DSUNNY PBO Anta Stondata</t>
  </si>
  <si>
    <t>PROFILATO OVALINA 50mm</t>
  </si>
  <si>
    <t>PROFILATO SOGLIA MONOBINARIO</t>
  </si>
  <si>
    <t>D3267002</t>
  </si>
  <si>
    <t>PROFILATO ANTA SCORREVOLE</t>
  </si>
  <si>
    <t>D3267001</t>
  </si>
  <si>
    <t>D3267000</t>
  </si>
  <si>
    <t>PROFILATO LAMELLA TRAPEZOIDALE 64X10mm</t>
  </si>
  <si>
    <t>Pr.DSUNNY COM PROFILATO TELAIO SCURONE</t>
  </si>
  <si>
    <t>Pr.DSUNNY COM COMPL.LAMELLE OR.31MM</t>
  </si>
  <si>
    <t>COMPENSATORESPEEDY FLY OVALINA CAVA 32</t>
  </si>
  <si>
    <t>Pr.DSUNNY PBO PROF. STULP PIANO PALIO</t>
  </si>
  <si>
    <t>PROF. TELAIO BATTUTA 50mm</t>
  </si>
  <si>
    <t>Pr.DSUNNY PBO Stulp x Becco di Civetta</t>
  </si>
  <si>
    <t>Pr.DSUNNY PBO PROF.ANTA BECCO DI CIVETTA</t>
  </si>
  <si>
    <t>Pr.DSUNNY PBO Anta Intermedia Becco C.</t>
  </si>
  <si>
    <t>Pr.DSUNNY PBO Telaio Becco di Civetta</t>
  </si>
  <si>
    <t>Pr.DSUNNY PBO STULP PIANO SUNNY BOTTIC.</t>
  </si>
  <si>
    <t>Pr.DSUNNY COM STAFFA FISS.MURO DECENTR.</t>
  </si>
  <si>
    <t>Pr.DSUNNY PBO Anta Intermedia</t>
  </si>
  <si>
    <t>Pr.DSUNNY PBO Telaio Battuta 40mm</t>
  </si>
  <si>
    <t>Pr.DSUNNY DOG Doga Centrale 70x20(27356)</t>
  </si>
  <si>
    <t>Pr.DSUNNY DOG Doga Centrale 90x20(26231)</t>
  </si>
  <si>
    <t>Pr.DSUNNY DOG Doga Termina. 80x20(26226)</t>
  </si>
  <si>
    <t>Pr.DSUNNY TEK Anta Doppia (26212)</t>
  </si>
  <si>
    <t>Pr.DSUNNY COM Chiudi Tubolarità (27353)</t>
  </si>
  <si>
    <t>Pr.DSUNNY TEK Comp. Meccan. UN55 (23138)</t>
  </si>
  <si>
    <t>Pr.DSUNNY TEK Fascia Stondata (21675)</t>
  </si>
  <si>
    <t>Pr.DSUNNY TEK Fascione Stondato (21663)</t>
  </si>
  <si>
    <t>Pr.DSUNNY PIA Zoccolo 160mm (31927)</t>
  </si>
  <si>
    <t>Pr.DSUNNY COM Stecca a Goccia (26202)</t>
  </si>
  <si>
    <t>Pr.DSUNNY COM Comp.Lamelle 50,5mm(26208)</t>
  </si>
  <si>
    <t>Pr.DSUNNY PIA Anta (31926)</t>
  </si>
  <si>
    <t>Pr. D40 PROFILATO STULP(27357)</t>
  </si>
  <si>
    <t>Pr. D40 ANTA N.PERSIANA(26240)</t>
  </si>
  <si>
    <t>Pr.DSUNNY VEN Anta Z 52mm (27394)</t>
  </si>
  <si>
    <t>Pr.DSUNNY P60 Anta Sfera (27329)</t>
  </si>
  <si>
    <t>Pr.DSUNNY P60 Anta Sagomata (26217)</t>
  </si>
  <si>
    <t>PR. D40 ANTA T SUNNY BASE(19723)</t>
  </si>
  <si>
    <t>PROFILATO ANTA Z PER SUNNY</t>
  </si>
  <si>
    <t>Pr.DSUNNY VEN Terminale con Batt.(60156)</t>
  </si>
  <si>
    <t>Pr.DSUNNY VEN Doga da 240mm (60154)</t>
  </si>
  <si>
    <t>Pr.DSUNNY VEN Doga Parten. 151mm (27460)</t>
  </si>
  <si>
    <t>Pr.DSUNNY VEN Doga Terminale 68,5(27458)</t>
  </si>
  <si>
    <t>Pr.DSUNNY VEN Telaio (27457)</t>
  </si>
  <si>
    <t>Pr.DSUNNY VEN Terminale Nodo Cen.(27393)</t>
  </si>
  <si>
    <t>PROFILATO DOGA 80mm</t>
  </si>
  <si>
    <t>PROFILATO DOGA 70mm</t>
  </si>
  <si>
    <t>PROFILATO DOGA 60mm</t>
  </si>
  <si>
    <t>Pr.DSUNNY VEN Terminale porta Spazzolino</t>
  </si>
  <si>
    <t>Pr.DSUNNY VEN Doga di Partenza 271mm</t>
  </si>
  <si>
    <t>PROFILATO ZOCCOLO H120mm</t>
  </si>
  <si>
    <t>PROFILATO OVALINA SAGOMATA 65mm</t>
  </si>
  <si>
    <t>Pr.DSUNNY GEN Telaio Battente 50mm</t>
  </si>
  <si>
    <t>Pr.DSUNNY PBO Anta Maggiorata</t>
  </si>
  <si>
    <t>Montante Centrale Anta Rinforzato</t>
  </si>
  <si>
    <t>Supporto x Copertura</t>
  </si>
  <si>
    <t>Profilo Copertura Sagomato</t>
  </si>
  <si>
    <t>Labirinto Centrale Interno</t>
  </si>
  <si>
    <t>Battuta riportata interna 71</t>
  </si>
  <si>
    <t>Profilato interno di finitura</t>
  </si>
  <si>
    <t>Traverso 83mm</t>
  </si>
  <si>
    <t>Profilo Complementare</t>
  </si>
  <si>
    <t>PROFILATO IMBOTTE 150mm</t>
  </si>
  <si>
    <t>Soglia per Porte</t>
  </si>
  <si>
    <t>Soglia</t>
  </si>
  <si>
    <t>PROFILATO IMBOTTE UNIVERSALE</t>
  </si>
  <si>
    <t>Profilo Addizionale Guida Inferiore</t>
  </si>
  <si>
    <t>PROFILATO PROLUNGA IMBOTTE 100.5 mm</t>
  </si>
  <si>
    <t>PROFILATO IMBOTTE 115mm</t>
  </si>
  <si>
    <t>PROFILATO IMBOTTE 95mm</t>
  </si>
  <si>
    <t>PROFILATO IMBOTTE 75mm</t>
  </si>
  <si>
    <t>PROFILATO IMBOTTE 55mm</t>
  </si>
  <si>
    <t>PROFILATO FASCIA/ZOCCOLO H 200mm</t>
  </si>
  <si>
    <t>Pr. D INDOOR Porta Vetro 9mm (34754)</t>
  </si>
  <si>
    <t>Pr. D INDOOR Porta Vetro 9mm (27505)</t>
  </si>
  <si>
    <t>PROFILATO FASCIA/ZOCCOLO H 100mm</t>
  </si>
  <si>
    <t>Inversione di Battuta D PG63</t>
  </si>
  <si>
    <t>PR. D40 ANTA Z PORTAPANN.(19741)</t>
  </si>
  <si>
    <t>Battuta Riportata D PG</t>
  </si>
  <si>
    <t>Sottozoccolo D PG</t>
  </si>
  <si>
    <t>Anta Porte a Vento</t>
  </si>
  <si>
    <t>Inversione di Battuta Porte</t>
  </si>
  <si>
    <t>Battuta Riportata Porte D PG</t>
  </si>
  <si>
    <t>Anta Maggiorata 45mm</t>
  </si>
  <si>
    <t>Anta D PG</t>
  </si>
  <si>
    <t>Soglia D PG</t>
  </si>
  <si>
    <t>Pr. D PG Bat. Rip. S.Zoccolo 45mm(19678)</t>
  </si>
  <si>
    <t>Pr. D PG Zoccolo 52mm H160mm (19669)</t>
  </si>
  <si>
    <t>Anta D PG63</t>
  </si>
  <si>
    <t>Pr. D40 FASCIA 100M(19739)</t>
  </si>
  <si>
    <t>PR. D40 ANTA Z V.I. STOND.(60400)</t>
  </si>
  <si>
    <t>PROF. ANTA Z MAGGIORATA ARROTONDATA</t>
  </si>
  <si>
    <t>PROFILATO ANTA Z ARROTONDATA</t>
  </si>
  <si>
    <t>Telaio/Anta D40</t>
  </si>
  <si>
    <t>PR. D40 ANTA Z MAGG.(21699)</t>
  </si>
  <si>
    <t>PR. D40 ANTA T MAGG.(21697)</t>
  </si>
  <si>
    <t>Telaio D40</t>
  </si>
  <si>
    <t>PR. D40 TELAIO Z C/PLANARE(23328)</t>
  </si>
  <si>
    <t>PR. D40 TELAIO Z C/PL.25MM(23342)</t>
  </si>
  <si>
    <t>PR. D40 TELAIO Z C/PL.40MM(23341)</t>
  </si>
  <si>
    <t>Anta D40</t>
  </si>
  <si>
    <t>PR. D40 TELAIO Z TUB.25MM(26200)</t>
  </si>
  <si>
    <t>PR. D40 TELAIO L MA.LISCIO(21694)</t>
  </si>
  <si>
    <t>PR. D40 TELAIO L MAGG.(21693)</t>
  </si>
  <si>
    <t>PR. D40 TELAIO L TUB.(21692)</t>
  </si>
  <si>
    <t>PR. D40 TELAIO L(19748)</t>
  </si>
  <si>
    <t>PR. D40 TELAIO Z(19750)</t>
  </si>
  <si>
    <t>Traverso 83mm D PG</t>
  </si>
  <si>
    <t>Anta Maggiorata 52mm</t>
  </si>
  <si>
    <t>PROFILATO ANTA Z 52mm STONDATA</t>
  </si>
  <si>
    <t>Pr. D PG Anta T Magg. Smuss. (26122)</t>
  </si>
  <si>
    <t>Anta Apertura Interna</t>
  </si>
  <si>
    <t>PROFILATO TELAIO L MAGGIORATO</t>
  </si>
  <si>
    <t>PROFILATO TELAIO SAGOMATO 52mm</t>
  </si>
  <si>
    <t>PR. D PG GIRO DANGOLO CON FERM. (23244)</t>
  </si>
  <si>
    <t>Pr. D PG Telaio Z Batt. 70mm (23240)</t>
  </si>
  <si>
    <t>Zoccolo Riportato D PG</t>
  </si>
  <si>
    <t>Traverso 90mm</t>
  </si>
  <si>
    <t>Anta 52mm</t>
  </si>
  <si>
    <t>Telaio Z 52mm</t>
  </si>
  <si>
    <t>Telaio D PG</t>
  </si>
  <si>
    <t>Montante Rinforzato</t>
  </si>
  <si>
    <t>Traverso 90mm D PG</t>
  </si>
  <si>
    <t>Pr. D PG Stulp (19664)</t>
  </si>
  <si>
    <t>Pr. D PG Stulp (19663)</t>
  </si>
  <si>
    <t>Traverso DSUNNY 83mm</t>
  </si>
  <si>
    <t>Cover Telaio D PG</t>
  </si>
  <si>
    <t>Pr. D PG Angolo Variabile (15077)</t>
  </si>
  <si>
    <t>Anta T D PG</t>
  </si>
  <si>
    <t>Riporto per Soglia</t>
  </si>
  <si>
    <t>Pr.D EXTH62 Distanziale Fis.Sottozoccolo</t>
  </si>
  <si>
    <t>Pr. Domal</t>
  </si>
  <si>
    <t>PROFILATO SQUADRETTA CIANFRINARE H14.8mm</t>
  </si>
  <si>
    <t>Profilato soglia ribassata monobinario</t>
  </si>
  <si>
    <t>Profilato raccogli condensa</t>
  </si>
  <si>
    <t>Profilato copri binario</t>
  </si>
  <si>
    <t>Gocciolatoio Inferiore</t>
  </si>
  <si>
    <t>PROFILATO FERMAVETRO A SCATTO 27.5mm</t>
  </si>
  <si>
    <t>PROFILATO FERMAVETRO A SCATTO 21.5mm LIN</t>
  </si>
  <si>
    <t>Copriguida</t>
  </si>
  <si>
    <t>Supporto x Ferramenta</t>
  </si>
  <si>
    <t>Binario Anodizzato</t>
  </si>
  <si>
    <t>Copertura Fissaggio Gocciolatoio</t>
  </si>
  <si>
    <t>Battuta riportata interna 51</t>
  </si>
  <si>
    <t>PROFILATO BATTUTA RIPORTATA 85mm</t>
  </si>
  <si>
    <t>PROFILATO BATTUTA RIPORTATA ESTERNA 40mm</t>
  </si>
  <si>
    <t>PROFILATO BATTUTA RIPORTATA 40mm</t>
  </si>
  <si>
    <t>PROFILATO BATTUTA RIPORTATA 60mm</t>
  </si>
  <si>
    <t>Montante Centrale 38mm. Rett.</t>
  </si>
  <si>
    <t>Montante Cetrale Anta</t>
  </si>
  <si>
    <t>D3057016</t>
  </si>
  <si>
    <t>PR. LAMELLA PIANA 72.5mm METALTECNIKA</t>
  </si>
  <si>
    <t>PROFILATO SUPPORTO LAMELLE PERLA</t>
  </si>
  <si>
    <t>PROFILATO COMPENSAZIONE LAMELLE PERLA</t>
  </si>
  <si>
    <t>Profilo guida inferiore persiana</t>
  </si>
  <si>
    <t>Telaio 2 binari a scomparsa</t>
  </si>
  <si>
    <t>PROFILATO TELAIO T PORTE COMPLANARI</t>
  </si>
  <si>
    <t>PROF. ANTA T PORTE COMPLANARI AP. EST.</t>
  </si>
  <si>
    <t>PROF. ANTA Z PORTE COMPLANARI AP. EST.</t>
  </si>
  <si>
    <t>PR. ANTA T PORTE COMPLANARI AP. INT.</t>
  </si>
  <si>
    <t>PR. ANTA Z PORTE COMPLANARI AP. INT.</t>
  </si>
  <si>
    <t>PR. TELAIO Z PORTE COMPLANARI AP. INT.</t>
  </si>
  <si>
    <t>PROF ANTA Z STONDATA PORTE AP EST</t>
  </si>
  <si>
    <t>PR.DB TOP65 ANTA T STON. PORTE AE</t>
  </si>
  <si>
    <t>PROF. ANTA Z SMUSSATA APERTURA ESTERNA</t>
  </si>
  <si>
    <t>PR ANTA T SMUSSATA PORTE APERTURA EST.</t>
  </si>
  <si>
    <t>PROF. ANTA Z PIANA PORTE AP. EST.</t>
  </si>
  <si>
    <t>PROF.ANTA T PIANA PORTE APERTURA EST.</t>
  </si>
  <si>
    <t>PR.DB TOP65 ANTA T STONDATA PORTE</t>
  </si>
  <si>
    <t>PR.DB TOP65 ANTA Z STONDATA PORTE</t>
  </si>
  <si>
    <t>PR.DB TOP65 ANTA T SMUSSATA PORTE</t>
  </si>
  <si>
    <t>PROFILATO ANTA Z SMUSSATA PORTE</t>
  </si>
  <si>
    <t>PROFILATO ANTA T PIANA PORTE</t>
  </si>
  <si>
    <t>PROFILATO ANTA Z PIANA PORTE</t>
  </si>
  <si>
    <t>Profilato traveso superiore monoblocco</t>
  </si>
  <si>
    <t>Pr.DB TOP65 Mezzo Montante</t>
  </si>
  <si>
    <t>Pr.DB TOP65 Montante</t>
  </si>
  <si>
    <t>PROFILATO TRAVERSO H130mm CON TIRAVITE</t>
  </si>
  <si>
    <t>PROF. TRAVERSO H130mm PER ELEM. APRIBILI</t>
  </si>
  <si>
    <t>PROFILATO TRAVERSO H 90mm CON TIRAVITE</t>
  </si>
  <si>
    <t>PROFILATO TRAVERSO H 90mm ELEMENTI FISSI</t>
  </si>
  <si>
    <t>PR. TRAVERSO H130mm CON TIRAV. ELEM.APRI</t>
  </si>
  <si>
    <t>PR. ZOCCOLO RIP. H70mm PER ELEM.FISSI</t>
  </si>
  <si>
    <t>PR. ZOCCOLO RIP. H70mm PER ELEM.APRIBILI</t>
  </si>
  <si>
    <t>PROF. TRAVERSO H72mm PER APRIBILI</t>
  </si>
  <si>
    <t>PROFILATO TRAVERSO H72mm TIRAVITE</t>
  </si>
  <si>
    <t>PROf. TRAVERSO H 72mm PER ELEMENTI FISSI</t>
  </si>
  <si>
    <t>Profilato anta a sporgere</t>
  </si>
  <si>
    <t>PROFILATO STULP STONDATO ALU 16</t>
  </si>
  <si>
    <t>PR.DB TOP65   ANTA ZMAGGIORATAALU16</t>
  </si>
  <si>
    <t>PROFILATO ANTA Z STONDATA ALU 16</t>
  </si>
  <si>
    <t>PROFILATO ANTA Z LINEA LOFT</t>
  </si>
  <si>
    <t>ANTA Z VETRO INFILARE VETRO 30mm</t>
  </si>
  <si>
    <t>PROF. ANTA Z VETRO INFILARE SFERA</t>
  </si>
  <si>
    <t>PROF. ANTA Z MAGG. ALU 16 VETRO INFIL.</t>
  </si>
  <si>
    <t>PROFILATO ANTA Z ALU 16 VETRO INFILARE</t>
  </si>
  <si>
    <t>PROF.ANTA Z MAGGIORATA VETRO INF.</t>
  </si>
  <si>
    <t>PROFILATO ANTA T VETRO INFILARE</t>
  </si>
  <si>
    <t>Finestre battente TT</t>
  </si>
  <si>
    <t>PROFILATO ANTA Z MAGGIORATA SMUSSATA</t>
  </si>
  <si>
    <t>PROFILATO ANTA Z SMUSSATA</t>
  </si>
  <si>
    <t>PROFILATO ANTA Z MAGGIORATA STONDATA</t>
  </si>
  <si>
    <t>PROFILATO ANTA Z MAGGIORATA PIANA</t>
  </si>
  <si>
    <t>PROFILATO TELAIO L ANTA A SCOMPARSA</t>
  </si>
  <si>
    <t>PROFILATO TELAIO Z ANTA A SCOMPARSA</t>
  </si>
  <si>
    <t>PROFILATO TELAIO Z SFERA</t>
  </si>
  <si>
    <t>PROFILATO TELAIO L SFERA</t>
  </si>
  <si>
    <t>PROFILATO TELAIO L INTERMEDIO</t>
  </si>
  <si>
    <t>PROFILATO TELAIO Z INTERMEDIO</t>
  </si>
  <si>
    <t>PROFILATO TELAIO Z SMUSSATO</t>
  </si>
  <si>
    <t>PROFIL. TELAIO Z STONDATO BATTUTA 40mm</t>
  </si>
  <si>
    <t>Pr.DB TOP65 Telaio Abbinamento Facciata</t>
  </si>
  <si>
    <t>TELAIO IMBOTTE esterno</t>
  </si>
  <si>
    <t>PROF. TELAIO Z MAGGIORATO CON PIATTO</t>
  </si>
  <si>
    <t>PROF. TELAIO L MAGGIORATO CON PIATTO</t>
  </si>
  <si>
    <t>PROFILATO TELAIO T MAGGIORATO</t>
  </si>
  <si>
    <t>PROFILATO TELAIO L BATTUTE RIPORTATE</t>
  </si>
  <si>
    <t>PROFILATO TELAIO Z BATTUTA 40mm</t>
  </si>
  <si>
    <t>PROFILATO TELAIO L COMPLANARE</t>
  </si>
  <si>
    <t>PROFILATO TELAIO Z COMPLANARE</t>
  </si>
  <si>
    <t>PROFILATO TELAIO T</t>
  </si>
  <si>
    <t>PR FASCIA VETRO INFILARE 90mm VETRO 30mm</t>
  </si>
  <si>
    <t>PR ZOCCOLO RIPORTATO VETRO INFILARE 30mm</t>
  </si>
  <si>
    <t>ZOCCOLO H 160mm CON TIRAVITE X APRIBILI</t>
  </si>
  <si>
    <t>ZOCCOLO H 160mm CON TIRAVITE PER FISSI</t>
  </si>
  <si>
    <t>PROFILATO TRAVERSO H 160mm CON TIRAVITE</t>
  </si>
  <si>
    <t>PROFILATO TRAVERSO H 160mm PER FISSI</t>
  </si>
  <si>
    <t>TRAVERSO H 130mm TIRAVITE PER FISSI</t>
  </si>
  <si>
    <t>PROFILATO TRAVERSO H 130mm PER FISSI</t>
  </si>
  <si>
    <t>PROFILATO TRAVERSO H 90mm ELEM. FISSI</t>
  </si>
  <si>
    <t>TRAVERSO H 160mm CON TIRAVITE X APRIBILI</t>
  </si>
  <si>
    <t>TRAVERSO H 130mm CON TIRAVITE X APRIBILI</t>
  </si>
  <si>
    <t>ZOCCOLO RIPORTATO H 70mm ELEMENTI FISSI</t>
  </si>
  <si>
    <t>PROFILATO ZOCCOLO RIPORTATO H 70mm</t>
  </si>
  <si>
    <t>TRAVERSO H 90mm CON TIRAVITE ELEM. APR.</t>
  </si>
  <si>
    <t>PROFILATO TRAVERSO H 72mm CON TIRAVITE</t>
  </si>
  <si>
    <t>PROF. TRAVERSO H 72mm PER ELEMENTI FISSI</t>
  </si>
  <si>
    <t>PROFILATO ANTA Z VETRO INFILARE</t>
  </si>
  <si>
    <t>PRORFILATO TELAIO L INTERMEDIO</t>
  </si>
  <si>
    <t>PROFIL. TELAIO Z MAGGIORATO CON PIATTO</t>
  </si>
  <si>
    <t>PR. TELAIO L MAGGIORATO CON PIATTO</t>
  </si>
  <si>
    <t>PROFILATO TELAIO Z MAGGIORATO</t>
  </si>
  <si>
    <t>PROFILATO GIRO DANGOLO</t>
  </si>
  <si>
    <t>Profilato soglia ribassata</t>
  </si>
  <si>
    <t>Montante Rinforzato Esterno</t>
  </si>
  <si>
    <t>Montante x Giunzione Telai</t>
  </si>
  <si>
    <t>Traverso Anta 40x64mm.</t>
  </si>
  <si>
    <t>Anta Scorrevole 40x64mm.</t>
  </si>
  <si>
    <t>PROFILATO ANTA MANIGLIA SQUADRATA 32mm</t>
  </si>
  <si>
    <t>Anta laterale 37/68/44</t>
  </si>
  <si>
    <t>Telaio 1 binario a scomparsa</t>
  </si>
  <si>
    <t>PROFILATO TELAIO Z 3 BINARI</t>
  </si>
  <si>
    <t>TELAIO Z 2 BINARI SCAR. ACQUA NASCOSTO</t>
  </si>
  <si>
    <t>PROFILATO TELAIO Z 2 BINARI</t>
  </si>
  <si>
    <t>Profilato Telaio Z Battuta 70mm</t>
  </si>
  <si>
    <t>Profilato fascia vetro Inf. Squadr.H90mm</t>
  </si>
  <si>
    <t>D1060099</t>
  </si>
  <si>
    <t>PROFILATO RIPORTO PORTA VA E VIENI</t>
  </si>
  <si>
    <t>D1060098</t>
  </si>
  <si>
    <t>D1060097</t>
  </si>
  <si>
    <t>D1060096</t>
  </si>
  <si>
    <t>D1060095</t>
  </si>
  <si>
    <t>D1060094</t>
  </si>
  <si>
    <t>D1060093</t>
  </si>
  <si>
    <t>D1060092</t>
  </si>
  <si>
    <t>PROF. ANTA PORTE COMPLAN. USCITE SICUR.</t>
  </si>
  <si>
    <t>D1060091</t>
  </si>
  <si>
    <t>PROF. ANTA T PORTE COMPLAN. APERT.EST.</t>
  </si>
  <si>
    <t>D1060090</t>
  </si>
  <si>
    <t>PROF. ANTA Z PORTE COMPLAN. APERT.EST.</t>
  </si>
  <si>
    <t>D1060089</t>
  </si>
  <si>
    <t>PROF. ANTA T PORTE COMPLAN. APERT. INT</t>
  </si>
  <si>
    <t>D1060088</t>
  </si>
  <si>
    <t>PROF. ANTA Z PORTE COMPLAN. APERT.INT.</t>
  </si>
  <si>
    <t>D1060087</t>
  </si>
  <si>
    <t>PROF. ANTA Z STONDATA PORTE APERT.EST.</t>
  </si>
  <si>
    <t>D1060086</t>
  </si>
  <si>
    <t>PROF. ANTA Z SMUSSATA PORTE APERT. EST</t>
  </si>
  <si>
    <t>D1060085</t>
  </si>
  <si>
    <t>PROF. ANTA Z PIANA PORTE APERT. EST.</t>
  </si>
  <si>
    <t>D1060084</t>
  </si>
  <si>
    <t>PROF. ANTA T STONDATA PORTE APERT.EST.</t>
  </si>
  <si>
    <t>D1060083</t>
  </si>
  <si>
    <t>PROF. ANTA T SMUSSATA PORTE APERT.EST.</t>
  </si>
  <si>
    <t>D1060082</t>
  </si>
  <si>
    <t>PROFILATO ANTA T PIANA PORTE APERT.EST</t>
  </si>
  <si>
    <t>D1060081</t>
  </si>
  <si>
    <t>PROFILATO ANTA T STONDATA PORTE</t>
  </si>
  <si>
    <t>D1060080</t>
  </si>
  <si>
    <t>PROFILATO ANTA T SMUSSATA PORTE</t>
  </si>
  <si>
    <t>D1060079</t>
  </si>
  <si>
    <t>D1060078</t>
  </si>
  <si>
    <t>PROFILATO ANTA Z STONDATA PORTE</t>
  </si>
  <si>
    <t>D1060077</t>
  </si>
  <si>
    <t>D1060076</t>
  </si>
  <si>
    <t>D1060075</t>
  </si>
  <si>
    <t>D1060074</t>
  </si>
  <si>
    <t>TELAIO Z PORTE COMPL. APERTURA INT.</t>
  </si>
  <si>
    <t>D1060073</t>
  </si>
  <si>
    <t>Telaio Z</t>
  </si>
  <si>
    <t>PROF. ANTA Z MAGGIORATA STONDATA ALU16</t>
  </si>
  <si>
    <t>PROFILATO ANTA Z STONDATA ALU16</t>
  </si>
  <si>
    <t>PROFILATO ANTA Z PIANA ALU16</t>
  </si>
  <si>
    <t>PROFILATO ANTA Z SMUSSATO</t>
  </si>
  <si>
    <t>PROFILATO ANTA T MAGGIORATA STONDATA</t>
  </si>
  <si>
    <t>PROFILATO TELAIO  Z INTERMEDIO</t>
  </si>
  <si>
    <t>PROFILATO TELAIO L STONDATO</t>
  </si>
  <si>
    <t>PROFILATO TELAIO Z STONDATO</t>
  </si>
  <si>
    <t>PROFILATO TELAIO Z MAGGIOR. CON PIATTO</t>
  </si>
  <si>
    <t>PROFILATO TELAIO L MAGGIOR. CON PIATTO</t>
  </si>
  <si>
    <t>PROFILATO TELAIO L DA 60mm</t>
  </si>
  <si>
    <t>Profilato traverso per anta stondata</t>
  </si>
  <si>
    <t>D1057055</t>
  </si>
  <si>
    <t>Profilato traverso per telaio</t>
  </si>
  <si>
    <t>D1057054</t>
  </si>
  <si>
    <t>Profilato telaio maggiorato</t>
  </si>
  <si>
    <t>D1057053</t>
  </si>
  <si>
    <t>D1057052</t>
  </si>
  <si>
    <t>PROFILATO ANTA PIANA MAGGIORATA</t>
  </si>
  <si>
    <t>D1057051</t>
  </si>
  <si>
    <t>PROFILATO ANTA RAGGIATA MAGGIORATA</t>
  </si>
  <si>
    <t>D1057050</t>
  </si>
  <si>
    <t>D1057049</t>
  </si>
  <si>
    <t>PROFILATO STULP ARROTONDATO</t>
  </si>
  <si>
    <t>D1057048</t>
  </si>
  <si>
    <t>PROFILATO STULP PIANO ALU 16</t>
  </si>
  <si>
    <t>PROFILATO ANTA PIANA</t>
  </si>
  <si>
    <t>D1057046</t>
  </si>
  <si>
    <t>PROFILATO ANTA STONDATA</t>
  </si>
  <si>
    <t>D1057045</t>
  </si>
  <si>
    <t>D1057044</t>
  </si>
  <si>
    <t>PROFILATO ANTA Z MAGGIORATA PIANA A</t>
  </si>
  <si>
    <t>ANTA Z STONDATA ALU 16 pelabile</t>
  </si>
  <si>
    <t>ANTA Z PIANA ALU 16 con pelabile</t>
  </si>
  <si>
    <t>ANTA Z VETRO INF. SFERA con pelabile</t>
  </si>
  <si>
    <t>ANTA Z VETRO INFILARE con pelabile</t>
  </si>
  <si>
    <t>ANTA Z VETRO INF. ALU 16 con pelabile</t>
  </si>
  <si>
    <t>ANTA Z SMUSSATA con pelabile</t>
  </si>
  <si>
    <t>ANTA Z STONDATA con pelabile</t>
  </si>
  <si>
    <t>ANTAZPIANA con pelabile</t>
  </si>
  <si>
    <t>ANTA Z STONDATA ALU 16 HI</t>
  </si>
  <si>
    <t>PROFILATO STULP STONDATO ALU 16 HI</t>
  </si>
  <si>
    <t>TRAVERSO H 72mm CON TIRAVITE EL.FISSI HI</t>
  </si>
  <si>
    <t>TRAVERSO H 90mm ELEMENTI FISSI HI</t>
  </si>
  <si>
    <t>TRAVERSO H 90mm CON TIRAVITE EL.FISSI HI</t>
  </si>
  <si>
    <t>ANTA T STONDATA MAGGIORATA HI</t>
  </si>
  <si>
    <t>ANTA Z MAGGIORATA STONDATA HI</t>
  </si>
  <si>
    <t>ANTA Z SMUSSATA HI</t>
  </si>
  <si>
    <t>ANTA Z STONDATA HI</t>
  </si>
  <si>
    <t>ANTA T STONDATA HI</t>
  </si>
  <si>
    <t>ANTA Z PIANA HI</t>
  </si>
  <si>
    <t>ANTA Z VETRO INFILARE VETRO 30mm HI</t>
  </si>
  <si>
    <t>TELAIO Z MAGGIORATO CON PIATTO HI</t>
  </si>
  <si>
    <t>TELAIO L MAGGIORATO CON PIATTO HI</t>
  </si>
  <si>
    <t>TELAIO L DA 60mm HI</t>
  </si>
  <si>
    <t>TELAIO L DA 72mm HI</t>
  </si>
  <si>
    <t>TELAIO L HI</t>
  </si>
  <si>
    <t>TELAIO Z HI</t>
  </si>
  <si>
    <t>TELAIO Z BATTUTA 40mm HI</t>
  </si>
  <si>
    <t>TELAIO T HI</t>
  </si>
  <si>
    <t>TELAIO L INTERMEDIO HI</t>
  </si>
  <si>
    <t>PROFILO DI RIPORTO PORTA VA E VIENI</t>
  </si>
  <si>
    <t>Pr.DSUNNY TEK Anta Sfera</t>
  </si>
  <si>
    <t>Telaio Z D SHOPS</t>
  </si>
  <si>
    <t>Pr.DSUNNY MET Anta Vulpiani</t>
  </si>
  <si>
    <t>Pr.DSUNNY MET Anta Arrotondata COMPAR</t>
  </si>
  <si>
    <t>Pr.DSUNNY IGE  FB.12</t>
  </si>
  <si>
    <t>Pr.DSUNNY XXM Complementare Telaio</t>
  </si>
  <si>
    <t>Pr.DSUNNY XXM PROF.COMP.STECCA PRETR.</t>
  </si>
  <si>
    <t>Pr.DSUNNY XXM PROFILATO OVALINA 40X8X1MM</t>
  </si>
  <si>
    <t>Pr.DSUNNY XXM Zoccolo 62mm</t>
  </si>
  <si>
    <t>Pr.DSUNNY XXM Traverso 66mm</t>
  </si>
  <si>
    <t>Pr.DSUNNY XXM Traverso 36mm</t>
  </si>
  <si>
    <t>PROFILATO ANTA L</t>
  </si>
  <si>
    <t>PROFILATO ANTA Z</t>
  </si>
  <si>
    <t>Pr.DSUNNY XXM Telaio Z</t>
  </si>
  <si>
    <t>Pr.DSUNNY GEN Inserimento Doghe</t>
  </si>
  <si>
    <t>PROFILATO ANTA Z SAGOMATA</t>
  </si>
  <si>
    <t>PROFILATO ANTA STORICA</t>
  </si>
  <si>
    <t>Traverso 66mm</t>
  </si>
  <si>
    <t>Pr.DSUNNY IGE Fascia H95mm</t>
  </si>
  <si>
    <t>Pr.DSUNNY GEN Cartellina</t>
  </si>
  <si>
    <t>PROFILATO ZOCCOLO H 62mm</t>
  </si>
  <si>
    <t>PROFILATO MONTANTE-TRAVERSO H 36mm</t>
  </si>
  <si>
    <t>Pr.DSUNNY GEN Zoccolo H122mm</t>
  </si>
  <si>
    <t>Traverso 100mm</t>
  </si>
  <si>
    <t>PROFILATO ANTA Z MAGGIORATA A SORMONTO</t>
  </si>
  <si>
    <t>Pr.DSUNNY GEN Telaio Z</t>
  </si>
  <si>
    <t>Pr.DSUNNY IGE PROFILATO SUNNY GENOVESE</t>
  </si>
  <si>
    <t>Pr.DSUNNY IGE Zoccolo</t>
  </si>
  <si>
    <t>PROFILATO TELAIO Z BATTUTA 35mm</t>
  </si>
  <si>
    <t>Pr.DSUNNY IGE Z MAGG.FB GELOSIA EX 52485</t>
  </si>
  <si>
    <t>PROFILATO OVALINA 80mm</t>
  </si>
  <si>
    <t>Pr.DSUNNY IGE PR.50015  IDEAL GELOSIA</t>
  </si>
  <si>
    <t>Profilo di Riporto</t>
  </si>
  <si>
    <t>PROFILATO OLAVINA SAGOMATA 65mm</t>
  </si>
  <si>
    <t>Pr.DSUNNY IGE FRANC.A SCATTO PERS.GENOV</t>
  </si>
  <si>
    <t>Pr.DSUNNY IGE IDEAL GELOSIA</t>
  </si>
  <si>
    <t>Pr.DSUNNY IGE Anta</t>
  </si>
  <si>
    <t>Pr.DSUNNY IGE Zoccolo alto</t>
  </si>
  <si>
    <t>Pr.DSUNNY IGE AW005</t>
  </si>
  <si>
    <t>Pr. D MIRROR Montante Grande</t>
  </si>
  <si>
    <t>Pr. D MIRROR Montante Piccolo</t>
  </si>
  <si>
    <t>PROFILATO IMBOTTE 180mm</t>
  </si>
  <si>
    <t>PROFILATO PALA FRANGISOLE 227mm</t>
  </si>
  <si>
    <t>Battuta Riportata D PG63</t>
  </si>
  <si>
    <t>Telaio D OFFICE</t>
  </si>
  <si>
    <t>Pr.D Off. PR PARTIC.A MURO E PER 3 VIE</t>
  </si>
  <si>
    <t>Pr. D Office PROFILATO PARTENZA 3 VIE</t>
  </si>
  <si>
    <t>Pr. D Office PR. ZOCCOLO ISPEZ.D/OFFICE</t>
  </si>
  <si>
    <t>Pr. D SL56 inc. centr. Ante stond.</t>
  </si>
  <si>
    <t>Pr. D40   D.40 SCORR.TELAIO</t>
  </si>
  <si>
    <t>Cartellina D40 25.8mm</t>
  </si>
  <si>
    <t>PR. ANTA STONDATA VETRO INFILARE V.23mm</t>
  </si>
  <si>
    <t>Pr.DSUNNY GEN Telaio Z Complanare</t>
  </si>
  <si>
    <t>PROFILATO TELAIO A L DOPPIA TUBOLARITÿ</t>
  </si>
  <si>
    <t>Angolo Interno 90°</t>
  </si>
  <si>
    <t>Anta per Sopraluci</t>
  </si>
  <si>
    <t>Sottozoccolo Battuta D SHOPS</t>
  </si>
  <si>
    <t>Battuta Porte a Ventola D SHOPS</t>
  </si>
  <si>
    <t>Telaio DSHOPS</t>
  </si>
  <si>
    <t>PROFILATO ZOCCOLO SMUSSATO H 154mm</t>
  </si>
  <si>
    <t>PROFILATO FASCIA SMUSSATA H 160mm</t>
  </si>
  <si>
    <t>Pr. D Shops PROFILATO INV.BATTUTA SHOPS</t>
  </si>
  <si>
    <t>Pr. D Shops PROF. BATT.RIPORTATA SHOPS</t>
  </si>
  <si>
    <t>PROFILATO ANTA A T</t>
  </si>
  <si>
    <t>PROFILATO ANTA A Z</t>
  </si>
  <si>
    <t>PROFILATO TELAIO A L</t>
  </si>
  <si>
    <t>Pr.D 70S FERMAVETRO A SCATTO DA 42 MM</t>
  </si>
  <si>
    <t>Telaio 3 Binari D40</t>
  </si>
  <si>
    <t>Traverso Vetro Infilare 65mm</t>
  </si>
  <si>
    <t>Anta Vetro a Infilare D40</t>
  </si>
  <si>
    <t>Pr. D PG Riempimento Calendatura</t>
  </si>
  <si>
    <t>Anta Vetro a Infilare</t>
  </si>
  <si>
    <t>Telaio 2 Binari D40</t>
  </si>
  <si>
    <t>Pr. D40  D.40 SCORREVOLE GREZZO</t>
  </si>
  <si>
    <t>Pr. D40 D.40 SCORREVOLE GREZZO</t>
  </si>
  <si>
    <t>Pr. D PG Doga</t>
  </si>
  <si>
    <t>Pr. D 31 stecca tapparella c/catenacc.</t>
  </si>
  <si>
    <t>PROFILATO TRAVERSO H 83mm</t>
  </si>
  <si>
    <t>Pr. D SL80 incontro chiusura</t>
  </si>
  <si>
    <t>Pr. D SL56 telaio accopp. D4/D13</t>
  </si>
  <si>
    <t>Pr. D 22/23 anta saliscendi</t>
  </si>
  <si>
    <t>Pr.DSUNNY MET Lamella</t>
  </si>
  <si>
    <t>PROFILATO TELAIO Z ZANZARIERA</t>
  </si>
  <si>
    <t>PROFILATO LAMELLA H 71mm</t>
  </si>
  <si>
    <t>PROFILATO LAMELLA 66mm</t>
  </si>
  <si>
    <t>Unità di
misura listino</t>
  </si>
  <si>
    <t>FERMAVETRO TPE ANTA colore grigio</t>
  </si>
  <si>
    <t>FERMAVETRO TPE ANTA colore nero</t>
  </si>
  <si>
    <t>W4033003</t>
  </si>
  <si>
    <r>
      <t xml:space="preserve">AC0.157
</t>
    </r>
    <r>
      <rPr>
        <i/>
        <sz val="9"/>
        <rFont val="Verdana"/>
        <family val="2"/>
      </rPr>
      <t>Argento Satinato</t>
    </r>
  </si>
  <si>
    <r>
      <t xml:space="preserve">R9005.840
</t>
    </r>
    <r>
      <rPr>
        <i/>
        <sz val="9"/>
        <rFont val="Verdana"/>
        <family val="2"/>
      </rPr>
      <t>RAL9005 Lucido</t>
    </r>
  </si>
  <si>
    <r>
      <t xml:space="preserve">XBLACK
</t>
    </r>
    <r>
      <rPr>
        <i/>
        <sz val="9"/>
        <rFont val="Verdana"/>
        <family val="2"/>
      </rPr>
      <t>Nero</t>
    </r>
  </si>
  <si>
    <t>D4076018</t>
  </si>
  <si>
    <t>SL80 PR.ANTA PERS.ABB/SLIDE PA180</t>
  </si>
  <si>
    <t>PROF.SOGLIA SLIDE PA180</t>
  </si>
  <si>
    <t>PR.BIN. RIP.INF.SL PA80</t>
  </si>
  <si>
    <t>Guida Superiore SL.PA180</t>
  </si>
  <si>
    <t>SOST.ANTA FISSA SLPA180</t>
  </si>
  <si>
    <t>PR.RIP.CENTR.PERS.SLPA180</t>
  </si>
  <si>
    <t>PR.RIP.BATT.PERS.SLPA180</t>
  </si>
  <si>
    <t>PR.GUIDA INF.PERS.SLPA180</t>
  </si>
  <si>
    <t>D4851001</t>
  </si>
  <si>
    <t>Guarnizione coprifilo in silicone con inserimento LED</t>
  </si>
  <si>
    <t>XF8010</t>
  </si>
  <si>
    <t>STD Piatto 80x10</t>
  </si>
  <si>
    <t>XR101002</t>
  </si>
  <si>
    <t>XR50152</t>
  </si>
  <si>
    <t>D4240144</t>
  </si>
  <si>
    <t>STD Tubo Rettangolo 100x100x2</t>
  </si>
  <si>
    <t>SLD77-DISTANZIATORE ANTE C/GRANO SLIDE 8</t>
  </si>
  <si>
    <t>D3555000</t>
  </si>
  <si>
    <t>D3555001</t>
  </si>
  <si>
    <t>LAMELLA TRAPEZOIDALE 90X10 CON TIRAVITI</t>
  </si>
  <si>
    <t>LAMELLA 65X10 CON TIRAVITI</t>
  </si>
  <si>
    <t>D3851002</t>
  </si>
  <si>
    <t>Profilato prolunga imbotte 100,5mm</t>
  </si>
  <si>
    <t>D1061011</t>
  </si>
  <si>
    <t>Anta Z alu 16 vetro a infilare</t>
  </si>
  <si>
    <t>D1061010</t>
  </si>
  <si>
    <t>Anta Z maggiorata alu 16 vetro a infilare</t>
  </si>
  <si>
    <t>D1150000</t>
  </si>
  <si>
    <t>Telaio Z complanare</t>
  </si>
  <si>
    <t>D1150001</t>
  </si>
  <si>
    <t>Anta Z vetro a infilare</t>
  </si>
  <si>
    <t>D4057019</t>
  </si>
  <si>
    <t>SQUADRETTA PRESSOFUSA A SCATTO H 14.5 - L 22mm - PULSANTE Ø8 SENZA DADO</t>
  </si>
  <si>
    <t>D4057020</t>
  </si>
  <si>
    <t>SQUADRETTA PRESSOFUSA A SCATTO H 8.5 - L 22mm - PULSANTE Ø8</t>
  </si>
  <si>
    <t>D015D111</t>
  </si>
  <si>
    <t>SUPPORTO PORTANTE PER VETRO</t>
  </si>
  <si>
    <t>D3057012</t>
  </si>
  <si>
    <t>PROFILATO COVER RIPORTO CENTRALE</t>
  </si>
  <si>
    <t>D4057013</t>
  </si>
  <si>
    <t>COPPIA TAPPI PER PROFILATO COVER RIPORTO</t>
  </si>
  <si>
    <t>D4851002</t>
  </si>
  <si>
    <t>STRISCIA LED 24V 10W/m 4000K NATURAL WHITE</t>
  </si>
  <si>
    <t>STD Tubo Rettangolo 50x15x2</t>
  </si>
  <si>
    <t>D1062001</t>
  </si>
  <si>
    <t>Anta Z stondata con pelabile</t>
  </si>
  <si>
    <t>D1062000</t>
  </si>
  <si>
    <t>Profilato anta Z piana con pelabile</t>
  </si>
  <si>
    <t>D030M400</t>
  </si>
  <si>
    <t>MANIGLIA A VASCHETTA NYLON NERO</t>
  </si>
  <si>
    <t>D4240019</t>
  </si>
  <si>
    <t>30D26-COPPIA TASSELLI X OVALINA PERSIANA</t>
  </si>
  <si>
    <t>D4240022</t>
  </si>
  <si>
    <t>30D68-BASE DOPPIA AMBIDES. X LAM. FISSE/</t>
  </si>
  <si>
    <t>D4240086</t>
  </si>
  <si>
    <t>30D29-SUPPORTO STECCA FISSA PR 10763</t>
  </si>
  <si>
    <t>D4210143</t>
  </si>
  <si>
    <t>GUARNIZIONE DI TENUTA VERTICALE ANTE</t>
  </si>
  <si>
    <t>D030D402</t>
  </si>
  <si>
    <t>Angolo pressofuso per fermavetri curvi</t>
  </si>
  <si>
    <t>D6220037</t>
  </si>
  <si>
    <t>IS049-CILINDRO X CHIAVE DA 75MM A SPILLO</t>
  </si>
  <si>
    <t>D1060101</t>
  </si>
  <si>
    <t>Anta T Loft</t>
  </si>
  <si>
    <t>D1057056</t>
  </si>
  <si>
    <t>Anta T Linea Loft</t>
  </si>
  <si>
    <t>D1061012</t>
  </si>
  <si>
    <t>D1060102</t>
  </si>
  <si>
    <t>Anta Z linea loft TOP TB75</t>
  </si>
  <si>
    <t>D1057057</t>
  </si>
  <si>
    <t>D1061013</t>
  </si>
  <si>
    <t>Anta Z Loft TOP TB55</t>
  </si>
  <si>
    <t>D3076021</t>
  </si>
  <si>
    <t>Clip per aggancio coprifilo</t>
  </si>
  <si>
    <t>S210055</t>
  </si>
  <si>
    <t>GUARNIZIONE EST.VETRO CONTINUA 3mm(200)</t>
  </si>
  <si>
    <t>S210408</t>
  </si>
  <si>
    <t>Spazzolini per guide avvolgibili in nero da 5.5 mm</t>
  </si>
  <si>
    <t>S210409</t>
  </si>
  <si>
    <t>Spazzolini per guide avvolgibili in nero da 7.5 mm</t>
  </si>
  <si>
    <t>S213008</t>
  </si>
  <si>
    <t>Guarnizione di tenuta 
in EPDM, in nero Ø4.5 mm</t>
  </si>
  <si>
    <t>S290003</t>
  </si>
  <si>
    <t>Screw 4,2X25 DIN 7982</t>
  </si>
  <si>
    <t>S290107</t>
  </si>
  <si>
    <t>VITE 4,2 X 9,5 MM DIN 7981 INOX A2(200)</t>
  </si>
  <si>
    <t>S400024</t>
  </si>
  <si>
    <t>INNESTO PER ATTREZZO 97274</t>
  </si>
  <si>
    <t>S590002</t>
  </si>
  <si>
    <t>Mastice per profilo 559000</t>
  </si>
  <si>
    <t>S703575</t>
  </si>
  <si>
    <t>Cappetta di drenaggio</t>
  </si>
  <si>
    <t>S71C030</t>
  </si>
  <si>
    <t>MOLLETTA PER FERMAVETRI ANODIZZATI</t>
  </si>
  <si>
    <t>S71P010</t>
  </si>
  <si>
    <t>TERMINALE PROFILI IN PVC NERO E75+</t>
  </si>
  <si>
    <t>S71R520</t>
  </si>
  <si>
    <t>GUARNIZIONE VETRAZIONE ESTERNA 5mm</t>
  </si>
  <si>
    <t>S71R521</t>
  </si>
  <si>
    <t>GUARNIZIONE VETRAZIONE ESTERNA 7mm</t>
  </si>
  <si>
    <t>S79G503</t>
  </si>
  <si>
    <t>SPATOLA</t>
  </si>
  <si>
    <t>S79G606</t>
  </si>
  <si>
    <t>COLLA MONOCOMPONENTE 1,4kg</t>
  </si>
  <si>
    <t>S79G607</t>
  </si>
  <si>
    <t>PULITORE ALU OSSIDATO/VERNICIATO 1L</t>
  </si>
  <si>
    <t>S79G611</t>
  </si>
  <si>
    <t>COLLA MONOCOMPONENTE GRIGIA 310ml (20)</t>
  </si>
  <si>
    <t>S79G612</t>
  </si>
  <si>
    <t>Colla Alu-Rapid 580ml</t>
  </si>
  <si>
    <t>S79G622</t>
  </si>
  <si>
    <t>Colla per guarnizioni</t>
  </si>
  <si>
    <t>S82K313</t>
  </si>
  <si>
    <t>Autofilett. 3,9X13  A2 DIN7981</t>
  </si>
  <si>
    <t>S82K413</t>
  </si>
  <si>
    <t>Autofilett. 4,2X13  A2 DIN7981</t>
  </si>
  <si>
    <t>S82K525</t>
  </si>
  <si>
    <t>VITE B4,8x25 TC+ INOX UNI6954 DIN7981</t>
  </si>
  <si>
    <t>S82K545</t>
  </si>
  <si>
    <t>VITE B4,8x45 TC+ INOX UNI6954 DIN7981</t>
  </si>
  <si>
    <t>S82L538</t>
  </si>
  <si>
    <t>VITE B4,8x38 TPS+ INOX UNI6955    (200)</t>
  </si>
  <si>
    <t>S9146</t>
  </si>
  <si>
    <t>Silicone per 9142/9144</t>
  </si>
  <si>
    <t>S92616</t>
  </si>
  <si>
    <t>BIADESIVO 1,6x12mm (60m)</t>
  </si>
  <si>
    <t>S93083</t>
  </si>
  <si>
    <t>SUPPORTO VETRO 3x40mm             (100)</t>
  </si>
  <si>
    <t>S93084</t>
  </si>
  <si>
    <t>SUPPORTO VETRO 4x40mm             (100)</t>
  </si>
  <si>
    <t>S93085</t>
  </si>
  <si>
    <t>SUPPORTO VETRO 5x40mm</t>
  </si>
  <si>
    <t>S93086</t>
  </si>
  <si>
    <t>SUPPORTO VETRO 6x40mm</t>
  </si>
  <si>
    <t>SBT0009</t>
  </si>
  <si>
    <t>Isolamento termico in PE foam, in bianco</t>
  </si>
  <si>
    <t>SBT6043</t>
  </si>
  <si>
    <t>Isolamento termico in PUR foam</t>
  </si>
  <si>
    <t>SBT6055</t>
  </si>
  <si>
    <t>Isolamento RC2</t>
  </si>
  <si>
    <t>SBT6060</t>
  </si>
  <si>
    <t>Isolamento termico in PU foam</t>
  </si>
  <si>
    <t>SBT6061</t>
  </si>
  <si>
    <t>SBT6062</t>
  </si>
  <si>
    <t>SCO0101</t>
  </si>
  <si>
    <t>CLIPS NYLON FERMAVETRO ARROTONDATO(200)</t>
  </si>
  <si>
    <t>SCO1211</t>
  </si>
  <si>
    <t>Tappo di tenuta alzante scorrevole inferiore 1 binario con C9K014</t>
  </si>
  <si>
    <t>SCO1212</t>
  </si>
  <si>
    <t>Tappo di tenuta alzante scorrevole superiore 1 binario con C9K014</t>
  </si>
  <si>
    <t>SCO1217</t>
  </si>
  <si>
    <t xml:space="preserve">Tappo di tenuta alzante scorrevole inferiore in nero, bianco e grigio </t>
  </si>
  <si>
    <t>SCO1218</t>
  </si>
  <si>
    <t xml:space="preserve">Tappo di tenuta alzante scorrevole superiore in nero, bianco e grigio </t>
  </si>
  <si>
    <t>SCO1224</t>
  </si>
  <si>
    <t>Tappo di tenuta centrale, telaio, universale (scorrevole e alzante scorrevole), superiore, 2 binari</t>
  </si>
  <si>
    <t>SCO1226</t>
  </si>
  <si>
    <t>Tappo di tenuta, alzante scorrevole, inferiore, 2 binari</t>
  </si>
  <si>
    <t>SCO1227</t>
  </si>
  <si>
    <t xml:space="preserve">Tappo di tenuta incontro superiore </t>
  </si>
  <si>
    <t>SCO1229</t>
  </si>
  <si>
    <t>Tappo di tenuta, alzante scorrevole, inferiore, 1 binario con C9K014</t>
  </si>
  <si>
    <t>SCO1230</t>
  </si>
  <si>
    <t xml:space="preserve">Tappo di tenuta incontro inferiore </t>
  </si>
  <si>
    <t>SCO2077</t>
  </si>
  <si>
    <t>ZANCA DI FISSAGGIO</t>
  </si>
  <si>
    <t>SCO2167</t>
  </si>
  <si>
    <t>Terminali in alluminio per rinforzo profili Z9C046</t>
  </si>
  <si>
    <t>SCO2191</t>
  </si>
  <si>
    <t>Staffa di ancoraggio in acciaio galvanizzato per fissagio telaio a muro</t>
  </si>
  <si>
    <t>SCO2277</t>
  </si>
  <si>
    <t>SCO2305</t>
  </si>
  <si>
    <t>Blocco di supporto per anta fissa, alzante scorrevole, superiore</t>
  </si>
  <si>
    <t>SCO2306</t>
  </si>
  <si>
    <t>Blocco di supporto per anta fissa, alzante scorrevole, inferiore e laterale</t>
  </si>
  <si>
    <t>SCO2311</t>
  </si>
  <si>
    <t>Profilo di accoppiamento</t>
  </si>
  <si>
    <t>SCO2317</t>
  </si>
  <si>
    <t>Piatta RC2</t>
  </si>
  <si>
    <t>SCO2318</t>
  </si>
  <si>
    <t>Fissaggio RC2</t>
  </si>
  <si>
    <t>SHV0G05</t>
  </si>
  <si>
    <t>SHV0G06</t>
  </si>
  <si>
    <t>Squadretta 14,2 x 17,2</t>
  </si>
  <si>
    <t>SHV1H04</t>
  </si>
  <si>
    <t>SQUADRO 14x7 CIANFRINARE          (50)</t>
  </si>
  <si>
    <t>SHV2H01</t>
  </si>
  <si>
    <t>SQUADRO 14x7 SPINARE              (50)</t>
  </si>
  <si>
    <t>SHV2H17</t>
  </si>
  <si>
    <t>Squadretta 14 x 37</t>
  </si>
  <si>
    <t>SHV2H18</t>
  </si>
  <si>
    <t>SHV2H19</t>
  </si>
  <si>
    <t>Squadretta 14 x 16,8</t>
  </si>
  <si>
    <t>SHV2N03</t>
  </si>
  <si>
    <t>Squadretta 30,5 x 13,9</t>
  </si>
  <si>
    <t>SKM0001</t>
  </si>
  <si>
    <t>Adesivo di alta qualità basato su polimeri MS</t>
  </si>
  <si>
    <t>SKM0002</t>
  </si>
  <si>
    <t>Sigillante per vetrate strutturali</t>
  </si>
  <si>
    <t>SKM0003</t>
  </si>
  <si>
    <t>Primer</t>
  </si>
  <si>
    <t>SKU2065</t>
  </si>
  <si>
    <t>Profilato di isolamento</t>
  </si>
  <si>
    <t>SKU2068</t>
  </si>
  <si>
    <t>SRU1000</t>
  </si>
  <si>
    <t>GUARN.INT.VETRO EPDM/N CONT.2-4mm (100)</t>
  </si>
  <si>
    <t>SRU1027</t>
  </si>
  <si>
    <t>Guarnizione esterna in EPDM nera da 3mm per vetratura autopulente, esclusiva di Saint Gobain Bioclean o Pilkington Active</t>
  </si>
  <si>
    <t>SRU4302</t>
  </si>
  <si>
    <t>Guarnizione di tenuta in EPDM, in nero</t>
  </si>
  <si>
    <t>SRU7022</t>
  </si>
  <si>
    <t>Elemento angolare in EPDM per guarnizione vetro RU0002 in nero</t>
  </si>
  <si>
    <t>SRU7023</t>
  </si>
  <si>
    <t>Elemento angolare in EPDM per guarnizione vetro RU0004 in nero</t>
  </si>
  <si>
    <t>SRU9160</t>
  </si>
  <si>
    <t>Guarnizione di supporto in EPDM nero</t>
  </si>
  <si>
    <t>SRU9165</t>
  </si>
  <si>
    <t>SSCJ520</t>
  </si>
  <si>
    <t>Viti M5x20</t>
  </si>
  <si>
    <t>SSCZ003</t>
  </si>
  <si>
    <t>SPINA CONICA IN ACCIAIO Ø3 x 50 mm</t>
  </si>
  <si>
    <t>SSCZ617</t>
  </si>
  <si>
    <t>Screw SR2-5,5x107</t>
  </si>
  <si>
    <t>SSCZ814</t>
  </si>
  <si>
    <t>VITE 5x40</t>
  </si>
  <si>
    <t>SSCZ817</t>
  </si>
  <si>
    <t>VITE 5x70                         (100)</t>
  </si>
  <si>
    <t>SSV9003</t>
  </si>
  <si>
    <t>Paracolpi,verniciato</t>
  </si>
  <si>
    <t>STA9146</t>
  </si>
  <si>
    <t>Vernice di ritocco con pennello</t>
  </si>
  <si>
    <t>STS2H04</t>
  </si>
  <si>
    <t>Cavallotti per traversi C9V102 alzanti-scorrevoli</t>
  </si>
  <si>
    <t>STS2H06</t>
  </si>
  <si>
    <t>Cavallotti per alzanti scorrevoli</t>
  </si>
  <si>
    <t>STS2H08</t>
  </si>
  <si>
    <t>STS2R03</t>
  </si>
  <si>
    <t>CAVALLOTTO INT.34x19 SPIN.A70 A75 (50)</t>
  </si>
  <si>
    <t>STS9N03</t>
  </si>
  <si>
    <t>Cavallotti per traversi</t>
  </si>
  <si>
    <t>STS9R00</t>
  </si>
  <si>
    <t>CAVALLOTTO ESTERNO 34x7 SPINARE   (50)</t>
  </si>
  <si>
    <t>STS9Z13</t>
  </si>
  <si>
    <t>Cavallotti per C9T108</t>
  </si>
  <si>
    <t>STS9Z14</t>
  </si>
  <si>
    <t>Cavallotti per C9T108+C9K017</t>
  </si>
  <si>
    <t>SVS0104</t>
  </si>
  <si>
    <t>CAPPETTA DI DRENAGGIO</t>
  </si>
  <si>
    <t>SVS1132</t>
  </si>
  <si>
    <t>Tappo di tenuta per profilo davanzale</t>
  </si>
  <si>
    <t>SVS3000</t>
  </si>
  <si>
    <t>ANGOLO PER FERMAVETRO RUSTICO</t>
  </si>
  <si>
    <t>SVS4036</t>
  </si>
  <si>
    <t>Terminali in alluminio per rinforzo profili Z9C021</t>
  </si>
  <si>
    <t>SVS4037</t>
  </si>
  <si>
    <t>125 Drenaggio Infer. Sx Lab.38mm.</t>
  </si>
  <si>
    <t>SVS5136</t>
  </si>
  <si>
    <t>SUPPORTO VETRO PER FISSO</t>
  </si>
  <si>
    <t>SVS5144</t>
  </si>
  <si>
    <t>Supporto fisso nella vetratura in PA in rosso</t>
  </si>
  <si>
    <t>SVS5145</t>
  </si>
  <si>
    <t>Supporto fisso nella vetratura in PA in giallo</t>
  </si>
  <si>
    <t>SVS5152</t>
  </si>
  <si>
    <t>Acc. VS5152 Glazing Packer 100x52x2</t>
  </si>
  <si>
    <t>SVS5153</t>
  </si>
  <si>
    <t>Tassello sottovetro</t>
  </si>
  <si>
    <t>SVS5154</t>
  </si>
  <si>
    <t>Tassello sottovetro in PP 52 mm (giallo)</t>
  </si>
  <si>
    <t>SVS5155</t>
  </si>
  <si>
    <t>Tassello sottovetro in PP 52 mm (verde)</t>
  </si>
  <si>
    <t>SVS5156</t>
  </si>
  <si>
    <t>Tassello sottovetro in PP 52 mm (nero)</t>
  </si>
  <si>
    <t>SVS5162</t>
  </si>
  <si>
    <t>Tassello sottovetro in PP 60 mm (blu)</t>
  </si>
  <si>
    <t>SVS5163</t>
  </si>
  <si>
    <t>Tassello sottovetro in PP 60 mm (rosso)</t>
  </si>
  <si>
    <t>SVS5164</t>
  </si>
  <si>
    <t>Tassello sottovetro in PP 60 mm (giallo)</t>
  </si>
  <si>
    <t>SVS5165</t>
  </si>
  <si>
    <t>Tassello sottovetro in PP 60 mm (verde)</t>
  </si>
  <si>
    <t>SVS5166</t>
  </si>
  <si>
    <t>Tassello sottovetro in PP 60 mm (nero)</t>
  </si>
  <si>
    <t>SVS5184</t>
  </si>
  <si>
    <t>Guida</t>
  </si>
  <si>
    <t>SVS5186</t>
  </si>
  <si>
    <t>Fissaggio per C9C004 e per CO1221</t>
  </si>
  <si>
    <t>SVS5187</t>
  </si>
  <si>
    <t>Supporto</t>
  </si>
  <si>
    <t>SVS8003</t>
  </si>
  <si>
    <t>Tappo di tenuta per profilo di connessione per C9K026</t>
  </si>
  <si>
    <t>SVS8011</t>
  </si>
  <si>
    <t>Tappo di tenuta per C9K014+C9K028</t>
  </si>
  <si>
    <t>SVS8012</t>
  </si>
  <si>
    <t>Tappo di tenuta per C9K027</t>
  </si>
  <si>
    <t>SVS9208</t>
  </si>
  <si>
    <t>Terminale per guida tapparella</t>
  </si>
  <si>
    <t>SVS9225</t>
  </si>
  <si>
    <t>Terminale per anta 
(standard), in bianco e grigio</t>
  </si>
  <si>
    <t>SVS9414</t>
  </si>
  <si>
    <t>Tappo di tenuta</t>
  </si>
  <si>
    <t>SVS9415</t>
  </si>
  <si>
    <t>SVS9416</t>
  </si>
  <si>
    <t>SVS9417</t>
  </si>
  <si>
    <t>Tappo di tenuta per C9K017 e C9K018</t>
  </si>
  <si>
    <t>SVS9418</t>
  </si>
  <si>
    <t>Tappo di tenuta per C9K017</t>
  </si>
  <si>
    <t>SVS9501</t>
  </si>
  <si>
    <t>Terminale per C9V109</t>
  </si>
  <si>
    <t>SVS9502</t>
  </si>
  <si>
    <t>Terminale per C9V110</t>
  </si>
  <si>
    <t>SVS9975</t>
  </si>
  <si>
    <t>Tappo di tenuta fra incontro e anta</t>
  </si>
  <si>
    <t>SVS9977</t>
  </si>
  <si>
    <t>Guarnizione distanziale, lunghezza 50mm</t>
  </si>
  <si>
    <t>SVS9999</t>
  </si>
  <si>
    <t>Tappo di tenuta per taglio a 90° per 3 binari</t>
  </si>
  <si>
    <t>S83K522</t>
  </si>
  <si>
    <t>Screw</t>
  </si>
  <si>
    <t>SSCZ809</t>
  </si>
  <si>
    <t>Screw 5x45</t>
  </si>
  <si>
    <t>S291306</t>
  </si>
  <si>
    <t>Screw M5x12 DIN965 A2 Ral 9005</t>
  </si>
  <si>
    <t>SSCA516</t>
  </si>
  <si>
    <t>VITE AUTOFILETTANTE ?4.8x16</t>
  </si>
  <si>
    <t>SSCA604</t>
  </si>
  <si>
    <t>VITE AUTOFILETTANTE 6.3x32</t>
  </si>
  <si>
    <t>SSCZ401</t>
  </si>
  <si>
    <t>VITE AUTOFORANTE ?4.2x16 SVASATA</t>
  </si>
  <si>
    <t>Profilato di rinforzo</t>
  </si>
  <si>
    <t>SC9A005</t>
  </si>
  <si>
    <t>Profilato gocciolatoio</t>
  </si>
  <si>
    <t>SC9A012</t>
  </si>
  <si>
    <t>Profilato cartellina</t>
  </si>
  <si>
    <t>SC9A016</t>
  </si>
  <si>
    <t>profilo copertina</t>
  </si>
  <si>
    <t>SC9A022</t>
  </si>
  <si>
    <t>SC9A026</t>
  </si>
  <si>
    <t>Profilato cartellina incontro ridotto</t>
  </si>
  <si>
    <t>SC9A027</t>
  </si>
  <si>
    <t>SC9A030</t>
  </si>
  <si>
    <t>SC9A040</t>
  </si>
  <si>
    <t>SC9A200</t>
  </si>
  <si>
    <t>SC9C004</t>
  </si>
  <si>
    <t>Rinforzo</t>
  </si>
  <si>
    <t>SC9K014</t>
  </si>
  <si>
    <t>Telaio</t>
  </si>
  <si>
    <t>SC9K017</t>
  </si>
  <si>
    <t>SC9K018</t>
  </si>
  <si>
    <t>SC9K024</t>
  </si>
  <si>
    <t>SC9K025</t>
  </si>
  <si>
    <t>SC9K026</t>
  </si>
  <si>
    <t>SC9K027</t>
  </si>
  <si>
    <t>SC9K028</t>
  </si>
  <si>
    <t>SC9K035</t>
  </si>
  <si>
    <t>SC9K124</t>
  </si>
  <si>
    <t>SC9K131</t>
  </si>
  <si>
    <t>SC9K134</t>
  </si>
  <si>
    <t>SC9K200</t>
  </si>
  <si>
    <t>SC9T108</t>
  </si>
  <si>
    <t>Traverso incontro ridotto</t>
  </si>
  <si>
    <t>SC9T210</t>
  </si>
  <si>
    <t>Traverso</t>
  </si>
  <si>
    <t>SC9V101</t>
  </si>
  <si>
    <t>Anta</t>
  </si>
  <si>
    <t>SC9V102</t>
  </si>
  <si>
    <t>SC9V107</t>
  </si>
  <si>
    <t>Profilo Anta</t>
  </si>
  <si>
    <t>SC9V108</t>
  </si>
  <si>
    <t>Profilo anta</t>
  </si>
  <si>
    <t>SC9V109</t>
  </si>
  <si>
    <t>Anta incontro ridotto</t>
  </si>
  <si>
    <t>SC9V110</t>
  </si>
  <si>
    <t>SC9V151</t>
  </si>
  <si>
    <t>Anta Bi-metal</t>
  </si>
  <si>
    <t>SC9V152</t>
  </si>
  <si>
    <t>SCO1221</t>
  </si>
  <si>
    <t>SCO3001</t>
  </si>
  <si>
    <t>Profilato di finitura</t>
  </si>
  <si>
    <t>SCO3003</t>
  </si>
  <si>
    <t>SGC0003</t>
  </si>
  <si>
    <t>Fermavetro da 3 mm</t>
  </si>
  <si>
    <t>SGC0007</t>
  </si>
  <si>
    <t>Fermavetro da 7,5 mm</t>
  </si>
  <si>
    <t>SGC0010</t>
  </si>
  <si>
    <t>Fermavetro da 10 mm</t>
  </si>
  <si>
    <t>SGC0012</t>
  </si>
  <si>
    <t>FERMAVETRO REKO 12mm A70</t>
  </si>
  <si>
    <t>SGC0015</t>
  </si>
  <si>
    <t>Fermavetro da 15 mm</t>
  </si>
  <si>
    <t>SGC0017</t>
  </si>
  <si>
    <t>Fermavetro da 17,5 mm</t>
  </si>
  <si>
    <t>SGC0020</t>
  </si>
  <si>
    <t>FERMAVETRO 20mm</t>
  </si>
  <si>
    <t>SGC0022</t>
  </si>
  <si>
    <t>Fermavetro da 22,5 mm</t>
  </si>
  <si>
    <t>SGC0025</t>
  </si>
  <si>
    <t>Fermavetro da 25 mm</t>
  </si>
  <si>
    <t>SGC0027</t>
  </si>
  <si>
    <t>Fermavetro da 27,5 mm</t>
  </si>
  <si>
    <t>SGC0030</t>
  </si>
  <si>
    <t>Fermavetro da 30 mm</t>
  </si>
  <si>
    <t>SGC0032</t>
  </si>
  <si>
    <t>Fermavetro da 32.5mm</t>
  </si>
  <si>
    <t>SGC0310</t>
  </si>
  <si>
    <t>FERMAVETRO 10mm</t>
  </si>
  <si>
    <t>SGC0312</t>
  </si>
  <si>
    <t>FERMAVETRO 12,5mm</t>
  </si>
  <si>
    <t>SGC0315</t>
  </si>
  <si>
    <t>FERMAVETRO 15mm</t>
  </si>
  <si>
    <t>SGC0317</t>
  </si>
  <si>
    <t>FERMAVETRO 17,5mm</t>
  </si>
  <si>
    <t>SGC0320</t>
  </si>
  <si>
    <t>SGC0322</t>
  </si>
  <si>
    <t>FERMAVETRO 22,5mm</t>
  </si>
  <si>
    <t>SGC0325</t>
  </si>
  <si>
    <t>FERMAVETRO 25mm</t>
  </si>
  <si>
    <t>SGC0327</t>
  </si>
  <si>
    <t>FERMAVETRO 27,5mm</t>
  </si>
  <si>
    <t>SGC0330</t>
  </si>
  <si>
    <t>FERMAVETRO 30mm</t>
  </si>
  <si>
    <t>SGC0332</t>
  </si>
  <si>
    <t>FERMAVETRO 32,5mm</t>
  </si>
  <si>
    <t>SGC0335</t>
  </si>
  <si>
    <t>FERMAVETRO 35mm</t>
  </si>
  <si>
    <t>SGC0337</t>
  </si>
  <si>
    <t>FERMAVETRO 37,5mm</t>
  </si>
  <si>
    <t>SGC0340</t>
  </si>
  <si>
    <t>FERMAVETRO 40mm</t>
  </si>
  <si>
    <t>SGC0342</t>
  </si>
  <si>
    <t>FERMAVETRO 42,5mm</t>
  </si>
  <si>
    <t>SGC0345</t>
  </si>
  <si>
    <t>FERMAVETRO 45mm</t>
  </si>
  <si>
    <t>SGC0347</t>
  </si>
  <si>
    <t>FERMAVETRO 47,5mm</t>
  </si>
  <si>
    <t>SGC0350</t>
  </si>
  <si>
    <t>FERMAVETRO 50mm</t>
  </si>
  <si>
    <t>SGC2010</t>
  </si>
  <si>
    <t>SGC2015</t>
  </si>
  <si>
    <t>SGC2020</t>
  </si>
  <si>
    <t>Fermavetro da 20 mm</t>
  </si>
  <si>
    <t>SGC2025</t>
  </si>
  <si>
    <t>SGC2030</t>
  </si>
  <si>
    <t>SGC2332</t>
  </si>
  <si>
    <t>FERMAVETRO 32,5mm RINFORZATO</t>
  </si>
  <si>
    <t>SGC2335</t>
  </si>
  <si>
    <t>FERMAVETRO 35mm RINFORZATO</t>
  </si>
  <si>
    <t>SGC2337</t>
  </si>
  <si>
    <t>FERMAVETRO 37,5mm RINFORZATO</t>
  </si>
  <si>
    <t>SGC2340</t>
  </si>
  <si>
    <t>Fermavetro da 40 mm</t>
  </si>
  <si>
    <t>SGC2342</t>
  </si>
  <si>
    <t>Fermavetro da 42,5 mm</t>
  </si>
  <si>
    <t>SGC2345</t>
  </si>
  <si>
    <t>Fermavetro da 45 mm</t>
  </si>
  <si>
    <t>SGC2347</t>
  </si>
  <si>
    <t>Fermavetro da 47,5 mm</t>
  </si>
  <si>
    <t>SGC2350</t>
  </si>
  <si>
    <t>Fermavetro da 50 mm</t>
  </si>
  <si>
    <t>SGC2352</t>
  </si>
  <si>
    <t>Fermavetro da 52,5 mm</t>
  </si>
  <si>
    <t>SGC2355</t>
  </si>
  <si>
    <t>Fermavetro da 55 mm</t>
  </si>
  <si>
    <t>SGC2357</t>
  </si>
  <si>
    <t>Fermavetro da 57,5 mm</t>
  </si>
  <si>
    <t>SGC2360</t>
  </si>
  <si>
    <t>Fermavetro da 60 mm</t>
  </si>
  <si>
    <t>SGC2362</t>
  </si>
  <si>
    <t>Fermavetro da 62,5 mm</t>
  </si>
  <si>
    <t>SGC2703</t>
  </si>
  <si>
    <t>SGC2707</t>
  </si>
  <si>
    <t>SGC2710</t>
  </si>
  <si>
    <t>SGC2712</t>
  </si>
  <si>
    <t>Fermavetro da 12,5 mm</t>
  </si>
  <si>
    <t>SGC2715</t>
  </si>
  <si>
    <t>SGC2717</t>
  </si>
  <si>
    <t>SGC2720</t>
  </si>
  <si>
    <t>SGC2722</t>
  </si>
  <si>
    <t>SGC2725</t>
  </si>
  <si>
    <t>SGC2727</t>
  </si>
  <si>
    <t>SGC2730</t>
  </si>
  <si>
    <t>SGC2732</t>
  </si>
  <si>
    <t>Fermavetro da 32,5 mm</t>
  </si>
  <si>
    <t>SGC2735</t>
  </si>
  <si>
    <t>Fermavetro da 35 mm</t>
  </si>
  <si>
    <t>SGC2737</t>
  </si>
  <si>
    <t>Fermavetro da 37,5 mm</t>
  </si>
  <si>
    <t>SGF2317</t>
  </si>
  <si>
    <t>FERMAVETRO 17,5mm TONDO TUBOLARE</t>
  </si>
  <si>
    <t>SGF2320</t>
  </si>
  <si>
    <t>FERMAVETRO 20mm TONDO TUBOLARE</t>
  </si>
  <si>
    <t>SGF5312</t>
  </si>
  <si>
    <t>FERMAVETRO 12,5mm TONDO</t>
  </si>
  <si>
    <t>SGF5315</t>
  </si>
  <si>
    <t>FERMAVETRO 15mm TONDO</t>
  </si>
  <si>
    <t>SGF5317</t>
  </si>
  <si>
    <t>FERMAVETRO 17,5mm TONDO</t>
  </si>
  <si>
    <t>SGF5320</t>
  </si>
  <si>
    <t>FERMAVETRO 20mm TONDO</t>
  </si>
  <si>
    <t>SGF5330</t>
  </si>
  <si>
    <t>FERMAVETRO 30mm TONDO</t>
  </si>
  <si>
    <t>SGF5335</t>
  </si>
  <si>
    <t>FERMAVETRO 35mm TONDO</t>
  </si>
  <si>
    <t>SGF5345</t>
  </si>
  <si>
    <t>FERMAVETRO 45mm TONDO</t>
  </si>
  <si>
    <t>SGR2317</t>
  </si>
  <si>
    <t>FERMAVETRO 17,5mm RUSTIC TUBOLARE</t>
  </si>
  <si>
    <t>SGR2320</t>
  </si>
  <si>
    <t>FERMAVETRO 20mm RUSTIC TUBOLARE</t>
  </si>
  <si>
    <t>SGR2327</t>
  </si>
  <si>
    <t>FERMAVETRO 27,5mm RUSTIC TUBOLARE</t>
  </si>
  <si>
    <t>SGR2330</t>
  </si>
  <si>
    <t>FERMAVETRO 30mm RUSTIC TUBOLARE</t>
  </si>
  <si>
    <t>SGR5312</t>
  </si>
  <si>
    <t>FERMAVETRO 12,5mm RUSTIC</t>
  </si>
  <si>
    <t>SGR5315</t>
  </si>
  <si>
    <t>FERMAVETRO 15mm RUSTIC</t>
  </si>
  <si>
    <t>SGR5317</t>
  </si>
  <si>
    <t>FERMAVETRO 17,5mm RUSTIC</t>
  </si>
  <si>
    <t>SGR5320</t>
  </si>
  <si>
    <t>FERMAVETRO 20mm RUSTIC</t>
  </si>
  <si>
    <t>SGR5325</t>
  </si>
  <si>
    <t>FERMAVETRO 25mm RUSTIC</t>
  </si>
  <si>
    <t>SGR5327</t>
  </si>
  <si>
    <t>FERMAVETRO 27,5mm RUSTIC</t>
  </si>
  <si>
    <t>SGR5330</t>
  </si>
  <si>
    <t>FERMAVETRO 30mm RUSTIC</t>
  </si>
  <si>
    <t>SGR5335</t>
  </si>
  <si>
    <t>FERMAVETRO 35mm RUSTIC</t>
  </si>
  <si>
    <t>SGR5345</t>
  </si>
  <si>
    <t>FERMAVETRO 45mm RUSTIC</t>
  </si>
  <si>
    <t>SZ9A001</t>
  </si>
  <si>
    <t>TRAVERSINO DA INCOLLARE PIATTO 22</t>
  </si>
  <si>
    <t>SZ9A002</t>
  </si>
  <si>
    <t>TRAVERSINO DA INCOLLARE TRAPEZIO</t>
  </si>
  <si>
    <t>SZ9A030</t>
  </si>
  <si>
    <t>SAGOMA ESTERNA RIPORTATA</t>
  </si>
  <si>
    <t>SZ9A066</t>
  </si>
  <si>
    <t>RACCORDO CARTONGESSO</t>
  </si>
  <si>
    <t>SZ9A068</t>
  </si>
  <si>
    <t>Guida per avvolgibili</t>
  </si>
  <si>
    <t>SZ9A069</t>
  </si>
  <si>
    <t>SZ9A075</t>
  </si>
  <si>
    <t>SZ9A077</t>
  </si>
  <si>
    <t>Profilato di rivestimento</t>
  </si>
  <si>
    <t>SZ9A078</t>
  </si>
  <si>
    <t>SZ9A079</t>
  </si>
  <si>
    <t>SZ9A080</t>
  </si>
  <si>
    <t>SZ9A081</t>
  </si>
  <si>
    <t>SZ9A082</t>
  </si>
  <si>
    <t>DOGA 150mm</t>
  </si>
  <si>
    <t>SZ9A110</t>
  </si>
  <si>
    <t>COVER DI COPERTURA</t>
  </si>
  <si>
    <t>SZ9A162</t>
  </si>
  <si>
    <t>SZ9A168</t>
  </si>
  <si>
    <t>SZ9A170</t>
  </si>
  <si>
    <t>SZ9A171</t>
  </si>
  <si>
    <t>SZ9A511</t>
  </si>
  <si>
    <t>TRAVERSINO DA INCOLLARE PIATTO 27 LIGNA</t>
  </si>
  <si>
    <t>SZ9A525</t>
  </si>
  <si>
    <t>SZ9A527</t>
  </si>
  <si>
    <t>Profilato di design</t>
  </si>
  <si>
    <t>SZ9A905</t>
  </si>
  <si>
    <t>SZ9C008</t>
  </si>
  <si>
    <t>PROFILO DI ACORAGGIO</t>
  </si>
  <si>
    <t>SZ9C009</t>
  </si>
  <si>
    <t>SZ9C010</t>
  </si>
  <si>
    <t>SZ9C011</t>
  </si>
  <si>
    <t>SZ9C012</t>
  </si>
  <si>
    <t>COPERTURA/COLLEGAMENTO</t>
  </si>
  <si>
    <t>SZ9C013</t>
  </si>
  <si>
    <t>SZ9C016</t>
  </si>
  <si>
    <t>RINFORZO STATICO 45x79mm</t>
  </si>
  <si>
    <t>SZ9C017</t>
  </si>
  <si>
    <t>RINFORZO STATICO 45x59mm</t>
  </si>
  <si>
    <t>SZ9C018</t>
  </si>
  <si>
    <t>SZ9C020</t>
  </si>
  <si>
    <t>PROFILO STATICO</t>
  </si>
  <si>
    <t>SZ9C021</t>
  </si>
  <si>
    <t>COPERCHIO PER PROF.STATICO 0Z9C020</t>
  </si>
  <si>
    <t>SZ9C022</t>
  </si>
  <si>
    <t>SZ9C046</t>
  </si>
  <si>
    <t>SZ9C048</t>
  </si>
  <si>
    <t>TT Connection prof. U / C160</t>
  </si>
  <si>
    <t>SZ9C049</t>
  </si>
  <si>
    <t>Profilato di accoppiamento</t>
  </si>
  <si>
    <t>SZ9C050</t>
  </si>
  <si>
    <t>SZ9D002</t>
  </si>
  <si>
    <t>Davanzale 70 mm</t>
  </si>
  <si>
    <t>SZ9D003</t>
  </si>
  <si>
    <t>Sill 80 mm U</t>
  </si>
  <si>
    <t>SZ9D004</t>
  </si>
  <si>
    <t>Sill 90 mm  U</t>
  </si>
  <si>
    <t>SZ9D005</t>
  </si>
  <si>
    <t>Sill 110 mm  U</t>
  </si>
  <si>
    <t>SZ9D006</t>
  </si>
  <si>
    <t>Davanzale 130 mm</t>
  </si>
  <si>
    <t>SZ9D007</t>
  </si>
  <si>
    <t>Davanzale 150 mm</t>
  </si>
  <si>
    <t>SZ9D008</t>
  </si>
  <si>
    <t>Davanzale 165 mm</t>
  </si>
  <si>
    <t>SZ9D009</t>
  </si>
  <si>
    <t>Sill 180 mm  U</t>
  </si>
  <si>
    <t>SZ9D010</t>
  </si>
  <si>
    <t>Davanzale 205 mm</t>
  </si>
  <si>
    <t>SZ9D220</t>
  </si>
  <si>
    <t>SZ9D221</t>
  </si>
  <si>
    <t>Davanzale 170 mm</t>
  </si>
  <si>
    <t>SC9A112</t>
  </si>
  <si>
    <t>SC9A122</t>
  </si>
  <si>
    <t>SC9A202</t>
  </si>
  <si>
    <t>SC9A110</t>
  </si>
  <si>
    <t>SC9A130</t>
  </si>
  <si>
    <t>SZ9A526</t>
  </si>
  <si>
    <t>SZ9A521</t>
  </si>
  <si>
    <t>Design profile</t>
  </si>
  <si>
    <t>D3076023</t>
  </si>
  <si>
    <t>TELAIO PERSIANA CON BATUTA DA 70 MM</t>
  </si>
  <si>
    <t>D3076024</t>
  </si>
  <si>
    <t>TELAIO PERSIANA CON BATUTA DA 45 MM</t>
  </si>
  <si>
    <t>D3076022</t>
  </si>
  <si>
    <t>D1100000</t>
  </si>
  <si>
    <t>Anta a Z a scomparsa suqdrata con guarni</t>
  </si>
  <si>
    <t>D1100001</t>
  </si>
  <si>
    <t>D1100002</t>
  </si>
  <si>
    <t>D1100003</t>
  </si>
  <si>
    <t>Anta T squadrata a scomparza con gurn</t>
  </si>
  <si>
    <t>D1100004</t>
  </si>
  <si>
    <t>Anta Z a scomparsa squadrata</t>
  </si>
  <si>
    <t>D1100005</t>
  </si>
  <si>
    <t>Anta T a scomparsa</t>
  </si>
  <si>
    <t>D1100006</t>
  </si>
  <si>
    <t>D1100007</t>
  </si>
  <si>
    <t>W1010140</t>
  </si>
  <si>
    <t>W1010220</t>
  </si>
  <si>
    <t>W1010221</t>
  </si>
  <si>
    <t>W1010314</t>
  </si>
  <si>
    <t>W1010418</t>
  </si>
  <si>
    <t>SECONDA ANTA (con 1 guarnizione grigia)</t>
  </si>
  <si>
    <t>W3090090</t>
  </si>
  <si>
    <t>Fermavetro 17 /41mm</t>
  </si>
  <si>
    <t>W3090121</t>
  </si>
  <si>
    <t>COPRIGIUNTO 29 MM</t>
  </si>
  <si>
    <t>W3090122</t>
  </si>
  <si>
    <t>COPRIGIUNTO 49 MM</t>
  </si>
  <si>
    <t>W3090162</t>
  </si>
  <si>
    <t>COPRIFILO SOGLIA 100 MM</t>
  </si>
  <si>
    <t>W3090173</t>
  </si>
  <si>
    <t>Fermavetro 26/41mm</t>
  </si>
  <si>
    <t>W4000165</t>
  </si>
  <si>
    <t>COPRIFILO SOGLIA 31 MM PRE-FORATO</t>
  </si>
  <si>
    <t>W4000166</t>
  </si>
  <si>
    <t>COPRIFILO SOGLIA 51MM PRE-FORATO</t>
  </si>
  <si>
    <t>W4000206</t>
  </si>
  <si>
    <t xml:space="preserve">Bancale 175,6mm, Preforato </t>
  </si>
  <si>
    <t>Y1715122</t>
  </si>
  <si>
    <t>Y1715126</t>
  </si>
  <si>
    <t>Y1715127</t>
  </si>
  <si>
    <t>Y17A0068</t>
  </si>
  <si>
    <t>Y17A0069</t>
  </si>
  <si>
    <t>Y17A0099</t>
  </si>
  <si>
    <t>Y17A0100</t>
  </si>
  <si>
    <t>Y17A0137</t>
  </si>
  <si>
    <t>Y17A0138</t>
  </si>
  <si>
    <t>Y3710004</t>
  </si>
  <si>
    <t>Riporto squadrato per maniglia centrata</t>
  </si>
  <si>
    <t>Y3710014</t>
  </si>
  <si>
    <t>Anta Z scomparsa squadrata con guarni</t>
  </si>
  <si>
    <t>Anta T squadrata scomparsa</t>
  </si>
  <si>
    <t>Telaio Anta a Scomparsa</t>
  </si>
  <si>
    <t>Traverso 40mm</t>
  </si>
  <si>
    <t>Traverso 1010140 con guarnizioni nere</t>
  </si>
  <si>
    <t>Traverso 1010140 con guarnizioni grigie</t>
  </si>
  <si>
    <t>Traverso anta a scomparsa 32mm</t>
  </si>
  <si>
    <t>Zoccolo Riportato</t>
  </si>
  <si>
    <t>Anza a Z a Scomparsa squadrata</t>
  </si>
  <si>
    <t>Traverso 1010314 con guarnizioni nere</t>
  </si>
  <si>
    <t>Traverso 1010314 con guarnizioni grigie</t>
  </si>
  <si>
    <t>Copertina traverso</t>
  </si>
  <si>
    <t>D4100000</t>
  </si>
  <si>
    <t>Scudo termico centrale</t>
  </si>
  <si>
    <t>D4100001</t>
  </si>
  <si>
    <t>Scudo termico per T central</t>
  </si>
  <si>
    <t>D4100002</t>
  </si>
  <si>
    <t>Scudo termico Telaio</t>
  </si>
  <si>
    <t>D4100003</t>
  </si>
  <si>
    <t>Supporto vetro</t>
  </si>
  <si>
    <t>D4101000</t>
  </si>
  <si>
    <t>Angolo scudo Termico</t>
  </si>
  <si>
    <t>W0197248</t>
  </si>
  <si>
    <t>Espansore</t>
  </si>
  <si>
    <t>W4010015</t>
  </si>
  <si>
    <t>W4010016</t>
  </si>
  <si>
    <t>W4010235</t>
  </si>
  <si>
    <t>Guarn.Vetro Int.5mm. GRIGIA</t>
  </si>
  <si>
    <t>W4010236</t>
  </si>
  <si>
    <t>Guarn.Vetro Int.6mm. GRIGIA</t>
  </si>
  <si>
    <t>W4040088</t>
  </si>
  <si>
    <t>Tappo Copriforo ø10mm.</t>
  </si>
  <si>
    <t>W4040645</t>
  </si>
  <si>
    <t>TAPPO PER TRAVERSI GRIGIO</t>
  </si>
  <si>
    <t>W4040756</t>
  </si>
  <si>
    <t>W4040772</t>
  </si>
  <si>
    <t>TAPPO TERMINALE PER FISSO Dx e Sx</t>
  </si>
  <si>
    <t>W4050477</t>
  </si>
  <si>
    <t>SQUADRETTA CIANFRINARE 18 x 13.7 MM</t>
  </si>
  <si>
    <t>W4050478</t>
  </si>
  <si>
    <t>W4050507</t>
  </si>
  <si>
    <t>W4050510</t>
  </si>
  <si>
    <t>SQUADRETTA DI ALLINEAMENTO PER ALETTA TELAIO</t>
  </si>
  <si>
    <t>W4070000</t>
  </si>
  <si>
    <t>Spina  ø6x10mm. Inox</t>
  </si>
  <si>
    <t>W4070050</t>
  </si>
  <si>
    <t>Autofilettante 4,8x32 T25 ISO7049 A2</t>
  </si>
  <si>
    <t>W4070051</t>
  </si>
  <si>
    <t>Autofilettante 4,8x60 T25 ISO7049 A2</t>
  </si>
  <si>
    <t>W4070501</t>
  </si>
  <si>
    <t>W4080317</t>
  </si>
  <si>
    <t>SUPPORTO VETRO 40 MM</t>
  </si>
  <si>
    <t>W4080363</t>
  </si>
  <si>
    <t>SUPPORTO VETRO &gt; 32 MM</t>
  </si>
  <si>
    <t>W4080364</t>
  </si>
  <si>
    <t>SUPPORTO VETRO &lt; 32 MM</t>
  </si>
  <si>
    <t>W4910003</t>
  </si>
  <si>
    <t>W4910082</t>
  </si>
  <si>
    <t>GUARNIZIONE FERMAVETRO 4MM GRIGIA</t>
  </si>
  <si>
    <t>W4950062</t>
  </si>
  <si>
    <t>Squad.Angolo Variab.Tubolare 30mm.</t>
  </si>
  <si>
    <t>W4950280</t>
  </si>
  <si>
    <t>SQUADRETTA PRESSOFUSA A CIANFRINARE C. 18 MM</t>
  </si>
  <si>
    <t>W5070012</t>
  </si>
  <si>
    <t>W5070044</t>
  </si>
  <si>
    <t>Sigillante non siliconico</t>
  </si>
  <si>
    <t>W5070231</t>
  </si>
  <si>
    <t>Colla epossidica bi-componente, bianca (2x310ml)</t>
  </si>
  <si>
    <t>W5970003</t>
  </si>
  <si>
    <t>SILCOSEAL Silicone 310 ml, nero</t>
  </si>
  <si>
    <t>W8020002</t>
  </si>
  <si>
    <t>SUPPORTO PER VETRO SUPERIORE A 32 MM</t>
  </si>
  <si>
    <t>Y4730002</t>
  </si>
  <si>
    <t>SUPPORTO VETRO PER NODO FISSO</t>
  </si>
  <si>
    <t>Y4740007</t>
  </si>
  <si>
    <t>Y4740012</t>
  </si>
  <si>
    <t>Tappo per Riporto centrale Y3710004</t>
  </si>
  <si>
    <t>Y4750001</t>
  </si>
  <si>
    <t>SQUADRETTA PRESSOFUSA</t>
  </si>
  <si>
    <t>Y4750002</t>
  </si>
  <si>
    <t>SQUADRETTA ANGOLO VARIABILE 30.6 X 11 MM</t>
  </si>
  <si>
    <t>TAPPI ESTERNI GIUNZIONE T-Z HI</t>
  </si>
  <si>
    <t>SC9A028</t>
  </si>
  <si>
    <t>SC9A033</t>
  </si>
  <si>
    <t>SKU2064</t>
  </si>
  <si>
    <t>SKU2074</t>
  </si>
  <si>
    <t>Profilato Isolatore  (lungh. 7m)</t>
  </si>
  <si>
    <t>GUARNIZIONE A CHIODO 2-3mm PRETAGLIATA</t>
  </si>
  <si>
    <t>Anta Z TOP TB65</t>
  </si>
  <si>
    <t>T141034</t>
  </si>
  <si>
    <t>ANTA CENTRALE 4 ANTE VETRO 32MM</t>
  </si>
  <si>
    <t>Gruppo F Seaside</t>
  </si>
  <si>
    <t>Gruppo G Seaside</t>
  </si>
  <si>
    <t>Gruppo
A Seaside</t>
  </si>
  <si>
    <t>Gruppo
B Seaside</t>
  </si>
  <si>
    <t>Gruppo
C Seaside</t>
  </si>
  <si>
    <t>Gruppo
D Seaside</t>
  </si>
  <si>
    <t>Gruppo
E Seaside</t>
  </si>
  <si>
    <t>ANTA 'T' A SCOMPARSA SQUADRATA</t>
  </si>
  <si>
    <t>ANTA 'Z' A SCOMPARSA SQUADRATA con guarnizioni nere</t>
  </si>
  <si>
    <t>ANTA 'T' A SCOMPARSA SQUADRATA con guarnizioni nere</t>
  </si>
  <si>
    <t>ANTA 'T' A SCOMPARSA SQUADRATA con guarnizioni grigie</t>
  </si>
  <si>
    <t>D4074015</t>
  </si>
  <si>
    <t>spazzolino H 10-11mm</t>
  </si>
  <si>
    <t xml:space="preserve">Tappo di Testa Mont.Centr.32mm. </t>
  </si>
  <si>
    <t>XL50302</t>
  </si>
  <si>
    <t>XR120404</t>
  </si>
  <si>
    <t>XR60603</t>
  </si>
  <si>
    <t>D1057058</t>
  </si>
  <si>
    <t>D1057059</t>
  </si>
  <si>
    <t>D1057060</t>
  </si>
  <si>
    <t>D1060103</t>
  </si>
  <si>
    <t>Profilato Stulp piano per pista 16</t>
  </si>
  <si>
    <t>PROFILATO TELAIO Z piano</t>
  </si>
  <si>
    <t>PROFILATO TELAIO L piano</t>
  </si>
  <si>
    <t>PROFILATO TELAIO 'Z' BATTUTA 40mm piano</t>
  </si>
  <si>
    <t>Telaio Z piano</t>
  </si>
  <si>
    <t>SRU0122</t>
  </si>
  <si>
    <t>guarnizione anta scorrevole alzante in TPE</t>
  </si>
  <si>
    <t>Tubo rettangolo 120x40x4</t>
  </si>
  <si>
    <t>Tubo rettangolo 600x60x3</t>
  </si>
  <si>
    <t>STD Angolare 50x30x2</t>
  </si>
  <si>
    <t>D3050001</t>
  </si>
  <si>
    <t>D4280076</t>
  </si>
  <si>
    <t>D4280009</t>
  </si>
  <si>
    <r>
      <t xml:space="preserve">MF
</t>
    </r>
    <r>
      <rPr>
        <i/>
        <sz val="9"/>
        <rFont val="Verdana"/>
        <family val="2"/>
      </rPr>
      <t>Grezzo</t>
    </r>
    <r>
      <rPr>
        <b/>
        <sz val="9"/>
        <rFont val="Verdana"/>
        <family val="2"/>
      </rPr>
      <t xml:space="preserve"> sett</t>
    </r>
  </si>
  <si>
    <t>D1060104</t>
  </si>
  <si>
    <t>Telaio Maggiorato H</t>
  </si>
  <si>
    <t xml:space="preserve"> </t>
  </si>
  <si>
    <t>Controtelaio per profilati con sezione da 45mm</t>
  </si>
  <si>
    <t>Controtelaio per profilati con sezione da 65mm</t>
  </si>
  <si>
    <t>Controtelaio aletta 40mm per profilati con sezione da 45mm</t>
  </si>
  <si>
    <t>D6290106</t>
  </si>
  <si>
    <t>30D23-COMPENS.DILATAZIONE LAM.FISSA</t>
  </si>
  <si>
    <t>D6B10002</t>
  </si>
  <si>
    <t>XR154047</t>
  </si>
  <si>
    <t>XO303</t>
  </si>
  <si>
    <t>XF404</t>
  </si>
  <si>
    <t>XL50152</t>
  </si>
  <si>
    <t>XL50402</t>
  </si>
  <si>
    <t>XL60402</t>
  </si>
  <si>
    <t>XL80402</t>
  </si>
  <si>
    <t>XR120402</t>
  </si>
  <si>
    <t>XR150502</t>
  </si>
  <si>
    <t>XR302415</t>
  </si>
  <si>
    <t>XU30502</t>
  </si>
  <si>
    <t>XR102015</t>
  </si>
  <si>
    <t>XR301515</t>
  </si>
  <si>
    <t>XR10025</t>
  </si>
  <si>
    <t>XL100505</t>
  </si>
  <si>
    <t>XL120402</t>
  </si>
  <si>
    <t>XL50252</t>
  </si>
  <si>
    <t>XL50505</t>
  </si>
  <si>
    <t>XR302015</t>
  </si>
  <si>
    <t>XR804015</t>
  </si>
  <si>
    <t>XR80404</t>
  </si>
  <si>
    <t>XR252515</t>
  </si>
  <si>
    <t>XR404015</t>
  </si>
  <si>
    <t>XR454515</t>
  </si>
  <si>
    <t>XU20802</t>
  </si>
  <si>
    <t>D1060105</t>
  </si>
  <si>
    <t>PROFILATO TELAIO Z smussato battuta 70mm</t>
  </si>
  <si>
    <t>Tubo rettangolare 150x40x4,75</t>
  </si>
  <si>
    <t>Tubo tondo 30x3</t>
  </si>
  <si>
    <t>Sezione piana 40x4</t>
  </si>
  <si>
    <t>Profilo L 50x15x2</t>
  </si>
  <si>
    <t>Profilo L 50x40x2</t>
  </si>
  <si>
    <t>Profilo L 60x40x2</t>
  </si>
  <si>
    <t>Profilo L 80x40x2</t>
  </si>
  <si>
    <t>Tubo rettangolare 120x40x2</t>
  </si>
  <si>
    <t>Tubo rettangolare 150x50x2</t>
  </si>
  <si>
    <t>Tubo rettangolare 30x24x1,5</t>
  </si>
  <si>
    <t>Profilo U 30x50x2</t>
  </si>
  <si>
    <t>Tubo rettangolare 100x20x1,5</t>
  </si>
  <si>
    <t>Tubo rettangolare 30x15x1,5</t>
  </si>
  <si>
    <t>Tubo quadrato 100x100x2,5</t>
  </si>
  <si>
    <t>Profilo L 100x50x5</t>
  </si>
  <si>
    <t>Profilo L 120x40x2</t>
  </si>
  <si>
    <t>Profilo L 50x25x2</t>
  </si>
  <si>
    <t>Profilo L 50x50x5</t>
  </si>
  <si>
    <t>Tubo rettangolare 30x20x1,5</t>
  </si>
  <si>
    <t>Tubo rettangolare 80x40x1,5</t>
  </si>
  <si>
    <t>Tubo rettangolare 80x40x4</t>
  </si>
  <si>
    <t>Tubo quadrato 25x25x1,5</t>
  </si>
  <si>
    <t>Tubo quadrato 40x40x1,5</t>
  </si>
  <si>
    <t>Tubo quadrato 45x45x1,5</t>
  </si>
  <si>
    <t>Profilo U 20x80x2</t>
  </si>
  <si>
    <t>Profilato di isolamento incontro ridotto (1pz 5,5m)</t>
  </si>
  <si>
    <t>BLOCCHETTI UNIONE ANGOLI LEGNO (1 conf = 1000pz)</t>
  </si>
  <si>
    <t>Su richiesta</t>
  </si>
  <si>
    <t>6B10002-CERNIERA DOMAL SUNNY GENOVESE</t>
  </si>
  <si>
    <t>17 Ottobre 2022</t>
  </si>
  <si>
    <t>Euro</t>
  </si>
  <si>
    <t>Kg/mt</t>
  </si>
  <si>
    <t>accessori</t>
  </si>
  <si>
    <t>Meccanismo per martelline</t>
  </si>
  <si>
    <t>Kit MAGICUBE per anta ribalta destra con cerniere a scomparsa e braccio lungo - portata 180 kg</t>
  </si>
  <si>
    <t>Kit base senza tassello di raccordo per finestre ad un anta</t>
  </si>
  <si>
    <t>Rinvio d'angolo supplementare con punto di chiusura</t>
  </si>
  <si>
    <t>Punto di chiusura supplementare</t>
  </si>
  <si>
    <t>descrizione</t>
  </si>
  <si>
    <t>A</t>
  </si>
  <si>
    <t>PZ.</t>
  </si>
  <si>
    <t>tot.mm</t>
  </si>
  <si>
    <t>sconto profili</t>
  </si>
  <si>
    <t>sconto accessori</t>
  </si>
  <si>
    <t>fascia colore</t>
  </si>
  <si>
    <t>profili freddi</t>
  </si>
  <si>
    <t>profilo termico</t>
  </si>
  <si>
    <t>correttivo + mm</t>
  </si>
  <si>
    <t>mm</t>
  </si>
  <si>
    <t>E/MT scontato</t>
  </si>
  <si>
    <t xml:space="preserve">E/Mt listino </t>
  </si>
  <si>
    <t xml:space="preserve">E/Kg listino </t>
  </si>
  <si>
    <t>E/Kg scontato</t>
  </si>
  <si>
    <t xml:space="preserve">E/cad. listino </t>
  </si>
  <si>
    <t>E/cad. scontato</t>
  </si>
  <si>
    <t>%</t>
  </si>
  <si>
    <t>larghezza</t>
  </si>
  <si>
    <t>altezza</t>
  </si>
  <si>
    <t>guarnizioni</t>
  </si>
  <si>
    <t>alluminio isolato</t>
  </si>
  <si>
    <t>ferramenta</t>
  </si>
  <si>
    <t>sconto ferramenta</t>
  </si>
  <si>
    <t>totale costi</t>
  </si>
  <si>
    <t>apertura ad anta/ribalta</t>
  </si>
  <si>
    <t>apertura ad anta+anta/ribalta</t>
  </si>
  <si>
    <t>tot.mt</t>
  </si>
  <si>
    <t>Coppia di cerniere a scomparsa MAGICUBE per anta battente sinistra - portata 180 kg</t>
  </si>
  <si>
    <t>Comando di chiusura bidirezionale</t>
  </si>
  <si>
    <t>Terminale asta</t>
  </si>
  <si>
    <t>Chiusura a contrasto</t>
  </si>
  <si>
    <t>Incontro singolo registrabile</t>
  </si>
  <si>
    <t>Incontro doppio registrabile</t>
  </si>
  <si>
    <t>valido da: 01.07.2022 al 31.12.2022</t>
  </si>
  <si>
    <t>Listino</t>
  </si>
  <si>
    <t>Codice</t>
  </si>
  <si>
    <t>Colori</t>
  </si>
  <si>
    <t>Conf.</t>
  </si>
  <si>
    <t>U.M.</t>
  </si>
  <si>
    <t>Listino metalest</t>
  </si>
  <si>
    <t>0500A_03</t>
  </si>
  <si>
    <t>03-INOX PVD</t>
  </si>
  <si>
    <t>PZ</t>
  </si>
  <si>
    <t>Martellina IRIS</t>
  </si>
  <si>
    <t>0500A_05</t>
  </si>
  <si>
    <t>05-SILVER ADZ</t>
  </si>
  <si>
    <t>0500A_16</t>
  </si>
  <si>
    <t>16-GOLD PVD</t>
  </si>
  <si>
    <t>0500A_31</t>
  </si>
  <si>
    <t>31-1013 GLO</t>
  </si>
  <si>
    <t>0500A_32</t>
  </si>
  <si>
    <t>32-9010 GLO</t>
  </si>
  <si>
    <t>0500A_37</t>
  </si>
  <si>
    <t>37-9005 MAT</t>
  </si>
  <si>
    <t>0500A_48</t>
  </si>
  <si>
    <t>48-GREY BH</t>
  </si>
  <si>
    <t>0500A_58</t>
  </si>
  <si>
    <t>58-9016 GLO</t>
  </si>
  <si>
    <t>0500A_61</t>
  </si>
  <si>
    <t>61-BROWN TX</t>
  </si>
  <si>
    <t>0500A_99</t>
  </si>
  <si>
    <t>99-UNF FLT</t>
  </si>
  <si>
    <t>0500A_AH</t>
  </si>
  <si>
    <t>AH-1013 MAT</t>
  </si>
  <si>
    <t>0500A_BN</t>
  </si>
  <si>
    <t>BN-BRONZE MAT</t>
  </si>
  <si>
    <t>0500A_G5</t>
  </si>
  <si>
    <t>G5-9006 MAT</t>
  </si>
  <si>
    <t>0500A_G6</t>
  </si>
  <si>
    <t>G6-SILVER SGL</t>
  </si>
  <si>
    <t>0500A_MR</t>
  </si>
  <si>
    <t>MR-7016 MAT</t>
  </si>
  <si>
    <t>0500A_MV</t>
  </si>
  <si>
    <t>MV-INOX SGL</t>
  </si>
  <si>
    <t>0500A_NJ</t>
  </si>
  <si>
    <t>NJ-INOX GLO</t>
  </si>
  <si>
    <t>0500A_NN</t>
  </si>
  <si>
    <t>NN-7016 TX</t>
  </si>
  <si>
    <t>0500A_OV</t>
  </si>
  <si>
    <t>OV-BLACK SGL</t>
  </si>
  <si>
    <t>0500A_QM</t>
  </si>
  <si>
    <t>QM-9010 MAT</t>
  </si>
  <si>
    <t>0500A_QT</t>
  </si>
  <si>
    <t>QT-9003 MAT</t>
  </si>
  <si>
    <t>0500A_QX</t>
  </si>
  <si>
    <t>QX-9016 MAT</t>
  </si>
  <si>
    <t>0500A_S5</t>
  </si>
  <si>
    <t>S5-SILVER ZNC</t>
  </si>
  <si>
    <t>0502AZ_31</t>
  </si>
  <si>
    <t>Martellina IRIS con selettore a chiave</t>
  </si>
  <si>
    <t>0502AZ_32</t>
  </si>
  <si>
    <t>0502AZ_37</t>
  </si>
  <si>
    <t>0502AZ_58</t>
  </si>
  <si>
    <t>0502AZ_76</t>
  </si>
  <si>
    <t>76-1015 GLO</t>
  </si>
  <si>
    <t>0502AZ_BN</t>
  </si>
  <si>
    <t>0502AZ_G5</t>
  </si>
  <si>
    <t>0502AZ_G6</t>
  </si>
  <si>
    <t>0502AZ_MR</t>
  </si>
  <si>
    <t>0502AZ_MV</t>
  </si>
  <si>
    <t>0502AZ_NJ</t>
  </si>
  <si>
    <t>0502AZ_OV</t>
  </si>
  <si>
    <t>0502AZ_QM</t>
  </si>
  <si>
    <t>0502AZ_QX</t>
  </si>
  <si>
    <t>0502AZ_S5</t>
  </si>
  <si>
    <t>0510A_03</t>
  </si>
  <si>
    <t>Martellina EOS</t>
  </si>
  <si>
    <t>0510A_05</t>
  </si>
  <si>
    <t>0510A_16</t>
  </si>
  <si>
    <t>0510A_31</t>
  </si>
  <si>
    <t>0510A_32</t>
  </si>
  <si>
    <t>0510A_37</t>
  </si>
  <si>
    <t>0510A_48</t>
  </si>
  <si>
    <t>0510A_58</t>
  </si>
  <si>
    <t>0510A_65</t>
  </si>
  <si>
    <t>65-BRONZE MAT</t>
  </si>
  <si>
    <t>0510A_70</t>
  </si>
  <si>
    <t>70-BROWN MAT</t>
  </si>
  <si>
    <t>0510A_76</t>
  </si>
  <si>
    <t>0510A_99</t>
  </si>
  <si>
    <t>0510A_AH</t>
  </si>
  <si>
    <t>0510A_BN</t>
  </si>
  <si>
    <t>0510A_G5</t>
  </si>
  <si>
    <t>0510A_G6</t>
  </si>
  <si>
    <t>0510A_MR</t>
  </si>
  <si>
    <t>0510A_MV</t>
  </si>
  <si>
    <t>0510A_NJ</t>
  </si>
  <si>
    <t>0510A_NN</t>
  </si>
  <si>
    <t>0510A_OT</t>
  </si>
  <si>
    <t>OT-9001 MAT</t>
  </si>
  <si>
    <t>0510A_OV</t>
  </si>
  <si>
    <t>0510A_QK</t>
  </si>
  <si>
    <t>QK-9006 SGL</t>
  </si>
  <si>
    <t>0510A_QM</t>
  </si>
  <si>
    <t>0510A_QT</t>
  </si>
  <si>
    <t>0510A_QX</t>
  </si>
  <si>
    <t>0510A_S5</t>
  </si>
  <si>
    <t>0510S_31</t>
  </si>
  <si>
    <t>0510S_32</t>
  </si>
  <si>
    <t>0510S_37</t>
  </si>
  <si>
    <t>0510S_58</t>
  </si>
  <si>
    <t>0510S_99</t>
  </si>
  <si>
    <t>0510S_BN</t>
  </si>
  <si>
    <t>0510S_G5</t>
  </si>
  <si>
    <t>0510S_G6</t>
  </si>
  <si>
    <t>0510S_MV</t>
  </si>
  <si>
    <t>0510S_NN</t>
  </si>
  <si>
    <t>0510S_OV</t>
  </si>
  <si>
    <t>0510S_QM</t>
  </si>
  <si>
    <t>0511A_05</t>
  </si>
  <si>
    <t>Martellina EOS con chiave</t>
  </si>
  <si>
    <t>0511A_31</t>
  </si>
  <si>
    <t>0511A_32</t>
  </si>
  <si>
    <t>0511A_37</t>
  </si>
  <si>
    <t>0511A_58</t>
  </si>
  <si>
    <t>0511A_BN</t>
  </si>
  <si>
    <t>0511A_G5</t>
  </si>
  <si>
    <t>0511A_G6</t>
  </si>
  <si>
    <t>0511A_MR</t>
  </si>
  <si>
    <t>0511A_MV</t>
  </si>
  <si>
    <t>0511A_NJ</t>
  </si>
  <si>
    <t>0511A_OV</t>
  </si>
  <si>
    <t>0511A_QM</t>
  </si>
  <si>
    <t>0511A_QT</t>
  </si>
  <si>
    <t>0511A_QX</t>
  </si>
  <si>
    <t>0511A_S5</t>
  </si>
  <si>
    <t>0511AK_03</t>
  </si>
  <si>
    <t>0511AK_16</t>
  </si>
  <si>
    <t>0511S_31</t>
  </si>
  <si>
    <t>0511S_32</t>
  </si>
  <si>
    <t>0511S_37</t>
  </si>
  <si>
    <t>0511S_58</t>
  </si>
  <si>
    <t>0511S_G5</t>
  </si>
  <si>
    <t>0511S_G6</t>
  </si>
  <si>
    <t>0511S_MV</t>
  </si>
  <si>
    <t>0511S_NN</t>
  </si>
  <si>
    <t>0511S_OV</t>
  </si>
  <si>
    <t>0511S_QM</t>
  </si>
  <si>
    <t>0512AZ_31</t>
  </si>
  <si>
    <t>Martellina EOS con selettore a chiave</t>
  </si>
  <si>
    <t>0512AZ_32</t>
  </si>
  <si>
    <t>0512AZ_37</t>
  </si>
  <si>
    <t>0512AZ_58</t>
  </si>
  <si>
    <t>0512AZ_65</t>
  </si>
  <si>
    <t>0512AZ_G5</t>
  </si>
  <si>
    <t>0512AZ_G6</t>
  </si>
  <si>
    <t>0512AZ_MR</t>
  </si>
  <si>
    <t>0512AZ_MV</t>
  </si>
  <si>
    <t>0512AZ_NJ</t>
  </si>
  <si>
    <t>0512AZ_OV</t>
  </si>
  <si>
    <t>0512AZ_QM</t>
  </si>
  <si>
    <t>0512AZ_QX</t>
  </si>
  <si>
    <t>0514AL_32</t>
  </si>
  <si>
    <t>Martellina EOS disassata sinistra</t>
  </si>
  <si>
    <t>0514AL_37</t>
  </si>
  <si>
    <t>0514AL_58</t>
  </si>
  <si>
    <t>0514AL_99</t>
  </si>
  <si>
    <t>0514AL_G5</t>
  </si>
  <si>
    <t>0514AL_G6</t>
  </si>
  <si>
    <t>0514AL_MR</t>
  </si>
  <si>
    <t>0514AL_MV</t>
  </si>
  <si>
    <t>0514AL_NJ</t>
  </si>
  <si>
    <t>0514AL_NN</t>
  </si>
  <si>
    <t>0514AL_QX</t>
  </si>
  <si>
    <t>0514AR_32</t>
  </si>
  <si>
    <t>Martellina EOS disassata destra</t>
  </si>
  <si>
    <t>0514AR_37</t>
  </si>
  <si>
    <t>0514AR_58</t>
  </si>
  <si>
    <t>0514AR_99</t>
  </si>
  <si>
    <t>0514AR_G5</t>
  </si>
  <si>
    <t>0514AR_G6</t>
  </si>
  <si>
    <t>0514AR_MR</t>
  </si>
  <si>
    <t>0514AR_MV</t>
  </si>
  <si>
    <t>0514AR_NJ</t>
  </si>
  <si>
    <t>0514AR_NN</t>
  </si>
  <si>
    <t>0514AR_QX</t>
  </si>
  <si>
    <t>0514BL_32</t>
  </si>
  <si>
    <t>Martellina EOS disassata sinistra con spessore 10mm</t>
  </si>
  <si>
    <t>0514BL_37</t>
  </si>
  <si>
    <t>0514BL_58</t>
  </si>
  <si>
    <t>0514BL_99</t>
  </si>
  <si>
    <t>0514BL_G5</t>
  </si>
  <si>
    <t>0514BL_G6</t>
  </si>
  <si>
    <t>0514BL_MR</t>
  </si>
  <si>
    <t>0514BL_MV</t>
  </si>
  <si>
    <t>0514BL_NJ</t>
  </si>
  <si>
    <t>0514BL_NN</t>
  </si>
  <si>
    <t>0514BL_QX</t>
  </si>
  <si>
    <t>0514BR_32</t>
  </si>
  <si>
    <t>Martellina EOS disassata destra con spessore 10mm</t>
  </si>
  <si>
    <t>0514BR_37</t>
  </si>
  <si>
    <t>0514BR_58</t>
  </si>
  <si>
    <t>0514BR_99</t>
  </si>
  <si>
    <t>0514BR_G5</t>
  </si>
  <si>
    <t>0514BR_G6</t>
  </si>
  <si>
    <t>0514BR_MR</t>
  </si>
  <si>
    <t>0514BR_MV</t>
  </si>
  <si>
    <t>0514BR_NJ</t>
  </si>
  <si>
    <t>0514BR_NN</t>
  </si>
  <si>
    <t>0514BR_QX</t>
  </si>
  <si>
    <t>0520_Z5</t>
  </si>
  <si>
    <t>Z5-GREY ZNC</t>
  </si>
  <si>
    <t>0520P_88</t>
  </si>
  <si>
    <t>88-BLACK NYL</t>
  </si>
  <si>
    <t>Spessore per meccanismo 0520 su profili R40</t>
  </si>
  <si>
    <t>0530B_03</t>
  </si>
  <si>
    <t>Cremonese GEA ad una uscita</t>
  </si>
  <si>
    <t>0530B_16</t>
  </si>
  <si>
    <t>0530B_31</t>
  </si>
  <si>
    <t>0530B_32</t>
  </si>
  <si>
    <t>0530B_34</t>
  </si>
  <si>
    <t>34-6005 GLO</t>
  </si>
  <si>
    <t>0530B_35</t>
  </si>
  <si>
    <t>35-8017 GLO</t>
  </si>
  <si>
    <t>0530B_37</t>
  </si>
  <si>
    <t>0530B_43</t>
  </si>
  <si>
    <t>43-8019 GLO</t>
  </si>
  <si>
    <t>0530B_48</t>
  </si>
  <si>
    <t>0530B_50</t>
  </si>
  <si>
    <t>50-GREEN BH</t>
  </si>
  <si>
    <t>0530B_51</t>
  </si>
  <si>
    <t>51-BROWN BH</t>
  </si>
  <si>
    <t>0530B_58</t>
  </si>
  <si>
    <t>0530B_61</t>
  </si>
  <si>
    <t>0530B_65</t>
  </si>
  <si>
    <t>0530B_70</t>
  </si>
  <si>
    <t>0530B_76</t>
  </si>
  <si>
    <t>0530B_99</t>
  </si>
  <si>
    <t>0530B_AH</t>
  </si>
  <si>
    <t>0530B_BN</t>
  </si>
  <si>
    <t>0530B_G5</t>
  </si>
  <si>
    <t>0530B_G6</t>
  </si>
  <si>
    <t>0530B_MR</t>
  </si>
  <si>
    <t>0530B_MV</t>
  </si>
  <si>
    <t>0530B_NJ</t>
  </si>
  <si>
    <t>0530B_NN</t>
  </si>
  <si>
    <t>0530B_OT</t>
  </si>
  <si>
    <t>0530B_OV</t>
  </si>
  <si>
    <t>0530B_QK</t>
  </si>
  <si>
    <t>0530B_QM</t>
  </si>
  <si>
    <t>0530B_QT</t>
  </si>
  <si>
    <t>0530B_QX</t>
  </si>
  <si>
    <t>0530B_S5</t>
  </si>
  <si>
    <t>0531B_31</t>
  </si>
  <si>
    <t>Cremonese GEA ad una uscita con chiave</t>
  </si>
  <si>
    <t>0531B_32</t>
  </si>
  <si>
    <t>0531B_37</t>
  </si>
  <si>
    <t>0531B_43</t>
  </si>
  <si>
    <t>0531B_48</t>
  </si>
  <si>
    <t>0531B_58</t>
  </si>
  <si>
    <t>0531B_AH</t>
  </si>
  <si>
    <t>0531B_BN</t>
  </si>
  <si>
    <t>0531B_G5</t>
  </si>
  <si>
    <t>0531B_G6</t>
  </si>
  <si>
    <t>0531B_MR</t>
  </si>
  <si>
    <t>0531B_MV</t>
  </si>
  <si>
    <t>0531B_NJ</t>
  </si>
  <si>
    <t>0531B_NN</t>
  </si>
  <si>
    <t>0531B_OV</t>
  </si>
  <si>
    <t>0531B_QM</t>
  </si>
  <si>
    <t>0531B_QT</t>
  </si>
  <si>
    <t>0531B_QX</t>
  </si>
  <si>
    <t>0531B_S5</t>
  </si>
  <si>
    <t>0531BK_03</t>
  </si>
  <si>
    <t>0531BK_16</t>
  </si>
  <si>
    <t>0532AZ_31</t>
  </si>
  <si>
    <t>Cremonese GEA con selettore a chiave</t>
  </si>
  <si>
    <t>0532AZ_32</t>
  </si>
  <si>
    <t>0532AZ_37</t>
  </si>
  <si>
    <t>0532AZ_50</t>
  </si>
  <si>
    <t>0532AZ_51</t>
  </si>
  <si>
    <t>0532AZ_58</t>
  </si>
  <si>
    <t>0532AZ_65</t>
  </si>
  <si>
    <t>0532AZ_G5</t>
  </si>
  <si>
    <t>0532AZ_G6</t>
  </si>
  <si>
    <t>0532AZ_MR</t>
  </si>
  <si>
    <t>0532AZ_MV</t>
  </si>
  <si>
    <t>0532AZ_NN</t>
  </si>
  <si>
    <t>0532AZ_QM</t>
  </si>
  <si>
    <t>0532AZ_QX</t>
  </si>
  <si>
    <t>0532AZ_S5</t>
  </si>
  <si>
    <t>0532BZ_31</t>
  </si>
  <si>
    <t>0532BZ_32</t>
  </si>
  <si>
    <t>0532BZ_37</t>
  </si>
  <si>
    <t>0532BZ_50</t>
  </si>
  <si>
    <t>0532BZ_51</t>
  </si>
  <si>
    <t>0532BZ_58</t>
  </si>
  <si>
    <t>0532BZ_65</t>
  </si>
  <si>
    <t>0532BZ_G5</t>
  </si>
  <si>
    <t>0532BZ_G6</t>
  </si>
  <si>
    <t>0532BZ_MR</t>
  </si>
  <si>
    <t>0532BZ_MV</t>
  </si>
  <si>
    <t>0532BZ_NJ</t>
  </si>
  <si>
    <t>0532BZ_NN</t>
  </si>
  <si>
    <t>0532BZ_QM</t>
  </si>
  <si>
    <t>0532BZ_QX</t>
  </si>
  <si>
    <t>0532BZ_S5</t>
  </si>
  <si>
    <t>0533B_31</t>
  </si>
  <si>
    <t>Cremonese GEA ad una uscita senza manico</t>
  </si>
  <si>
    <t>0533B_32</t>
  </si>
  <si>
    <t>0533B_37</t>
  </si>
  <si>
    <t>0533B_43</t>
  </si>
  <si>
    <t>0533B_48</t>
  </si>
  <si>
    <t>0533B_58</t>
  </si>
  <si>
    <t>0533B_60</t>
  </si>
  <si>
    <t>60-GREEN TX</t>
  </si>
  <si>
    <t>0533B_61</t>
  </si>
  <si>
    <t>0533B_65</t>
  </si>
  <si>
    <t>0533B_70</t>
  </si>
  <si>
    <t>0533B_76</t>
  </si>
  <si>
    <t>0533B_AH</t>
  </si>
  <si>
    <t>0533B_G5</t>
  </si>
  <si>
    <t>0533B_G6</t>
  </si>
  <si>
    <t>0533B_MR</t>
  </si>
  <si>
    <t>0533B_MV</t>
  </si>
  <si>
    <t>0533B_NN</t>
  </si>
  <si>
    <t>0533B_OV</t>
  </si>
  <si>
    <t>0533B_QM</t>
  </si>
  <si>
    <t>0534D_31</t>
  </si>
  <si>
    <t>Cremonese GEA  ad una uscita con manico lungo</t>
  </si>
  <si>
    <t>0534D_32</t>
  </si>
  <si>
    <t>0534D_37</t>
  </si>
  <si>
    <t>0534D_58</t>
  </si>
  <si>
    <t>0534D_70</t>
  </si>
  <si>
    <t>0534D_99</t>
  </si>
  <si>
    <t>0534D_G5</t>
  </si>
  <si>
    <t>0534D_G6</t>
  </si>
  <si>
    <t>0534D_MV</t>
  </si>
  <si>
    <t>0534D_NN</t>
  </si>
  <si>
    <t>0534D_OV</t>
  </si>
  <si>
    <t>0534D_QM</t>
  </si>
  <si>
    <t>0540B_03</t>
  </si>
  <si>
    <t>Cremonese GEA a due uscite</t>
  </si>
  <si>
    <t>0540B_16</t>
  </si>
  <si>
    <t>0540B_31</t>
  </si>
  <si>
    <t>0540B_32</t>
  </si>
  <si>
    <t>0540B_35</t>
  </si>
  <si>
    <t>0540B_37</t>
  </si>
  <si>
    <t>0540B_48</t>
  </si>
  <si>
    <t>0540B_50</t>
  </si>
  <si>
    <t>0540B_51</t>
  </si>
  <si>
    <t>0540B_58</t>
  </si>
  <si>
    <t>0540B_61</t>
  </si>
  <si>
    <t>0540B_65</t>
  </si>
  <si>
    <t>0540B_70</t>
  </si>
  <si>
    <t>0540B_76</t>
  </si>
  <si>
    <t>0540B_99</t>
  </si>
  <si>
    <t>0540B_AH</t>
  </si>
  <si>
    <t>0540B_BN</t>
  </si>
  <si>
    <t>0540B_G5</t>
  </si>
  <si>
    <t>0540B_G6</t>
  </si>
  <si>
    <t>0540B_MR</t>
  </si>
  <si>
    <t>0540B_MV</t>
  </si>
  <si>
    <t>0540B_NJ</t>
  </si>
  <si>
    <t>0540B_NN</t>
  </si>
  <si>
    <t>0540B_OT</t>
  </si>
  <si>
    <t>0540B_OV</t>
  </si>
  <si>
    <t>0540B_QM</t>
  </si>
  <si>
    <t>0540B_QT</t>
  </si>
  <si>
    <t>0540B_QX</t>
  </si>
  <si>
    <t>0540B_S5</t>
  </si>
  <si>
    <t>0541B_31</t>
  </si>
  <si>
    <t>Cremonese GEA a due uscite con chiave</t>
  </si>
  <si>
    <t>0541B_32</t>
  </si>
  <si>
    <t>0541B_35</t>
  </si>
  <si>
    <t>0541B_37</t>
  </si>
  <si>
    <t>0541B_48</t>
  </si>
  <si>
    <t>0541B_50</t>
  </si>
  <si>
    <t>0541B_51</t>
  </si>
  <si>
    <t>0541B_58</t>
  </si>
  <si>
    <t>0541B_BN</t>
  </si>
  <si>
    <t>0541B_G5</t>
  </si>
  <si>
    <t>0541B_G6</t>
  </si>
  <si>
    <t>0541B_MR</t>
  </si>
  <si>
    <t>0541B_MV</t>
  </si>
  <si>
    <t>0541B_NJ</t>
  </si>
  <si>
    <t>0541B_NN</t>
  </si>
  <si>
    <t>0541B_QM</t>
  </si>
  <si>
    <t>0541B_QT</t>
  </si>
  <si>
    <t>0541B_QX</t>
  </si>
  <si>
    <t>0541B_S5</t>
  </si>
  <si>
    <t>0541BK_03</t>
  </si>
  <si>
    <t>0541BK_16</t>
  </si>
  <si>
    <t>0543B_31</t>
  </si>
  <si>
    <t>Cremonese GEA a due uscite senza manico</t>
  </si>
  <si>
    <t>0543B_32</t>
  </si>
  <si>
    <t>0543B_37</t>
  </si>
  <si>
    <t>0543B_43</t>
  </si>
  <si>
    <t>0543B_48</t>
  </si>
  <si>
    <t>0543B_58</t>
  </si>
  <si>
    <t>0543B_60</t>
  </si>
  <si>
    <t>0543B_61</t>
  </si>
  <si>
    <t>0543B_65</t>
  </si>
  <si>
    <t>0543B_70</t>
  </si>
  <si>
    <t>0543B_76</t>
  </si>
  <si>
    <t>0543B_AH</t>
  </si>
  <si>
    <t>0543B_G5</t>
  </si>
  <si>
    <t>0543B_G6</t>
  </si>
  <si>
    <t>0543B_MR</t>
  </si>
  <si>
    <t>0543B_MV</t>
  </si>
  <si>
    <t>0543B_NN</t>
  </si>
  <si>
    <t>0543B_OV</t>
  </si>
  <si>
    <t>0543B_QM</t>
  </si>
  <si>
    <t>0640A_31</t>
  </si>
  <si>
    <t>Martellina OSIRIDE</t>
  </si>
  <si>
    <t>0640A_32</t>
  </si>
  <si>
    <t>0640A_34</t>
  </si>
  <si>
    <t>0640A_35</t>
  </si>
  <si>
    <t>0640A_37</t>
  </si>
  <si>
    <t>0640A_43</t>
  </si>
  <si>
    <t>0640A_48</t>
  </si>
  <si>
    <t>0640A_50</t>
  </si>
  <si>
    <t>0640A_51</t>
  </si>
  <si>
    <t>0640A_58</t>
  </si>
  <si>
    <t>0640A_65</t>
  </si>
  <si>
    <t>0640A_70</t>
  </si>
  <si>
    <t>0640A_76</t>
  </si>
  <si>
    <t>0640A_99</t>
  </si>
  <si>
    <t>0640A_G5</t>
  </si>
  <si>
    <t>0640A_G6</t>
  </si>
  <si>
    <t>0640A_MR</t>
  </si>
  <si>
    <t>0640A_MV</t>
  </si>
  <si>
    <t>0640A_NJ</t>
  </si>
  <si>
    <t>0640A_NN</t>
  </si>
  <si>
    <t>0640A_OV</t>
  </si>
  <si>
    <t>0640A_QM</t>
  </si>
  <si>
    <t>0640A_QT</t>
  </si>
  <si>
    <t>0640B_03</t>
  </si>
  <si>
    <t>0640B_16</t>
  </si>
  <si>
    <t>0640B_31</t>
  </si>
  <si>
    <t>0640B_32</t>
  </si>
  <si>
    <t>0640B_34</t>
  </si>
  <si>
    <t>0640B_35</t>
  </si>
  <si>
    <t>0640B_37</t>
  </si>
  <si>
    <t>0640B_43</t>
  </si>
  <si>
    <t>0640B_48</t>
  </si>
  <si>
    <t>0640B_50</t>
  </si>
  <si>
    <t>0640B_51</t>
  </si>
  <si>
    <t>0640B_58</t>
  </si>
  <si>
    <t>0640B_61</t>
  </si>
  <si>
    <t>0640B_76</t>
  </si>
  <si>
    <t>0640B_99</t>
  </si>
  <si>
    <t>0640B_AH</t>
  </si>
  <si>
    <t>0640B_BN</t>
  </si>
  <si>
    <t>0640B_G5</t>
  </si>
  <si>
    <t>0640B_G6</t>
  </si>
  <si>
    <t>0640B_MR</t>
  </si>
  <si>
    <t>0640B_MV</t>
  </si>
  <si>
    <t>0640B_NN</t>
  </si>
  <si>
    <t>0640B_QM</t>
  </si>
  <si>
    <t>0640B_QT</t>
  </si>
  <si>
    <t>0640B_QX</t>
  </si>
  <si>
    <t>0640S_03</t>
  </si>
  <si>
    <t>0640S_16</t>
  </si>
  <si>
    <t>0640S_31</t>
  </si>
  <si>
    <t>0640S_32</t>
  </si>
  <si>
    <t>0640S_37</t>
  </si>
  <si>
    <t>0640S_58</t>
  </si>
  <si>
    <t>0640S_99</t>
  </si>
  <si>
    <t>0640S_G5</t>
  </si>
  <si>
    <t>0640S_G6</t>
  </si>
  <si>
    <t>0640S_MV</t>
  </si>
  <si>
    <t>0640S_NN</t>
  </si>
  <si>
    <t>0640S_OV</t>
  </si>
  <si>
    <t>0640S_QM</t>
  </si>
  <si>
    <t>0640SA_03</t>
  </si>
  <si>
    <t>0640SA_16</t>
  </si>
  <si>
    <t>0640SA_31</t>
  </si>
  <si>
    <t>0640SA_32</t>
  </si>
  <si>
    <t>0640SA_37</t>
  </si>
  <si>
    <t>0640SA_58</t>
  </si>
  <si>
    <t>0640SA_99</t>
  </si>
  <si>
    <t>0640SA_G5</t>
  </si>
  <si>
    <t>0640SA_G6</t>
  </si>
  <si>
    <t>0640SA_MV</t>
  </si>
  <si>
    <t>0640SA_NN</t>
  </si>
  <si>
    <t>0640SA_OV</t>
  </si>
  <si>
    <t>0640SA_QM</t>
  </si>
  <si>
    <t>0641A_31</t>
  </si>
  <si>
    <t>Martellina OSIRIDE con chiave</t>
  </si>
  <si>
    <t>0641A_32</t>
  </si>
  <si>
    <t>0641A_34</t>
  </si>
  <si>
    <t>0641A_35</t>
  </si>
  <si>
    <t>0641A_37</t>
  </si>
  <si>
    <t>0641A_43</t>
  </si>
  <si>
    <t>0641A_48</t>
  </si>
  <si>
    <t>0641A_50</t>
  </si>
  <si>
    <t>0641A_51</t>
  </si>
  <si>
    <t>0641A_58</t>
  </si>
  <si>
    <t>0641A_G5</t>
  </si>
  <si>
    <t>0641A_G6</t>
  </si>
  <si>
    <t>0641A_MR</t>
  </si>
  <si>
    <t>0641A_MV</t>
  </si>
  <si>
    <t>0641A_QT</t>
  </si>
  <si>
    <t>0641B_31</t>
  </si>
  <si>
    <t>0641B_32</t>
  </si>
  <si>
    <t>0641B_34</t>
  </si>
  <si>
    <t>0641B_35</t>
  </si>
  <si>
    <t>0641B_37</t>
  </si>
  <si>
    <t>0641B_43</t>
  </si>
  <si>
    <t>0641B_48</t>
  </si>
  <si>
    <t>0641B_50</t>
  </si>
  <si>
    <t>0641B_51</t>
  </si>
  <si>
    <t>0641B_58</t>
  </si>
  <si>
    <t>0641B_BN</t>
  </si>
  <si>
    <t>0641B_G5</t>
  </si>
  <si>
    <t>0641B_G6</t>
  </si>
  <si>
    <t>0641B_MV</t>
  </si>
  <si>
    <t>0641B_QM</t>
  </si>
  <si>
    <t>0641B_QT</t>
  </si>
  <si>
    <t>0641BK_03</t>
  </si>
  <si>
    <t>0641BK_16</t>
  </si>
  <si>
    <t>0641BZ_31</t>
  </si>
  <si>
    <t>Martellina OSIRIDE con selettore a chiave</t>
  </si>
  <si>
    <t>0641BZ_32</t>
  </si>
  <si>
    <t>0641BZ_34</t>
  </si>
  <si>
    <t>0641BZ_35</t>
  </si>
  <si>
    <t>0641BZ_37</t>
  </si>
  <si>
    <t>0641BZ_43</t>
  </si>
  <si>
    <t>0641BZ_48</t>
  </si>
  <si>
    <t>0641BZ_50</t>
  </si>
  <si>
    <t>0641BZ_51</t>
  </si>
  <si>
    <t>0641BZ_58</t>
  </si>
  <si>
    <t>0641BZ_G5</t>
  </si>
  <si>
    <t>0641BZ_G6</t>
  </si>
  <si>
    <t>0641BZ_MV</t>
  </si>
  <si>
    <t>0641BZ_NJ</t>
  </si>
  <si>
    <t>0641BZ_QT</t>
  </si>
  <si>
    <t>0641S_31</t>
  </si>
  <si>
    <t>0641S_32</t>
  </si>
  <si>
    <t>0641S_37</t>
  </si>
  <si>
    <t>0641S_58</t>
  </si>
  <si>
    <t>0641S_G5</t>
  </si>
  <si>
    <t>0641S_G6</t>
  </si>
  <si>
    <t>0641S_MV</t>
  </si>
  <si>
    <t>0641S_NN</t>
  </si>
  <si>
    <t>0641S_OV</t>
  </si>
  <si>
    <t>0641S_QM</t>
  </si>
  <si>
    <t>0641SZ_31</t>
  </si>
  <si>
    <t>0641SZ_32</t>
  </si>
  <si>
    <t>0641SZ_37</t>
  </si>
  <si>
    <t>0641SZ_58</t>
  </si>
  <si>
    <t>0641SZ_G5</t>
  </si>
  <si>
    <t>0641SZ_G6</t>
  </si>
  <si>
    <t>0641SZ_MV</t>
  </si>
  <si>
    <t>0641SZ_NN</t>
  </si>
  <si>
    <t>0641SZ_OV</t>
  </si>
  <si>
    <t>0641SZ_QM</t>
  </si>
  <si>
    <t>0641SZ_QX</t>
  </si>
  <si>
    <t>0642B_31</t>
  </si>
  <si>
    <t>Martellina OSIRIDE senza manico</t>
  </si>
  <si>
    <t>0642B_32</t>
  </si>
  <si>
    <t>0642B_37</t>
  </si>
  <si>
    <t>0642B_58</t>
  </si>
  <si>
    <t>0642B_60</t>
  </si>
  <si>
    <t>0642B_G5</t>
  </si>
  <si>
    <t>0642B_G6</t>
  </si>
  <si>
    <t>0642B_MR</t>
  </si>
  <si>
    <t>0642B_MV</t>
  </si>
  <si>
    <t>0642B_QT</t>
  </si>
  <si>
    <t>0642S_31</t>
  </si>
  <si>
    <t>0642S_32</t>
  </si>
  <si>
    <t>0642S_37</t>
  </si>
  <si>
    <t>0642S_58</t>
  </si>
  <si>
    <t>0642S_G5</t>
  </si>
  <si>
    <t>0642S_G6</t>
  </si>
  <si>
    <t>0642S_MV</t>
  </si>
  <si>
    <t>0642S_NN</t>
  </si>
  <si>
    <t>0642S_OV</t>
  </si>
  <si>
    <t>0642S_QM</t>
  </si>
  <si>
    <t>0642SA_31</t>
  </si>
  <si>
    <t>0642SA_32</t>
  </si>
  <si>
    <t>0642SA_37</t>
  </si>
  <si>
    <t>0642SA_58</t>
  </si>
  <si>
    <t>0642SA_G5</t>
  </si>
  <si>
    <t>0642SA_G6</t>
  </si>
  <si>
    <t>0642SA_MV</t>
  </si>
  <si>
    <t>0642SA_NN</t>
  </si>
  <si>
    <t>0642SA_OV</t>
  </si>
  <si>
    <t>0642SA_QM</t>
  </si>
  <si>
    <t>0650_Z5</t>
  </si>
  <si>
    <t>Meccanismo per martelline, entrata 5,5mm</t>
  </si>
  <si>
    <t>0651A_Z5</t>
  </si>
  <si>
    <t>Meccanismo monodirezionale per martelline, entrata 12mm</t>
  </si>
  <si>
    <t>0652A_Z5</t>
  </si>
  <si>
    <t>Meccanismo bidirezionale per martelline, entrata 12mm</t>
  </si>
  <si>
    <t>0660A_31</t>
  </si>
  <si>
    <t>Martellina OSIRIDE - perno quadro 9mm</t>
  </si>
  <si>
    <t>0660A_32</t>
  </si>
  <si>
    <t>0660A_37</t>
  </si>
  <si>
    <t>0660A_58</t>
  </si>
  <si>
    <t>0660A_99</t>
  </si>
  <si>
    <t>0660A_G5</t>
  </si>
  <si>
    <t>0660A_G6</t>
  </si>
  <si>
    <t>0660A_MV</t>
  </si>
  <si>
    <t>0660A_NN</t>
  </si>
  <si>
    <t>0660A_OV</t>
  </si>
  <si>
    <t>0660A_QM</t>
  </si>
  <si>
    <t>0660B_31</t>
  </si>
  <si>
    <t>0660B_32</t>
  </si>
  <si>
    <t>0660B_37</t>
  </si>
  <si>
    <t>0660B_58</t>
  </si>
  <si>
    <t>0660B_99</t>
  </si>
  <si>
    <t>0660B_G5</t>
  </si>
  <si>
    <t>0660B_G6</t>
  </si>
  <si>
    <t>0660B_MV</t>
  </si>
  <si>
    <t>0660B_NN</t>
  </si>
  <si>
    <t>0660B_OV</t>
  </si>
  <si>
    <t>0660B_QM</t>
  </si>
  <si>
    <t>0660C_31</t>
  </si>
  <si>
    <t>0660C_32</t>
  </si>
  <si>
    <t>0660C_37</t>
  </si>
  <si>
    <t>0660C_58</t>
  </si>
  <si>
    <t>0660C_99</t>
  </si>
  <si>
    <t>0660C_G5</t>
  </si>
  <si>
    <t>0660C_G6</t>
  </si>
  <si>
    <t>0660C_MV</t>
  </si>
  <si>
    <t>0660C_NN</t>
  </si>
  <si>
    <t>0660C_OV</t>
  </si>
  <si>
    <t>0660C_QM</t>
  </si>
  <si>
    <t>0665_03</t>
  </si>
  <si>
    <t>Coppia di martelline OSIRIDE</t>
  </si>
  <si>
    <t>0665_16</t>
  </si>
  <si>
    <t>0665_31</t>
  </si>
  <si>
    <t>0665_32</t>
  </si>
  <si>
    <t>0665_37</t>
  </si>
  <si>
    <t>0665_58</t>
  </si>
  <si>
    <t>0665_99</t>
  </si>
  <si>
    <t>0665_G5</t>
  </si>
  <si>
    <t>0665_G6</t>
  </si>
  <si>
    <t>0665_MV</t>
  </si>
  <si>
    <t>0665_NN</t>
  </si>
  <si>
    <t>0665_OV</t>
  </si>
  <si>
    <t>0665_QM</t>
  </si>
  <si>
    <t>0670A_Z5</t>
  </si>
  <si>
    <t>Kit per coppia di martelline OSIRIDE</t>
  </si>
  <si>
    <t>0670B_Z5</t>
  </si>
  <si>
    <t>0670C_Z5</t>
  </si>
  <si>
    <t>0672_00</t>
  </si>
  <si>
    <t>00-UNFINISHED</t>
  </si>
  <si>
    <t>Distanziale per martelline OSIRIDE</t>
  </si>
  <si>
    <t>0672A_00</t>
  </si>
  <si>
    <t>0672B_00</t>
  </si>
  <si>
    <t>0672C_00</t>
  </si>
  <si>
    <t>0672D_00</t>
  </si>
  <si>
    <t>0672E_00</t>
  </si>
  <si>
    <t>0672F_00</t>
  </si>
  <si>
    <t>0757B_31</t>
  </si>
  <si>
    <t>Cremonese NEFER MIDI ad una uscita</t>
  </si>
  <si>
    <t>0757B_32</t>
  </si>
  <si>
    <t>0757B_34</t>
  </si>
  <si>
    <t>0757B_35</t>
  </si>
  <si>
    <t>0757B_37</t>
  </si>
  <si>
    <t>0757B_43</t>
  </si>
  <si>
    <t>0757B_48</t>
  </si>
  <si>
    <t>0757B_50</t>
  </si>
  <si>
    <t>0757B_51</t>
  </si>
  <si>
    <t>0757B_58</t>
  </si>
  <si>
    <t>0757B_60</t>
  </si>
  <si>
    <t>0757B_61</t>
  </si>
  <si>
    <t>0757B_65</t>
  </si>
  <si>
    <t>0757B_70</t>
  </si>
  <si>
    <t>0757B_76</t>
  </si>
  <si>
    <t>0757B_99</t>
  </si>
  <si>
    <t>0757B_AH</t>
  </si>
  <si>
    <t>0757B_BN</t>
  </si>
  <si>
    <t>0757B_G5</t>
  </si>
  <si>
    <t>0757B_G6</t>
  </si>
  <si>
    <t>0757B_MR</t>
  </si>
  <si>
    <t>0757B_MV</t>
  </si>
  <si>
    <t>0757B_NJ</t>
  </si>
  <si>
    <t>0757B_NN</t>
  </si>
  <si>
    <t>0757B_OV</t>
  </si>
  <si>
    <t>0757B_QK</t>
  </si>
  <si>
    <t>0757B_QM</t>
  </si>
  <si>
    <t>0757B_QT</t>
  </si>
  <si>
    <t>0757B_QX</t>
  </si>
  <si>
    <t>0757B_S5</t>
  </si>
  <si>
    <t>0760B_03</t>
  </si>
  <si>
    <t>Cremonese NEFER ad una uscita</t>
  </si>
  <si>
    <t>0760B_16</t>
  </si>
  <si>
    <t>0760B_31</t>
  </si>
  <si>
    <t>0760B_32</t>
  </si>
  <si>
    <t>0760B_34</t>
  </si>
  <si>
    <t>0760B_35</t>
  </si>
  <si>
    <t>0760B_37</t>
  </si>
  <si>
    <t>0760B_43</t>
  </si>
  <si>
    <t>0760B_48</t>
  </si>
  <si>
    <t>0760B_50</t>
  </si>
  <si>
    <t>0760B_51</t>
  </si>
  <si>
    <t>0760B_58</t>
  </si>
  <si>
    <t>0760B_60</t>
  </si>
  <si>
    <t>0760B_61</t>
  </si>
  <si>
    <t>0760B_65</t>
  </si>
  <si>
    <t>0760B_70</t>
  </si>
  <si>
    <t>0760B_76</t>
  </si>
  <si>
    <t>0760B_99</t>
  </si>
  <si>
    <t>0760B_BN</t>
  </si>
  <si>
    <t>0760B_G5</t>
  </si>
  <si>
    <t>0760B_G6</t>
  </si>
  <si>
    <t>0760B_MR</t>
  </si>
  <si>
    <t>0760B_MV</t>
  </si>
  <si>
    <t>0760B_NJ</t>
  </si>
  <si>
    <t>0760B_QM</t>
  </si>
  <si>
    <t>0760B_QT</t>
  </si>
  <si>
    <t>0760B_QX</t>
  </si>
  <si>
    <t>0760B_S5</t>
  </si>
  <si>
    <t>0761B_31</t>
  </si>
  <si>
    <t>Cremonese NEFER ad una uscita con chiave</t>
  </si>
  <si>
    <t>0761B_32</t>
  </si>
  <si>
    <t>0761B_34</t>
  </si>
  <si>
    <t>0761B_35</t>
  </si>
  <si>
    <t>0761B_37</t>
  </si>
  <si>
    <t>0761B_43</t>
  </si>
  <si>
    <t>0761B_48</t>
  </si>
  <si>
    <t>0761B_50</t>
  </si>
  <si>
    <t>0761B_51</t>
  </si>
  <si>
    <t>0761B_58</t>
  </si>
  <si>
    <t>0761B_65</t>
  </si>
  <si>
    <t>0761B_70</t>
  </si>
  <si>
    <t>0761B_76</t>
  </si>
  <si>
    <t>0761B_AH</t>
  </si>
  <si>
    <t>0761B_BN</t>
  </si>
  <si>
    <t>0761B_G5</t>
  </si>
  <si>
    <t>0761B_G6</t>
  </si>
  <si>
    <t>0761B_MR</t>
  </si>
  <si>
    <t>0761B_MV</t>
  </si>
  <si>
    <t>0761B_NN</t>
  </si>
  <si>
    <t>0761B_QM</t>
  </si>
  <si>
    <t>0761B_QT</t>
  </si>
  <si>
    <t>0761B_QX</t>
  </si>
  <si>
    <t>0761B_S5</t>
  </si>
  <si>
    <t>0761BK_03</t>
  </si>
  <si>
    <t>0761BK_16</t>
  </si>
  <si>
    <t>0762AZ_31</t>
  </si>
  <si>
    <t>Cremonese NEFER con selettore a chiave</t>
  </si>
  <si>
    <t>0762AZ_32</t>
  </si>
  <si>
    <t>0762AZ_34</t>
  </si>
  <si>
    <t>0762AZ_35</t>
  </si>
  <si>
    <t>0762AZ_37</t>
  </si>
  <si>
    <t>0762AZ_43</t>
  </si>
  <si>
    <t>0762AZ_48</t>
  </si>
  <si>
    <t>0762AZ_50</t>
  </si>
  <si>
    <t>0762AZ_51</t>
  </si>
  <si>
    <t>0762AZ_58</t>
  </si>
  <si>
    <t>0762AZ_65</t>
  </si>
  <si>
    <t>0762AZ_G5</t>
  </si>
  <si>
    <t>0762AZ_G6</t>
  </si>
  <si>
    <t>0762AZ_MR</t>
  </si>
  <si>
    <t>0762AZ_MV</t>
  </si>
  <si>
    <t>0762AZ_NN</t>
  </si>
  <si>
    <t>0762AZ_QT</t>
  </si>
  <si>
    <t>0762AZ_QX</t>
  </si>
  <si>
    <t>0762AZ_S5</t>
  </si>
  <si>
    <t>0762BZ_31</t>
  </si>
  <si>
    <t>0762BZ_32</t>
  </si>
  <si>
    <t>0762BZ_34</t>
  </si>
  <si>
    <t>0762BZ_35</t>
  </si>
  <si>
    <t>0762BZ_37</t>
  </si>
  <si>
    <t>0762BZ_43</t>
  </si>
  <si>
    <t>0762BZ_48</t>
  </si>
  <si>
    <t>0762BZ_50</t>
  </si>
  <si>
    <t>0762BZ_51</t>
  </si>
  <si>
    <t>0762BZ_58</t>
  </si>
  <si>
    <t>0762BZ_65</t>
  </si>
  <si>
    <t>0762BZ_70</t>
  </si>
  <si>
    <t>0762BZ_G5</t>
  </si>
  <si>
    <t>0762BZ_G6</t>
  </si>
  <si>
    <t>0762BZ_MR</t>
  </si>
  <si>
    <t>0762BZ_MV</t>
  </si>
  <si>
    <t>0762BZ_NN</t>
  </si>
  <si>
    <t>0762BZ_QK</t>
  </si>
  <si>
    <t>0762BZ_QT</t>
  </si>
  <si>
    <t>0762BZ_QX</t>
  </si>
  <si>
    <t>0762BZ_S5</t>
  </si>
  <si>
    <t>0770AD_31</t>
  </si>
  <si>
    <t>Cremonese NEFER destra con perno di collegamento standard</t>
  </si>
  <si>
    <t>0770AD_32</t>
  </si>
  <si>
    <t>0770AD_35</t>
  </si>
  <si>
    <t>0770AD_37</t>
  </si>
  <si>
    <t>0770AD_43</t>
  </si>
  <si>
    <t>0770AD_58</t>
  </si>
  <si>
    <t>0770AD_76</t>
  </si>
  <si>
    <t>0770AD_99</t>
  </si>
  <si>
    <t>0770AD_AH</t>
  </si>
  <si>
    <t>0770AD_BN</t>
  </si>
  <si>
    <t>0770AD_G5</t>
  </si>
  <si>
    <t>0770AD_G6</t>
  </si>
  <si>
    <t>0770AD_MR</t>
  </si>
  <si>
    <t>0770AD_MV</t>
  </si>
  <si>
    <t>0770AD_NJ</t>
  </si>
  <si>
    <t>0770AD_QM</t>
  </si>
  <si>
    <t>0770AD_QT</t>
  </si>
  <si>
    <t>0770AD_QX</t>
  </si>
  <si>
    <t>0770AS_32</t>
  </si>
  <si>
    <t>Cremonese NEFER sinistra con perno di collegamento standard</t>
  </si>
  <si>
    <t>0770AS_37</t>
  </si>
  <si>
    <t>0770AS_58</t>
  </si>
  <si>
    <t>0770AS_99</t>
  </si>
  <si>
    <t>0770AS_G5</t>
  </si>
  <si>
    <t>0770AS_G6</t>
  </si>
  <si>
    <t>0770AS_MV</t>
  </si>
  <si>
    <t>0770AS_NJ</t>
  </si>
  <si>
    <t>0770AS_QM</t>
  </si>
  <si>
    <t>0771AD_32</t>
  </si>
  <si>
    <t>Cremonese NEFER destra con chiave e perno standard</t>
  </si>
  <si>
    <t>0771AD_37</t>
  </si>
  <si>
    <t>0771AD_58</t>
  </si>
  <si>
    <t>0771AD_G5</t>
  </si>
  <si>
    <t>0771AD_G6</t>
  </si>
  <si>
    <t>0771AD_MV</t>
  </si>
  <si>
    <t>0771AS_32</t>
  </si>
  <si>
    <t>Cremonese NEFER sinistra con chiave e perno standard</t>
  </si>
  <si>
    <t>0771AS_37</t>
  </si>
  <si>
    <t>0771AS_58</t>
  </si>
  <si>
    <t>0771AS_G5</t>
  </si>
  <si>
    <t>0771AS_G6</t>
  </si>
  <si>
    <t>0771AS_MV</t>
  </si>
  <si>
    <t>0782B_31</t>
  </si>
  <si>
    <t>Cremonese NEFER ad una uscita senza manico</t>
  </si>
  <si>
    <t>0782B_32</t>
  </si>
  <si>
    <t>0782B_37</t>
  </si>
  <si>
    <t>0782B_43</t>
  </si>
  <si>
    <t>0782B_48</t>
  </si>
  <si>
    <t>0782B_58</t>
  </si>
  <si>
    <t>0782B_60</t>
  </si>
  <si>
    <t>0782B_65</t>
  </si>
  <si>
    <t>0782B_70</t>
  </si>
  <si>
    <t>0782B_99</t>
  </si>
  <si>
    <t>0782B_G5</t>
  </si>
  <si>
    <t>0782B_G6</t>
  </si>
  <si>
    <t>0782B_MR</t>
  </si>
  <si>
    <t>0782B_MV</t>
  </si>
  <si>
    <t>0782B_QT</t>
  </si>
  <si>
    <t>0783_37</t>
  </si>
  <si>
    <t>Manico asportabile</t>
  </si>
  <si>
    <t>0787B_31</t>
  </si>
  <si>
    <t>Cremonese NEFER MIDI a due uscite</t>
  </si>
  <si>
    <t>0787B_32</t>
  </si>
  <si>
    <t>0787B_34</t>
  </si>
  <si>
    <t>0787B_35</t>
  </si>
  <si>
    <t>0787B_37</t>
  </si>
  <si>
    <t>0787B_43</t>
  </si>
  <si>
    <t>0787B_48</t>
  </si>
  <si>
    <t>0787B_50</t>
  </si>
  <si>
    <t>0787B_51</t>
  </si>
  <si>
    <t>0787B_58</t>
  </si>
  <si>
    <t>0787B_60</t>
  </si>
  <si>
    <t>0787B_61</t>
  </si>
  <si>
    <t>0787B_65</t>
  </si>
  <si>
    <t>0787B_70</t>
  </si>
  <si>
    <t>0787B_76</t>
  </si>
  <si>
    <t>0787B_99</t>
  </si>
  <si>
    <t>0787B_AH</t>
  </si>
  <si>
    <t>0787B_BN</t>
  </si>
  <si>
    <t>0787B_G5</t>
  </si>
  <si>
    <t>0787B_G6</t>
  </si>
  <si>
    <t>0787B_MR</t>
  </si>
  <si>
    <t>0787B_MV</t>
  </si>
  <si>
    <t>0787B_NJ</t>
  </si>
  <si>
    <t>0787B_NN</t>
  </si>
  <si>
    <t>0787B_OT</t>
  </si>
  <si>
    <t>0787B_QM</t>
  </si>
  <si>
    <t>0787B_QT</t>
  </si>
  <si>
    <t>0787B_QX</t>
  </si>
  <si>
    <t>0787BB_31</t>
  </si>
  <si>
    <t>Cremonese NEFER MIDI a due uscite e kit di chiusura</t>
  </si>
  <si>
    <t>0787BB_32</t>
  </si>
  <si>
    <t>0787BB_34</t>
  </si>
  <si>
    <t>0787BB_37</t>
  </si>
  <si>
    <t>0787BB_58</t>
  </si>
  <si>
    <t>0787BB_76</t>
  </si>
  <si>
    <t>0787BB_99</t>
  </si>
  <si>
    <t>0787BB_G5</t>
  </si>
  <si>
    <t>0787BB_G6</t>
  </si>
  <si>
    <t>0787BB_MV</t>
  </si>
  <si>
    <t>0787BB_QT</t>
  </si>
  <si>
    <t>0789A_88</t>
  </si>
  <si>
    <t>Gradino di adattamento per profili arrotondati</t>
  </si>
  <si>
    <t>0790B_03</t>
  </si>
  <si>
    <t>Cremonese NEFER a due uscite</t>
  </si>
  <si>
    <t>0790B_16</t>
  </si>
  <si>
    <t>0790B_31</t>
  </si>
  <si>
    <t>0790B_32</t>
  </si>
  <si>
    <t>0790B_34</t>
  </si>
  <si>
    <t>0790B_35</t>
  </si>
  <si>
    <t>0790B_37</t>
  </si>
  <si>
    <t>0790B_43</t>
  </si>
  <si>
    <t>0790B_48</t>
  </si>
  <si>
    <t>0790B_50</t>
  </si>
  <si>
    <t>0790B_51</t>
  </si>
  <si>
    <t>0790B_58</t>
  </si>
  <si>
    <t>0790B_60</t>
  </si>
  <si>
    <t>0790B_61</t>
  </si>
  <si>
    <t>0790B_65</t>
  </si>
  <si>
    <t>0790B_70</t>
  </si>
  <si>
    <t>0790B_76</t>
  </si>
  <si>
    <t>0790B_99</t>
  </si>
  <si>
    <t>0790B_BN</t>
  </si>
  <si>
    <t>0790B_G5</t>
  </si>
  <si>
    <t>0790B_G6</t>
  </si>
  <si>
    <t>0790B_MR</t>
  </si>
  <si>
    <t>0790B_MV</t>
  </si>
  <si>
    <t>0790B_NJ</t>
  </si>
  <si>
    <t>0790B_QM</t>
  </si>
  <si>
    <t>0790B_QT</t>
  </si>
  <si>
    <t>0790B_QX</t>
  </si>
  <si>
    <t>0791B_31</t>
  </si>
  <si>
    <t>Cremonese NEFER a due uscite con chiave</t>
  </si>
  <si>
    <t>0791B_32</t>
  </si>
  <si>
    <t>0791B_34</t>
  </si>
  <si>
    <t>0791B_35</t>
  </si>
  <si>
    <t>0791B_37</t>
  </si>
  <si>
    <t>0791B_43</t>
  </si>
  <si>
    <t>0791B_48</t>
  </si>
  <si>
    <t>0791B_50</t>
  </si>
  <si>
    <t>0791B_51</t>
  </si>
  <si>
    <t>0791B_58</t>
  </si>
  <si>
    <t>0791B_65</t>
  </si>
  <si>
    <t>0791B_70</t>
  </si>
  <si>
    <t>0791B_76</t>
  </si>
  <si>
    <t>0791B_BN</t>
  </si>
  <si>
    <t>0791B_G5</t>
  </si>
  <si>
    <t>0791B_G6</t>
  </si>
  <si>
    <t>0791B_MR</t>
  </si>
  <si>
    <t>0791B_MV</t>
  </si>
  <si>
    <t>0791B_QT</t>
  </si>
  <si>
    <t>0791B_QX</t>
  </si>
  <si>
    <t>0791BK_03</t>
  </si>
  <si>
    <t>0791BK_16</t>
  </si>
  <si>
    <t>0792B_31</t>
  </si>
  <si>
    <t>Cremonese NEFER a due uscite senza manico</t>
  </si>
  <si>
    <t>0792B_32</t>
  </si>
  <si>
    <t>0792B_37</t>
  </si>
  <si>
    <t>0792B_58</t>
  </si>
  <si>
    <t>0792B_70</t>
  </si>
  <si>
    <t>0792B_G5</t>
  </si>
  <si>
    <t>0792B_G6</t>
  </si>
  <si>
    <t>0792B_MV</t>
  </si>
  <si>
    <t>0792B_QT</t>
  </si>
  <si>
    <t>1200L_00</t>
  </si>
  <si>
    <t>Kit MAGICUBE per anta ribalta sinistra con cerniere a scomparsa e braccio corto-portata 180 kg</t>
  </si>
  <si>
    <t>1200R_00</t>
  </si>
  <si>
    <t>Kit MAGICUBE per anta ribalta destra con cerniere a scomparsa e braccio corto - portata 180 kg</t>
  </si>
  <si>
    <t>1201L_00</t>
  </si>
  <si>
    <t>Kit MAGICUBE per anta ribalta sinistra con cerniere a scomparsa e braccio lungo - portata 180 kg</t>
  </si>
  <si>
    <t>1201R_00</t>
  </si>
  <si>
    <t>1204A_00</t>
  </si>
  <si>
    <t>Coppia di cerniere a scomparsa MAGICUBE per finestra ventilata</t>
  </si>
  <si>
    <t>1204L_00</t>
  </si>
  <si>
    <t>1204R_00</t>
  </si>
  <si>
    <t>Coppia di cerniere a scomparsa MAGICUBE per anta battente destra - portata 180 kg</t>
  </si>
  <si>
    <t>1208_00</t>
  </si>
  <si>
    <t>Coppia di cerniere a scomparsa MAGICUBE per anta a vasistas</t>
  </si>
  <si>
    <t>1263AL_00</t>
  </si>
  <si>
    <t>Kit per Ribalta anta sinistra MAGICUBE con braccio corto</t>
  </si>
  <si>
    <t>1263AR_00</t>
  </si>
  <si>
    <t>Kit per Ribalta anta destra MAGICUBE con braccio corto</t>
  </si>
  <si>
    <t>1263BL_00</t>
  </si>
  <si>
    <t>Kit per Ribalta anta sinistra MAGICUBE con braccio lungo</t>
  </si>
  <si>
    <t>1263BR_00</t>
  </si>
  <si>
    <t>Kit per Ribalta anta destra MAGICUBE con braccio lungo</t>
  </si>
  <si>
    <t>1330AA_32</t>
  </si>
  <si>
    <t>Kit Anta Ribalta GALICUBE - portata 110 Kg</t>
  </si>
  <si>
    <t>1330AA_37</t>
  </si>
  <si>
    <t>1330AA_58</t>
  </si>
  <si>
    <t>1330AA_G5</t>
  </si>
  <si>
    <t>1330AA_G6</t>
  </si>
  <si>
    <t>1330AF_32</t>
  </si>
  <si>
    <t>1330AF_37</t>
  </si>
  <si>
    <t>1330AF_58</t>
  </si>
  <si>
    <t>1330AF_G5</t>
  </si>
  <si>
    <t>1330AF_G6</t>
  </si>
  <si>
    <t>1330BA_32</t>
  </si>
  <si>
    <t>1330BA_37</t>
  </si>
  <si>
    <t>1330BA_58</t>
  </si>
  <si>
    <t>1330BA_G5</t>
  </si>
  <si>
    <t>1330BA_G6</t>
  </si>
  <si>
    <t>1330BF_32</t>
  </si>
  <si>
    <t>1330BF_37</t>
  </si>
  <si>
    <t>1330BF_58</t>
  </si>
  <si>
    <t>1330BF_G5</t>
  </si>
  <si>
    <t>1330BF_G6</t>
  </si>
  <si>
    <t>1331FA_32</t>
  </si>
  <si>
    <t>1331FA_37</t>
  </si>
  <si>
    <t>1331FA_58</t>
  </si>
  <si>
    <t>1331FA_G5</t>
  </si>
  <si>
    <t>1331FA_G6</t>
  </si>
  <si>
    <t>1331FF_32</t>
  </si>
  <si>
    <t>1331FF_37</t>
  </si>
  <si>
    <t>1331FF_58</t>
  </si>
  <si>
    <t>1331FF_G5</t>
  </si>
  <si>
    <t>1331FF_G6</t>
  </si>
  <si>
    <t>1331GA_32</t>
  </si>
  <si>
    <t>1331GA_37</t>
  </si>
  <si>
    <t>1331GA_58</t>
  </si>
  <si>
    <t>1331GA_G5</t>
  </si>
  <si>
    <t>1331GA_G6</t>
  </si>
  <si>
    <t>1331GF_32</t>
  </si>
  <si>
    <t>1331GF_37</t>
  </si>
  <si>
    <t>1331GF_58</t>
  </si>
  <si>
    <t>1331GF_G5</t>
  </si>
  <si>
    <t>1331GF_G6</t>
  </si>
  <si>
    <t>1332AA_32</t>
  </si>
  <si>
    <t>Kit Anta Ribalta GALICUBE - portata 130 Kg</t>
  </si>
  <si>
    <t>1332AA_37</t>
  </si>
  <si>
    <t>1332AA_58</t>
  </si>
  <si>
    <t>1332AA_G5</t>
  </si>
  <si>
    <t>1332AA_G6</t>
  </si>
  <si>
    <t>1332AF_32</t>
  </si>
  <si>
    <t>1332AF_37</t>
  </si>
  <si>
    <t>1332AF_58</t>
  </si>
  <si>
    <t>1332AF_G5</t>
  </si>
  <si>
    <t>1332AF_G6</t>
  </si>
  <si>
    <t>1332BA_32</t>
  </si>
  <si>
    <t>1332BA_37</t>
  </si>
  <si>
    <t>1332BA_58</t>
  </si>
  <si>
    <t>1332BA_G5</t>
  </si>
  <si>
    <t>1332BA_G6</t>
  </si>
  <si>
    <t>1332BF_32</t>
  </si>
  <si>
    <t>1332BF_37</t>
  </si>
  <si>
    <t>1332BF_58</t>
  </si>
  <si>
    <t>1332BF_G5</t>
  </si>
  <si>
    <t>1332BF_G6</t>
  </si>
  <si>
    <t>1333FA_32</t>
  </si>
  <si>
    <t>1333FA_37</t>
  </si>
  <si>
    <t>1333FA_58</t>
  </si>
  <si>
    <t>1333FA_G5</t>
  </si>
  <si>
    <t>1333FA_G6</t>
  </si>
  <si>
    <t>1333FF_32</t>
  </si>
  <si>
    <t>1333FF_37</t>
  </si>
  <si>
    <t>1333FF_58</t>
  </si>
  <si>
    <t>1333FF_G5</t>
  </si>
  <si>
    <t>1333FF_G6</t>
  </si>
  <si>
    <t>1333GA_32</t>
  </si>
  <si>
    <t>1333GA_37</t>
  </si>
  <si>
    <t>1333GA_58</t>
  </si>
  <si>
    <t>1333GA_G5</t>
  </si>
  <si>
    <t>1333GA_G6</t>
  </si>
  <si>
    <t>1333GF_32</t>
  </si>
  <si>
    <t>1333GF_37</t>
  </si>
  <si>
    <t>1333GF_58</t>
  </si>
  <si>
    <t>1333GF_G5</t>
  </si>
  <si>
    <t>1333GF_G6</t>
  </si>
  <si>
    <t>1336AA_32</t>
  </si>
  <si>
    <t>Kit Anta Ribalta GALICUBE 150 con cremonese NEFER MIDI, per finestre a un anta</t>
  </si>
  <si>
    <t>1336AA_37</t>
  </si>
  <si>
    <t>1336AA_58</t>
  </si>
  <si>
    <t>1336AA_G5</t>
  </si>
  <si>
    <t>1336AA_G6</t>
  </si>
  <si>
    <t>1336AF_32</t>
  </si>
  <si>
    <t>Kit Anta Ribalta GALICUBE 150 con cremonese GEA, per finestre a un anta</t>
  </si>
  <si>
    <t>1336AF_37</t>
  </si>
  <si>
    <t>1336AF_58</t>
  </si>
  <si>
    <t>1336AF_G5</t>
  </si>
  <si>
    <t>1336AF_G6</t>
  </si>
  <si>
    <t>1336BA_32</t>
  </si>
  <si>
    <t>1336BA_37</t>
  </si>
  <si>
    <t>1336BA_58</t>
  </si>
  <si>
    <t>1336BA_G5</t>
  </si>
  <si>
    <t>1336BA_G6</t>
  </si>
  <si>
    <t>1336BF_32</t>
  </si>
  <si>
    <t>Kit Anta Ribalta GALICUBE 150 con cremonese GEA, per finestre a un'anta</t>
  </si>
  <si>
    <t>1336BF_37</t>
  </si>
  <si>
    <t>1336BF_58</t>
  </si>
  <si>
    <t>1336BF_G5</t>
  </si>
  <si>
    <t>1336BF_G6</t>
  </si>
  <si>
    <t>1337FA_32</t>
  </si>
  <si>
    <t>Kit Anta Ribalta GALICUBE 150 con cremonese NEFER MIDI, per finestre a due ante</t>
  </si>
  <si>
    <t>1337FA_37</t>
  </si>
  <si>
    <t>1337FA_58</t>
  </si>
  <si>
    <t>1337FA_G5</t>
  </si>
  <si>
    <t>1337FA_G6</t>
  </si>
  <si>
    <t>1337FF_32</t>
  </si>
  <si>
    <t>Kit Anta Ribalta GALICUBE 150 con cremonese GEA, per finestre a due ante</t>
  </si>
  <si>
    <t>1337FF_37</t>
  </si>
  <si>
    <t>1337FF_58</t>
  </si>
  <si>
    <t>1337FF_G5</t>
  </si>
  <si>
    <t>1337FF_G6</t>
  </si>
  <si>
    <t>1337GA_32</t>
  </si>
  <si>
    <t>1337GA_37</t>
  </si>
  <si>
    <t>1337GA_58</t>
  </si>
  <si>
    <t>1337GA_G5</t>
  </si>
  <si>
    <t>1337GA_G6</t>
  </si>
  <si>
    <t>1337GF_32</t>
  </si>
  <si>
    <t>1337GF_37</t>
  </si>
  <si>
    <t>1337GF_58</t>
  </si>
  <si>
    <t>1337GF_G5</t>
  </si>
  <si>
    <t>1337GF_G6</t>
  </si>
  <si>
    <t>1401A_05</t>
  </si>
  <si>
    <t>Coppia di cerniere - portata 110 Kg</t>
  </si>
  <si>
    <t>1401A_06</t>
  </si>
  <si>
    <t>06-INOX ADZ</t>
  </si>
  <si>
    <t>1401A_15</t>
  </si>
  <si>
    <t>15-GOLD ADZ</t>
  </si>
  <si>
    <t>1401A_23</t>
  </si>
  <si>
    <t>23-BLACK ADZ</t>
  </si>
  <si>
    <t>1401A_31</t>
  </si>
  <si>
    <t>1401A_32</t>
  </si>
  <si>
    <t>1401A_35</t>
  </si>
  <si>
    <t>1401A_37</t>
  </si>
  <si>
    <t>1401A_41</t>
  </si>
  <si>
    <t>41-UNF NAT</t>
  </si>
  <si>
    <t>1401A_43</t>
  </si>
  <si>
    <t>1401A_48</t>
  </si>
  <si>
    <t>1401A_50</t>
  </si>
  <si>
    <t>1401A_51</t>
  </si>
  <si>
    <t>1401A_58</t>
  </si>
  <si>
    <t>1401A_60</t>
  </si>
  <si>
    <t>1401A_61</t>
  </si>
  <si>
    <t>1401A_65</t>
  </si>
  <si>
    <t>1401A_76</t>
  </si>
  <si>
    <t>1401A_AH</t>
  </si>
  <si>
    <t>1401A_G5</t>
  </si>
  <si>
    <t>1401A_G6</t>
  </si>
  <si>
    <t>1401A_MR</t>
  </si>
  <si>
    <t>1401A_MV</t>
  </si>
  <si>
    <t>1401A_NJ</t>
  </si>
  <si>
    <t>1401A_NN</t>
  </si>
  <si>
    <t>1401A_OV</t>
  </si>
  <si>
    <t>1401A_QK</t>
  </si>
  <si>
    <t>1401A_QM</t>
  </si>
  <si>
    <t>1401A_QT</t>
  </si>
  <si>
    <t>1401A_QX</t>
  </si>
  <si>
    <t>1401C_05</t>
  </si>
  <si>
    <t>Coppia di cerniere per profili complanari</t>
  </si>
  <si>
    <t>1401C_23</t>
  </si>
  <si>
    <t>1401C_31</t>
  </si>
  <si>
    <t>1401C_32</t>
  </si>
  <si>
    <t>1401C_34</t>
  </si>
  <si>
    <t>1401C_35</t>
  </si>
  <si>
    <t>1401C_37</t>
  </si>
  <si>
    <t>1401C_41</t>
  </si>
  <si>
    <t>1401C_43</t>
  </si>
  <si>
    <t>1401C_48</t>
  </si>
  <si>
    <t>1401C_50</t>
  </si>
  <si>
    <t>1401C_51</t>
  </si>
  <si>
    <t>1401C_58</t>
  </si>
  <si>
    <t>1401C_60</t>
  </si>
  <si>
    <t>1401C_61</t>
  </si>
  <si>
    <t>1401C_65</t>
  </si>
  <si>
    <t>1401C_70</t>
  </si>
  <si>
    <t>1401C_76</t>
  </si>
  <si>
    <t>1401C_AH</t>
  </si>
  <si>
    <t>1401C_BN</t>
  </si>
  <si>
    <t>1401C_G5</t>
  </si>
  <si>
    <t>1401C_G6</t>
  </si>
  <si>
    <t>1401C_MR</t>
  </si>
  <si>
    <t>1401C_MV</t>
  </si>
  <si>
    <t>1401C_NJ</t>
  </si>
  <si>
    <t>1401C_NN</t>
  </si>
  <si>
    <t>1401C_OT</t>
  </si>
  <si>
    <t>1401C_OV</t>
  </si>
  <si>
    <t>1401C_QK</t>
  </si>
  <si>
    <t>1401C_QM</t>
  </si>
  <si>
    <t>1401C_QT</t>
  </si>
  <si>
    <t>1401C_QX</t>
  </si>
  <si>
    <t>1401R_05</t>
  </si>
  <si>
    <t>Coppia di cerniere per profili R40</t>
  </si>
  <si>
    <t>1401R_06</t>
  </si>
  <si>
    <t>1401R_15</t>
  </si>
  <si>
    <t>1401R_23</t>
  </si>
  <si>
    <t>1401R_31</t>
  </si>
  <si>
    <t>1401R_32</t>
  </si>
  <si>
    <t>1401R_34</t>
  </si>
  <si>
    <t>1401R_35</t>
  </si>
  <si>
    <t>1401R_37</t>
  </si>
  <si>
    <t>1401R_41</t>
  </si>
  <si>
    <t>1401R_43</t>
  </si>
  <si>
    <t>1401R_48</t>
  </si>
  <si>
    <t>1401R_50</t>
  </si>
  <si>
    <t>1401R_51</t>
  </si>
  <si>
    <t>1401R_58</t>
  </si>
  <si>
    <t>1401R_60</t>
  </si>
  <si>
    <t>1401R_61</t>
  </si>
  <si>
    <t>1401R_65</t>
  </si>
  <si>
    <t>1401R_70</t>
  </si>
  <si>
    <t>1401R_76</t>
  </si>
  <si>
    <t>1401R_AH</t>
  </si>
  <si>
    <t>1401R_BN</t>
  </si>
  <si>
    <t>1401R_G5</t>
  </si>
  <si>
    <t>1401R_G6</t>
  </si>
  <si>
    <t>1401R_MR</t>
  </si>
  <si>
    <t>1401R_MV</t>
  </si>
  <si>
    <t>1401R_NJ</t>
  </si>
  <si>
    <t>1401R_OT</t>
  </si>
  <si>
    <t>1401R_QM</t>
  </si>
  <si>
    <t>1401R_QX</t>
  </si>
  <si>
    <t>1402A_05</t>
  </si>
  <si>
    <t>Coppia di cerniere - portata 130 Kg.</t>
  </si>
  <si>
    <t>1402A_06</t>
  </si>
  <si>
    <t>1402A_15</t>
  </si>
  <si>
    <t>1402A_23</t>
  </si>
  <si>
    <t>1402A_31</t>
  </si>
  <si>
    <t>1402A_32</t>
  </si>
  <si>
    <t>1402A_37</t>
  </si>
  <si>
    <t>1402A_41</t>
  </si>
  <si>
    <t>1402A_43</t>
  </si>
  <si>
    <t>1402A_58</t>
  </si>
  <si>
    <t>1402A_AH</t>
  </si>
  <si>
    <t>1402A_BN</t>
  </si>
  <si>
    <t>1402A_G5</t>
  </si>
  <si>
    <t>1402A_G6</t>
  </si>
  <si>
    <t>1402A_MR</t>
  </si>
  <si>
    <t>1402A_MV</t>
  </si>
  <si>
    <t>1402A_NJ</t>
  </si>
  <si>
    <t>1402A_QK</t>
  </si>
  <si>
    <t>1402A_QM</t>
  </si>
  <si>
    <t>1402A_QT</t>
  </si>
  <si>
    <t>1402A_QX</t>
  </si>
  <si>
    <t>1402B_05</t>
  </si>
  <si>
    <t>Coppia di cerniere - portata 130 Kg</t>
  </si>
  <si>
    <t>1402B_23</t>
  </si>
  <si>
    <t>1402B_31</t>
  </si>
  <si>
    <t>1402B_32</t>
  </si>
  <si>
    <t>1402B_37</t>
  </si>
  <si>
    <t>1402B_41</t>
  </si>
  <si>
    <t>1402B_58</t>
  </si>
  <si>
    <t>1402B_G5</t>
  </si>
  <si>
    <t>1402B_G6</t>
  </si>
  <si>
    <t>1402B_MV</t>
  </si>
  <si>
    <t>1402B_QT</t>
  </si>
  <si>
    <t>1402B_QX</t>
  </si>
  <si>
    <t>1404A_05</t>
  </si>
  <si>
    <t>Coppia di cerniere per anta abbinata</t>
  </si>
  <si>
    <t>1404A_06</t>
  </si>
  <si>
    <t>1404A_15</t>
  </si>
  <si>
    <t>1404A_23</t>
  </si>
  <si>
    <t>1404A_31</t>
  </si>
  <si>
    <t>1404A_32</t>
  </si>
  <si>
    <t>1404A_35</t>
  </si>
  <si>
    <t>1404A_37</t>
  </si>
  <si>
    <t>1404A_41</t>
  </si>
  <si>
    <t>1404A_43</t>
  </si>
  <si>
    <t>1404A_48</t>
  </si>
  <si>
    <t>1404A_50</t>
  </si>
  <si>
    <t>1404A_51</t>
  </si>
  <si>
    <t>1404A_58</t>
  </si>
  <si>
    <t>1404A_60</t>
  </si>
  <si>
    <t>1404A_61</t>
  </si>
  <si>
    <t>1404A_76</t>
  </si>
  <si>
    <t>1404A_AH</t>
  </si>
  <si>
    <t>1404A_BN</t>
  </si>
  <si>
    <t>1404A_G5</t>
  </si>
  <si>
    <t>1404A_G6</t>
  </si>
  <si>
    <t>1404A_MR</t>
  </si>
  <si>
    <t>1404A_MV</t>
  </si>
  <si>
    <t>1404A_NJ</t>
  </si>
  <si>
    <t>1404A_NN</t>
  </si>
  <si>
    <t>1404A_OV</t>
  </si>
  <si>
    <t>1404A_QK</t>
  </si>
  <si>
    <t>1404A_QM</t>
  </si>
  <si>
    <t>1404A_QT</t>
  </si>
  <si>
    <t>1404A_QX</t>
  </si>
  <si>
    <t>1404C_05</t>
  </si>
  <si>
    <t>Coppia di cerniere per anta abbinata complanare</t>
  </si>
  <si>
    <t>1404C_23</t>
  </si>
  <si>
    <t>1404C_31</t>
  </si>
  <si>
    <t>1404C_32</t>
  </si>
  <si>
    <t>1404C_34</t>
  </si>
  <si>
    <t>1404C_35</t>
  </si>
  <si>
    <t>1404C_37</t>
  </si>
  <si>
    <t>1404C_41</t>
  </si>
  <si>
    <t>1404C_43</t>
  </si>
  <si>
    <t>1404C_48</t>
  </si>
  <si>
    <t>1404C_50</t>
  </si>
  <si>
    <t>1404C_51</t>
  </si>
  <si>
    <t>1404C_58</t>
  </si>
  <si>
    <t>1404C_60</t>
  </si>
  <si>
    <t>1404C_61</t>
  </si>
  <si>
    <t>1404C_65</t>
  </si>
  <si>
    <t>1404C_70</t>
  </si>
  <si>
    <t>1404C_76</t>
  </si>
  <si>
    <t>1404C_AH</t>
  </si>
  <si>
    <t>1404C_BN</t>
  </si>
  <si>
    <t>1404C_G5</t>
  </si>
  <si>
    <t>1404C_G6</t>
  </si>
  <si>
    <t>1404C_MR</t>
  </si>
  <si>
    <t>1404C_MV</t>
  </si>
  <si>
    <t>1404C_NJ</t>
  </si>
  <si>
    <t>1404C_NN</t>
  </si>
  <si>
    <t>1404C_OT</t>
  </si>
  <si>
    <t>1404C_OV</t>
  </si>
  <si>
    <t>1404C_QK</t>
  </si>
  <si>
    <t>1404C_QM</t>
  </si>
  <si>
    <t>1404C_QT</t>
  </si>
  <si>
    <t>1404C_QX</t>
  </si>
  <si>
    <t>1404R_05</t>
  </si>
  <si>
    <t>1404R_06</t>
  </si>
  <si>
    <t>1404R_15</t>
  </si>
  <si>
    <t>1404R_23</t>
  </si>
  <si>
    <t>1404R_31</t>
  </si>
  <si>
    <t>1404R_32</t>
  </si>
  <si>
    <t>1404R_34</t>
  </si>
  <si>
    <t>1404R_35</t>
  </si>
  <si>
    <t>1404R_37</t>
  </si>
  <si>
    <t>1404R_41</t>
  </si>
  <si>
    <t>1404R_43</t>
  </si>
  <si>
    <t>1404R_48</t>
  </si>
  <si>
    <t>1404R_50</t>
  </si>
  <si>
    <t>1404R_51</t>
  </si>
  <si>
    <t>1404R_58</t>
  </si>
  <si>
    <t>1404R_61</t>
  </si>
  <si>
    <t>1404R_76</t>
  </si>
  <si>
    <t>1404R_BN</t>
  </si>
  <si>
    <t>1404R_G5</t>
  </si>
  <si>
    <t>1404R_G6</t>
  </si>
  <si>
    <t>1404R_MV</t>
  </si>
  <si>
    <t>1404R_NJ</t>
  </si>
  <si>
    <t>1404R_OT</t>
  </si>
  <si>
    <t>1404R_QM</t>
  </si>
  <si>
    <t>1405_03</t>
  </si>
  <si>
    <t>Coppia di cerniere - spessore 3,5 mm</t>
  </si>
  <si>
    <t>1405_16</t>
  </si>
  <si>
    <t>1405_31</t>
  </si>
  <si>
    <t>1405_32</t>
  </si>
  <si>
    <t>1405_34</t>
  </si>
  <si>
    <t>1405_35</t>
  </si>
  <si>
    <t>1405_37</t>
  </si>
  <si>
    <t>1405_43</t>
  </si>
  <si>
    <t>1405_48</t>
  </si>
  <si>
    <t>1405_50</t>
  </si>
  <si>
    <t>1405_51</t>
  </si>
  <si>
    <t>1405_58</t>
  </si>
  <si>
    <t>1405_65</t>
  </si>
  <si>
    <t>1405_76</t>
  </si>
  <si>
    <t>1405_99</t>
  </si>
  <si>
    <t>1405_AH</t>
  </si>
  <si>
    <t>1405_BN</t>
  </si>
  <si>
    <t>1405_G5</t>
  </si>
  <si>
    <t>1405_G6</t>
  </si>
  <si>
    <t>1405_MR</t>
  </si>
  <si>
    <t>1405_MV</t>
  </si>
  <si>
    <t>1405_NJ</t>
  </si>
  <si>
    <t>1405_NN</t>
  </si>
  <si>
    <t>1405_OV</t>
  </si>
  <si>
    <t>1405_QM</t>
  </si>
  <si>
    <t>1405_QT</t>
  </si>
  <si>
    <t>1405_QX</t>
  </si>
  <si>
    <t>1406_Z5</t>
  </si>
  <si>
    <t>Kit di trasformazione in cerniere per anta abbinata</t>
  </si>
  <si>
    <t>1409A_05</t>
  </si>
  <si>
    <t>Cerniera centrale per anta abbinata</t>
  </si>
  <si>
    <t>1409A_23</t>
  </si>
  <si>
    <t>1409A_31</t>
  </si>
  <si>
    <t>1409A_32</t>
  </si>
  <si>
    <t>1409A_37</t>
  </si>
  <si>
    <t>1409A_41</t>
  </si>
  <si>
    <t>1409A_43</t>
  </si>
  <si>
    <t>1409A_58</t>
  </si>
  <si>
    <t>1409A_G5</t>
  </si>
  <si>
    <t>1409A_G6</t>
  </si>
  <si>
    <t>1409A_MR</t>
  </si>
  <si>
    <t>1409A_MV</t>
  </si>
  <si>
    <t>1409A_NJ</t>
  </si>
  <si>
    <t>1409A_NN</t>
  </si>
  <si>
    <t>1409A_OV</t>
  </si>
  <si>
    <t>1409A_QM</t>
  </si>
  <si>
    <t>1409A_QT</t>
  </si>
  <si>
    <t>1409A_QX</t>
  </si>
  <si>
    <t>1409C_05</t>
  </si>
  <si>
    <t>Cerniera centrale per anta abbinata complanare</t>
  </si>
  <si>
    <t>1409C_23</t>
  </si>
  <si>
    <t>1409C_31</t>
  </si>
  <si>
    <t>1409C_32</t>
  </si>
  <si>
    <t>1409C_37</t>
  </si>
  <si>
    <t>1409C_41</t>
  </si>
  <si>
    <t>1409C_43</t>
  </si>
  <si>
    <t>1409C_48</t>
  </si>
  <si>
    <t>1409C_50</t>
  </si>
  <si>
    <t>1409C_58</t>
  </si>
  <si>
    <t>1409C_G5</t>
  </si>
  <si>
    <t>1409C_G6</t>
  </si>
  <si>
    <t>1409C_MR</t>
  </si>
  <si>
    <t>1409C_MV</t>
  </si>
  <si>
    <t>1409C_NJ</t>
  </si>
  <si>
    <t>1409C_OV</t>
  </si>
  <si>
    <t>1409C_QT</t>
  </si>
  <si>
    <t>1409R_05</t>
  </si>
  <si>
    <t>1409R_23</t>
  </si>
  <si>
    <t>1409R_31</t>
  </si>
  <si>
    <t>1409R_32</t>
  </si>
  <si>
    <t>1409R_34</t>
  </si>
  <si>
    <t>1409R_35</t>
  </si>
  <si>
    <t>1409R_37</t>
  </si>
  <si>
    <t>1409R_41</t>
  </si>
  <si>
    <t>1409R_43</t>
  </si>
  <si>
    <t>1409R_58</t>
  </si>
  <si>
    <t>1409R_BN</t>
  </si>
  <si>
    <t>1409R_G5</t>
  </si>
  <si>
    <t>1409R_G6</t>
  </si>
  <si>
    <t>1409R_MR</t>
  </si>
  <si>
    <t>1409R_MV</t>
  </si>
  <si>
    <t>1409R_NJ</t>
  </si>
  <si>
    <t>1409R_QM</t>
  </si>
  <si>
    <t>1410A_05</t>
  </si>
  <si>
    <t>Coppia di cerniere - portata 150 Kg</t>
  </si>
  <si>
    <t>1410A_06</t>
  </si>
  <si>
    <t>1410A_15</t>
  </si>
  <si>
    <t>1410A_23</t>
  </si>
  <si>
    <t>1410A_31</t>
  </si>
  <si>
    <t>1410A_32</t>
  </si>
  <si>
    <t>1410A_34</t>
  </si>
  <si>
    <t>1410A_35</t>
  </si>
  <si>
    <t>1410A_37</t>
  </si>
  <si>
    <t>1410A_41</t>
  </si>
  <si>
    <t>1410A_48</t>
  </si>
  <si>
    <t>1410A_50</t>
  </si>
  <si>
    <t>1410A_51</t>
  </si>
  <si>
    <t>1410A_58</t>
  </si>
  <si>
    <t>1410A_60</t>
  </si>
  <si>
    <t>1410A_61</t>
  </si>
  <si>
    <t>1410A_65</t>
  </si>
  <si>
    <t>1410A_76</t>
  </si>
  <si>
    <t>1410A_AH</t>
  </si>
  <si>
    <t>1410A_BN</t>
  </si>
  <si>
    <t>1410A_G5</t>
  </si>
  <si>
    <t>1410A_G6</t>
  </si>
  <si>
    <t>1410A_MR</t>
  </si>
  <si>
    <t>1410A_MV</t>
  </si>
  <si>
    <t>1410A_NJ</t>
  </si>
  <si>
    <t>1410A_NN</t>
  </si>
  <si>
    <t>1410A_OT</t>
  </si>
  <si>
    <t>1410A_OV</t>
  </si>
  <si>
    <t>1410A_QK</t>
  </si>
  <si>
    <t>1410A_QM</t>
  </si>
  <si>
    <t>1410A_QX</t>
  </si>
  <si>
    <t>1410C_05</t>
  </si>
  <si>
    <t>1410C_06</t>
  </si>
  <si>
    <t>1410C_15</t>
  </si>
  <si>
    <t>1410C_23</t>
  </si>
  <si>
    <t>1410C_31</t>
  </si>
  <si>
    <t>1410C_32</t>
  </si>
  <si>
    <t>1410C_37</t>
  </si>
  <si>
    <t>1410C_41</t>
  </si>
  <si>
    <t>1410C_48</t>
  </si>
  <si>
    <t>1410C_51</t>
  </si>
  <si>
    <t>1410C_58</t>
  </si>
  <si>
    <t>1410C_61</t>
  </si>
  <si>
    <t>1410C_AH</t>
  </si>
  <si>
    <t>1410C_BN</t>
  </si>
  <si>
    <t>1410C_G5</t>
  </si>
  <si>
    <t>1410C_G6</t>
  </si>
  <si>
    <t>1410C_MR</t>
  </si>
  <si>
    <t>1410C_NJ</t>
  </si>
  <si>
    <t>1410C_OV</t>
  </si>
  <si>
    <t>1410C_QM</t>
  </si>
  <si>
    <t>1410C_QX</t>
  </si>
  <si>
    <t>1412A_05</t>
  </si>
  <si>
    <t>1412A_23</t>
  </si>
  <si>
    <t>1412A_31</t>
  </si>
  <si>
    <t>1412A_32</t>
  </si>
  <si>
    <t>1412A_37</t>
  </si>
  <si>
    <t>1412A_41</t>
  </si>
  <si>
    <t>1412A_58</t>
  </si>
  <si>
    <t>1412A_BN</t>
  </si>
  <si>
    <t>1412A_G5</t>
  </si>
  <si>
    <t>1412A_G6</t>
  </si>
  <si>
    <t>1412A_MR</t>
  </si>
  <si>
    <t>1412A_NJ</t>
  </si>
  <si>
    <t>1412A_NN</t>
  </si>
  <si>
    <t>1412A_OV</t>
  </si>
  <si>
    <t>1412A_QM</t>
  </si>
  <si>
    <t>1412A_QX</t>
  </si>
  <si>
    <t>1414A_05</t>
  </si>
  <si>
    <t>1414A_06</t>
  </si>
  <si>
    <t>1414A_15</t>
  </si>
  <si>
    <t>1414A_23</t>
  </si>
  <si>
    <t>1414A_31</t>
  </si>
  <si>
    <t>1414A_32</t>
  </si>
  <si>
    <t>1414A_37</t>
  </si>
  <si>
    <t>1414A_41</t>
  </si>
  <si>
    <t>1414A_48</t>
  </si>
  <si>
    <t>1414A_58</t>
  </si>
  <si>
    <t>1414A_AH</t>
  </si>
  <si>
    <t>1414A_BN</t>
  </si>
  <si>
    <t>1414A_G5</t>
  </si>
  <si>
    <t>1414A_G6</t>
  </si>
  <si>
    <t>1414A_MR</t>
  </si>
  <si>
    <t>1414A_MV</t>
  </si>
  <si>
    <t>1414A_NJ</t>
  </si>
  <si>
    <t>1414A_NN</t>
  </si>
  <si>
    <t>1414A_OT</t>
  </si>
  <si>
    <t>1414A_OV</t>
  </si>
  <si>
    <t>1414A_QM</t>
  </si>
  <si>
    <t>1414A_QX</t>
  </si>
  <si>
    <t>1414C_05</t>
  </si>
  <si>
    <t>1414C_23</t>
  </si>
  <si>
    <t>1414C_31</t>
  </si>
  <si>
    <t>1414C_32</t>
  </si>
  <si>
    <t>1414C_37</t>
  </si>
  <si>
    <t>1414C_41</t>
  </si>
  <si>
    <t>1414C_58</t>
  </si>
  <si>
    <t>1414C_AH</t>
  </si>
  <si>
    <t>1414C_BN</t>
  </si>
  <si>
    <t>1414C_G5</t>
  </si>
  <si>
    <t>1414C_G6</t>
  </si>
  <si>
    <t>1414C_MR</t>
  </si>
  <si>
    <t>1414C_NJ</t>
  </si>
  <si>
    <t>1414C_OV</t>
  </si>
  <si>
    <t>1414C_QM</t>
  </si>
  <si>
    <t>1414C_QX</t>
  </si>
  <si>
    <t>1447_Z5</t>
  </si>
  <si>
    <t>Braccio corto</t>
  </si>
  <si>
    <t>1447A_Z5</t>
  </si>
  <si>
    <t>1447B_Z5</t>
  </si>
  <si>
    <t>Braccio medio</t>
  </si>
  <si>
    <t>1447C_Z5</t>
  </si>
  <si>
    <t>Braccio lungo</t>
  </si>
  <si>
    <t>1448_Z5</t>
  </si>
  <si>
    <t>1448A_Z5</t>
  </si>
  <si>
    <t>1448AR_Z5</t>
  </si>
  <si>
    <t>1448B_Z5</t>
  </si>
  <si>
    <t>1448BR_Z5</t>
  </si>
  <si>
    <t>1448C_Z5</t>
  </si>
  <si>
    <t>1448CR_Z5</t>
  </si>
  <si>
    <t>1449_Z5</t>
  </si>
  <si>
    <t>1449A_Z5</t>
  </si>
  <si>
    <t>1450A_Z5</t>
  </si>
  <si>
    <t>1451_Z5</t>
  </si>
  <si>
    <t>1455_Z5</t>
  </si>
  <si>
    <t>Braccio aggiuntivo</t>
  </si>
  <si>
    <t>1456_00</t>
  </si>
  <si>
    <t>Braccio di sicurezza multifunzione LIMITE</t>
  </si>
  <si>
    <t>1457AH_00</t>
  </si>
  <si>
    <t>Braccio di sicurezza LIMITE</t>
  </si>
  <si>
    <t>1457KD_00</t>
  </si>
  <si>
    <t>Braccio di sicurezza LIMITE per finestra ventilata</t>
  </si>
  <si>
    <t>1459_Z5</t>
  </si>
  <si>
    <t>Braccio limitatore di apertura con freno</t>
  </si>
  <si>
    <t>1459B_Z5</t>
  </si>
  <si>
    <t>Braccio limitatatore di apertura lungo con freno</t>
  </si>
  <si>
    <t>1459BS_Z5</t>
  </si>
  <si>
    <t>1459C_Z5</t>
  </si>
  <si>
    <t>Braccio limitatatore di apertura medio con freno</t>
  </si>
  <si>
    <t>1459S_Z5</t>
  </si>
  <si>
    <t>1460R_Z5</t>
  </si>
  <si>
    <t>Kit base</t>
  </si>
  <si>
    <t>1460RZ_Z5</t>
  </si>
  <si>
    <t>Dima di posizionamento</t>
  </si>
  <si>
    <t>1461_Z5</t>
  </si>
  <si>
    <t>1462A_Z5</t>
  </si>
  <si>
    <t>Kit base senza tassello di raccordo</t>
  </si>
  <si>
    <t>1463A_Z5</t>
  </si>
  <si>
    <t>Kit base con braccio corto</t>
  </si>
  <si>
    <t>1463B_Z5</t>
  </si>
  <si>
    <t>Kit base con braccio medio</t>
  </si>
  <si>
    <t>1463C_Z5</t>
  </si>
  <si>
    <t>Kit base con braccio lungo</t>
  </si>
  <si>
    <t>1465A_Z5</t>
  </si>
  <si>
    <t>1465B_Z5</t>
  </si>
  <si>
    <t>1465C_Z5</t>
  </si>
  <si>
    <t>1480_Z5</t>
  </si>
  <si>
    <t>1481_Z5</t>
  </si>
  <si>
    <t>1482A_Z5</t>
  </si>
  <si>
    <t>1483A_Z5</t>
  </si>
  <si>
    <t>1483B_Z5</t>
  </si>
  <si>
    <t>1483C_Z5</t>
  </si>
  <si>
    <t>1495AI_Z5</t>
  </si>
  <si>
    <t>Rinvio d'angolo supplementare</t>
  </si>
  <si>
    <t>1495R_Z5</t>
  </si>
  <si>
    <t>1497A_Z5</t>
  </si>
  <si>
    <t>1497R_Z5</t>
  </si>
  <si>
    <t>1500A_Z5</t>
  </si>
  <si>
    <t>Catenaccio per aperture ad anta e ad anta-ribalta</t>
  </si>
  <si>
    <t>1500AR_Z5</t>
  </si>
  <si>
    <t>1500B_Z5</t>
  </si>
  <si>
    <t>1500BR_Z5</t>
  </si>
  <si>
    <t>1501_Z5</t>
  </si>
  <si>
    <t>Kit di chiusura per anta abbinata</t>
  </si>
  <si>
    <t>1503_Z5</t>
  </si>
  <si>
    <t>Coppia di catenacci per anta abbinata</t>
  </si>
  <si>
    <t>1503A_Z5</t>
  </si>
  <si>
    <t>Catenaccio a leva</t>
  </si>
  <si>
    <t>1503B_Z5</t>
  </si>
  <si>
    <t>Catenaccio inferiore a leva</t>
  </si>
  <si>
    <t>1504B_Z5</t>
  </si>
  <si>
    <t>Catenaccio inferiore per anta-ribalta</t>
  </si>
  <si>
    <t>1507RA_Z5</t>
  </si>
  <si>
    <t>1508_Z5</t>
  </si>
  <si>
    <t>1508RA_Z5</t>
  </si>
  <si>
    <t>1509A_Z5</t>
  </si>
  <si>
    <t>1509B_Z5</t>
  </si>
  <si>
    <t>1509C_Z5</t>
  </si>
  <si>
    <t>1509RA_Z5</t>
  </si>
  <si>
    <t>Coppia di  terminali asta</t>
  </si>
  <si>
    <t>1514_Z5</t>
  </si>
  <si>
    <t>Rinvio d'angolo con punto di chiusura</t>
  </si>
  <si>
    <t>1515A_Z5</t>
  </si>
  <si>
    <t>Rinvio d'angolo per finestre con apertura ad anta</t>
  </si>
  <si>
    <t>1515B_Z5</t>
  </si>
  <si>
    <t>Rinvio d'angolo per facciate continue</t>
  </si>
  <si>
    <t>1558_Z5</t>
  </si>
  <si>
    <t>Tassello di raccordo per cremonesi ad una uscita</t>
  </si>
  <si>
    <t>1559_Z5</t>
  </si>
  <si>
    <t>1559A_P1</t>
  </si>
  <si>
    <t>P1-GREY NYL</t>
  </si>
  <si>
    <t>1563I_00</t>
  </si>
  <si>
    <t>Perno di collegamento con guida</t>
  </si>
  <si>
    <t>1565I6_00</t>
  </si>
  <si>
    <t>Perno di collegamento per cremonesi ad una uscita</t>
  </si>
  <si>
    <t>1566A_Z5</t>
  </si>
  <si>
    <t>Perno di collegamento con vite per cremonesi ad una uscita</t>
  </si>
  <si>
    <t>1566B_Z5</t>
  </si>
  <si>
    <t>1568_Z5</t>
  </si>
  <si>
    <t>Coppia di tasselli di raccordo per cremonesi a due uscite</t>
  </si>
  <si>
    <t>1581A_Z5</t>
  </si>
  <si>
    <t>1581H_Z5</t>
  </si>
  <si>
    <t>Piastrina di collegamento a braccio supplementare</t>
  </si>
  <si>
    <t>1585_Z5</t>
  </si>
  <si>
    <t>Punto di chiusura supplementare intermedio</t>
  </si>
  <si>
    <t>1585R_Z5</t>
  </si>
  <si>
    <t>1589_Z5</t>
  </si>
  <si>
    <t>Terminale asta registrabile</t>
  </si>
  <si>
    <t>1593I_00</t>
  </si>
  <si>
    <t>Perno eccentrico con guida, per chiusure supplementari</t>
  </si>
  <si>
    <t>1595_Z5</t>
  </si>
  <si>
    <t>Punto di chiusura per facciate continue</t>
  </si>
  <si>
    <t>1596C_Z5</t>
  </si>
  <si>
    <t>Perno registrabile per chiusura supplementare</t>
  </si>
  <si>
    <t>1596D_Z5</t>
  </si>
  <si>
    <t>1596I6_00</t>
  </si>
  <si>
    <t>Perno eccentrico per chiusura supplementare</t>
  </si>
  <si>
    <t>1596RA_Z5</t>
  </si>
  <si>
    <t>Perno eccentrico ad avvitare per chiusura supplementare</t>
  </si>
  <si>
    <t>1597A_Z5</t>
  </si>
  <si>
    <t>Incontro registrabile</t>
  </si>
  <si>
    <t>1597I_Z5</t>
  </si>
  <si>
    <t>1597R_Z5</t>
  </si>
  <si>
    <t>1598_Z5</t>
  </si>
  <si>
    <t>Incontro per facciate continue</t>
  </si>
  <si>
    <t>1598C_Z5</t>
  </si>
  <si>
    <t>1602_00</t>
  </si>
  <si>
    <t>Punzonatrice manuale FP15 per astine su facciate continue</t>
  </si>
  <si>
    <t>1606_Z5</t>
  </si>
  <si>
    <t>Incontro inferiore</t>
  </si>
  <si>
    <t>1613_P1</t>
  </si>
  <si>
    <t>Sostegno anta laterale per facciate continue</t>
  </si>
  <si>
    <t>1614_Z5</t>
  </si>
  <si>
    <t>Sostegno anta</t>
  </si>
  <si>
    <t>1615AI_88</t>
  </si>
  <si>
    <t>1615I_88</t>
  </si>
  <si>
    <t>1618_Z5</t>
  </si>
  <si>
    <t>Dispositivo di aerazione</t>
  </si>
  <si>
    <t>1620_Z5</t>
  </si>
  <si>
    <t>Chiusura a scrocco</t>
  </si>
  <si>
    <t>1622_Z5</t>
  </si>
  <si>
    <t>1622R_Z5</t>
  </si>
  <si>
    <t>1626_Z5</t>
  </si>
  <si>
    <t>1636_Z5</t>
  </si>
  <si>
    <t>Punto di chiusura antieffrazione con perno filettato</t>
  </si>
  <si>
    <t>1636A_Z5</t>
  </si>
  <si>
    <t>1636C_Z5</t>
  </si>
  <si>
    <t>Punto di chiusura antieffrazione con perno con guida</t>
  </si>
  <si>
    <t>1640A_Z5</t>
  </si>
  <si>
    <t>Kit antieffrazione per martelline</t>
  </si>
  <si>
    <t>1640B_Z5</t>
  </si>
  <si>
    <t>Kit antieffrazione per cremonesi</t>
  </si>
  <si>
    <t>1641_Z5</t>
  </si>
  <si>
    <t>Kit antieffrazione per anta abbinata</t>
  </si>
  <si>
    <t>1679_Z5</t>
  </si>
  <si>
    <t>Kit di chiusura</t>
  </si>
  <si>
    <t>1681_Z5</t>
  </si>
  <si>
    <t>Kit di chiusura perimetrale</t>
  </si>
  <si>
    <t>1683_88</t>
  </si>
  <si>
    <t>Astina in poliammide - 250 metri</t>
  </si>
  <si>
    <t>1683_P1</t>
  </si>
  <si>
    <t>1684C_00</t>
  </si>
  <si>
    <t>Punzonatrice manuale FP14 per astine in poliammide</t>
  </si>
  <si>
    <t>1684D_00</t>
  </si>
  <si>
    <t>Punzonatrice manuale FP16 per astine in poliammide</t>
  </si>
  <si>
    <t>1684D1_00</t>
  </si>
  <si>
    <t>Portarotolo verticale singolo</t>
  </si>
  <si>
    <t>1684D3_00</t>
  </si>
  <si>
    <t>Basamento</t>
  </si>
  <si>
    <t>1684DA_00</t>
  </si>
  <si>
    <t>1685_00</t>
  </si>
  <si>
    <t>Punzonatrice FP12</t>
  </si>
  <si>
    <t>1686_00</t>
  </si>
  <si>
    <t>Basamento per punzonatrici</t>
  </si>
  <si>
    <t>1687_00</t>
  </si>
  <si>
    <t>Macchina punzonatrice FP-S1</t>
  </si>
  <si>
    <t>1687A_00</t>
  </si>
  <si>
    <t>Macchina punzonatrice FP-S2</t>
  </si>
  <si>
    <t>1688_00</t>
  </si>
  <si>
    <t>Pantografo PA18</t>
  </si>
  <si>
    <t>1688A_00</t>
  </si>
  <si>
    <t>Banco per pantografo PA18</t>
  </si>
  <si>
    <t>1701C_00</t>
  </si>
  <si>
    <t>1701D_00</t>
  </si>
  <si>
    <t>Meccanismo con dispositivo anti falsamanovra</t>
  </si>
  <si>
    <t>1703_Z5</t>
  </si>
  <si>
    <t>1705AD_03</t>
  </si>
  <si>
    <t>Cerniera inferiore per l'applicazione sul telaio</t>
  </si>
  <si>
    <t>1705AD_16</t>
  </si>
  <si>
    <t>1705AD_31</t>
  </si>
  <si>
    <t>1705AD_32</t>
  </si>
  <si>
    <t>1705AD_37</t>
  </si>
  <si>
    <t>1705AD_58</t>
  </si>
  <si>
    <t>1705AD_99</t>
  </si>
  <si>
    <t>1705AD_G5</t>
  </si>
  <si>
    <t>1705AD_G6</t>
  </si>
  <si>
    <t>1705AD_MV</t>
  </si>
  <si>
    <t>1705AD_NJ</t>
  </si>
  <si>
    <t>1705AD_NN</t>
  </si>
  <si>
    <t>1705AD_OV</t>
  </si>
  <si>
    <t>1705AD_QM</t>
  </si>
  <si>
    <t>1705AS_03</t>
  </si>
  <si>
    <t>1705AS_16</t>
  </si>
  <si>
    <t>1705AS_31</t>
  </si>
  <si>
    <t>1705AS_32</t>
  </si>
  <si>
    <t>1705AS_37</t>
  </si>
  <si>
    <t>1705AS_58</t>
  </si>
  <si>
    <t>1705AS_99</t>
  </si>
  <si>
    <t>1705AS_G5</t>
  </si>
  <si>
    <t>1705AS_G6</t>
  </si>
  <si>
    <t>1705AS_MV</t>
  </si>
  <si>
    <t>1705AS_NJ</t>
  </si>
  <si>
    <t>1705AS_NN</t>
  </si>
  <si>
    <t>1705AS_OV</t>
  </si>
  <si>
    <t>1705AS_QM</t>
  </si>
  <si>
    <t>1705BD_03</t>
  </si>
  <si>
    <t>Cerniera inferiore per l'applicazione sul telaio delle porte con il profilo a soglia ridotta</t>
  </si>
  <si>
    <t>1705BD_16</t>
  </si>
  <si>
    <t>1705BD_31</t>
  </si>
  <si>
    <t>1705BD_32</t>
  </si>
  <si>
    <t>1705BD_37</t>
  </si>
  <si>
    <t>1705BD_58</t>
  </si>
  <si>
    <t>1705BD_99</t>
  </si>
  <si>
    <t>1705BD_G5</t>
  </si>
  <si>
    <t>1705BD_G6</t>
  </si>
  <si>
    <t>1705BD_MV</t>
  </si>
  <si>
    <t>1705BD_NN</t>
  </si>
  <si>
    <t>1705BD_OV</t>
  </si>
  <si>
    <t>1705BD_QM</t>
  </si>
  <si>
    <t>1705BS_03</t>
  </si>
  <si>
    <t>1705BS_16</t>
  </si>
  <si>
    <t>1705BS_31</t>
  </si>
  <si>
    <t>1705BS_32</t>
  </si>
  <si>
    <t>1705BS_37</t>
  </si>
  <si>
    <t>1705BS_58</t>
  </si>
  <si>
    <t>1705BS_99</t>
  </si>
  <si>
    <t>1705BS_G5</t>
  </si>
  <si>
    <t>1705BS_G6</t>
  </si>
  <si>
    <t>1705BS_MV</t>
  </si>
  <si>
    <t>1705BS_NN</t>
  </si>
  <si>
    <t>1705BS_OV</t>
  </si>
  <si>
    <t>1705BS_QM</t>
  </si>
  <si>
    <t>1706D_03</t>
  </si>
  <si>
    <t>Cerniera superiore per l'applicazione sul telaio</t>
  </si>
  <si>
    <t>1706D_16</t>
  </si>
  <si>
    <t>1706D_31</t>
  </si>
  <si>
    <t>1706D_32</t>
  </si>
  <si>
    <t>1706D_37</t>
  </si>
  <si>
    <t>1706D_58</t>
  </si>
  <si>
    <t>1706D_99</t>
  </si>
  <si>
    <t>1706D_G5</t>
  </si>
  <si>
    <t>1706D_G6</t>
  </si>
  <si>
    <t>1706D_MV</t>
  </si>
  <si>
    <t>1706D_NJ</t>
  </si>
  <si>
    <t>1706D_NN</t>
  </si>
  <si>
    <t>1706D_OV</t>
  </si>
  <si>
    <t>1706D_QM</t>
  </si>
  <si>
    <t>1706S_03</t>
  </si>
  <si>
    <t>1706S_16</t>
  </si>
  <si>
    <t>1706S_31</t>
  </si>
  <si>
    <t>1706S_32</t>
  </si>
  <si>
    <t>1706S_37</t>
  </si>
  <si>
    <t>1706S_58</t>
  </si>
  <si>
    <t>1706S_99</t>
  </si>
  <si>
    <t>1706S_G5</t>
  </si>
  <si>
    <t>1706S_G6</t>
  </si>
  <si>
    <t>1706S_MV</t>
  </si>
  <si>
    <t>1706S_NJ</t>
  </si>
  <si>
    <t>1706S_NN</t>
  </si>
  <si>
    <t>1706S_OV</t>
  </si>
  <si>
    <t>1706S_QM</t>
  </si>
  <si>
    <t>1707AD_03</t>
  </si>
  <si>
    <t>Cerniera inferiore per l'applicazione sull'anta</t>
  </si>
  <si>
    <t>1707AD_16</t>
  </si>
  <si>
    <t>1707AD_31</t>
  </si>
  <si>
    <t>1707AD_32</t>
  </si>
  <si>
    <t>1707AD_37</t>
  </si>
  <si>
    <t>1707AD_58</t>
  </si>
  <si>
    <t>1707AD_99</t>
  </si>
  <si>
    <t>1707AD_G5</t>
  </si>
  <si>
    <t>1707AD_G6</t>
  </si>
  <si>
    <t>1707AD_MV</t>
  </si>
  <si>
    <t>1707AD_NJ</t>
  </si>
  <si>
    <t>1707AD_NN</t>
  </si>
  <si>
    <t>1707AD_OV</t>
  </si>
  <si>
    <t>1707AD_QM</t>
  </si>
  <si>
    <t>1707AS_03</t>
  </si>
  <si>
    <t>1707AS_16</t>
  </si>
  <si>
    <t>1707AS_31</t>
  </si>
  <si>
    <t>1707AS_32</t>
  </si>
  <si>
    <t>1707AS_37</t>
  </si>
  <si>
    <t>1707AS_58</t>
  </si>
  <si>
    <t>1707AS_99</t>
  </si>
  <si>
    <t>1707AS_G5</t>
  </si>
  <si>
    <t>1707AS_G6</t>
  </si>
  <si>
    <t>1707AS_MV</t>
  </si>
  <si>
    <t>1707AS_NJ</t>
  </si>
  <si>
    <t>1707AS_NN</t>
  </si>
  <si>
    <t>1707AS_OV</t>
  </si>
  <si>
    <t>1707AS_QM</t>
  </si>
  <si>
    <t>1707BD_03</t>
  </si>
  <si>
    <t>Cerniera inferiore per l'applicazione sull'anta delle porte con il profilo a soglia ridotta</t>
  </si>
  <si>
    <t>1707BD_16</t>
  </si>
  <si>
    <t>1707BD_31</t>
  </si>
  <si>
    <t>1707BD_32</t>
  </si>
  <si>
    <t>1707BD_37</t>
  </si>
  <si>
    <t>1707BD_58</t>
  </si>
  <si>
    <t>1707BD_99</t>
  </si>
  <si>
    <t>1707BD_G5</t>
  </si>
  <si>
    <t>1707BD_G6</t>
  </si>
  <si>
    <t>1707BD_MV</t>
  </si>
  <si>
    <t>1707BD_NN</t>
  </si>
  <si>
    <t>1707BD_OV</t>
  </si>
  <si>
    <t>1707BD_QM</t>
  </si>
  <si>
    <t>1707BS_03</t>
  </si>
  <si>
    <t>1707BS_16</t>
  </si>
  <si>
    <t>1707BS_31</t>
  </si>
  <si>
    <t>1707BS_32</t>
  </si>
  <si>
    <t>1707BS_37</t>
  </si>
  <si>
    <t>1707BS_58</t>
  </si>
  <si>
    <t>1707BS_99</t>
  </si>
  <si>
    <t>1707BS_G5</t>
  </si>
  <si>
    <t>1707BS_G6</t>
  </si>
  <si>
    <t>1707BS_MV</t>
  </si>
  <si>
    <t>1707BS_NN</t>
  </si>
  <si>
    <t>1707BS_OV</t>
  </si>
  <si>
    <t>1707BS_QM</t>
  </si>
  <si>
    <t>1708_03</t>
  </si>
  <si>
    <t>Cerniera superiore per anta abbinata</t>
  </si>
  <si>
    <t>1708_16</t>
  </si>
  <si>
    <t>1708_31</t>
  </si>
  <si>
    <t>1708_32</t>
  </si>
  <si>
    <t>1708_37</t>
  </si>
  <si>
    <t>1708_58</t>
  </si>
  <si>
    <t>1708_99</t>
  </si>
  <si>
    <t>1708_G5</t>
  </si>
  <si>
    <t>1708_G6</t>
  </si>
  <si>
    <t>1708_MV</t>
  </si>
  <si>
    <t>1708_NJ</t>
  </si>
  <si>
    <t>1708_NN</t>
  </si>
  <si>
    <t>1708_OV</t>
  </si>
  <si>
    <t>1708_QM</t>
  </si>
  <si>
    <t>1709D_05</t>
  </si>
  <si>
    <t>Cerniera centrale per l'applicazione sul telaio, apertura ad anta</t>
  </si>
  <si>
    <t>1709D_06</t>
  </si>
  <si>
    <t>1709D_15</t>
  </si>
  <si>
    <t>1709D_23</t>
  </si>
  <si>
    <t>1709D_31</t>
  </si>
  <si>
    <t>1709D_32</t>
  </si>
  <si>
    <t>1709D_37</t>
  </si>
  <si>
    <t>1709D_41</t>
  </si>
  <si>
    <t>1709D_58</t>
  </si>
  <si>
    <t>1709D_G5</t>
  </si>
  <si>
    <t>1709D_G6</t>
  </si>
  <si>
    <t>1709D_MV</t>
  </si>
  <si>
    <t>1709D_NJ</t>
  </si>
  <si>
    <t>1709D_NN</t>
  </si>
  <si>
    <t>1709D_OV</t>
  </si>
  <si>
    <t>1709D_QM</t>
  </si>
  <si>
    <t>1709S_05</t>
  </si>
  <si>
    <t>1709S_06</t>
  </si>
  <si>
    <t>1709S_15</t>
  </si>
  <si>
    <t>1709S_23</t>
  </si>
  <si>
    <t>1709S_31</t>
  </si>
  <si>
    <t>1709S_32</t>
  </si>
  <si>
    <t>1709S_37</t>
  </si>
  <si>
    <t>1709S_41</t>
  </si>
  <si>
    <t>1709S_58</t>
  </si>
  <si>
    <t>1709S_G5</t>
  </si>
  <si>
    <t>1709S_G6</t>
  </si>
  <si>
    <t>1709S_MV</t>
  </si>
  <si>
    <t>1709S_NJ</t>
  </si>
  <si>
    <t>1709S_NN</t>
  </si>
  <si>
    <t>1709S_OV</t>
  </si>
  <si>
    <t>1709S_QM</t>
  </si>
  <si>
    <t>1710D_05</t>
  </si>
  <si>
    <t>Cerniera centrale per l'applicazione sul'anta, apertura ad anta</t>
  </si>
  <si>
    <t>1710D_06</t>
  </si>
  <si>
    <t>1710D_15</t>
  </si>
  <si>
    <t>1710D_23</t>
  </si>
  <si>
    <t>1710D_31</t>
  </si>
  <si>
    <t>1710D_32</t>
  </si>
  <si>
    <t>1710D_37</t>
  </si>
  <si>
    <t>1710D_41</t>
  </si>
  <si>
    <t>1710D_58</t>
  </si>
  <si>
    <t>1710D_G5</t>
  </si>
  <si>
    <t>1710D_G6</t>
  </si>
  <si>
    <t>1710D_MV</t>
  </si>
  <si>
    <t>1710D_NJ</t>
  </si>
  <si>
    <t>1710D_NN</t>
  </si>
  <si>
    <t>1710D_OV</t>
  </si>
  <si>
    <t>1710D_QM</t>
  </si>
  <si>
    <t>1710S_05</t>
  </si>
  <si>
    <t>1710S_06</t>
  </si>
  <si>
    <t>1710S_15</t>
  </si>
  <si>
    <t>1710S_23</t>
  </si>
  <si>
    <t>1710S_31</t>
  </si>
  <si>
    <t>1710S_32</t>
  </si>
  <si>
    <t>1710S_37</t>
  </si>
  <si>
    <t>1710S_41</t>
  </si>
  <si>
    <t>1710S_58</t>
  </si>
  <si>
    <t>1710S_G5</t>
  </si>
  <si>
    <t>1710S_G6</t>
  </si>
  <si>
    <t>1710S_MV</t>
  </si>
  <si>
    <t>1710S_NJ</t>
  </si>
  <si>
    <t>1710S_NN</t>
  </si>
  <si>
    <t>1710S_OV</t>
  </si>
  <si>
    <t>1710S_QM</t>
  </si>
  <si>
    <t>1711_00</t>
  </si>
  <si>
    <t>Spina di sicurezza</t>
  </si>
  <si>
    <t>1712_P1</t>
  </si>
  <si>
    <t>Chiusura a contrasto per l'applicazione sul telaio</t>
  </si>
  <si>
    <t>1713_P1</t>
  </si>
  <si>
    <t>Chiusura a contrasto per l'applicazione sul'anta</t>
  </si>
  <si>
    <t>1715A_03</t>
  </si>
  <si>
    <t>Braccio corto con cerniera superiore per l'anta</t>
  </si>
  <si>
    <t>1715A_16</t>
  </si>
  <si>
    <t>1715A_31</t>
  </si>
  <si>
    <t>1715A_32</t>
  </si>
  <si>
    <t>1715A_37</t>
  </si>
  <si>
    <t>1715A_58</t>
  </si>
  <si>
    <t>1715A_99</t>
  </si>
  <si>
    <t>1715A_G5</t>
  </si>
  <si>
    <t>1715A_G6</t>
  </si>
  <si>
    <t>1715A_MV</t>
  </si>
  <si>
    <t>1715A_NJ</t>
  </si>
  <si>
    <t>1715A_NN</t>
  </si>
  <si>
    <t>1715A_OV</t>
  </si>
  <si>
    <t>1715A_QM</t>
  </si>
  <si>
    <t>1715B_03</t>
  </si>
  <si>
    <t>Braccio medio con cerniera superiore per l'anta</t>
  </si>
  <si>
    <t>1715B_16</t>
  </si>
  <si>
    <t>1715B_31</t>
  </si>
  <si>
    <t>1715B_32</t>
  </si>
  <si>
    <t>1715B_37</t>
  </si>
  <si>
    <t>1715B_58</t>
  </si>
  <si>
    <t>1715B_99</t>
  </si>
  <si>
    <t>1715B_G5</t>
  </si>
  <si>
    <t>1715B_G6</t>
  </si>
  <si>
    <t>1715B_MV</t>
  </si>
  <si>
    <t>1715B_NJ</t>
  </si>
  <si>
    <t>1715B_NN</t>
  </si>
  <si>
    <t>1715B_OV</t>
  </si>
  <si>
    <t>1715B_QM</t>
  </si>
  <si>
    <t>1715C_03</t>
  </si>
  <si>
    <t>Braccio lungo con cerniera superiore per l'anta</t>
  </si>
  <si>
    <t>1715C_16</t>
  </si>
  <si>
    <t>1715C_31</t>
  </si>
  <si>
    <t>1715C_32</t>
  </si>
  <si>
    <t>1715C_37</t>
  </si>
  <si>
    <t>1715C_58</t>
  </si>
  <si>
    <t>1715C_99</t>
  </si>
  <si>
    <t>1715C_AH</t>
  </si>
  <si>
    <t>1715C_G5</t>
  </si>
  <si>
    <t>1715C_G6</t>
  </si>
  <si>
    <t>1715C_MV</t>
  </si>
  <si>
    <t>1715C_NJ</t>
  </si>
  <si>
    <t>1715C_NN</t>
  </si>
  <si>
    <t>1715C_OV</t>
  </si>
  <si>
    <t>1715C_QM</t>
  </si>
  <si>
    <t>1720_Z5</t>
  </si>
  <si>
    <t>Incontro per bracci SYNCRO</t>
  </si>
  <si>
    <t>1722_Z5</t>
  </si>
  <si>
    <t>1725_Z5</t>
  </si>
  <si>
    <t>Rinvio d'angolo</t>
  </si>
  <si>
    <t>1725A_Z5</t>
  </si>
  <si>
    <t>Rinvio d’angolo con punto di chiusura registrabile</t>
  </si>
  <si>
    <t>1728_Z5</t>
  </si>
  <si>
    <t>Terminale asta con integrati punto di chiusura e sostegno anta</t>
  </si>
  <si>
    <t>1728A_Z5</t>
  </si>
  <si>
    <t>Terminale asta con integrati punto di chiusura registrabile e sostegno anta</t>
  </si>
  <si>
    <t>1728B_Z5</t>
  </si>
  <si>
    <t>Terminale asta con sostegno anta integrato per porte con il profilo a soglia ridotta</t>
  </si>
  <si>
    <t>1730_Z5</t>
  </si>
  <si>
    <t>Rinvio d'angolo con integrati terminale asta e un punto di chiusura</t>
  </si>
  <si>
    <t>1730A_Z5</t>
  </si>
  <si>
    <t>Rinvio d'angolo con integrati il terminale asta e un punto di chiusura registrabile</t>
  </si>
  <si>
    <t>1733_00</t>
  </si>
  <si>
    <t>Spessore inferiore per porte con il profilo a soglia ridotta</t>
  </si>
  <si>
    <t>1735D_P1</t>
  </si>
  <si>
    <t>Incontro angolare inferiore</t>
  </si>
  <si>
    <t>1735S_P1</t>
  </si>
  <si>
    <t>1736D_Z5</t>
  </si>
  <si>
    <t>Incontro inferiore per porte con il profilo a soglia ridotta</t>
  </si>
  <si>
    <t>1736S_Z5</t>
  </si>
  <si>
    <t>1740_00</t>
  </si>
  <si>
    <t>Punto di chiusura</t>
  </si>
  <si>
    <t>1740A_00</t>
  </si>
  <si>
    <t>Punto di chiusura regolabile</t>
  </si>
  <si>
    <t>1740B_Z5</t>
  </si>
  <si>
    <t>Punto di chiusura fisso Ø 12mm di larghezza 7mm</t>
  </si>
  <si>
    <t>1744_00</t>
  </si>
  <si>
    <t>Incontro laterale</t>
  </si>
  <si>
    <t>1745_Z5</t>
  </si>
  <si>
    <t>Incontro laterale ad avvitare</t>
  </si>
  <si>
    <t>1746_Z5</t>
  </si>
  <si>
    <t>Incontro universale regolabile</t>
  </si>
  <si>
    <t>1746B_Z5</t>
  </si>
  <si>
    <t>Incontro regolabile</t>
  </si>
  <si>
    <t>1748_P1</t>
  </si>
  <si>
    <t>Sostegno anta per finestra ad anta</t>
  </si>
  <si>
    <t>1751_Z5</t>
  </si>
  <si>
    <t>Terminale asta superiore per finestra a due ante, apertura ad anta</t>
  </si>
  <si>
    <t>1753D_Z5</t>
  </si>
  <si>
    <t>Catenaccio ad infilare per anta abbinata</t>
  </si>
  <si>
    <t>1753S_Z5</t>
  </si>
  <si>
    <t>1754_P1</t>
  </si>
  <si>
    <t>Prolunga per catenaccio ad infilare</t>
  </si>
  <si>
    <t>1755_Z5</t>
  </si>
  <si>
    <t>Catenaccio TITANDUE per SYNCRO</t>
  </si>
  <si>
    <t>1758_P1</t>
  </si>
  <si>
    <t>Incontro doppio</t>
  </si>
  <si>
    <t>1771A_31</t>
  </si>
  <si>
    <t>Braccio corto per Ribalta-anta</t>
  </si>
  <si>
    <t>1771A_32</t>
  </si>
  <si>
    <t>1771A_37</t>
  </si>
  <si>
    <t>1771A_58</t>
  </si>
  <si>
    <t>1771A_99</t>
  </si>
  <si>
    <t>1771A_G5</t>
  </si>
  <si>
    <t>1771A_G6</t>
  </si>
  <si>
    <t>1771A_MV</t>
  </si>
  <si>
    <t>1771A_NN</t>
  </si>
  <si>
    <t>1771A_OV</t>
  </si>
  <si>
    <t>1771A_QM</t>
  </si>
  <si>
    <t>1771B_31</t>
  </si>
  <si>
    <t>Braccio medio per Ribalta-anta</t>
  </si>
  <si>
    <t>1771B_32</t>
  </si>
  <si>
    <t>1771B_37</t>
  </si>
  <si>
    <t>1771B_58</t>
  </si>
  <si>
    <t>1771B_99</t>
  </si>
  <si>
    <t>1771B_G5</t>
  </si>
  <si>
    <t>1771B_G6</t>
  </si>
  <si>
    <t>1771B_MV</t>
  </si>
  <si>
    <t>1771B_NN</t>
  </si>
  <si>
    <t>1771B_OV</t>
  </si>
  <si>
    <t>1771B_QM</t>
  </si>
  <si>
    <t>1771B_QX</t>
  </si>
  <si>
    <t>1771C_31</t>
  </si>
  <si>
    <t>Braccio lungo per Ribalta-anta</t>
  </si>
  <si>
    <t>1771C_32</t>
  </si>
  <si>
    <t>1771C_37</t>
  </si>
  <si>
    <t>1771C_58</t>
  </si>
  <si>
    <t>1771C_99</t>
  </si>
  <si>
    <t>1771C_G5</t>
  </si>
  <si>
    <t>1771C_G6</t>
  </si>
  <si>
    <t>1771C_MV</t>
  </si>
  <si>
    <t>1771C_NN</t>
  </si>
  <si>
    <t>1771C_OV</t>
  </si>
  <si>
    <t>1771C_QM</t>
  </si>
  <si>
    <t>1771C_QX</t>
  </si>
  <si>
    <t>1773_Z5</t>
  </si>
  <si>
    <t>Incontro per braccio per Ribalta-anta</t>
  </si>
  <si>
    <t>1775_Z5</t>
  </si>
  <si>
    <t>Rinvio d'angolo supplementare per braccio per Ribalta-anta</t>
  </si>
  <si>
    <t>1777_Z5</t>
  </si>
  <si>
    <t>1777A_Z5</t>
  </si>
  <si>
    <t>1779_Z5</t>
  </si>
  <si>
    <t>1779A_Z5</t>
  </si>
  <si>
    <t>Rinvio d'angolo con integrati terminale asta e un punto di chiusura registrabile</t>
  </si>
  <si>
    <t>1780_Z5</t>
  </si>
  <si>
    <t>Kit per finestra a due ante, rinvio d'angolo con punto di chiusura</t>
  </si>
  <si>
    <t>1780A_Z5</t>
  </si>
  <si>
    <t>Kit per finestra a due ante, rinvio d'angolo con punto di chiusura registrabile</t>
  </si>
  <si>
    <t>1781D_P1</t>
  </si>
  <si>
    <t>Incontro angolare inferiore per Ribalta-anta</t>
  </si>
  <si>
    <t>1781S_P1</t>
  </si>
  <si>
    <t>1785_00</t>
  </si>
  <si>
    <t>Braccio vasistas</t>
  </si>
  <si>
    <t>1787_05</t>
  </si>
  <si>
    <t>Cricchetto</t>
  </si>
  <si>
    <t>1787_06</t>
  </si>
  <si>
    <t>1787_15</t>
  </si>
  <si>
    <t>1787_23</t>
  </si>
  <si>
    <t>1787_31</t>
  </si>
  <si>
    <t>1787_32</t>
  </si>
  <si>
    <t>1787_37</t>
  </si>
  <si>
    <t>1787_58</t>
  </si>
  <si>
    <t>1787_99</t>
  </si>
  <si>
    <t>1787_G5</t>
  </si>
  <si>
    <t>1787_G6</t>
  </si>
  <si>
    <t>1787_MV</t>
  </si>
  <si>
    <t>1787_NJ</t>
  </si>
  <si>
    <t>1787_NN</t>
  </si>
  <si>
    <t>1787_OV</t>
  </si>
  <si>
    <t>1787_QM</t>
  </si>
  <si>
    <t>1788_Z5</t>
  </si>
  <si>
    <t>Meccanismo per apertura esterna su profili cava OUT</t>
  </si>
  <si>
    <t>1789B_Z5</t>
  </si>
  <si>
    <t>Rinvio d'angolo con punto di chiusura fisso per profili cava OUT</t>
  </si>
  <si>
    <t>1789C_Z5</t>
  </si>
  <si>
    <t>Rinvio d'angolo per sistema su profili cava OUT</t>
  </si>
  <si>
    <t>1790A_P1</t>
  </si>
  <si>
    <t>1790B_P1</t>
  </si>
  <si>
    <t>Supporto per sostegno anta</t>
  </si>
  <si>
    <t>1792_00</t>
  </si>
  <si>
    <t>Kit antieffrazione</t>
  </si>
  <si>
    <t>1794_Z5</t>
  </si>
  <si>
    <t>Punto di chiusura antieffrazione</t>
  </si>
  <si>
    <t>1796_Z5</t>
  </si>
  <si>
    <t>Incontro antieffrazione</t>
  </si>
  <si>
    <t>1800A_03</t>
  </si>
  <si>
    <t>Cremonese GAIA</t>
  </si>
  <si>
    <t>1800A_16</t>
  </si>
  <si>
    <t>1800A_31</t>
  </si>
  <si>
    <t>1800A_32</t>
  </si>
  <si>
    <t>1800A_34</t>
  </si>
  <si>
    <t>1800A_35</t>
  </si>
  <si>
    <t>1800A_37</t>
  </si>
  <si>
    <t>1800A_48</t>
  </si>
  <si>
    <t>1800A_50</t>
  </si>
  <si>
    <t>1800A_51</t>
  </si>
  <si>
    <t>1800A_58</t>
  </si>
  <si>
    <t>1800A_60</t>
  </si>
  <si>
    <t>1800A_61</t>
  </si>
  <si>
    <t>1800A_AH</t>
  </si>
  <si>
    <t>1800A_BN</t>
  </si>
  <si>
    <t>1800A_G5</t>
  </si>
  <si>
    <t>1800A_G6</t>
  </si>
  <si>
    <t>1800A_MR</t>
  </si>
  <si>
    <t>1800A_MV</t>
  </si>
  <si>
    <t>1800A_NJ</t>
  </si>
  <si>
    <t>1800A_QM</t>
  </si>
  <si>
    <t>1800A_QX</t>
  </si>
  <si>
    <t>1800A_S5</t>
  </si>
  <si>
    <t>1801A_03</t>
  </si>
  <si>
    <t>Cremonese GAIA con chiave</t>
  </si>
  <si>
    <t>1801A_16</t>
  </si>
  <si>
    <t>1801A_31</t>
  </si>
  <si>
    <t>1801A_32</t>
  </si>
  <si>
    <t>1801A_37</t>
  </si>
  <si>
    <t>1801A_48</t>
  </si>
  <si>
    <t>1801A_51</t>
  </si>
  <si>
    <t>1801A_58</t>
  </si>
  <si>
    <t>1801A_AH</t>
  </si>
  <si>
    <t>1801A_BN</t>
  </si>
  <si>
    <t>1801A_G5</t>
  </si>
  <si>
    <t>1801A_G6</t>
  </si>
  <si>
    <t>1801A_MR</t>
  </si>
  <si>
    <t>1801A_MV</t>
  </si>
  <si>
    <t>1801A_QM</t>
  </si>
  <si>
    <t>1801A_QX</t>
  </si>
  <si>
    <t>1801A_S5</t>
  </si>
  <si>
    <t>1806A_03</t>
  </si>
  <si>
    <t>Cremonese GAIA con manico ribassato</t>
  </si>
  <si>
    <t>1806A_16</t>
  </si>
  <si>
    <t>1806A_31</t>
  </si>
  <si>
    <t>1806A_32</t>
  </si>
  <si>
    <t>1806A_34</t>
  </si>
  <si>
    <t>1806A_35</t>
  </si>
  <si>
    <t>1806A_37</t>
  </si>
  <si>
    <t>1806A_50</t>
  </si>
  <si>
    <t>1806A_58</t>
  </si>
  <si>
    <t>1806A_60</t>
  </si>
  <si>
    <t>1806A_61</t>
  </si>
  <si>
    <t>1806A_AH</t>
  </si>
  <si>
    <t>1806A_BN</t>
  </si>
  <si>
    <t>1806A_G5</t>
  </si>
  <si>
    <t>1806A_G6</t>
  </si>
  <si>
    <t>1806A_MR</t>
  </si>
  <si>
    <t>1806A_MV</t>
  </si>
  <si>
    <t>1806A_QM</t>
  </si>
  <si>
    <t>1806A_QX</t>
  </si>
  <si>
    <t>1806A_S5</t>
  </si>
  <si>
    <t>1808A_Z5</t>
  </si>
  <si>
    <t>Perno per kit di fissaggio</t>
  </si>
  <si>
    <t>1808B_Z5</t>
  </si>
  <si>
    <t>1808C_Z5</t>
  </si>
  <si>
    <t>1808D_Z5</t>
  </si>
  <si>
    <t>1810A_03</t>
  </si>
  <si>
    <t>Cremonese GAIA ad una uscita</t>
  </si>
  <si>
    <t>1810A_16</t>
  </si>
  <si>
    <t>1810A_31</t>
  </si>
  <si>
    <t>1810A_32</t>
  </si>
  <si>
    <t>1810A_37</t>
  </si>
  <si>
    <t>1810A_58</t>
  </si>
  <si>
    <t>1810A_G5</t>
  </si>
  <si>
    <t>1810A_G6</t>
  </si>
  <si>
    <t>1810A_MR</t>
  </si>
  <si>
    <t>1810A_MV</t>
  </si>
  <si>
    <t>1810A_QX</t>
  </si>
  <si>
    <t>1810A_S5</t>
  </si>
  <si>
    <t>1810B_03</t>
  </si>
  <si>
    <t>1810B_16</t>
  </si>
  <si>
    <t>1810B_31</t>
  </si>
  <si>
    <t>1810B_32</t>
  </si>
  <si>
    <t>1810B_37</t>
  </si>
  <si>
    <t>1810B_58</t>
  </si>
  <si>
    <t>1810B_G5</t>
  </si>
  <si>
    <t>1810B_G6</t>
  </si>
  <si>
    <t>1810B_MR</t>
  </si>
  <si>
    <t>1810B_MV</t>
  </si>
  <si>
    <t>1810B_QX</t>
  </si>
  <si>
    <t>1810B_S5</t>
  </si>
  <si>
    <t>1810C_03</t>
  </si>
  <si>
    <t>1810C_16</t>
  </si>
  <si>
    <t>1810C_31</t>
  </si>
  <si>
    <t>1810C_32</t>
  </si>
  <si>
    <t>1810C_37</t>
  </si>
  <si>
    <t>1810C_58</t>
  </si>
  <si>
    <t>1810C_G5</t>
  </si>
  <si>
    <t>1810C_G6</t>
  </si>
  <si>
    <t>1810C_MR</t>
  </si>
  <si>
    <t>1810C_MV</t>
  </si>
  <si>
    <t>1810C_QM</t>
  </si>
  <si>
    <t>1810C_QX</t>
  </si>
  <si>
    <t>1810C_S5</t>
  </si>
  <si>
    <t>1811A_03</t>
  </si>
  <si>
    <t>Cremonese GAIA ad una uscita con chiave</t>
  </si>
  <si>
    <t>1811A_16</t>
  </si>
  <si>
    <t>1811A_31</t>
  </si>
  <si>
    <t>1811A_32</t>
  </si>
  <si>
    <t>1811A_37</t>
  </si>
  <si>
    <t>1811A_58</t>
  </si>
  <si>
    <t>1811A_G5</t>
  </si>
  <si>
    <t>1811A_G6</t>
  </si>
  <si>
    <t>1811A_MR</t>
  </si>
  <si>
    <t>1811A_MV</t>
  </si>
  <si>
    <t>1811A_QX</t>
  </si>
  <si>
    <t>1811A_S5</t>
  </si>
  <si>
    <t>1811B_03</t>
  </si>
  <si>
    <t>1811B_16</t>
  </si>
  <si>
    <t>1811B_31</t>
  </si>
  <si>
    <t>1811B_32</t>
  </si>
  <si>
    <t>1811B_37</t>
  </si>
  <si>
    <t>1811B_58</t>
  </si>
  <si>
    <t>1811B_G5</t>
  </si>
  <si>
    <t>1811B_G6</t>
  </si>
  <si>
    <t>1811B_MR</t>
  </si>
  <si>
    <t>1811B_MV</t>
  </si>
  <si>
    <t>1811B_QX</t>
  </si>
  <si>
    <t>1811B_S5</t>
  </si>
  <si>
    <t>1811C_03</t>
  </si>
  <si>
    <t>1811C_16</t>
  </si>
  <si>
    <t>1811C_31</t>
  </si>
  <si>
    <t>1811C_32</t>
  </si>
  <si>
    <t>1811C_37</t>
  </si>
  <si>
    <t>1811C_58</t>
  </si>
  <si>
    <t>1811C_G5</t>
  </si>
  <si>
    <t>1811C_G6</t>
  </si>
  <si>
    <t>1811C_MR</t>
  </si>
  <si>
    <t>1811C_MV</t>
  </si>
  <si>
    <t>1811C_QX</t>
  </si>
  <si>
    <t>1811C_S5</t>
  </si>
  <si>
    <t>1818_31</t>
  </si>
  <si>
    <t>Cremonese FIORADUE con manico basso</t>
  </si>
  <si>
    <t>1818_32</t>
  </si>
  <si>
    <t>1818_34</t>
  </si>
  <si>
    <t>1818_35</t>
  </si>
  <si>
    <t>1818_37</t>
  </si>
  <si>
    <t>1818_43</t>
  </si>
  <si>
    <t>1818_48</t>
  </si>
  <si>
    <t>1818_50</t>
  </si>
  <si>
    <t>1818_51</t>
  </si>
  <si>
    <t>1818_58</t>
  </si>
  <si>
    <t>1818_60</t>
  </si>
  <si>
    <t>1818_61</t>
  </si>
  <si>
    <t>1818_BN</t>
  </si>
  <si>
    <t>1818_G6</t>
  </si>
  <si>
    <t>1819A_Z5</t>
  </si>
  <si>
    <t>Tassello di raccordo per cremonesi GAIA ad una uscita</t>
  </si>
  <si>
    <t>1819B_Z5</t>
  </si>
  <si>
    <t>1819C_Z5</t>
  </si>
  <si>
    <t>1824_00</t>
  </si>
  <si>
    <t>Kit di fissaggio</t>
  </si>
  <si>
    <t>1824B_00</t>
  </si>
  <si>
    <t>Kit di fissaggio per profili arrotondati</t>
  </si>
  <si>
    <t>1825_Z5</t>
  </si>
  <si>
    <t>1825A_Z5</t>
  </si>
  <si>
    <t>1826_Z5</t>
  </si>
  <si>
    <t>1826A_Z5</t>
  </si>
  <si>
    <t>1827A_00</t>
  </si>
  <si>
    <t>1827B_00</t>
  </si>
  <si>
    <t>1830_31</t>
  </si>
  <si>
    <t>Cremonese FIORATRE</t>
  </si>
  <si>
    <t>1830_32</t>
  </si>
  <si>
    <t>1830_34</t>
  </si>
  <si>
    <t>1830_35</t>
  </si>
  <si>
    <t>1830_37</t>
  </si>
  <si>
    <t>1830_43</t>
  </si>
  <si>
    <t>1830_48</t>
  </si>
  <si>
    <t>1830_50</t>
  </si>
  <si>
    <t>1830_51</t>
  </si>
  <si>
    <t>1830_58</t>
  </si>
  <si>
    <t>1830_60</t>
  </si>
  <si>
    <t>1830_61</t>
  </si>
  <si>
    <t>1830_99</t>
  </si>
  <si>
    <t>1830_BN</t>
  </si>
  <si>
    <t>1830_G5</t>
  </si>
  <si>
    <t>1830_G6</t>
  </si>
  <si>
    <t>1830_MV</t>
  </si>
  <si>
    <t>1840_31</t>
  </si>
  <si>
    <t>Cremonese RAMSES</t>
  </si>
  <si>
    <t>1840_32</t>
  </si>
  <si>
    <t>1840_34</t>
  </si>
  <si>
    <t>1840_35</t>
  </si>
  <si>
    <t>1840_37</t>
  </si>
  <si>
    <t>1840_43</t>
  </si>
  <si>
    <t>1840_48</t>
  </si>
  <si>
    <t>1840_50</t>
  </si>
  <si>
    <t>1840_51</t>
  </si>
  <si>
    <t>1840_58</t>
  </si>
  <si>
    <t>1840_60</t>
  </si>
  <si>
    <t>1840_61</t>
  </si>
  <si>
    <t>1840_76</t>
  </si>
  <si>
    <t>1840_99</t>
  </si>
  <si>
    <t>1840_AH</t>
  </si>
  <si>
    <t>1840_BN</t>
  </si>
  <si>
    <t>1840_G5</t>
  </si>
  <si>
    <t>1840_G6</t>
  </si>
  <si>
    <t>1840_MV</t>
  </si>
  <si>
    <t>1840_QX</t>
  </si>
  <si>
    <t>1840I_31</t>
  </si>
  <si>
    <t>1840I_32</t>
  </si>
  <si>
    <t>1840I_34</t>
  </si>
  <si>
    <t>1840I_35</t>
  </si>
  <si>
    <t>1840I_37</t>
  </si>
  <si>
    <t>1840I_43</t>
  </si>
  <si>
    <t>1840I_50</t>
  </si>
  <si>
    <t>1840I_51</t>
  </si>
  <si>
    <t>1840I_58</t>
  </si>
  <si>
    <t>1840I_60</t>
  </si>
  <si>
    <t>1840I_61</t>
  </si>
  <si>
    <t>1840I_99</t>
  </si>
  <si>
    <t>1840I_G5</t>
  </si>
  <si>
    <t>1840I_G6</t>
  </si>
  <si>
    <t>1840I_MV</t>
  </si>
  <si>
    <t>1840I_QM</t>
  </si>
  <si>
    <t>1840I_QX</t>
  </si>
  <si>
    <t>1842_03</t>
  </si>
  <si>
    <t>Cremonese RAMSES con manico ribassato</t>
  </si>
  <si>
    <t>1842_16</t>
  </si>
  <si>
    <t>1842_31</t>
  </si>
  <si>
    <t>1842_32</t>
  </si>
  <si>
    <t>1842_34</t>
  </si>
  <si>
    <t>1842_35</t>
  </si>
  <si>
    <t>1842_37</t>
  </si>
  <si>
    <t>1842_43</t>
  </si>
  <si>
    <t>1842_48</t>
  </si>
  <si>
    <t>1842_50</t>
  </si>
  <si>
    <t>1842_51</t>
  </si>
  <si>
    <t>1842_58</t>
  </si>
  <si>
    <t>1842_60</t>
  </si>
  <si>
    <t>1842_61</t>
  </si>
  <si>
    <t>1842_99</t>
  </si>
  <si>
    <t>1842_BN</t>
  </si>
  <si>
    <t>1842_G5</t>
  </si>
  <si>
    <t>1842_G6</t>
  </si>
  <si>
    <t>1842_MV</t>
  </si>
  <si>
    <t>1842_OT</t>
  </si>
  <si>
    <t>1842_QM</t>
  </si>
  <si>
    <t>1842_QT</t>
  </si>
  <si>
    <t>1842I_31</t>
  </si>
  <si>
    <t>1842I_32</t>
  </si>
  <si>
    <t>1842I_34</t>
  </si>
  <si>
    <t>1842I_35</t>
  </si>
  <si>
    <t>1842I_37</t>
  </si>
  <si>
    <t>1842I_43</t>
  </si>
  <si>
    <t>1842I_48</t>
  </si>
  <si>
    <t>1842I_50</t>
  </si>
  <si>
    <t>1842I_51</t>
  </si>
  <si>
    <t>1842I_58</t>
  </si>
  <si>
    <t>1842I_60</t>
  </si>
  <si>
    <t>1842I_61</t>
  </si>
  <si>
    <t>1842I_99</t>
  </si>
  <si>
    <t>1842I_BN</t>
  </si>
  <si>
    <t>1842I_G5</t>
  </si>
  <si>
    <t>1842I_G6</t>
  </si>
  <si>
    <t>1842I_MV</t>
  </si>
  <si>
    <t>1842I_QM</t>
  </si>
  <si>
    <t>1842I_QX</t>
  </si>
  <si>
    <t>1843_31</t>
  </si>
  <si>
    <t>Cremonese RAMSES con manico ribassato e chiave</t>
  </si>
  <si>
    <t>1843_32</t>
  </si>
  <si>
    <t>1843_34</t>
  </si>
  <si>
    <t>1843_35</t>
  </si>
  <si>
    <t>1843_37</t>
  </si>
  <si>
    <t>1843_43</t>
  </si>
  <si>
    <t>1843_48</t>
  </si>
  <si>
    <t>1843_50</t>
  </si>
  <si>
    <t>1843_51</t>
  </si>
  <si>
    <t>1843_58</t>
  </si>
  <si>
    <t>1843_60</t>
  </si>
  <si>
    <t>1843_61</t>
  </si>
  <si>
    <t>1843_BN</t>
  </si>
  <si>
    <t>1843_G5</t>
  </si>
  <si>
    <t>1843_G6</t>
  </si>
  <si>
    <t>1843_MV</t>
  </si>
  <si>
    <t>1843_OT</t>
  </si>
  <si>
    <t>1843_QX</t>
  </si>
  <si>
    <t>1843K_03</t>
  </si>
  <si>
    <t>1843K_16</t>
  </si>
  <si>
    <t>1870_31</t>
  </si>
  <si>
    <t>Cremonese LOTHUS</t>
  </si>
  <si>
    <t>1870_32</t>
  </si>
  <si>
    <t>1870_34</t>
  </si>
  <si>
    <t>1870_35</t>
  </si>
  <si>
    <t>1870_37</t>
  </si>
  <si>
    <t>1870_43</t>
  </si>
  <si>
    <t>1870_48</t>
  </si>
  <si>
    <t>1870_50</t>
  </si>
  <si>
    <t>1870_51</t>
  </si>
  <si>
    <t>1870_58</t>
  </si>
  <si>
    <t>1870_60</t>
  </si>
  <si>
    <t>1870_61</t>
  </si>
  <si>
    <t>1870_65</t>
  </si>
  <si>
    <t>1870_70</t>
  </si>
  <si>
    <t>1870_76</t>
  </si>
  <si>
    <t>1870_99</t>
  </si>
  <si>
    <t>1870_G5</t>
  </si>
  <si>
    <t>1870_G6</t>
  </si>
  <si>
    <t>1870_MR</t>
  </si>
  <si>
    <t>1870_MV</t>
  </si>
  <si>
    <t>1870_QM</t>
  </si>
  <si>
    <t>1872_31</t>
  </si>
  <si>
    <t>Cremonese LOTHUS con manico ribassato</t>
  </si>
  <si>
    <t>1872_32</t>
  </si>
  <si>
    <t>1872_34</t>
  </si>
  <si>
    <t>1872_35</t>
  </si>
  <si>
    <t>1872_37</t>
  </si>
  <si>
    <t>1872_43</t>
  </si>
  <si>
    <t>1872_48</t>
  </si>
  <si>
    <t>1872_50</t>
  </si>
  <si>
    <t>1872_51</t>
  </si>
  <si>
    <t>1872_58</t>
  </si>
  <si>
    <t>1872_60</t>
  </si>
  <si>
    <t>1872_61</t>
  </si>
  <si>
    <t>1872_70</t>
  </si>
  <si>
    <t>1872_99</t>
  </si>
  <si>
    <t>1872_BN</t>
  </si>
  <si>
    <t>1872_G5</t>
  </si>
  <si>
    <t>1872_G6</t>
  </si>
  <si>
    <t>1872_MV</t>
  </si>
  <si>
    <t>1872_OT</t>
  </si>
  <si>
    <t>1872_QM</t>
  </si>
  <si>
    <t>1873_31</t>
  </si>
  <si>
    <t>Cremonese LOTHUS con manico ribassato e chiave</t>
  </si>
  <si>
    <t>1873_32</t>
  </si>
  <si>
    <t>1873_34</t>
  </si>
  <si>
    <t>1873_35</t>
  </si>
  <si>
    <t>1873_37</t>
  </si>
  <si>
    <t>1873_43</t>
  </si>
  <si>
    <t>1873_48</t>
  </si>
  <si>
    <t>1873_50</t>
  </si>
  <si>
    <t>1873_51</t>
  </si>
  <si>
    <t>1873_58</t>
  </si>
  <si>
    <t>1873_60</t>
  </si>
  <si>
    <t>1873_61</t>
  </si>
  <si>
    <t>1873_G5</t>
  </si>
  <si>
    <t>1873_G6</t>
  </si>
  <si>
    <t>1873_MV</t>
  </si>
  <si>
    <t>1873_OT</t>
  </si>
  <si>
    <t>1889A_31</t>
  </si>
  <si>
    <t>Asta di collegamento e carter</t>
  </si>
  <si>
    <t>1889A_32</t>
  </si>
  <si>
    <t>1889A_34</t>
  </si>
  <si>
    <t>1889A_35</t>
  </si>
  <si>
    <t>1889A_37</t>
  </si>
  <si>
    <t>1889A_43</t>
  </si>
  <si>
    <t>1889A_48</t>
  </si>
  <si>
    <t>1889A_50</t>
  </si>
  <si>
    <t>1889A_51</t>
  </si>
  <si>
    <t>1889A_58</t>
  </si>
  <si>
    <t>1889A_60</t>
  </si>
  <si>
    <t>1889A_61</t>
  </si>
  <si>
    <t>1889A_70</t>
  </si>
  <si>
    <t>1889A_76</t>
  </si>
  <si>
    <t>1889A_99</t>
  </si>
  <si>
    <t>1889A_G5</t>
  </si>
  <si>
    <t>1889A_G6</t>
  </si>
  <si>
    <t>1889A_MR</t>
  </si>
  <si>
    <t>1889A_MV</t>
  </si>
  <si>
    <t>1889A_QM</t>
  </si>
  <si>
    <t>1889B_31</t>
  </si>
  <si>
    <t>1889B_32</t>
  </si>
  <si>
    <t>1889B_34</t>
  </si>
  <si>
    <t>1889B_35</t>
  </si>
  <si>
    <t>1889B_37</t>
  </si>
  <si>
    <t>1889B_43</t>
  </si>
  <si>
    <t>1889B_48</t>
  </si>
  <si>
    <t>1889B_50</t>
  </si>
  <si>
    <t>1889B_51</t>
  </si>
  <si>
    <t>1889B_58</t>
  </si>
  <si>
    <t>1889B_60</t>
  </si>
  <si>
    <t>1889B_61</t>
  </si>
  <si>
    <t>1889B_99</t>
  </si>
  <si>
    <t>1889B_BN</t>
  </si>
  <si>
    <t>1889B_G5</t>
  </si>
  <si>
    <t>1889B_G6</t>
  </si>
  <si>
    <t>1889B_MV</t>
  </si>
  <si>
    <t>1889B_OT</t>
  </si>
  <si>
    <t>1889B_QM</t>
  </si>
  <si>
    <t>1889C_31</t>
  </si>
  <si>
    <t>1889C_32</t>
  </si>
  <si>
    <t>1889C_34</t>
  </si>
  <si>
    <t>1889C_35</t>
  </si>
  <si>
    <t>1889C_37</t>
  </si>
  <si>
    <t>1889C_43</t>
  </si>
  <si>
    <t>1889C_48</t>
  </si>
  <si>
    <t>1889C_50</t>
  </si>
  <si>
    <t>1889C_51</t>
  </si>
  <si>
    <t>1889C_58</t>
  </si>
  <si>
    <t>1889C_60</t>
  </si>
  <si>
    <t>1889C_61</t>
  </si>
  <si>
    <t>1889C_70</t>
  </si>
  <si>
    <t>1889C_76</t>
  </si>
  <si>
    <t>1889C_99</t>
  </si>
  <si>
    <t>1889C_G5</t>
  </si>
  <si>
    <t>1889C_G6</t>
  </si>
  <si>
    <t>1889C_MR</t>
  </si>
  <si>
    <t>1889C_MV</t>
  </si>
  <si>
    <t>1889C_QM</t>
  </si>
  <si>
    <t>1892A_Z5</t>
  </si>
  <si>
    <t>Terminale in acciaio zincato</t>
  </si>
  <si>
    <t>1892AX_00</t>
  </si>
  <si>
    <t>Terminale in acciaio inox</t>
  </si>
  <si>
    <t>1892B_Z5</t>
  </si>
  <si>
    <t>1892BX_00</t>
  </si>
  <si>
    <t>1893A_31</t>
  </si>
  <si>
    <t>Incontro in zama con spessori</t>
  </si>
  <si>
    <t>1893A_32</t>
  </si>
  <si>
    <t>1893A_34</t>
  </si>
  <si>
    <t>1893A_35</t>
  </si>
  <si>
    <t>1893A_37</t>
  </si>
  <si>
    <t>1893A_43</t>
  </si>
  <si>
    <t>1893A_48</t>
  </si>
  <si>
    <t>1893A_50</t>
  </si>
  <si>
    <t>1893A_51</t>
  </si>
  <si>
    <t>1893A_58</t>
  </si>
  <si>
    <t>1893A_60</t>
  </si>
  <si>
    <t>1893A_61</t>
  </si>
  <si>
    <t>1893A_65</t>
  </si>
  <si>
    <t>1893A_70</t>
  </si>
  <si>
    <t>1893A_76</t>
  </si>
  <si>
    <t>1893A_99</t>
  </si>
  <si>
    <t>1893A_BN</t>
  </si>
  <si>
    <t>1893A_G5</t>
  </si>
  <si>
    <t>1893A_G6</t>
  </si>
  <si>
    <t>1893A_MR</t>
  </si>
  <si>
    <t>1893A_MV</t>
  </si>
  <si>
    <t>1893A_OT</t>
  </si>
  <si>
    <t>1893A_QM</t>
  </si>
  <si>
    <t>1893B_31</t>
  </si>
  <si>
    <t>Incontro in zama</t>
  </si>
  <si>
    <t>1893B_32</t>
  </si>
  <si>
    <t>1893B_34</t>
  </si>
  <si>
    <t>1893B_35</t>
  </si>
  <si>
    <t>1893B_37</t>
  </si>
  <si>
    <t>1893B_43</t>
  </si>
  <si>
    <t>1893B_48</t>
  </si>
  <si>
    <t>1893B_50</t>
  </si>
  <si>
    <t>1893B_51</t>
  </si>
  <si>
    <t>1893B_58</t>
  </si>
  <si>
    <t>1893B_60</t>
  </si>
  <si>
    <t>1893B_61</t>
  </si>
  <si>
    <t>1893B_70</t>
  </si>
  <si>
    <t>1893B_99</t>
  </si>
  <si>
    <t>1893B_G5</t>
  </si>
  <si>
    <t>1893B_G6</t>
  </si>
  <si>
    <t>1893B_MV</t>
  </si>
  <si>
    <t>1893C_00</t>
  </si>
  <si>
    <t>Incontro in acciaio inox</t>
  </si>
  <si>
    <t>1894_88</t>
  </si>
  <si>
    <t>Guida aste</t>
  </si>
  <si>
    <t>1895_00</t>
  </si>
  <si>
    <t>Incontro a pavimento in acciaio inox</t>
  </si>
  <si>
    <t>1946A_88</t>
  </si>
  <si>
    <t>Coppia di tasselli di raccordo</t>
  </si>
  <si>
    <t>1946B_88</t>
  </si>
  <si>
    <t>1948_88</t>
  </si>
  <si>
    <t>1970_Z5</t>
  </si>
  <si>
    <t>Chiave di ricambio universale</t>
  </si>
  <si>
    <t>1970G_Z5</t>
  </si>
  <si>
    <t>Chiave di ricambio</t>
  </si>
  <si>
    <t>1978_88</t>
  </si>
  <si>
    <t>2040_05</t>
  </si>
  <si>
    <t>Maniglia HERA</t>
  </si>
  <si>
    <t>2040_31</t>
  </si>
  <si>
    <t>2040_32</t>
  </si>
  <si>
    <t>2040_34</t>
  </si>
  <si>
    <t>2040_37</t>
  </si>
  <si>
    <t>2040_43</t>
  </si>
  <si>
    <t>2040_48</t>
  </si>
  <si>
    <t>2040_50</t>
  </si>
  <si>
    <t>2040_51</t>
  </si>
  <si>
    <t>2040_58</t>
  </si>
  <si>
    <t>2040_60</t>
  </si>
  <si>
    <t>2040_61</t>
  </si>
  <si>
    <t>2040_99</t>
  </si>
  <si>
    <t>2040_G5</t>
  </si>
  <si>
    <t>2040_G6</t>
  </si>
  <si>
    <t>2040_MR</t>
  </si>
  <si>
    <t>2040_MV</t>
  </si>
  <si>
    <t>2040_NJ</t>
  </si>
  <si>
    <t>2040_NN</t>
  </si>
  <si>
    <t>2040_QM</t>
  </si>
  <si>
    <t>2040_QT</t>
  </si>
  <si>
    <t>2040_QX</t>
  </si>
  <si>
    <t>2041_03</t>
  </si>
  <si>
    <t>2041_05</t>
  </si>
  <si>
    <t>2041_16</t>
  </si>
  <si>
    <t>2041_31</t>
  </si>
  <si>
    <t>2041_32</t>
  </si>
  <si>
    <t>2041_34</t>
  </si>
  <si>
    <t>2041_35</t>
  </si>
  <si>
    <t>2041_37</t>
  </si>
  <si>
    <t>2041_43</t>
  </si>
  <si>
    <t>2041_48</t>
  </si>
  <si>
    <t>2041_50</t>
  </si>
  <si>
    <t>2041_51</t>
  </si>
  <si>
    <t>2041_58</t>
  </si>
  <si>
    <t>2041_60</t>
  </si>
  <si>
    <t>2041_61</t>
  </si>
  <si>
    <t>2041_70</t>
  </si>
  <si>
    <t>2041_99</t>
  </si>
  <si>
    <t>2041_AH</t>
  </si>
  <si>
    <t>2041_BN</t>
  </si>
  <si>
    <t>2041_G5</t>
  </si>
  <si>
    <t>2041_G6</t>
  </si>
  <si>
    <t>2041_MR</t>
  </si>
  <si>
    <t>2041_MV</t>
  </si>
  <si>
    <t>2041_NJ</t>
  </si>
  <si>
    <t>2041_NN</t>
  </si>
  <si>
    <t>2041_OT</t>
  </si>
  <si>
    <t>2041_OV</t>
  </si>
  <si>
    <t>2041_QK</t>
  </si>
  <si>
    <t>2041_QM</t>
  </si>
  <si>
    <t>2041_QT</t>
  </si>
  <si>
    <t>2041_QX</t>
  </si>
  <si>
    <t>2041_S5</t>
  </si>
  <si>
    <t>2050_31</t>
  </si>
  <si>
    <t>Maniglia HORUS</t>
  </si>
  <si>
    <t>2050_32</t>
  </si>
  <si>
    <t>2050_34</t>
  </si>
  <si>
    <t>2050_35</t>
  </si>
  <si>
    <t>2050_37</t>
  </si>
  <si>
    <t>2050_43</t>
  </si>
  <si>
    <t>2050_48</t>
  </si>
  <si>
    <t>2050_50</t>
  </si>
  <si>
    <t>2050_51</t>
  </si>
  <si>
    <t>2050_58</t>
  </si>
  <si>
    <t>2050_60</t>
  </si>
  <si>
    <t>2050_61</t>
  </si>
  <si>
    <t>2050_99</t>
  </si>
  <si>
    <t>2050_G5</t>
  </si>
  <si>
    <t>2050_G6</t>
  </si>
  <si>
    <t>2050_MR</t>
  </si>
  <si>
    <t>2050_MV</t>
  </si>
  <si>
    <t>2050_QT</t>
  </si>
  <si>
    <t>2050A_31</t>
  </si>
  <si>
    <t>Maniglia HORUS con manico ribassato</t>
  </si>
  <si>
    <t>2050A_32</t>
  </si>
  <si>
    <t>2050A_34</t>
  </si>
  <si>
    <t>2050A_35</t>
  </si>
  <si>
    <t>2050A_37</t>
  </si>
  <si>
    <t>2050A_43</t>
  </si>
  <si>
    <t>2050A_48</t>
  </si>
  <si>
    <t>2050A_50</t>
  </si>
  <si>
    <t>2050A_51</t>
  </si>
  <si>
    <t>2050A_58</t>
  </si>
  <si>
    <t>2050A_60</t>
  </si>
  <si>
    <t>2050A_61</t>
  </si>
  <si>
    <t>2050A_65</t>
  </si>
  <si>
    <t>2050A_76</t>
  </si>
  <si>
    <t>2050A_99</t>
  </si>
  <si>
    <t>2050A_AH</t>
  </si>
  <si>
    <t>2050A_BN</t>
  </si>
  <si>
    <t>2050A_G5</t>
  </si>
  <si>
    <t>2050A_G6</t>
  </si>
  <si>
    <t>2050A_MR</t>
  </si>
  <si>
    <t>2050A_MV</t>
  </si>
  <si>
    <t>2050A_NJ</t>
  </si>
  <si>
    <t>2050A_NN</t>
  </si>
  <si>
    <t>2050A_OT</t>
  </si>
  <si>
    <t>2050A_OV</t>
  </si>
  <si>
    <t>2050A_QM</t>
  </si>
  <si>
    <t>2050A_QT</t>
  </si>
  <si>
    <t>2050A_QX</t>
  </si>
  <si>
    <t>2051_03</t>
  </si>
  <si>
    <t>2051_16</t>
  </si>
  <si>
    <t>2051_31</t>
  </si>
  <si>
    <t>2051_32</t>
  </si>
  <si>
    <t>2051_34</t>
  </si>
  <si>
    <t>2051_35</t>
  </si>
  <si>
    <t>2051_37</t>
  </si>
  <si>
    <t>2051_43</t>
  </si>
  <si>
    <t>2051_48</t>
  </si>
  <si>
    <t>2051_50</t>
  </si>
  <si>
    <t>2051_51</t>
  </si>
  <si>
    <t>2051_58</t>
  </si>
  <si>
    <t>2051_60</t>
  </si>
  <si>
    <t>2051_61</t>
  </si>
  <si>
    <t>2051_65</t>
  </si>
  <si>
    <t>2051_70</t>
  </si>
  <si>
    <t>2051_76</t>
  </si>
  <si>
    <t>2051_99</t>
  </si>
  <si>
    <t>2051_AH</t>
  </si>
  <si>
    <t>2051_BN</t>
  </si>
  <si>
    <t>2051_G5</t>
  </si>
  <si>
    <t>2051_G6</t>
  </si>
  <si>
    <t>2051_MR</t>
  </si>
  <si>
    <t>2051_MV</t>
  </si>
  <si>
    <t>2051_NJ</t>
  </si>
  <si>
    <t>2051_NN</t>
  </si>
  <si>
    <t>2051_OT</t>
  </si>
  <si>
    <t>2051_OV</t>
  </si>
  <si>
    <t>2051_QK</t>
  </si>
  <si>
    <t>2051_QM</t>
  </si>
  <si>
    <t>2051_QT</t>
  </si>
  <si>
    <t>2051_QX</t>
  </si>
  <si>
    <t>2051_S5</t>
  </si>
  <si>
    <t>2052_31</t>
  </si>
  <si>
    <t>Maniglia HORUS MIDI</t>
  </si>
  <si>
    <t>2052_32</t>
  </si>
  <si>
    <t>2052_37</t>
  </si>
  <si>
    <t>2052_43</t>
  </si>
  <si>
    <t>2052_48</t>
  </si>
  <si>
    <t>2052_50</t>
  </si>
  <si>
    <t>2052_51</t>
  </si>
  <si>
    <t>2052_58</t>
  </si>
  <si>
    <t>2052_60</t>
  </si>
  <si>
    <t>2052_61</t>
  </si>
  <si>
    <t>2052_65</t>
  </si>
  <si>
    <t>2052_G5</t>
  </si>
  <si>
    <t>2052_G6</t>
  </si>
  <si>
    <t>2052_MV</t>
  </si>
  <si>
    <t>2052_QX</t>
  </si>
  <si>
    <t>2053_31</t>
  </si>
  <si>
    <t>2053_32</t>
  </si>
  <si>
    <t>2053_35</t>
  </si>
  <si>
    <t>2053_37</t>
  </si>
  <si>
    <t>2053_43</t>
  </si>
  <si>
    <t>2053_48</t>
  </si>
  <si>
    <t>2053_50</t>
  </si>
  <si>
    <t>2053_51</t>
  </si>
  <si>
    <t>2053_58</t>
  </si>
  <si>
    <t>2053_60</t>
  </si>
  <si>
    <t>2053_61</t>
  </si>
  <si>
    <t>2053_65</t>
  </si>
  <si>
    <t>2053_AH</t>
  </si>
  <si>
    <t>2053_G5</t>
  </si>
  <si>
    <t>2053_G6</t>
  </si>
  <si>
    <t>2053_MR</t>
  </si>
  <si>
    <t>2053_MV</t>
  </si>
  <si>
    <t>2053_NJ</t>
  </si>
  <si>
    <t>2053_NN</t>
  </si>
  <si>
    <t>2053_QM</t>
  </si>
  <si>
    <t>2053_QT</t>
  </si>
  <si>
    <t>2053_QX</t>
  </si>
  <si>
    <t>2060_31</t>
  </si>
  <si>
    <t>Pomolo singolo fisso HORUS</t>
  </si>
  <si>
    <t>2060_32</t>
  </si>
  <si>
    <t>2060_37</t>
  </si>
  <si>
    <t>2060_43</t>
  </si>
  <si>
    <t>2060_48</t>
  </si>
  <si>
    <t>2060_50</t>
  </si>
  <si>
    <t>2060_51</t>
  </si>
  <si>
    <t>2060_58</t>
  </si>
  <si>
    <t>2060_60</t>
  </si>
  <si>
    <t>2060_61</t>
  </si>
  <si>
    <t>2060_99</t>
  </si>
  <si>
    <t>2060_BN</t>
  </si>
  <si>
    <t>2060_G5</t>
  </si>
  <si>
    <t>2060_G6</t>
  </si>
  <si>
    <t>2060_MR</t>
  </si>
  <si>
    <t>2060_MV</t>
  </si>
  <si>
    <t>2060_NJ</t>
  </si>
  <si>
    <t>2060_NN</t>
  </si>
  <si>
    <t>2060_OV</t>
  </si>
  <si>
    <t>2060_QK</t>
  </si>
  <si>
    <t>2060_QM</t>
  </si>
  <si>
    <t>2060_QX</t>
  </si>
  <si>
    <t>2061_31</t>
  </si>
  <si>
    <t>Pomolo doppio HORUS</t>
  </si>
  <si>
    <t>2061_32</t>
  </si>
  <si>
    <t>2061_35</t>
  </si>
  <si>
    <t>2061_37</t>
  </si>
  <si>
    <t>2061_43</t>
  </si>
  <si>
    <t>2061_48</t>
  </si>
  <si>
    <t>2061_50</t>
  </si>
  <si>
    <t>2061_51</t>
  </si>
  <si>
    <t>2061_58</t>
  </si>
  <si>
    <t>2061_60</t>
  </si>
  <si>
    <t>2061_61</t>
  </si>
  <si>
    <t>2061_99</t>
  </si>
  <si>
    <t>2061_BN</t>
  </si>
  <si>
    <t>2061_G5</t>
  </si>
  <si>
    <t>2061_G6</t>
  </si>
  <si>
    <t>2061_MV</t>
  </si>
  <si>
    <t>2061_NJ</t>
  </si>
  <si>
    <t>2061_NN</t>
  </si>
  <si>
    <t>2061_OV</t>
  </si>
  <si>
    <t>2061_QM</t>
  </si>
  <si>
    <t>2100B_03</t>
  </si>
  <si>
    <t>Placca copricilindro a sagoma europea</t>
  </si>
  <si>
    <t>2100B_16</t>
  </si>
  <si>
    <t>2100B_31</t>
  </si>
  <si>
    <t>2100B_32</t>
  </si>
  <si>
    <t>2100B_34</t>
  </si>
  <si>
    <t>2100B_35</t>
  </si>
  <si>
    <t>2100B_37</t>
  </si>
  <si>
    <t>2100B_43</t>
  </si>
  <si>
    <t>2100B_48</t>
  </si>
  <si>
    <t>2100B_50</t>
  </si>
  <si>
    <t>2100B_51</t>
  </si>
  <si>
    <t>2100B_58</t>
  </si>
  <si>
    <t>2100B_60</t>
  </si>
  <si>
    <t>2100B_61</t>
  </si>
  <si>
    <t>2100B_65</t>
  </si>
  <si>
    <t>2100B_70</t>
  </si>
  <si>
    <t>2100B_76</t>
  </si>
  <si>
    <t>2100B_99</t>
  </si>
  <si>
    <t>2100B_AH</t>
  </si>
  <si>
    <t>2100B_BN</t>
  </si>
  <si>
    <t>2100B_G5</t>
  </si>
  <si>
    <t>2100B_G6</t>
  </si>
  <si>
    <t>2100B_MR</t>
  </si>
  <si>
    <t>2100B_MV</t>
  </si>
  <si>
    <t>2100B_NJ</t>
  </si>
  <si>
    <t>2100B_NN</t>
  </si>
  <si>
    <t>2100B_OT</t>
  </si>
  <si>
    <t>2100B_OV</t>
  </si>
  <si>
    <t>2100B_QK</t>
  </si>
  <si>
    <t>2100B_QM</t>
  </si>
  <si>
    <t>2100B_QT</t>
  </si>
  <si>
    <t>2100B_QX</t>
  </si>
  <si>
    <t>2100B_S5</t>
  </si>
  <si>
    <t>2100C_05</t>
  </si>
  <si>
    <t>2100C_31</t>
  </si>
  <si>
    <t>2100C_32</t>
  </si>
  <si>
    <t>2100C_35</t>
  </si>
  <si>
    <t>2100C_37</t>
  </si>
  <si>
    <t>2100C_43</t>
  </si>
  <si>
    <t>2100C_48</t>
  </si>
  <si>
    <t>2100C_50</t>
  </si>
  <si>
    <t>2100C_51</t>
  </si>
  <si>
    <t>2100C_58</t>
  </si>
  <si>
    <t>2100C_60</t>
  </si>
  <si>
    <t>2100C_61</t>
  </si>
  <si>
    <t>2100C_65</t>
  </si>
  <si>
    <t>2100C_76</t>
  </si>
  <si>
    <t>2100C_99</t>
  </si>
  <si>
    <t>2100C_AH</t>
  </si>
  <si>
    <t>2100C_BN</t>
  </si>
  <si>
    <t>2100C_G5</t>
  </si>
  <si>
    <t>2100C_G6</t>
  </si>
  <si>
    <t>2100C_MR</t>
  </si>
  <si>
    <t>2100C_MV</t>
  </si>
  <si>
    <t>2100C_NJ</t>
  </si>
  <si>
    <t>2100C_NN</t>
  </si>
  <si>
    <t>2100C_OV</t>
  </si>
  <si>
    <t>2100C_QK</t>
  </si>
  <si>
    <t>2100C_QM</t>
  </si>
  <si>
    <t>2100C_QT</t>
  </si>
  <si>
    <t>2100C_QX</t>
  </si>
  <si>
    <t>2101_Z5</t>
  </si>
  <si>
    <t>Perno quadro in acciaio</t>
  </si>
  <si>
    <t>2101A_Z5</t>
  </si>
  <si>
    <t>2101B_Z5</t>
  </si>
  <si>
    <t>2101L70_Z5</t>
  </si>
  <si>
    <t>2101L85_Z5</t>
  </si>
  <si>
    <t>2303_31</t>
  </si>
  <si>
    <t>Tavellino PIENZA</t>
  </si>
  <si>
    <t>2303_32</t>
  </si>
  <si>
    <t>2303_37</t>
  </si>
  <si>
    <t>2303_BN</t>
  </si>
  <si>
    <t>2303_G6</t>
  </si>
  <si>
    <t>2312_37</t>
  </si>
  <si>
    <t>Tavellino PIENZADUE</t>
  </si>
  <si>
    <t>2317_31</t>
  </si>
  <si>
    <t>Tavellino SUTRI con impugnatura ridotta</t>
  </si>
  <si>
    <t>2317_32</t>
  </si>
  <si>
    <t>2317_37</t>
  </si>
  <si>
    <t>2317_BN</t>
  </si>
  <si>
    <t>2317_G6</t>
  </si>
  <si>
    <t>2501B_00</t>
  </si>
  <si>
    <t>Serratura EGO ad un punto di chiusura con scrocco, entrata 30mm</t>
  </si>
  <si>
    <t>2501BA_00</t>
  </si>
  <si>
    <t>Serratura EGO ad un punto di chiusura con scrocco, E. 30mm-Per Velox</t>
  </si>
  <si>
    <t>2501C_00</t>
  </si>
  <si>
    <t>Serratura EGO ad un punto di chiusura con scrocco, entrata 35mm</t>
  </si>
  <si>
    <t>2501CA_00</t>
  </si>
  <si>
    <t>Serratura EGO ad un punto di chiusura con scrocco, E. 35mm-Per Velox</t>
  </si>
  <si>
    <t>2501F_00</t>
  </si>
  <si>
    <t>Serratura EGO ad un punto di chiusura con rullo, entrata 30mm</t>
  </si>
  <si>
    <t>2501FA_00</t>
  </si>
  <si>
    <t>Serratura EGO ad un punto di chiusura con rullo, E. 30mm-Per Velox</t>
  </si>
  <si>
    <t>2501G_00</t>
  </si>
  <si>
    <t>Serratura EGO ad un punto di chiusura con rullo, entrata 35mm</t>
  </si>
  <si>
    <t>2501GA_00</t>
  </si>
  <si>
    <t>Serratura EGO ad un punto di chiusura con rullo, E. 35mm-Per Velox</t>
  </si>
  <si>
    <t>2503B_00</t>
  </si>
  <si>
    <t>Serratura EGO multipunto con scrocco, entrata 30mm</t>
  </si>
  <si>
    <t>2503BA_00</t>
  </si>
  <si>
    <t>Serratura EGO multipunto con scrocco, E. 30mm-Per Velox</t>
  </si>
  <si>
    <t>2503C_00</t>
  </si>
  <si>
    <t>Serratura EGO multipunto con scrocco, entrata 35mm</t>
  </si>
  <si>
    <t>2503CA_00</t>
  </si>
  <si>
    <t>Serratura EGO multipunto con scrocco, E. 35mm-Per Velox</t>
  </si>
  <si>
    <t>2503F_00</t>
  </si>
  <si>
    <t>Serratura EGO multipunto con rullo, entrata 30mm</t>
  </si>
  <si>
    <t>2503FA_00</t>
  </si>
  <si>
    <t>Serratura EGO multipunto con rullo, E. 30mm-Per Velox</t>
  </si>
  <si>
    <t>2503G_00</t>
  </si>
  <si>
    <t>Serratura EGO multipunto con rullo, entrata 35mm</t>
  </si>
  <si>
    <t>2503GA_00</t>
  </si>
  <si>
    <t>Serratura EGO multipunto con rullo, E. 35mm-Per Velox</t>
  </si>
  <si>
    <t>2523B_00</t>
  </si>
  <si>
    <t>Serratura EGO multipunto a doppio azionam. con scrocco, E. 30mm</t>
  </si>
  <si>
    <t>2523BA_00</t>
  </si>
  <si>
    <t>Serratura EGO multipunto a doppio azionam., E. 30mm-Per Velox</t>
  </si>
  <si>
    <t>2523C_00</t>
  </si>
  <si>
    <t>Serratura EGO multipunto a doppio azionam. con scrocco, E. 35mm</t>
  </si>
  <si>
    <t>2523CA_00</t>
  </si>
  <si>
    <t>Serratura EGO multipunto a doppio azionam., E. 35mm-Per Velox</t>
  </si>
  <si>
    <t>2618_00</t>
  </si>
  <si>
    <t>Incontro regolabile per profili senza cave o a Camera Europea</t>
  </si>
  <si>
    <t>2618A_88</t>
  </si>
  <si>
    <t>Spessore per incontro regolabile</t>
  </si>
  <si>
    <t>2619_88</t>
  </si>
  <si>
    <t>Bocchetta per serrature con rullo o scrocco</t>
  </si>
  <si>
    <t>2620_Z5</t>
  </si>
  <si>
    <t>Incontro registrabile per serratura EGO - profili a camera europea</t>
  </si>
  <si>
    <t>2620A_Z5</t>
  </si>
  <si>
    <t>Incontro registrabile per serratura EGO - Per Velox</t>
  </si>
  <si>
    <t>2628_00</t>
  </si>
  <si>
    <t>Coppia di piastrine di collegamento aste -  aggancio Ø 6mm</t>
  </si>
  <si>
    <t>3212_05</t>
  </si>
  <si>
    <t>3212_23</t>
  </si>
  <si>
    <t>3212_31</t>
  </si>
  <si>
    <t>3212_32</t>
  </si>
  <si>
    <t>3212_34</t>
  </si>
  <si>
    <t>3212_35</t>
  </si>
  <si>
    <t>3212_37</t>
  </si>
  <si>
    <t>3212_41</t>
  </si>
  <si>
    <t>3212_43</t>
  </si>
  <si>
    <t>3212_48</t>
  </si>
  <si>
    <t>3212_50</t>
  </si>
  <si>
    <t>3212_51</t>
  </si>
  <si>
    <t>3212_58</t>
  </si>
  <si>
    <t>3212_60</t>
  </si>
  <si>
    <t>3212_61</t>
  </si>
  <si>
    <t>3212_65</t>
  </si>
  <si>
    <t>3212_76</t>
  </si>
  <si>
    <t>3212_BN</t>
  </si>
  <si>
    <t>3212_G5</t>
  </si>
  <si>
    <t>3212_G6</t>
  </si>
  <si>
    <t>3212_MV</t>
  </si>
  <si>
    <t>3214A_05</t>
  </si>
  <si>
    <t>Cricchetto CLAK+, fissaggio con viti</t>
  </si>
  <si>
    <t>3214A_23</t>
  </si>
  <si>
    <t>3214A_31</t>
  </si>
  <si>
    <t>3214A_32</t>
  </si>
  <si>
    <t>3214A_37</t>
  </si>
  <si>
    <t>3214A_41</t>
  </si>
  <si>
    <t>3214A_48</t>
  </si>
  <si>
    <t>3214A_50</t>
  </si>
  <si>
    <t>3214A_51</t>
  </si>
  <si>
    <t>3214A_58</t>
  </si>
  <si>
    <t>3214A_60</t>
  </si>
  <si>
    <t>3214A_61</t>
  </si>
  <si>
    <t>3214A_G5</t>
  </si>
  <si>
    <t>3214A_G6</t>
  </si>
  <si>
    <t>3214A_MR</t>
  </si>
  <si>
    <t>3214A_MV</t>
  </si>
  <si>
    <t>3214A_NJ</t>
  </si>
  <si>
    <t>3214B_05</t>
  </si>
  <si>
    <t>Cricchetto CLAK+, fissaggio con grani</t>
  </si>
  <si>
    <t>3214B_23</t>
  </si>
  <si>
    <t>3214B_31</t>
  </si>
  <si>
    <t>3214B_32</t>
  </si>
  <si>
    <t>3214B_37</t>
  </si>
  <si>
    <t>3214B_41</t>
  </si>
  <si>
    <t>3214B_48</t>
  </si>
  <si>
    <t>3214B_50</t>
  </si>
  <si>
    <t>3214B_51</t>
  </si>
  <si>
    <t>3214B_58</t>
  </si>
  <si>
    <t>3214B_60</t>
  </si>
  <si>
    <t>3214B_61</t>
  </si>
  <si>
    <t>3214B_BN</t>
  </si>
  <si>
    <t>3214B_G5</t>
  </si>
  <si>
    <t>3214B_G6</t>
  </si>
  <si>
    <t>3214B_MR</t>
  </si>
  <si>
    <t>3214B_MV</t>
  </si>
  <si>
    <t>3217_05</t>
  </si>
  <si>
    <t>Cricchetto SUPERCLAK</t>
  </si>
  <si>
    <t>3217_06</t>
  </si>
  <si>
    <t>3217_15</t>
  </si>
  <si>
    <t>3217_23</t>
  </si>
  <si>
    <t>3217_31</t>
  </si>
  <si>
    <t>3217_32</t>
  </si>
  <si>
    <t>3217_34</t>
  </si>
  <si>
    <t>3217_35</t>
  </si>
  <si>
    <t>3217_37</t>
  </si>
  <si>
    <t>3217_43</t>
  </si>
  <si>
    <t>3217_48</t>
  </si>
  <si>
    <t>3217_50</t>
  </si>
  <si>
    <t>3217_51</t>
  </si>
  <si>
    <t>3217_58</t>
  </si>
  <si>
    <t>3217_60</t>
  </si>
  <si>
    <t>3217_61</t>
  </si>
  <si>
    <t>3217_65</t>
  </si>
  <si>
    <t>3217_76</t>
  </si>
  <si>
    <t>3217_99</t>
  </si>
  <si>
    <t>3217_BN</t>
  </si>
  <si>
    <t>3217_G5</t>
  </si>
  <si>
    <t>3217_G6</t>
  </si>
  <si>
    <t>3217_MR</t>
  </si>
  <si>
    <t>3217_MV</t>
  </si>
  <si>
    <t>3217_NN</t>
  </si>
  <si>
    <t>3217_OT</t>
  </si>
  <si>
    <t>3217_OV</t>
  </si>
  <si>
    <t>3217_QM</t>
  </si>
  <si>
    <t>3217_QX</t>
  </si>
  <si>
    <t>3217R_05</t>
  </si>
  <si>
    <t>3217R_06</t>
  </si>
  <si>
    <t>3217R_15</t>
  </si>
  <si>
    <t>3217R_23</t>
  </si>
  <si>
    <t>3217R_31</t>
  </si>
  <si>
    <t>3217R_32</t>
  </si>
  <si>
    <t>3217R_35</t>
  </si>
  <si>
    <t>3217R_37</t>
  </si>
  <si>
    <t>3217R_48</t>
  </si>
  <si>
    <t>3217R_50</t>
  </si>
  <si>
    <t>3217R_51</t>
  </si>
  <si>
    <t>3217R_58</t>
  </si>
  <si>
    <t>3217R_60</t>
  </si>
  <si>
    <t>3217R_61</t>
  </si>
  <si>
    <t>3217R_99</t>
  </si>
  <si>
    <t>3217R_BN</t>
  </si>
  <si>
    <t>3217R_G5</t>
  </si>
  <si>
    <t>3217R_G6</t>
  </si>
  <si>
    <t>3217R_MV</t>
  </si>
  <si>
    <t>3217R_NJ</t>
  </si>
  <si>
    <t>3217R_OT</t>
  </si>
  <si>
    <t>3217R_QM</t>
  </si>
  <si>
    <t>3223A_00</t>
  </si>
  <si>
    <t>Braccio vasistas ALT 3</t>
  </si>
  <si>
    <t>3223B_00</t>
  </si>
  <si>
    <t>3223BX_00</t>
  </si>
  <si>
    <t>3223C_00</t>
  </si>
  <si>
    <t>3224A_00</t>
  </si>
  <si>
    <t>3224B_00</t>
  </si>
  <si>
    <t>3224BX_00</t>
  </si>
  <si>
    <t>3224C_00</t>
  </si>
  <si>
    <t>3227A_00</t>
  </si>
  <si>
    <t>Braccio vasistas ALTDUE</t>
  </si>
  <si>
    <t>3227I_00</t>
  </si>
  <si>
    <t>3228A_00</t>
  </si>
  <si>
    <t>3228I_00</t>
  </si>
  <si>
    <t>3230_00</t>
  </si>
  <si>
    <t>Braccio vasistas ALT</t>
  </si>
  <si>
    <t>3231_00</t>
  </si>
  <si>
    <t>3232_00</t>
  </si>
  <si>
    <t>3250A_00</t>
  </si>
  <si>
    <t>Coppia di bracci per finestra a sporgere</t>
  </si>
  <si>
    <t>3250B_00</t>
  </si>
  <si>
    <t>3250C_00</t>
  </si>
  <si>
    <t>3250D_00</t>
  </si>
  <si>
    <t>3250F_00</t>
  </si>
  <si>
    <t>3250H_00</t>
  </si>
  <si>
    <t>3255_Z5</t>
  </si>
  <si>
    <t>Dispositivo di regolazione per bracci a sporgere</t>
  </si>
  <si>
    <t>3256_P1</t>
  </si>
  <si>
    <t>Spessore per bracci a sporgere</t>
  </si>
  <si>
    <t>3257_Z5</t>
  </si>
  <si>
    <t>Chiusura a contrasto per facciate continue</t>
  </si>
  <si>
    <t>3479_88</t>
  </si>
  <si>
    <t>Tassello di fissaggio</t>
  </si>
  <si>
    <t>3480A_88</t>
  </si>
  <si>
    <t>Piastrina di regolazione</t>
  </si>
  <si>
    <t>3481_88</t>
  </si>
  <si>
    <t>Boccola distanziale</t>
  </si>
  <si>
    <t>3482_88</t>
  </si>
  <si>
    <t>3484_00</t>
  </si>
  <si>
    <t>3485A_00</t>
  </si>
  <si>
    <t>Vite di regolazione</t>
  </si>
  <si>
    <t>3485B_00</t>
  </si>
  <si>
    <t>3485C_00</t>
  </si>
  <si>
    <t>3485D_00</t>
  </si>
  <si>
    <t>3496_83</t>
  </si>
  <si>
    <t>83-WHITE NYL</t>
  </si>
  <si>
    <t>Tappo</t>
  </si>
  <si>
    <t>3496_88</t>
  </si>
  <si>
    <t>3496_P1</t>
  </si>
  <si>
    <t>3497_83</t>
  </si>
  <si>
    <t>3497_88</t>
  </si>
  <si>
    <t>3497_P1</t>
  </si>
  <si>
    <t>3712_31</t>
  </si>
  <si>
    <t>Catenaccio ad appoggio</t>
  </si>
  <si>
    <t>3712_32</t>
  </si>
  <si>
    <t>3712_37</t>
  </si>
  <si>
    <t>3712_G5</t>
  </si>
  <si>
    <t>3713_31</t>
  </si>
  <si>
    <t>3713_32</t>
  </si>
  <si>
    <t>3713_37</t>
  </si>
  <si>
    <t>3713_G5</t>
  </si>
  <si>
    <t>3714_31</t>
  </si>
  <si>
    <t>Catenaccio TITAN</t>
  </si>
  <si>
    <t>3714_32</t>
  </si>
  <si>
    <t>3714_34</t>
  </si>
  <si>
    <t>3714_35</t>
  </si>
  <si>
    <t>3714_37</t>
  </si>
  <si>
    <t>3714_43</t>
  </si>
  <si>
    <t>3714_50</t>
  </si>
  <si>
    <t>3714_58</t>
  </si>
  <si>
    <t>3714_60</t>
  </si>
  <si>
    <t>3714_G5</t>
  </si>
  <si>
    <t>3714_G6</t>
  </si>
  <si>
    <t>3714_MR</t>
  </si>
  <si>
    <t>3714A_31</t>
  </si>
  <si>
    <t>3714A_32</t>
  </si>
  <si>
    <t>3714A_35</t>
  </si>
  <si>
    <t>3714A_37</t>
  </si>
  <si>
    <t>3714A_58</t>
  </si>
  <si>
    <t>3714A_G5</t>
  </si>
  <si>
    <t>3714A_G6</t>
  </si>
  <si>
    <t>3715_05</t>
  </si>
  <si>
    <t>3715_23</t>
  </si>
  <si>
    <t>3715_31</t>
  </si>
  <si>
    <t>3715_32</t>
  </si>
  <si>
    <t>3715_34</t>
  </si>
  <si>
    <t>3715_35</t>
  </si>
  <si>
    <t>3715_37</t>
  </si>
  <si>
    <t>3715_43</t>
  </si>
  <si>
    <t>3715_48</t>
  </si>
  <si>
    <t>3715_50</t>
  </si>
  <si>
    <t>3715_51</t>
  </si>
  <si>
    <t>3715_58</t>
  </si>
  <si>
    <t>3715_60</t>
  </si>
  <si>
    <t>3715_61</t>
  </si>
  <si>
    <t>3715_65</t>
  </si>
  <si>
    <t>3715_70</t>
  </si>
  <si>
    <t>3715_BN</t>
  </si>
  <si>
    <t>3715_G5</t>
  </si>
  <si>
    <t>3715_G6</t>
  </si>
  <si>
    <t>3715_NN</t>
  </si>
  <si>
    <t>3715_QM</t>
  </si>
  <si>
    <t>3715_QX</t>
  </si>
  <si>
    <t>3715A_05</t>
  </si>
  <si>
    <t>3715A_23</t>
  </si>
  <si>
    <t>3715A_31</t>
  </si>
  <si>
    <t>3715A_32</t>
  </si>
  <si>
    <t>3715A_37</t>
  </si>
  <si>
    <t>3715A_58</t>
  </si>
  <si>
    <t>3715A_G5</t>
  </si>
  <si>
    <t>3715A_G6</t>
  </si>
  <si>
    <t>3716_05</t>
  </si>
  <si>
    <t>3716_23</t>
  </si>
  <si>
    <t>3716_31</t>
  </si>
  <si>
    <t>3716_32</t>
  </si>
  <si>
    <t>3716_34</t>
  </si>
  <si>
    <t>3716_35</t>
  </si>
  <si>
    <t>3716_37</t>
  </si>
  <si>
    <t>3716_43</t>
  </si>
  <si>
    <t>3716_48</t>
  </si>
  <si>
    <t>3716_50</t>
  </si>
  <si>
    <t>3716_51</t>
  </si>
  <si>
    <t>3716_58</t>
  </si>
  <si>
    <t>3716_60</t>
  </si>
  <si>
    <t>3716_61</t>
  </si>
  <si>
    <t>3716_BN</t>
  </si>
  <si>
    <t>3716_G5</t>
  </si>
  <si>
    <t>3716_G6</t>
  </si>
  <si>
    <t>3716_QM</t>
  </si>
  <si>
    <t>3716_QX</t>
  </si>
  <si>
    <t>3717_05</t>
  </si>
  <si>
    <t>3717_23</t>
  </si>
  <si>
    <t>3717_31</t>
  </si>
  <si>
    <t>3717_32</t>
  </si>
  <si>
    <t>3717_34</t>
  </si>
  <si>
    <t>3717_35</t>
  </si>
  <si>
    <t>3717_37</t>
  </si>
  <si>
    <t>3717_43</t>
  </si>
  <si>
    <t>3717_48</t>
  </si>
  <si>
    <t>3717_50</t>
  </si>
  <si>
    <t>3717_51</t>
  </si>
  <si>
    <t>3717_58</t>
  </si>
  <si>
    <t>3717_BN</t>
  </si>
  <si>
    <t>3717_G5</t>
  </si>
  <si>
    <t>3717_G6</t>
  </si>
  <si>
    <t>3717_MR</t>
  </si>
  <si>
    <t>3717_QM</t>
  </si>
  <si>
    <t>3720A_37</t>
  </si>
  <si>
    <t>Catenaccio TITANDUE</t>
  </si>
  <si>
    <t>3720A_Z5</t>
  </si>
  <si>
    <t>3720AD_37</t>
  </si>
  <si>
    <t>Catenaccio TITANDUE destro</t>
  </si>
  <si>
    <t>3720AD_Z5</t>
  </si>
  <si>
    <t>3720AS_37</t>
  </si>
  <si>
    <t>Catenaccio TITANDUE sinistro</t>
  </si>
  <si>
    <t>3720AS_Z5</t>
  </si>
  <si>
    <t>3720B_37</t>
  </si>
  <si>
    <t>3720B_Z5</t>
  </si>
  <si>
    <t>3720C_37</t>
  </si>
  <si>
    <t>3720C_Z5</t>
  </si>
  <si>
    <t>3720D_37</t>
  </si>
  <si>
    <t>3720D_Z5</t>
  </si>
  <si>
    <t>3720E_37</t>
  </si>
  <si>
    <t>3720E_Z5</t>
  </si>
  <si>
    <t>3720F_37</t>
  </si>
  <si>
    <t>3720F_Z5</t>
  </si>
  <si>
    <t>3721B_37</t>
  </si>
  <si>
    <t>3721B_Z5</t>
  </si>
  <si>
    <t>3721C_37</t>
  </si>
  <si>
    <t>3721C_Z5</t>
  </si>
  <si>
    <t>3721D_37</t>
  </si>
  <si>
    <t>3721D_Z5</t>
  </si>
  <si>
    <t>3721E_37</t>
  </si>
  <si>
    <t>3721E_Z5</t>
  </si>
  <si>
    <t>3721F_37</t>
  </si>
  <si>
    <t>3721F_Z5</t>
  </si>
  <si>
    <t>3722A_31</t>
  </si>
  <si>
    <t>Catenaccio TITANTRE</t>
  </si>
  <si>
    <t>3722A_32</t>
  </si>
  <si>
    <t>3722A_34</t>
  </si>
  <si>
    <t>3722A_35</t>
  </si>
  <si>
    <t>3722A_37</t>
  </si>
  <si>
    <t>3722A_43</t>
  </si>
  <si>
    <t>3722A_48</t>
  </si>
  <si>
    <t>3722A_58</t>
  </si>
  <si>
    <t>3722A_60</t>
  </si>
  <si>
    <t>3722A_BN</t>
  </si>
  <si>
    <t>3722A_G5</t>
  </si>
  <si>
    <t>3722A_G6</t>
  </si>
  <si>
    <t>3722A_MR</t>
  </si>
  <si>
    <t>3722B_31</t>
  </si>
  <si>
    <t>3722B_32</t>
  </si>
  <si>
    <t>3722B_34</t>
  </si>
  <si>
    <t>3722B_35</t>
  </si>
  <si>
    <t>3722B_37</t>
  </si>
  <si>
    <t>3722B_43</t>
  </si>
  <si>
    <t>3722B_58</t>
  </si>
  <si>
    <t>3722B_60</t>
  </si>
  <si>
    <t>3722B_BN</t>
  </si>
  <si>
    <t>3722B_G5</t>
  </si>
  <si>
    <t>3722B_G6</t>
  </si>
  <si>
    <t>3722B_NJ</t>
  </si>
  <si>
    <t>3722BA_31</t>
  </si>
  <si>
    <t>3722BA_32</t>
  </si>
  <si>
    <t>3722BA_37</t>
  </si>
  <si>
    <t>3722BA_43</t>
  </si>
  <si>
    <t>3722BA_58</t>
  </si>
  <si>
    <t>3722BA_G5</t>
  </si>
  <si>
    <t>3722BA_G6</t>
  </si>
  <si>
    <t>3722BA_MR</t>
  </si>
  <si>
    <t>3723_05</t>
  </si>
  <si>
    <t>Catenaccio ad appoggio ATLAS</t>
  </si>
  <si>
    <t>3723_23</t>
  </si>
  <si>
    <t>3723_31</t>
  </si>
  <si>
    <t>3723_32</t>
  </si>
  <si>
    <t>3723_34</t>
  </si>
  <si>
    <t>3723_35</t>
  </si>
  <si>
    <t>3723_37</t>
  </si>
  <si>
    <t>3723_43</t>
  </si>
  <si>
    <t>3723_48</t>
  </si>
  <si>
    <t>3723_50</t>
  </si>
  <si>
    <t>3723_51</t>
  </si>
  <si>
    <t>3723_58</t>
  </si>
  <si>
    <t>3723_60</t>
  </si>
  <si>
    <t>3723_61</t>
  </si>
  <si>
    <t>3723_65</t>
  </si>
  <si>
    <t>3723_BN</t>
  </si>
  <si>
    <t>3723_G5</t>
  </si>
  <si>
    <t>3723_G6</t>
  </si>
  <si>
    <t>3723_NJ</t>
  </si>
  <si>
    <t>3723_QX</t>
  </si>
  <si>
    <t>3724_05</t>
  </si>
  <si>
    <t>3724_23</t>
  </si>
  <si>
    <t>3724_31</t>
  </si>
  <si>
    <t>3724_32</t>
  </si>
  <si>
    <t>3724_34</t>
  </si>
  <si>
    <t>3724_35</t>
  </si>
  <si>
    <t>3724_37</t>
  </si>
  <si>
    <t>3724_43</t>
  </si>
  <si>
    <t>3724_48</t>
  </si>
  <si>
    <t>3724_50</t>
  </si>
  <si>
    <t>3724_51</t>
  </si>
  <si>
    <t>3724_58</t>
  </si>
  <si>
    <t>3724_60</t>
  </si>
  <si>
    <t>3724_61</t>
  </si>
  <si>
    <t>3724_65</t>
  </si>
  <si>
    <t>3724_BN</t>
  </si>
  <si>
    <t>3724_G5</t>
  </si>
  <si>
    <t>3724_G6</t>
  </si>
  <si>
    <t>3724_NJ</t>
  </si>
  <si>
    <t>3724_QX</t>
  </si>
  <si>
    <t>3725_05</t>
  </si>
  <si>
    <t>3725_23</t>
  </si>
  <si>
    <t>3725_31</t>
  </si>
  <si>
    <t>3725_32</t>
  </si>
  <si>
    <t>3725_34</t>
  </si>
  <si>
    <t>3725_35</t>
  </si>
  <si>
    <t>3725_37</t>
  </si>
  <si>
    <t>3725_43</t>
  </si>
  <si>
    <t>3725_48</t>
  </si>
  <si>
    <t>3725_50</t>
  </si>
  <si>
    <t>3725_58</t>
  </si>
  <si>
    <t>3725_60</t>
  </si>
  <si>
    <t>3725_65</t>
  </si>
  <si>
    <t>3725_G5</t>
  </si>
  <si>
    <t>3725_G6</t>
  </si>
  <si>
    <t>3726_05</t>
  </si>
  <si>
    <t>Catenaccio ad appoggio ATLAS con chiave</t>
  </si>
  <si>
    <t>3726_23</t>
  </si>
  <si>
    <t>3726_31</t>
  </si>
  <si>
    <t>3726_32</t>
  </si>
  <si>
    <t>3726_34</t>
  </si>
  <si>
    <t>3726_35</t>
  </si>
  <si>
    <t>3726_37</t>
  </si>
  <si>
    <t>3726_43</t>
  </si>
  <si>
    <t>3726_50</t>
  </si>
  <si>
    <t>3726_58</t>
  </si>
  <si>
    <t>3726_65</t>
  </si>
  <si>
    <t>3726_BN</t>
  </si>
  <si>
    <t>3726_G5</t>
  </si>
  <si>
    <t>3726_G6</t>
  </si>
  <si>
    <t>3727_05</t>
  </si>
  <si>
    <t>3727_23</t>
  </si>
  <si>
    <t>3727_31</t>
  </si>
  <si>
    <t>3727_32</t>
  </si>
  <si>
    <t>3727_34</t>
  </si>
  <si>
    <t>3727_35</t>
  </si>
  <si>
    <t>3727_37</t>
  </si>
  <si>
    <t>3727_43</t>
  </si>
  <si>
    <t>3727_58</t>
  </si>
  <si>
    <t>3727_60</t>
  </si>
  <si>
    <t>3727_65</t>
  </si>
  <si>
    <t>3727_G5</t>
  </si>
  <si>
    <t>3727_G6</t>
  </si>
  <si>
    <t>3728_05</t>
  </si>
  <si>
    <t>3728_23</t>
  </si>
  <si>
    <t>3728_31</t>
  </si>
  <si>
    <t>3728_32</t>
  </si>
  <si>
    <t>3728_34</t>
  </si>
  <si>
    <t>3728_35</t>
  </si>
  <si>
    <t>3728_37</t>
  </si>
  <si>
    <t>3728_43</t>
  </si>
  <si>
    <t>3728_58</t>
  </si>
  <si>
    <t>3728_60</t>
  </si>
  <si>
    <t>3728_G5</t>
  </si>
  <si>
    <t>3728_G6</t>
  </si>
  <si>
    <t>3731_Z5</t>
  </si>
  <si>
    <t>3733_Z5</t>
  </si>
  <si>
    <t>Incontro superiore</t>
  </si>
  <si>
    <t>3734_00</t>
  </si>
  <si>
    <t>Incontro a pavimento</t>
  </si>
  <si>
    <t>3735A_00</t>
  </si>
  <si>
    <t>3735D_00</t>
  </si>
  <si>
    <t>Incontro a pavimento per porte con il profilo a soglia ridotta</t>
  </si>
  <si>
    <t>3736_00</t>
  </si>
  <si>
    <t>3738_00</t>
  </si>
  <si>
    <t>3740_05</t>
  </si>
  <si>
    <t>3740_23</t>
  </si>
  <si>
    <t>3740_31</t>
  </si>
  <si>
    <t>3740_32</t>
  </si>
  <si>
    <t>3740_34</t>
  </si>
  <si>
    <t>3740_35</t>
  </si>
  <si>
    <t>3740_37</t>
  </si>
  <si>
    <t>3740_43</t>
  </si>
  <si>
    <t>3740_48</t>
  </si>
  <si>
    <t>3740_50</t>
  </si>
  <si>
    <t>3740_51</t>
  </si>
  <si>
    <t>3740_58</t>
  </si>
  <si>
    <t>3740_60</t>
  </si>
  <si>
    <t>3740_61</t>
  </si>
  <si>
    <t>3740_65</t>
  </si>
  <si>
    <t>3740_BN</t>
  </si>
  <si>
    <t>3740_G5</t>
  </si>
  <si>
    <t>3740_G6</t>
  </si>
  <si>
    <t>3740_QX</t>
  </si>
  <si>
    <t>3826_Z5</t>
  </si>
  <si>
    <t>Catenaccio ad infilare</t>
  </si>
  <si>
    <t>3827_Z5</t>
  </si>
  <si>
    <t>3828_Z5</t>
  </si>
  <si>
    <t>3828A_88</t>
  </si>
  <si>
    <t>Impugnatura per catenacci</t>
  </si>
  <si>
    <t>3829_Z5</t>
  </si>
  <si>
    <t>3834A_88</t>
  </si>
  <si>
    <t>3834B_88</t>
  </si>
  <si>
    <t>Catenaccio ad infilare registrabile</t>
  </si>
  <si>
    <t>3834C_88</t>
  </si>
  <si>
    <t>Catenaccio ad infilare con puntale in acciaio</t>
  </si>
  <si>
    <t>3835_88</t>
  </si>
  <si>
    <t>Prolunga</t>
  </si>
  <si>
    <t>3838_88</t>
  </si>
  <si>
    <t>3841_88</t>
  </si>
  <si>
    <t>3862_88</t>
  </si>
  <si>
    <t>Catenaccio ad appoggio con puntale in acciaio</t>
  </si>
  <si>
    <t>3865A_Z2</t>
  </si>
  <si>
    <t>Z2-BLACK ZNC</t>
  </si>
  <si>
    <t>Comando per catenaccio a leva</t>
  </si>
  <si>
    <t>3865B_Z2</t>
  </si>
  <si>
    <t>3865C_Z2</t>
  </si>
  <si>
    <t>3865R_Z2</t>
  </si>
  <si>
    <t>4069_Z5</t>
  </si>
  <si>
    <t>4070_Z5</t>
  </si>
  <si>
    <t>4076_Z5</t>
  </si>
  <si>
    <t>4080_Z5</t>
  </si>
  <si>
    <t>4081A_88</t>
  </si>
  <si>
    <t>4081B_88</t>
  </si>
  <si>
    <t>4082A_88</t>
  </si>
  <si>
    <t>4082B_88</t>
  </si>
  <si>
    <t>4083A_88</t>
  </si>
  <si>
    <t>Terminale asta con puntale in acciaio inox</t>
  </si>
  <si>
    <t>4083B_88</t>
  </si>
  <si>
    <t>4084_88</t>
  </si>
  <si>
    <t>4085_88</t>
  </si>
  <si>
    <t>4086_88</t>
  </si>
  <si>
    <t>4088_88</t>
  </si>
  <si>
    <t>Terminale asta con puntale in acciaio</t>
  </si>
  <si>
    <t>4091_88</t>
  </si>
  <si>
    <t>4092_88</t>
  </si>
  <si>
    <t>4095_88</t>
  </si>
  <si>
    <t>4100_88</t>
  </si>
  <si>
    <t>4101_88</t>
  </si>
  <si>
    <t>Incontro singolo</t>
  </si>
  <si>
    <t>4102_88</t>
  </si>
  <si>
    <t>4106_88</t>
  </si>
  <si>
    <t>4115_88</t>
  </si>
  <si>
    <t>4116_88</t>
  </si>
  <si>
    <t>4118_88</t>
  </si>
  <si>
    <t>4118_P1</t>
  </si>
  <si>
    <t>4124_Z5</t>
  </si>
  <si>
    <t>4125_Z5</t>
  </si>
  <si>
    <t>4126_Z5</t>
  </si>
  <si>
    <t>4131_Z5</t>
  </si>
  <si>
    <t>4134_Z5</t>
  </si>
  <si>
    <t>4135A_Z5</t>
  </si>
  <si>
    <t>4135B_Z5</t>
  </si>
  <si>
    <t>4166_Z5</t>
  </si>
  <si>
    <t>Perno di chiusura supplementare</t>
  </si>
  <si>
    <t>4176_88</t>
  </si>
  <si>
    <t>4237_88</t>
  </si>
  <si>
    <t>4238_88</t>
  </si>
  <si>
    <t>4241_83</t>
  </si>
  <si>
    <t>4241_88</t>
  </si>
  <si>
    <t>4241_P1</t>
  </si>
  <si>
    <t>4241A_83</t>
  </si>
  <si>
    <t>4241A_84</t>
  </si>
  <si>
    <t>84-IVORY NYL</t>
  </si>
  <si>
    <t>4241A_88</t>
  </si>
  <si>
    <t>4241A_P1</t>
  </si>
  <si>
    <t>4265A_00</t>
  </si>
  <si>
    <t>Squadretta per l'applicazione sul telaio</t>
  </si>
  <si>
    <t>4265B_00</t>
  </si>
  <si>
    <t>Squadretta per l'applicazione sull'anta</t>
  </si>
  <si>
    <t>4269_88</t>
  </si>
  <si>
    <t>Coppia di tappi per profilo di riporto</t>
  </si>
  <si>
    <t>4280_83</t>
  </si>
  <si>
    <t>4280_88</t>
  </si>
  <si>
    <t>4280_P1</t>
  </si>
  <si>
    <t>4280A_83</t>
  </si>
  <si>
    <t>4280A_84</t>
  </si>
  <si>
    <t>4280A_88</t>
  </si>
  <si>
    <t>4280A_P1</t>
  </si>
  <si>
    <t>4281_83</t>
  </si>
  <si>
    <t>Coppia di tappi chiudibattuta per anta abbinata</t>
  </si>
  <si>
    <t>4281_88</t>
  </si>
  <si>
    <t>4281_P1</t>
  </si>
  <si>
    <t>4281A_83</t>
  </si>
  <si>
    <t>4281A_84</t>
  </si>
  <si>
    <t>4281A_88</t>
  </si>
  <si>
    <t>4281A_P1</t>
  </si>
  <si>
    <t>4282BD_83</t>
  </si>
  <si>
    <t>Coppia di tappi chiudibattuta per porta</t>
  </si>
  <si>
    <t>4282BD_84</t>
  </si>
  <si>
    <t>4282BD_88</t>
  </si>
  <si>
    <t>4282BD_P1</t>
  </si>
  <si>
    <t>4282BS_83</t>
  </si>
  <si>
    <t>4282BS_84</t>
  </si>
  <si>
    <t>4282BS_88</t>
  </si>
  <si>
    <t>4282BS_P1</t>
  </si>
  <si>
    <t>4282D_83</t>
  </si>
  <si>
    <t>Coppia di tappi per profilo di riporto per porta balcone</t>
  </si>
  <si>
    <t>4282D_84</t>
  </si>
  <si>
    <t>4282D_88</t>
  </si>
  <si>
    <t>4282D_P1</t>
  </si>
  <si>
    <t>4282S_83</t>
  </si>
  <si>
    <t>4282S_84</t>
  </si>
  <si>
    <t>4282S_88</t>
  </si>
  <si>
    <t>4282S_P1</t>
  </si>
  <si>
    <t>4283A_83</t>
  </si>
  <si>
    <t>Coppia di tappi chiudibattuta per il fermavetro della porta balcone</t>
  </si>
  <si>
    <t>4283A_88</t>
  </si>
  <si>
    <t>4283A_P1</t>
  </si>
  <si>
    <t>4283B_83</t>
  </si>
  <si>
    <t>4283B_88</t>
  </si>
  <si>
    <t>4283B_P1</t>
  </si>
  <si>
    <t>4283C_83</t>
  </si>
  <si>
    <t>Coppia di tappi chiudibattuta per il profilo inferiore della porta</t>
  </si>
  <si>
    <t>4283C_84</t>
  </si>
  <si>
    <t>4283C_88</t>
  </si>
  <si>
    <t>4283C_P1</t>
  </si>
  <si>
    <t>4284_83</t>
  </si>
  <si>
    <t>Coppia di tappi per profilo di riporto centrale della porta balcone</t>
  </si>
  <si>
    <t>4284_84</t>
  </si>
  <si>
    <t>4284_88</t>
  </si>
  <si>
    <t>4284_P1</t>
  </si>
  <si>
    <t>4285_83</t>
  </si>
  <si>
    <t>Coppia di tappi per il profilo di riporto centrale</t>
  </si>
  <si>
    <t>4285_84</t>
  </si>
  <si>
    <t>4285_88</t>
  </si>
  <si>
    <t>4285_P1</t>
  </si>
  <si>
    <t>4285A_83</t>
  </si>
  <si>
    <t>Coppia di tappi per il profilo di riporto centrale squadrato</t>
  </si>
  <si>
    <t>4285A_84</t>
  </si>
  <si>
    <t>4285A_88</t>
  </si>
  <si>
    <t>4285A_P1</t>
  </si>
  <si>
    <t>4286_83</t>
  </si>
  <si>
    <t>Coppia di tappi per la fascia del profilo anta</t>
  </si>
  <si>
    <t>4286_84</t>
  </si>
  <si>
    <t>4286_88</t>
  </si>
  <si>
    <t>4286_P1</t>
  </si>
  <si>
    <t>5000AA_32</t>
  </si>
  <si>
    <t>Maniglia OLÉ ad un elemento di fissaggio - vaschetta bianca</t>
  </si>
  <si>
    <t>5000AA_58</t>
  </si>
  <si>
    <t>5000AB_32</t>
  </si>
  <si>
    <t>Maniglia OLÉ ad un elemento di fissaggio - vaschetta nera</t>
  </si>
  <si>
    <t>5000AB_37</t>
  </si>
  <si>
    <t>5000AB_41</t>
  </si>
  <si>
    <t>5000AB_58</t>
  </si>
  <si>
    <t>5000BA_32</t>
  </si>
  <si>
    <t>Maniglia OLÉ a due elementi di fissaggio - vaschetta bianca</t>
  </si>
  <si>
    <t>5000BA_58</t>
  </si>
  <si>
    <t>5000BB_32</t>
  </si>
  <si>
    <t>Maniglia OLÉ a due elementi di fissaggio - vaschetta nera</t>
  </si>
  <si>
    <t>5000BB_37</t>
  </si>
  <si>
    <t>5000BB_41</t>
  </si>
  <si>
    <t>5000BB_58</t>
  </si>
  <si>
    <t>5002_88</t>
  </si>
  <si>
    <t>Maniglia ad incasso</t>
  </si>
  <si>
    <t>5003AA_32</t>
  </si>
  <si>
    <t>Maniglia OLÉ TOP ad un elemento di fissaggio - vaschetta bianca</t>
  </si>
  <si>
    <t>5003AA_58</t>
  </si>
  <si>
    <t>5003AB_32</t>
  </si>
  <si>
    <t>Maniglia OLÉ TOP ad un elemento di fissaggio - vaschetta nera</t>
  </si>
  <si>
    <t>5003AB_37</t>
  </si>
  <si>
    <t>5003AB_41</t>
  </si>
  <si>
    <t>5003AB_58</t>
  </si>
  <si>
    <t>5003BA_32</t>
  </si>
  <si>
    <t>Maniglia OLÉ TOP a due elementi di fissaggio - vaschetta bianca</t>
  </si>
  <si>
    <t>5003BA_58</t>
  </si>
  <si>
    <t>5003BB_32</t>
  </si>
  <si>
    <t>Maniglia OLÉ TOP a due elementi di fissaggio - vaschetta nera</t>
  </si>
  <si>
    <t>5003BB_37</t>
  </si>
  <si>
    <t>5003BB_41</t>
  </si>
  <si>
    <t>5003BB_58</t>
  </si>
  <si>
    <t>5003CA_32</t>
  </si>
  <si>
    <t>5003CA_58</t>
  </si>
  <si>
    <t>5003CB_32</t>
  </si>
  <si>
    <t>5003CB_37</t>
  </si>
  <si>
    <t>5003CB_41</t>
  </si>
  <si>
    <t>5003CB_58</t>
  </si>
  <si>
    <t>5003DA_32</t>
  </si>
  <si>
    <t>5003DA_58</t>
  </si>
  <si>
    <t>5003DB_32</t>
  </si>
  <si>
    <t>5003DB_37</t>
  </si>
  <si>
    <t>5003DB_41</t>
  </si>
  <si>
    <t>5003DB_58</t>
  </si>
  <si>
    <t>5004AA_32</t>
  </si>
  <si>
    <t>Maniglia OLÉ TOP ad un elemento di fissaggio con chiave - vaschetta bianca</t>
  </si>
  <si>
    <t>5004AA_58</t>
  </si>
  <si>
    <t>5004AB_32</t>
  </si>
  <si>
    <t>Maniglia OLÉ TOP ad un elemento di fissaggio con chiave - vaschetta nera</t>
  </si>
  <si>
    <t>5004AB_37</t>
  </si>
  <si>
    <t>5004AB_41</t>
  </si>
  <si>
    <t>5004AB_58</t>
  </si>
  <si>
    <t>5004BA_32</t>
  </si>
  <si>
    <t>Maniglia OLÉ TOP a due elementi di fissaggio con chiave - vaschetta bianca</t>
  </si>
  <si>
    <t>5004BA_58</t>
  </si>
  <si>
    <t>5004BB_32</t>
  </si>
  <si>
    <t>Maniglia OLÉ TOP a due elementi di fissaggio con chiave - vaschetta nera</t>
  </si>
  <si>
    <t>5004BB_37</t>
  </si>
  <si>
    <t>5004BB_41</t>
  </si>
  <si>
    <t>5004BB_58</t>
  </si>
  <si>
    <t>5004DB_32</t>
  </si>
  <si>
    <t>5004DB_37</t>
  </si>
  <si>
    <t>5004DB_41</t>
  </si>
  <si>
    <t>5004DB_58</t>
  </si>
  <si>
    <t>5010A_32</t>
  </si>
  <si>
    <t>Maniglione di traino per OLÉ, lunghezza 200mm</t>
  </si>
  <si>
    <t>5010A_37</t>
  </si>
  <si>
    <t>5010A_58</t>
  </si>
  <si>
    <t>5010A_99</t>
  </si>
  <si>
    <t>5010A_G6</t>
  </si>
  <si>
    <t>5010B_32</t>
  </si>
  <si>
    <t>Maniglione di traino per OLÉ TOP, lunghezza 240mm</t>
  </si>
  <si>
    <t>5010B_37</t>
  </si>
  <si>
    <t>5010B_58</t>
  </si>
  <si>
    <t>5010B_99</t>
  </si>
  <si>
    <t>5010B_G6</t>
  </si>
  <si>
    <t>5013_32</t>
  </si>
  <si>
    <t>Maniglia di traino esterna ad incasso</t>
  </si>
  <si>
    <t>5013_37</t>
  </si>
  <si>
    <t>5013_58</t>
  </si>
  <si>
    <t>5013_99</t>
  </si>
  <si>
    <t>5013_G6</t>
  </si>
  <si>
    <t>5014_32</t>
  </si>
  <si>
    <t>Maniglia di traino esterna ad incasso con chiave</t>
  </si>
  <si>
    <t>5014_37</t>
  </si>
  <si>
    <t>5014_58</t>
  </si>
  <si>
    <t>5014_99</t>
  </si>
  <si>
    <t>5014_G6</t>
  </si>
  <si>
    <t>5015_32</t>
  </si>
  <si>
    <t>Maniglia di traino esterna ad appoggio</t>
  </si>
  <si>
    <t>5015_37</t>
  </si>
  <si>
    <t>5015_58</t>
  </si>
  <si>
    <t>5015_99</t>
  </si>
  <si>
    <t>5015_G6</t>
  </si>
  <si>
    <t>5016_32</t>
  </si>
  <si>
    <t>Maniglia di traino esterna ad appoggio con chiave</t>
  </si>
  <si>
    <t>5016_37</t>
  </si>
  <si>
    <t>5016_58</t>
  </si>
  <si>
    <t>5016_99</t>
  </si>
  <si>
    <t>5016_G6</t>
  </si>
  <si>
    <t>5020A_00</t>
  </si>
  <si>
    <t>Kit anti falsamanovra per maniglie OLÉ TOP, distanza 12mm</t>
  </si>
  <si>
    <t>5020AA_00</t>
  </si>
  <si>
    <t>5020B_00</t>
  </si>
  <si>
    <t>Kit anti falsamanovra per maniglie OLÉ TOP, distanza 17,5mm</t>
  </si>
  <si>
    <t>5020BA_00</t>
  </si>
  <si>
    <t>5022_00</t>
  </si>
  <si>
    <t>Nasello frontale</t>
  </si>
  <si>
    <t>5022A_00</t>
  </si>
  <si>
    <t>5023B_00</t>
  </si>
  <si>
    <t>5023BA_00</t>
  </si>
  <si>
    <t>5023C_00</t>
  </si>
  <si>
    <t>5023CA_00</t>
  </si>
  <si>
    <t>5023D_00</t>
  </si>
  <si>
    <t>5023DA_00</t>
  </si>
  <si>
    <t>5023DB_00</t>
  </si>
  <si>
    <t>5023E_00</t>
  </si>
  <si>
    <t>5023EA_00</t>
  </si>
  <si>
    <t>5023F_00</t>
  </si>
  <si>
    <t>5023G_00</t>
  </si>
  <si>
    <t>5023GA_00</t>
  </si>
  <si>
    <t>5023H_00</t>
  </si>
  <si>
    <t>5023HA_00</t>
  </si>
  <si>
    <t>5023J_00</t>
  </si>
  <si>
    <t>5023JA_00</t>
  </si>
  <si>
    <t>5023JB_00</t>
  </si>
  <si>
    <t>5023JC_00</t>
  </si>
  <si>
    <t>5023N_00</t>
  </si>
  <si>
    <t>5023NA_00</t>
  </si>
  <si>
    <t>5023Z_Z5</t>
  </si>
  <si>
    <t>Spessore per naselli frontali</t>
  </si>
  <si>
    <t>5024A_Z5</t>
  </si>
  <si>
    <t>Nasello verticale, spessore 7mm</t>
  </si>
  <si>
    <t>5024B_Z5</t>
  </si>
  <si>
    <t>Nasello verticale, spessore 14mm</t>
  </si>
  <si>
    <t>5025_Z5</t>
  </si>
  <si>
    <t>Porta-nasello</t>
  </si>
  <si>
    <t>5025A_00</t>
  </si>
  <si>
    <t>Nasello</t>
  </si>
  <si>
    <t>5025B_00</t>
  </si>
  <si>
    <t>5027A_Z5</t>
  </si>
  <si>
    <t>Incontro ad infilare</t>
  </si>
  <si>
    <t>5027B_Z5</t>
  </si>
  <si>
    <t>5027C_Z5</t>
  </si>
  <si>
    <t>5027D_Z5</t>
  </si>
  <si>
    <t>5027E_Z5</t>
  </si>
  <si>
    <t>5027F_Z5</t>
  </si>
  <si>
    <t>5027G_Z5</t>
  </si>
  <si>
    <t>5027H_Z5</t>
  </si>
  <si>
    <t>5027I_Z5</t>
  </si>
  <si>
    <t>5027J_Z5</t>
  </si>
  <si>
    <t>5027K_Z5</t>
  </si>
  <si>
    <t>5028_00</t>
  </si>
  <si>
    <t>Incontro frontale</t>
  </si>
  <si>
    <t>5029_00</t>
  </si>
  <si>
    <t>Incontro frontale con spessore antieffrazione</t>
  </si>
  <si>
    <t>5030A_Z5</t>
  </si>
  <si>
    <t>5030B_Z5</t>
  </si>
  <si>
    <t>5030C_Z5</t>
  </si>
  <si>
    <t>5032A_Z5</t>
  </si>
  <si>
    <t>5040AA_32</t>
  </si>
  <si>
    <t>Martellina TWENTY  azionabile</t>
  </si>
  <si>
    <t>5040AA_37</t>
  </si>
  <si>
    <t>5040AA_58</t>
  </si>
  <si>
    <t>5040AA_65</t>
  </si>
  <si>
    <t>5040AA_76</t>
  </si>
  <si>
    <t>5040AA_99</t>
  </si>
  <si>
    <t>5040AA_G5</t>
  </si>
  <si>
    <t>5040AA_G6</t>
  </si>
  <si>
    <t>5040AA_MR</t>
  </si>
  <si>
    <t>5040AA_MV</t>
  </si>
  <si>
    <t>5040AA_NJ</t>
  </si>
  <si>
    <t>5040AA_NN</t>
  </si>
  <si>
    <t>5040AA_OV</t>
  </si>
  <si>
    <t>5040AA_QM</t>
  </si>
  <si>
    <t>5040AA_QT</t>
  </si>
  <si>
    <t>5040AA_QX</t>
  </si>
  <si>
    <t>5040AB_32</t>
  </si>
  <si>
    <t>Martellina TWENTY sinistra azionabile</t>
  </si>
  <si>
    <t>5040AB_37</t>
  </si>
  <si>
    <t>5040AB_58</t>
  </si>
  <si>
    <t>5040AB_99</t>
  </si>
  <si>
    <t>5040AB_G5</t>
  </si>
  <si>
    <t>5040AB_G6</t>
  </si>
  <si>
    <t>5040AB_MR</t>
  </si>
  <si>
    <t>5040AB_MV</t>
  </si>
  <si>
    <t>5040AB_NJ</t>
  </si>
  <si>
    <t>5040AB_NN</t>
  </si>
  <si>
    <t>5040AB_QX</t>
  </si>
  <si>
    <t>5040AL_32</t>
  </si>
  <si>
    <t>Martellina TWENTY sinistra disassata azionabile</t>
  </si>
  <si>
    <t>5040AL_37</t>
  </si>
  <si>
    <t>5040AL_58</t>
  </si>
  <si>
    <t>5040AL_65</t>
  </si>
  <si>
    <t>5040AL_76</t>
  </si>
  <si>
    <t>5040AL_99</t>
  </si>
  <si>
    <t>5040AL_G5</t>
  </si>
  <si>
    <t>5040AL_G6</t>
  </si>
  <si>
    <t>5040AL_MR</t>
  </si>
  <si>
    <t>5040AL_MV</t>
  </si>
  <si>
    <t>5040AL_NJ</t>
  </si>
  <si>
    <t>5040AL_NN</t>
  </si>
  <si>
    <t>5040AL_OV</t>
  </si>
  <si>
    <t>5040AL_QT</t>
  </si>
  <si>
    <t>5040AL_QX</t>
  </si>
  <si>
    <t>5040AR_32</t>
  </si>
  <si>
    <t>Martellina TWENTY destra disassata azionabile</t>
  </si>
  <si>
    <t>5040AR_37</t>
  </si>
  <si>
    <t>5040AR_58</t>
  </si>
  <si>
    <t>5040AR_65</t>
  </si>
  <si>
    <t>5040AR_76</t>
  </si>
  <si>
    <t>5040AR_99</t>
  </si>
  <si>
    <t>5040AR_G5</t>
  </si>
  <si>
    <t>5040AR_G6</t>
  </si>
  <si>
    <t>5040AR_MR</t>
  </si>
  <si>
    <t>5040AR_MV</t>
  </si>
  <si>
    <t>5040AR_NJ</t>
  </si>
  <si>
    <t>5040AR_NN</t>
  </si>
  <si>
    <t>5040AR_OV</t>
  </si>
  <si>
    <t>5040AR_QM</t>
  </si>
  <si>
    <t>5040AR_QT</t>
  </si>
  <si>
    <t>5040AR_QX</t>
  </si>
  <si>
    <t>5040FA_32</t>
  </si>
  <si>
    <t>Martellina TWENTY fissa</t>
  </si>
  <si>
    <t>5040FA_37</t>
  </si>
  <si>
    <t>5040FA_58</t>
  </si>
  <si>
    <t>5040FA_65</t>
  </si>
  <si>
    <t>5040FA_76</t>
  </si>
  <si>
    <t>5040FA_99</t>
  </si>
  <si>
    <t>5040FA_G5</t>
  </si>
  <si>
    <t>5040FA_G6</t>
  </si>
  <si>
    <t>5040FA_MR</t>
  </si>
  <si>
    <t>5040FA_MV</t>
  </si>
  <si>
    <t>5040FA_NJ</t>
  </si>
  <si>
    <t>5040FA_NN</t>
  </si>
  <si>
    <t>5040FA_OV</t>
  </si>
  <si>
    <t>5040FA_QM</t>
  </si>
  <si>
    <t>5040FA_QT</t>
  </si>
  <si>
    <t>5040FA_QX</t>
  </si>
  <si>
    <t>5040FL_32</t>
  </si>
  <si>
    <t>Martellina TWENTY sinistra disassata fissa</t>
  </si>
  <si>
    <t>5040FL_37</t>
  </si>
  <si>
    <t>5040FL_58</t>
  </si>
  <si>
    <t>5040FL_99</t>
  </si>
  <si>
    <t>5040FL_G5</t>
  </si>
  <si>
    <t>5040FL_G6</t>
  </si>
  <si>
    <t>5040FL_MR</t>
  </si>
  <si>
    <t>5040FL_MV</t>
  </si>
  <si>
    <t>5040FL_NJ</t>
  </si>
  <si>
    <t>5040FL_NN</t>
  </si>
  <si>
    <t>5040FL_QX</t>
  </si>
  <si>
    <t>5040FR_32</t>
  </si>
  <si>
    <t>Martellina TWENTY destra disassata fissa</t>
  </si>
  <si>
    <t>5040FR_37</t>
  </si>
  <si>
    <t>5040FR_58</t>
  </si>
  <si>
    <t>5040FR_99</t>
  </si>
  <si>
    <t>5040FR_G5</t>
  </si>
  <si>
    <t>5040FR_G6</t>
  </si>
  <si>
    <t>5040FR_MR</t>
  </si>
  <si>
    <t>5040FR_MV</t>
  </si>
  <si>
    <t>5040FR_NJ</t>
  </si>
  <si>
    <t>5040FR_NN</t>
  </si>
  <si>
    <t>5040FR_QX</t>
  </si>
  <si>
    <t>5041A_31</t>
  </si>
  <si>
    <t>Impugnatura azionabile</t>
  </si>
  <si>
    <t>5041A_32</t>
  </si>
  <si>
    <t>5041A_37</t>
  </si>
  <si>
    <t>5041A_58</t>
  </si>
  <si>
    <t>5041A_99</t>
  </si>
  <si>
    <t>5041A_G5</t>
  </si>
  <si>
    <t>5041A_G6</t>
  </si>
  <si>
    <t>5041A_MR</t>
  </si>
  <si>
    <t>5041A_MV</t>
  </si>
  <si>
    <t>5041A_NJ</t>
  </si>
  <si>
    <t>5041A_NN</t>
  </si>
  <si>
    <t>5041A_OV</t>
  </si>
  <si>
    <t>5041A_QM</t>
  </si>
  <si>
    <t>5041A_QT</t>
  </si>
  <si>
    <t>5041A_QX</t>
  </si>
  <si>
    <t>5041F_32</t>
  </si>
  <si>
    <t>Impugnatura fissa</t>
  </si>
  <si>
    <t>5041F_37</t>
  </si>
  <si>
    <t>5041F_58</t>
  </si>
  <si>
    <t>5041F_65</t>
  </si>
  <si>
    <t>5041F_76</t>
  </si>
  <si>
    <t>5041F_99</t>
  </si>
  <si>
    <t>5041F_G5</t>
  </si>
  <si>
    <t>5041F_G6</t>
  </si>
  <si>
    <t>5041F_MR</t>
  </si>
  <si>
    <t>5041F_MV</t>
  </si>
  <si>
    <t>5041F_NJ</t>
  </si>
  <si>
    <t>5041F_NN</t>
  </si>
  <si>
    <t>5041F_OV</t>
  </si>
  <si>
    <t>5041F_QM</t>
  </si>
  <si>
    <t>5041F_QX</t>
  </si>
  <si>
    <t>5042A_Z5</t>
  </si>
  <si>
    <t>5042B_Z5</t>
  </si>
  <si>
    <t>5042C_Z5</t>
  </si>
  <si>
    <t>5042D_Z5</t>
  </si>
  <si>
    <t>5042E_Z5</t>
  </si>
  <si>
    <t>5042F_Z5</t>
  </si>
  <si>
    <t>5042G_Z5</t>
  </si>
  <si>
    <t>5042H_Z5</t>
  </si>
  <si>
    <t>5042I_Z5</t>
  </si>
  <si>
    <t>5042J_Z5</t>
  </si>
  <si>
    <t>5043A_Z5</t>
  </si>
  <si>
    <t>Kit viti autofilettanti</t>
  </si>
  <si>
    <t>5043G_Z5</t>
  </si>
  <si>
    <t>Kit tasselli + viti fissaggio</t>
  </si>
  <si>
    <t>5100AD_00</t>
  </si>
  <si>
    <t>Coppia di carrelli, portata 330 Kg</t>
  </si>
  <si>
    <t>5100DD_00</t>
  </si>
  <si>
    <t>5101AD_00</t>
  </si>
  <si>
    <t>Coppia di carrelli supplementari, portata 440 Kg</t>
  </si>
  <si>
    <t>5101DD_00</t>
  </si>
  <si>
    <t>5102AD_00</t>
  </si>
  <si>
    <t>Coppia di carrelli, portata 250 Kg</t>
  </si>
  <si>
    <t>5102DD_00</t>
  </si>
  <si>
    <t>5103AD_00</t>
  </si>
  <si>
    <t>Coppia di carrelli supplementari, portata 400 Kg</t>
  </si>
  <si>
    <t>5103DD_00</t>
  </si>
  <si>
    <t>5107AA_00</t>
  </si>
  <si>
    <t>Asta di collegamento (larghezza anta 730-1650mm)</t>
  </si>
  <si>
    <t>5107AB_00</t>
  </si>
  <si>
    <t>Asta di collegamento (larghezza anta 1651-2050mm)</t>
  </si>
  <si>
    <t>5107AC_00</t>
  </si>
  <si>
    <t>Asta di collegamento (larghezza anta 2051-2450mm)</t>
  </si>
  <si>
    <t>5107AD_00</t>
  </si>
  <si>
    <t>Asta di collegamento (larghezza anta 2451-3400mm)</t>
  </si>
  <si>
    <t>5108A_00</t>
  </si>
  <si>
    <t>Guida aste per cave 22 x 42</t>
  </si>
  <si>
    <t>5108B_00</t>
  </si>
  <si>
    <t>Guida aste per cave 16/18/22 x 30</t>
  </si>
  <si>
    <t>5109AB_00</t>
  </si>
  <si>
    <t>Adattatore per traverso</t>
  </si>
  <si>
    <t>5109AC_00</t>
  </si>
  <si>
    <t>5109AE_00</t>
  </si>
  <si>
    <t>5109AG_00</t>
  </si>
  <si>
    <t>5109AI_00</t>
  </si>
  <si>
    <t>5109AJ_00</t>
  </si>
  <si>
    <t>5109AK_00</t>
  </si>
  <si>
    <t>5109AL_00</t>
  </si>
  <si>
    <t>5109AN_00</t>
  </si>
  <si>
    <t>5111AA_Z5</t>
  </si>
  <si>
    <t>Sostegno per anta fissa</t>
  </si>
  <si>
    <t>5116AA_05</t>
  </si>
  <si>
    <t>Serratura, entrata 27,5mm (altezza finestra 810-1200mm)</t>
  </si>
  <si>
    <t>5116AB_05</t>
  </si>
  <si>
    <t>Serratura, entrata 27,5mm (altezza finestra 1175-1800mm)</t>
  </si>
  <si>
    <t>5116BC_05</t>
  </si>
  <si>
    <t>Serratura, entrata 27,5mm (altezza porta 1775-2150mm)</t>
  </si>
  <si>
    <t>5116BD_05</t>
  </si>
  <si>
    <t>Serratura, entrata 27,5mm (altezza porta 1925-2400mm)</t>
  </si>
  <si>
    <t>5116BE_05</t>
  </si>
  <si>
    <t>Serratura, entrata 27,5mm (altezza porta 2325-2750mm)</t>
  </si>
  <si>
    <t>5117AA_05</t>
  </si>
  <si>
    <t>Serratura, entrata 37,5mm (altezza finestra 810-1200mm)</t>
  </si>
  <si>
    <t>5117AB_05</t>
  </si>
  <si>
    <t>Serratura, entrata 37,5mm (altezza finestra 1175-1800mm)</t>
  </si>
  <si>
    <t>5117BC_05</t>
  </si>
  <si>
    <t>Serratura, entrata 37,5mm (altezza porta 1775-2150mm)</t>
  </si>
  <si>
    <t>5117BD_05</t>
  </si>
  <si>
    <t>Serratura, entrata 37,5mm (altezza porta 1925-2400mm)</t>
  </si>
  <si>
    <t>5117BE_05</t>
  </si>
  <si>
    <t>Serratura, entrata 37,5mm (altezza porta 2325-2750mm)</t>
  </si>
  <si>
    <t>5119A_00</t>
  </si>
  <si>
    <t>Adattatore per montante</t>
  </si>
  <si>
    <t>5119B_00</t>
  </si>
  <si>
    <t>5119C_00</t>
  </si>
  <si>
    <t>5119D_00</t>
  </si>
  <si>
    <t>5119E_00</t>
  </si>
  <si>
    <t>5119F_00</t>
  </si>
  <si>
    <t>5119G_00</t>
  </si>
  <si>
    <t>5119H_00</t>
  </si>
  <si>
    <t>5119I_00</t>
  </si>
  <si>
    <t>5119J_00</t>
  </si>
  <si>
    <t>5119K_00</t>
  </si>
  <si>
    <t>5119L_00</t>
  </si>
  <si>
    <t>5119M_00</t>
  </si>
  <si>
    <t>5119N_00</t>
  </si>
  <si>
    <t>5119O_00</t>
  </si>
  <si>
    <t>5119P_00</t>
  </si>
  <si>
    <t>5119Q_00</t>
  </si>
  <si>
    <t>5119R_00</t>
  </si>
  <si>
    <t>5121B_05</t>
  </si>
  <si>
    <t>Prolunga con punto di chiusura</t>
  </si>
  <si>
    <t>5121C_05</t>
  </si>
  <si>
    <t>Prolunga senza punto di chiusura</t>
  </si>
  <si>
    <t>5122A_00</t>
  </si>
  <si>
    <t>Ammortizzatore a gas</t>
  </si>
  <si>
    <t>5126AC_31</t>
  </si>
  <si>
    <t>Maniglia PRISMA senza predisposizione per cilindro</t>
  </si>
  <si>
    <t>5126AC_32</t>
  </si>
  <si>
    <t>5126AC_37</t>
  </si>
  <si>
    <t>5126AC_58</t>
  </si>
  <si>
    <t>5126AC_99</t>
  </si>
  <si>
    <t>5126AC_AH</t>
  </si>
  <si>
    <t>5126AC_BN</t>
  </si>
  <si>
    <t>5126AC_G5</t>
  </si>
  <si>
    <t>5126AC_G6</t>
  </si>
  <si>
    <t>5126AC_MR</t>
  </si>
  <si>
    <t>5126AC_MV</t>
  </si>
  <si>
    <t>5126AC_NJ</t>
  </si>
  <si>
    <t>5126AC_NN</t>
  </si>
  <si>
    <t>5126AC_QM</t>
  </si>
  <si>
    <t>5126AC_QX</t>
  </si>
  <si>
    <t>5126AC_S5</t>
  </si>
  <si>
    <t>5126CC_31</t>
  </si>
  <si>
    <t>Maniglia PRISMA predisposta per cilindro</t>
  </si>
  <si>
    <t>5126CC_32</t>
  </si>
  <si>
    <t>5126CC_37</t>
  </si>
  <si>
    <t>5126CC_58</t>
  </si>
  <si>
    <t>5126CC_99</t>
  </si>
  <si>
    <t>5126CC_AH</t>
  </si>
  <si>
    <t>5126CC_BN</t>
  </si>
  <si>
    <t>5126CC_G5</t>
  </si>
  <si>
    <t>5126CC_G6</t>
  </si>
  <si>
    <t>5126CC_MR</t>
  </si>
  <si>
    <t>5126CC_MV</t>
  </si>
  <si>
    <t>5126CC_NJ</t>
  </si>
  <si>
    <t>5126CC_NN</t>
  </si>
  <si>
    <t>5126CC_QM</t>
  </si>
  <si>
    <t>5126CC_QX</t>
  </si>
  <si>
    <t>5126CC_S5</t>
  </si>
  <si>
    <t>5126EF_31</t>
  </si>
  <si>
    <t>Maniglia doppia PRISMA predisposta per cilindro</t>
  </si>
  <si>
    <t>5126EF_32</t>
  </si>
  <si>
    <t>5126EF_37</t>
  </si>
  <si>
    <t>5126EF_58</t>
  </si>
  <si>
    <t>5126EF_99</t>
  </si>
  <si>
    <t>5126EF_AH</t>
  </si>
  <si>
    <t>5126EF_BN</t>
  </si>
  <si>
    <t>5126EF_G5</t>
  </si>
  <si>
    <t>5126EF_G6</t>
  </si>
  <si>
    <t>5126EF_MR</t>
  </si>
  <si>
    <t>5126EF_MV</t>
  </si>
  <si>
    <t>5126EF_NJ</t>
  </si>
  <si>
    <t>5126EF_QM</t>
  </si>
  <si>
    <t>5126EF_QX</t>
  </si>
  <si>
    <t>5126EF_S5</t>
  </si>
  <si>
    <t>5129ZA_31</t>
  </si>
  <si>
    <t>Maniglia ad incasso PRISMA - altezza 11mm</t>
  </si>
  <si>
    <t>5129ZA_32</t>
  </si>
  <si>
    <t>5129ZA_37</t>
  </si>
  <si>
    <t>5129ZA_58</t>
  </si>
  <si>
    <t>5129ZA_99</t>
  </si>
  <si>
    <t>5129ZA_AH</t>
  </si>
  <si>
    <t>5129ZA_BN</t>
  </si>
  <si>
    <t>5129ZA_G5</t>
  </si>
  <si>
    <t>5129ZA_G6</t>
  </si>
  <si>
    <t>5129ZA_MR</t>
  </si>
  <si>
    <t>5129ZA_MV</t>
  </si>
  <si>
    <t>5129ZA_NJ</t>
  </si>
  <si>
    <t>5129ZA_NN</t>
  </si>
  <si>
    <t>5129ZA_QM</t>
  </si>
  <si>
    <t>5129ZA_QX</t>
  </si>
  <si>
    <t>5129ZA_S5</t>
  </si>
  <si>
    <t>5129ZM_31</t>
  </si>
  <si>
    <t>Maniglia ad incasso PRISMA- altezza 6,5mm</t>
  </si>
  <si>
    <t>5129ZM_32</t>
  </si>
  <si>
    <t>5129ZM_37</t>
  </si>
  <si>
    <t>5129ZM_58</t>
  </si>
  <si>
    <t>5129ZM_99</t>
  </si>
  <si>
    <t>5129ZM_G5</t>
  </si>
  <si>
    <t>5129ZM_G6</t>
  </si>
  <si>
    <t>5129ZM_MR</t>
  </si>
  <si>
    <t>5129ZM_MV</t>
  </si>
  <si>
    <t>5129ZM_NJ</t>
  </si>
  <si>
    <t>5129ZM_NN</t>
  </si>
  <si>
    <t>5129ZM_QM</t>
  </si>
  <si>
    <t>5129ZM_QX</t>
  </si>
  <si>
    <t>5129ZM_S5</t>
  </si>
  <si>
    <t>5130A_Z5</t>
  </si>
  <si>
    <t>Contropiastra di fissaggio</t>
  </si>
  <si>
    <t>5131A_Z5</t>
  </si>
  <si>
    <t>5131B_Z5</t>
  </si>
  <si>
    <t>5131C_Z5</t>
  </si>
  <si>
    <t>5131D_Z5</t>
  </si>
  <si>
    <t>5131E_Z5</t>
  </si>
  <si>
    <t>5131F_Z5</t>
  </si>
  <si>
    <t>5131G_Z5</t>
  </si>
  <si>
    <t>5131H_Z5</t>
  </si>
  <si>
    <t>5131I_Z5</t>
  </si>
  <si>
    <t>5131J_Z5</t>
  </si>
  <si>
    <t>5131K_Z5</t>
  </si>
  <si>
    <t>5131L_Z5</t>
  </si>
  <si>
    <t>5131M_Z5</t>
  </si>
  <si>
    <t>5132A_Z5</t>
  </si>
  <si>
    <t>Incontro con aereazione</t>
  </si>
  <si>
    <t>5132B_Z5</t>
  </si>
  <si>
    <t>5132C_Z5</t>
  </si>
  <si>
    <t>5132D_Z5</t>
  </si>
  <si>
    <t>5132E_Z5</t>
  </si>
  <si>
    <t>5132F_Z5</t>
  </si>
  <si>
    <t>5132G_Z5</t>
  </si>
  <si>
    <t>5132H_Z5</t>
  </si>
  <si>
    <t>5132I_Z5</t>
  </si>
  <si>
    <t>5132J_Z5</t>
  </si>
  <si>
    <t>5132K_Z5</t>
  </si>
  <si>
    <t>5132L_Z5</t>
  </si>
  <si>
    <t>5132M_Z5</t>
  </si>
  <si>
    <t>5135V_00</t>
  </si>
  <si>
    <t>Spessore per la regolazione degli incontri</t>
  </si>
  <si>
    <t>5135Z_88</t>
  </si>
  <si>
    <t>5137A_88</t>
  </si>
  <si>
    <t>Paracolpi</t>
  </si>
  <si>
    <t>5137A_P1</t>
  </si>
  <si>
    <t>5138A_00</t>
  </si>
  <si>
    <t>Magnete a clip per serratura Luce</t>
  </si>
  <si>
    <t>5138B_00</t>
  </si>
  <si>
    <t>Kit sensore più tappo copriforo per serratura Luce</t>
  </si>
  <si>
    <t>5139AA_Z5</t>
  </si>
  <si>
    <t>Viti di fissaggio per il sistema LUCE Ø4.8mm x 13mm</t>
  </si>
  <si>
    <t>5139AB_Z5</t>
  </si>
  <si>
    <t>Viti di fissaggio per il sistema LUCE Ø4.8mm x 16mm</t>
  </si>
  <si>
    <t>5139AC_Z5</t>
  </si>
  <si>
    <t>Viti di fissaggio per il sistema LUCE Ø4.8mm x 19mm</t>
  </si>
  <si>
    <t>5139AD_Z5</t>
  </si>
  <si>
    <t>Viti di fissaggio per il sistema LUCE Ø4.8mm x 22mm</t>
  </si>
  <si>
    <t>5139AE_Z5</t>
  </si>
  <si>
    <t>Viti di fissaggio per il sistema LUCE Ø4.8mm x 25mm</t>
  </si>
  <si>
    <t>5139AF_Z5</t>
  </si>
  <si>
    <t>Viti di fissaggio per il sistema LUCE Ø4.8mm x 32mm</t>
  </si>
  <si>
    <t>5139AG_Z5</t>
  </si>
  <si>
    <t>Viti di fissaggio per il sistema LUCE Ø4.8mm x 38mm</t>
  </si>
  <si>
    <t>5139AH_Z5</t>
  </si>
  <si>
    <t>Viti di fissaggio per il sistema LUCE Ø4.8mm x 45mm</t>
  </si>
  <si>
    <t>5139AI_Z5</t>
  </si>
  <si>
    <t>Viti di fissaggio per il sistema LUCE Ø4.8mm x 50mm</t>
  </si>
  <si>
    <t>5139AJ_Z5</t>
  </si>
  <si>
    <t>Viti di fissaggio per il sistema LUCE Ø4.8mm x 55mm</t>
  </si>
  <si>
    <t>5139AK_Z5</t>
  </si>
  <si>
    <t>Viti di fissaggio per il sistema LUCE Ø4.8mm x 60mm</t>
  </si>
  <si>
    <t>5139AM_Z5</t>
  </si>
  <si>
    <t>Viti di fissaggio per il sistema LUCE Ø4.8mm x 70mm</t>
  </si>
  <si>
    <t>5310EE_00</t>
  </si>
  <si>
    <t>Carrello registrabile HOCKEY con ruota in Delrin e cuscinetto a rulli</t>
  </si>
  <si>
    <t>5310EF_00</t>
  </si>
  <si>
    <t>Carrello registrabile HOCKEY con ruota in nylon e cuscinetto a sfere</t>
  </si>
  <si>
    <t>5310EG_00</t>
  </si>
  <si>
    <t>Carrello registrabile HOCKEY con ruota in Delrin senza cuscinetto</t>
  </si>
  <si>
    <t>5310EX_00</t>
  </si>
  <si>
    <t>Carrello registrabile HOCKEY con ruota in acciaio inox e cuscinetto a rulli</t>
  </si>
  <si>
    <t>5310FE_00</t>
  </si>
  <si>
    <t>Carrello registrabile HOCKEY con ruote in Delrin e cuscinetti a rulli</t>
  </si>
  <si>
    <t>5310FF_00</t>
  </si>
  <si>
    <t>Carrello registrabile HOCKEY con ruote in nylon e cuscinetti a sfere</t>
  </si>
  <si>
    <t>5310FG_00</t>
  </si>
  <si>
    <t>Carrello registrabile HOCKEY con ruote in Delrin senza cuscinetti</t>
  </si>
  <si>
    <t>5310FX_00</t>
  </si>
  <si>
    <t>Carrello registrabile HOCKEY con ruote in acciaio inox e cuscinetti a rulli</t>
  </si>
  <si>
    <t>5310ME_00</t>
  </si>
  <si>
    <t>5310MF_00</t>
  </si>
  <si>
    <t>5310MX_00</t>
  </si>
  <si>
    <t>5310NE_00</t>
  </si>
  <si>
    <t>5310NF_00</t>
  </si>
  <si>
    <t>5310NX_00</t>
  </si>
  <si>
    <t>5310OE_00</t>
  </si>
  <si>
    <t>5310OF_00</t>
  </si>
  <si>
    <t>5310OX_00</t>
  </si>
  <si>
    <t>5310PE_00</t>
  </si>
  <si>
    <t>5310PF_00</t>
  </si>
  <si>
    <t>5310PX_00</t>
  </si>
  <si>
    <t>5310QE_00</t>
  </si>
  <si>
    <t>5310QF_00</t>
  </si>
  <si>
    <t>5310QX_00</t>
  </si>
  <si>
    <t>5310RE_00</t>
  </si>
  <si>
    <t>5310RF_00</t>
  </si>
  <si>
    <t>5310RX_00</t>
  </si>
  <si>
    <t>5310SE_00</t>
  </si>
  <si>
    <t>5310SF_00</t>
  </si>
  <si>
    <t>5310SX_00</t>
  </si>
  <si>
    <t>5310TE_00</t>
  </si>
  <si>
    <t>5310TF_00</t>
  </si>
  <si>
    <t>5310TX_00</t>
  </si>
  <si>
    <t>5310UE_00</t>
  </si>
  <si>
    <t>5310UF_00</t>
  </si>
  <si>
    <t>5310UX_00</t>
  </si>
  <si>
    <t>5310VE_00</t>
  </si>
  <si>
    <t>5310VF_00</t>
  </si>
  <si>
    <t>5310VX_00</t>
  </si>
  <si>
    <t>5310YE_00</t>
  </si>
  <si>
    <t>5310YF_00</t>
  </si>
  <si>
    <t>5310YX_00</t>
  </si>
  <si>
    <t>5310ZE_00</t>
  </si>
  <si>
    <t>5310ZF_00</t>
  </si>
  <si>
    <t>5310ZX_00</t>
  </si>
  <si>
    <t>5311EE_00</t>
  </si>
  <si>
    <t>5311EF_00</t>
  </si>
  <si>
    <t>5311EX_00</t>
  </si>
  <si>
    <t>5311FE_00</t>
  </si>
  <si>
    <t>5311FF_00</t>
  </si>
  <si>
    <t>5311FX_00</t>
  </si>
  <si>
    <t>5311GE_00</t>
  </si>
  <si>
    <t>5311GF_00</t>
  </si>
  <si>
    <t>5311GX_00</t>
  </si>
  <si>
    <t>5311HE_00</t>
  </si>
  <si>
    <t>5311HF_00</t>
  </si>
  <si>
    <t>5311HX_00</t>
  </si>
  <si>
    <t>5311IE_00</t>
  </si>
  <si>
    <t>5311IF_00</t>
  </si>
  <si>
    <t>5311IX_00</t>
  </si>
  <si>
    <t>5311JE_00</t>
  </si>
  <si>
    <t>5311JF_00</t>
  </si>
  <si>
    <t>5311JX_00</t>
  </si>
  <si>
    <t>5311KE_00</t>
  </si>
  <si>
    <t>5311KF_00</t>
  </si>
  <si>
    <t>5311KX_00</t>
  </si>
  <si>
    <t>5311LE_00</t>
  </si>
  <si>
    <t>5311LF_00</t>
  </si>
  <si>
    <t>5311LX_00</t>
  </si>
  <si>
    <t>5311OE_00</t>
  </si>
  <si>
    <t>5311OF_00</t>
  </si>
  <si>
    <t>5311OX_00</t>
  </si>
  <si>
    <t>5311PE_00</t>
  </si>
  <si>
    <t>5311PF_00</t>
  </si>
  <si>
    <t>5311PX_00</t>
  </si>
  <si>
    <t>5312EE_00</t>
  </si>
  <si>
    <t>5312EF_00</t>
  </si>
  <si>
    <t>5312EX_00</t>
  </si>
  <si>
    <t>5312FE_00</t>
  </si>
  <si>
    <t>5312FF_00</t>
  </si>
  <si>
    <t>5312FX_00</t>
  </si>
  <si>
    <t>5312GE_00</t>
  </si>
  <si>
    <t>5312GF_00</t>
  </si>
  <si>
    <t>5312GX_00</t>
  </si>
  <si>
    <t>5312HE_00</t>
  </si>
  <si>
    <t>5312HF_00</t>
  </si>
  <si>
    <t>5312HX_00</t>
  </si>
  <si>
    <t>5312IE_00</t>
  </si>
  <si>
    <t>5312IF_00</t>
  </si>
  <si>
    <t>5312IX_00</t>
  </si>
  <si>
    <t>5312JE_00</t>
  </si>
  <si>
    <t>5312JF_00</t>
  </si>
  <si>
    <t>5312JX_00</t>
  </si>
  <si>
    <t>5312KE_00</t>
  </si>
  <si>
    <t>5312KF_00</t>
  </si>
  <si>
    <t>5312KX_00</t>
  </si>
  <si>
    <t>5312LE_00</t>
  </si>
  <si>
    <t>5312LF_00</t>
  </si>
  <si>
    <t>5312LX_00</t>
  </si>
  <si>
    <t>5313EE_00</t>
  </si>
  <si>
    <t>5313EF_00</t>
  </si>
  <si>
    <t>5313EX_00</t>
  </si>
  <si>
    <t>5313FE_00</t>
  </si>
  <si>
    <t>5313FF_00</t>
  </si>
  <si>
    <t>5313FX_00</t>
  </si>
  <si>
    <t>5313GE_00</t>
  </si>
  <si>
    <t>5313GF_00</t>
  </si>
  <si>
    <t>5313GX_00</t>
  </si>
  <si>
    <t>5313HE_00</t>
  </si>
  <si>
    <t>5313HF_00</t>
  </si>
  <si>
    <t>5313HX_00</t>
  </si>
  <si>
    <t>5313ME_00</t>
  </si>
  <si>
    <t>5313MF_00</t>
  </si>
  <si>
    <t>5313MX_00</t>
  </si>
  <si>
    <t>5313NE_00</t>
  </si>
  <si>
    <t>5313NF_00</t>
  </si>
  <si>
    <t>5313NX_00</t>
  </si>
  <si>
    <t>5313OE_00</t>
  </si>
  <si>
    <t>5313OF_00</t>
  </si>
  <si>
    <t>5313OX_00</t>
  </si>
  <si>
    <t>5313PE_00</t>
  </si>
  <si>
    <t>5313PF_00</t>
  </si>
  <si>
    <t>5313PX_00</t>
  </si>
  <si>
    <t>5313QE_00</t>
  </si>
  <si>
    <t>5313QF_00</t>
  </si>
  <si>
    <t>5313QX_00</t>
  </si>
  <si>
    <t>5313RE_00</t>
  </si>
  <si>
    <t>5313RF_00</t>
  </si>
  <si>
    <t>5313RX_00</t>
  </si>
  <si>
    <t>5314EE_00</t>
  </si>
  <si>
    <t>5314EF_00</t>
  </si>
  <si>
    <t>5314EX_00</t>
  </si>
  <si>
    <t>5314IE_00</t>
  </si>
  <si>
    <t>5314IF_00</t>
  </si>
  <si>
    <t>5314IX_00</t>
  </si>
  <si>
    <t>5314KE_00</t>
  </si>
  <si>
    <t>5314KF_00</t>
  </si>
  <si>
    <t>5314KX_00</t>
  </si>
  <si>
    <t>5315EE_00</t>
  </si>
  <si>
    <t>5315EF_00</t>
  </si>
  <si>
    <t>5315EX_00</t>
  </si>
  <si>
    <t>5315FE_00</t>
  </si>
  <si>
    <t>5315FF_00</t>
  </si>
  <si>
    <t>5315FX_00</t>
  </si>
  <si>
    <t>5315GE_00</t>
  </si>
  <si>
    <t>5315GF_00</t>
  </si>
  <si>
    <t>5315GX_00</t>
  </si>
  <si>
    <t>5315HE_00</t>
  </si>
  <si>
    <t>5315HF_00</t>
  </si>
  <si>
    <t>5315HX_00</t>
  </si>
  <si>
    <t>5315IE_00</t>
  </si>
  <si>
    <t>5315IF_00</t>
  </si>
  <si>
    <t>5315IX_00</t>
  </si>
  <si>
    <t>5315JE_00</t>
  </si>
  <si>
    <t>5315JF_00</t>
  </si>
  <si>
    <t>5315JX_00</t>
  </si>
  <si>
    <t>5315ME_00</t>
  </si>
  <si>
    <t>5315MF_00</t>
  </si>
  <si>
    <t>5315MX_00</t>
  </si>
  <si>
    <t>5315NE_00</t>
  </si>
  <si>
    <t>5315NF_00</t>
  </si>
  <si>
    <t>5315NX_00</t>
  </si>
  <si>
    <t>5315OE_00</t>
  </si>
  <si>
    <t>5315OF_00</t>
  </si>
  <si>
    <t>5315OX_00</t>
  </si>
  <si>
    <t>5315PE_00</t>
  </si>
  <si>
    <t>5315PF_00</t>
  </si>
  <si>
    <t>5315PX_00</t>
  </si>
  <si>
    <t>5315QE_00</t>
  </si>
  <si>
    <t>5315QF_00</t>
  </si>
  <si>
    <t>5315QX_00</t>
  </si>
  <si>
    <t>5315RE_00</t>
  </si>
  <si>
    <t>5315RF_00</t>
  </si>
  <si>
    <t>5315RX_00</t>
  </si>
  <si>
    <t>5315TE_00</t>
  </si>
  <si>
    <t>5315TF_00</t>
  </si>
  <si>
    <t>5315TX_00</t>
  </si>
  <si>
    <t>5315UE_00</t>
  </si>
  <si>
    <t>5315UF_00</t>
  </si>
  <si>
    <t>5315UX_00</t>
  </si>
  <si>
    <t>5315VE_00</t>
  </si>
  <si>
    <t>5315VF_00</t>
  </si>
  <si>
    <t>5315VX_00</t>
  </si>
  <si>
    <t>5316EE_00</t>
  </si>
  <si>
    <t>5316EF_00</t>
  </si>
  <si>
    <t>5316EX_00</t>
  </si>
  <si>
    <t>5316FE_00</t>
  </si>
  <si>
    <t>5316FF_00</t>
  </si>
  <si>
    <t>5316FX_00</t>
  </si>
  <si>
    <t>5316GE_00</t>
  </si>
  <si>
    <t>5316GF_00</t>
  </si>
  <si>
    <t>5316GX_00</t>
  </si>
  <si>
    <t>5316HE_00</t>
  </si>
  <si>
    <t>5316HF_00</t>
  </si>
  <si>
    <t>5316HX_00</t>
  </si>
  <si>
    <t>5317GE_00</t>
  </si>
  <si>
    <t>5317GF_00</t>
  </si>
  <si>
    <t>5317GX_00</t>
  </si>
  <si>
    <t>5317HE_00</t>
  </si>
  <si>
    <t>5317HF_00</t>
  </si>
  <si>
    <t>5317HX_00</t>
  </si>
  <si>
    <t>5319HE_00</t>
  </si>
  <si>
    <t>5319HF_00</t>
  </si>
  <si>
    <t>5319HX_00</t>
  </si>
  <si>
    <t>5319JE_00</t>
  </si>
  <si>
    <t>5319JF_00</t>
  </si>
  <si>
    <t>5319JX_00</t>
  </si>
  <si>
    <t>5320EE_00</t>
  </si>
  <si>
    <t>5320EF_00</t>
  </si>
  <si>
    <t>5320EX_00</t>
  </si>
  <si>
    <t>5320FE_00</t>
  </si>
  <si>
    <t>5320FF_00</t>
  </si>
  <si>
    <t>5320FX_00</t>
  </si>
  <si>
    <t>5320GE_00</t>
  </si>
  <si>
    <t>5320GF_00</t>
  </si>
  <si>
    <t>5320GX_00</t>
  </si>
  <si>
    <t>5320HE_00</t>
  </si>
  <si>
    <t>5320HF_00</t>
  </si>
  <si>
    <t>5320HX_00</t>
  </si>
  <si>
    <t>5320KE_00</t>
  </si>
  <si>
    <t>5320KF_00</t>
  </si>
  <si>
    <t>5320KX_00</t>
  </si>
  <si>
    <t>5320LE_00</t>
  </si>
  <si>
    <t>5320LF_00</t>
  </si>
  <si>
    <t>5320LX_00</t>
  </si>
  <si>
    <t>5320ME_00</t>
  </si>
  <si>
    <t>5320MF_00</t>
  </si>
  <si>
    <t>5320MX_00</t>
  </si>
  <si>
    <t>5320NE_00</t>
  </si>
  <si>
    <t>5320NF_00</t>
  </si>
  <si>
    <t>5320NX_00</t>
  </si>
  <si>
    <t>5323FE_00</t>
  </si>
  <si>
    <t>5323FF_00</t>
  </si>
  <si>
    <t>5323FX_00</t>
  </si>
  <si>
    <t>5323HE_00</t>
  </si>
  <si>
    <t>5323HF_00</t>
  </si>
  <si>
    <t>5323HX_00</t>
  </si>
  <si>
    <t>5323JE_00</t>
  </si>
  <si>
    <t>5323JF_00</t>
  </si>
  <si>
    <t>5323JX_00</t>
  </si>
  <si>
    <t>5323NE_00</t>
  </si>
  <si>
    <t>5323NF_00</t>
  </si>
  <si>
    <t>5323NX_00</t>
  </si>
  <si>
    <t>5324FE_00</t>
  </si>
  <si>
    <t>5324FF_00</t>
  </si>
  <si>
    <t>5324FX_00</t>
  </si>
  <si>
    <t>5324JE_00</t>
  </si>
  <si>
    <t>5324JF_00</t>
  </si>
  <si>
    <t>5324JX_00</t>
  </si>
  <si>
    <t>5325EE_00</t>
  </si>
  <si>
    <t>5325EF_00</t>
  </si>
  <si>
    <t>5325EX_00</t>
  </si>
  <si>
    <t>5325FE_00</t>
  </si>
  <si>
    <t>5325FF_00</t>
  </si>
  <si>
    <t>5325FX_00</t>
  </si>
  <si>
    <t>5325GE_00</t>
  </si>
  <si>
    <t>5325GF_00</t>
  </si>
  <si>
    <t>5325GX_00</t>
  </si>
  <si>
    <t>5325HE_00</t>
  </si>
  <si>
    <t>5325HF_00</t>
  </si>
  <si>
    <t>5325HX_00</t>
  </si>
  <si>
    <t>5325IE_00</t>
  </si>
  <si>
    <t>5325IF_00</t>
  </si>
  <si>
    <t>5325IX_00</t>
  </si>
  <si>
    <t>5325JE_00</t>
  </si>
  <si>
    <t>5325JF_00</t>
  </si>
  <si>
    <t>5325JX_00</t>
  </si>
  <si>
    <t>5325ME_00</t>
  </si>
  <si>
    <t>5325MF_00</t>
  </si>
  <si>
    <t>5325MX_00</t>
  </si>
  <si>
    <t>5325NE_00</t>
  </si>
  <si>
    <t>5325NF_00</t>
  </si>
  <si>
    <t>5325NX_00</t>
  </si>
  <si>
    <t>5325OE_00</t>
  </si>
  <si>
    <t>5325OF_00</t>
  </si>
  <si>
    <t>5325OX_00</t>
  </si>
  <si>
    <t>5325PE_00</t>
  </si>
  <si>
    <t>5325PF_00</t>
  </si>
  <si>
    <t>5325PX_00</t>
  </si>
  <si>
    <t>5325QE_00</t>
  </si>
  <si>
    <t>5325QF_00</t>
  </si>
  <si>
    <t>5325QX_00</t>
  </si>
  <si>
    <t>5325RE_00</t>
  </si>
  <si>
    <t>5325RF_00</t>
  </si>
  <si>
    <t>5325RX_00</t>
  </si>
  <si>
    <t>5325SE_00</t>
  </si>
  <si>
    <t>5325SF_00</t>
  </si>
  <si>
    <t>5325SX_00</t>
  </si>
  <si>
    <t>5325TE_00</t>
  </si>
  <si>
    <t>5325TF_00</t>
  </si>
  <si>
    <t>5325TX_00</t>
  </si>
  <si>
    <t>5327EE_00</t>
  </si>
  <si>
    <t>5327EF_00</t>
  </si>
  <si>
    <t>5327EX_00</t>
  </si>
  <si>
    <t>5327FE_00</t>
  </si>
  <si>
    <t>5327FF_00</t>
  </si>
  <si>
    <t>5327FX_00</t>
  </si>
  <si>
    <t>5327IE_00</t>
  </si>
  <si>
    <t>5327IF_00</t>
  </si>
  <si>
    <t>5327IX_00</t>
  </si>
  <si>
    <t>5327JE_00</t>
  </si>
  <si>
    <t>5327JF_00</t>
  </si>
  <si>
    <t>5327JX_00</t>
  </si>
  <si>
    <t>5328EE_00</t>
  </si>
  <si>
    <t>5328EF_00</t>
  </si>
  <si>
    <t>5328EX_00</t>
  </si>
  <si>
    <t>5330FE_00</t>
  </si>
  <si>
    <t>5330FF_00</t>
  </si>
  <si>
    <t>5330FX_00</t>
  </si>
  <si>
    <t>5331FE_00</t>
  </si>
  <si>
    <t>5331FF_00</t>
  </si>
  <si>
    <t>5331FX_00</t>
  </si>
  <si>
    <t>5332FE_00</t>
  </si>
  <si>
    <t>5332FF_00</t>
  </si>
  <si>
    <t>5332FX_00</t>
  </si>
  <si>
    <t>5333FE_00</t>
  </si>
  <si>
    <t>5333FF_00</t>
  </si>
  <si>
    <t>5333FX_00</t>
  </si>
  <si>
    <t>5334FE_00</t>
  </si>
  <si>
    <t>5334FF_00</t>
  </si>
  <si>
    <t>5334FX_00</t>
  </si>
  <si>
    <t>5335FE_00</t>
  </si>
  <si>
    <t>5335FF_00</t>
  </si>
  <si>
    <t>5335FX_00</t>
  </si>
  <si>
    <t>5336FE_00</t>
  </si>
  <si>
    <t>5336FF_00</t>
  </si>
  <si>
    <t>5336FX_00</t>
  </si>
  <si>
    <t>5337FE_00</t>
  </si>
  <si>
    <t>5337FF_00</t>
  </si>
  <si>
    <t>5337FX_00</t>
  </si>
  <si>
    <t>5338FE_00</t>
  </si>
  <si>
    <t>5338FF_00</t>
  </si>
  <si>
    <t>5338FX_00</t>
  </si>
  <si>
    <t>5338LE_00</t>
  </si>
  <si>
    <t>5338LF_00</t>
  </si>
  <si>
    <t>5338LX_00</t>
  </si>
  <si>
    <t>5339HE_00</t>
  </si>
  <si>
    <t>5339HF_00</t>
  </si>
  <si>
    <t>5339HX_00</t>
  </si>
  <si>
    <t>5341EE_00</t>
  </si>
  <si>
    <t>5341EF_00</t>
  </si>
  <si>
    <t>5341EX_00</t>
  </si>
  <si>
    <t>5341FE_00</t>
  </si>
  <si>
    <t>5341FF_00</t>
  </si>
  <si>
    <t>5341FX_00</t>
  </si>
  <si>
    <t>5342EE_00</t>
  </si>
  <si>
    <t>5342EF_00</t>
  </si>
  <si>
    <t>5342EX_00</t>
  </si>
  <si>
    <t>5342FE_00</t>
  </si>
  <si>
    <t>5342FF_00</t>
  </si>
  <si>
    <t>5342FX_00</t>
  </si>
  <si>
    <t>5343EE_00</t>
  </si>
  <si>
    <t>5343EF_00</t>
  </si>
  <si>
    <t>5343EX_00</t>
  </si>
  <si>
    <t>5343FE_00</t>
  </si>
  <si>
    <t>5343FF_00</t>
  </si>
  <si>
    <t>5343FX_00</t>
  </si>
  <si>
    <t>5345EE_00</t>
  </si>
  <si>
    <t>5345EF_00</t>
  </si>
  <si>
    <t>5345EX_00</t>
  </si>
  <si>
    <t>5345FE_00</t>
  </si>
  <si>
    <t>5345FF_00</t>
  </si>
  <si>
    <t>5345FX_00</t>
  </si>
  <si>
    <t>5346EE_00</t>
  </si>
  <si>
    <t>5346EF_00</t>
  </si>
  <si>
    <t>5346EX_00</t>
  </si>
  <si>
    <t>5346FE_00</t>
  </si>
  <si>
    <t>5346FF_00</t>
  </si>
  <si>
    <t>5346FX_00</t>
  </si>
  <si>
    <t>5409_37</t>
  </si>
  <si>
    <t>5410_37</t>
  </si>
  <si>
    <t>5410A_37</t>
  </si>
  <si>
    <t>5411_23</t>
  </si>
  <si>
    <t>Astina di prolunga</t>
  </si>
  <si>
    <t>5412_37</t>
  </si>
  <si>
    <t>5412A_37</t>
  </si>
  <si>
    <t>5413A_37</t>
  </si>
  <si>
    <t>5413B_37</t>
  </si>
  <si>
    <t>5413C_37</t>
  </si>
  <si>
    <t>5413D_37</t>
  </si>
  <si>
    <t>5413E_37</t>
  </si>
  <si>
    <t>5417_Z5</t>
  </si>
  <si>
    <t>Punto di chiusura con perno eccentrico per sistema Velox Top</t>
  </si>
  <si>
    <t>5417A_Z5</t>
  </si>
  <si>
    <t>5418_Z5</t>
  </si>
  <si>
    <t>Punto di chiusura antieffrazione per sistema Velox Top</t>
  </si>
  <si>
    <t>5418A_Z5</t>
  </si>
  <si>
    <t>5420A_Z5</t>
  </si>
  <si>
    <t>Incontro antieffrazione per sistema Velox Top</t>
  </si>
  <si>
    <t>5420B_Z5</t>
  </si>
  <si>
    <t>5520_05</t>
  </si>
  <si>
    <t>Cerniera VELOX TOP</t>
  </si>
  <si>
    <t>5520_06</t>
  </si>
  <si>
    <t>5520_15</t>
  </si>
  <si>
    <t>5520_23</t>
  </si>
  <si>
    <t>5520_31</t>
  </si>
  <si>
    <t>5520_32</t>
  </si>
  <si>
    <t>5520_37</t>
  </si>
  <si>
    <t>5520_41</t>
  </si>
  <si>
    <t>5520_43</t>
  </si>
  <si>
    <t>5520_58</t>
  </si>
  <si>
    <t>5520_65</t>
  </si>
  <si>
    <t>5520_76</t>
  </si>
  <si>
    <t>5520_G5</t>
  </si>
  <si>
    <t>5520_G6</t>
  </si>
  <si>
    <t>5520_MR</t>
  </si>
  <si>
    <t>5520_MV</t>
  </si>
  <si>
    <t>5520_NJ</t>
  </si>
  <si>
    <t>5520_NN</t>
  </si>
  <si>
    <t>5520_OV</t>
  </si>
  <si>
    <t>5520_QM</t>
  </si>
  <si>
    <t>5520_QT</t>
  </si>
  <si>
    <t>5520_QX</t>
  </si>
  <si>
    <t>5520A_05</t>
  </si>
  <si>
    <t>5520A_23</t>
  </si>
  <si>
    <t>5520A_32</t>
  </si>
  <si>
    <t>5520A_37</t>
  </si>
  <si>
    <t>5520A_41</t>
  </si>
  <si>
    <t>5520A_43</t>
  </si>
  <si>
    <t>5520A_58</t>
  </si>
  <si>
    <t>5520A_65</t>
  </si>
  <si>
    <t>5520A_76</t>
  </si>
  <si>
    <t>5520A_G5</t>
  </si>
  <si>
    <t>5520A_G6</t>
  </si>
  <si>
    <t>5520A_MR</t>
  </si>
  <si>
    <t>5520A_MV</t>
  </si>
  <si>
    <t>5520A_NJ</t>
  </si>
  <si>
    <t>5520A_NN</t>
  </si>
  <si>
    <t>5520A_OV</t>
  </si>
  <si>
    <t>5520A_QT</t>
  </si>
  <si>
    <t>5520A_QX</t>
  </si>
  <si>
    <t>5520B_05</t>
  </si>
  <si>
    <t>5520B_23</t>
  </si>
  <si>
    <t>5520B_31</t>
  </si>
  <si>
    <t>5520B_32</t>
  </si>
  <si>
    <t>5520B_35</t>
  </si>
  <si>
    <t>5520B_37</t>
  </si>
  <si>
    <t>5520B_41</t>
  </si>
  <si>
    <t>5520B_43</t>
  </si>
  <si>
    <t>5520B_58</t>
  </si>
  <si>
    <t>5520B_65</t>
  </si>
  <si>
    <t>5520B_76</t>
  </si>
  <si>
    <t>5520B_G5</t>
  </si>
  <si>
    <t>5520B_G6</t>
  </si>
  <si>
    <t>5520B_QT</t>
  </si>
  <si>
    <t>5521_05</t>
  </si>
  <si>
    <t>5521_06</t>
  </si>
  <si>
    <t>5521_15</t>
  </si>
  <si>
    <t>5521_23</t>
  </si>
  <si>
    <t>5521_31</t>
  </si>
  <si>
    <t>5521_32</t>
  </si>
  <si>
    <t>5521_37</t>
  </si>
  <si>
    <t>5521_41</t>
  </si>
  <si>
    <t>5521_43</t>
  </si>
  <si>
    <t>5521_58</t>
  </si>
  <si>
    <t>5521_65</t>
  </si>
  <si>
    <t>5521_76</t>
  </si>
  <si>
    <t>5521_G5</t>
  </si>
  <si>
    <t>5521_G6</t>
  </si>
  <si>
    <t>5521_MR</t>
  </si>
  <si>
    <t>5521_MV</t>
  </si>
  <si>
    <t>5521_NJ</t>
  </si>
  <si>
    <t>5521_QT</t>
  </si>
  <si>
    <t>5521_QX</t>
  </si>
  <si>
    <t>5521A_05</t>
  </si>
  <si>
    <t>5521A_23</t>
  </si>
  <si>
    <t>5521A_32</t>
  </si>
  <si>
    <t>5521A_37</t>
  </si>
  <si>
    <t>5521A_41</t>
  </si>
  <si>
    <t>5521A_43</t>
  </si>
  <si>
    <t>5521A_58</t>
  </si>
  <si>
    <t>5521A_65</t>
  </si>
  <si>
    <t>5521A_76</t>
  </si>
  <si>
    <t>5521A_G5</t>
  </si>
  <si>
    <t>5521A_G6</t>
  </si>
  <si>
    <t>5521A_MR</t>
  </si>
  <si>
    <t>5521A_NJ</t>
  </si>
  <si>
    <t>5521A_QT</t>
  </si>
  <si>
    <t>5521A_QX</t>
  </si>
  <si>
    <t>5521B_05</t>
  </si>
  <si>
    <t>5521B_23</t>
  </si>
  <si>
    <t>5521B_32</t>
  </si>
  <si>
    <t>5521B_37</t>
  </si>
  <si>
    <t>5521B_41</t>
  </si>
  <si>
    <t>5521B_43</t>
  </si>
  <si>
    <t>5521B_58</t>
  </si>
  <si>
    <t>5521B_65</t>
  </si>
  <si>
    <t>5521B_76</t>
  </si>
  <si>
    <t>5521B_G5</t>
  </si>
  <si>
    <t>5521B_G6</t>
  </si>
  <si>
    <t>5521B_QT</t>
  </si>
  <si>
    <t>5524A_05</t>
  </si>
  <si>
    <t>5524A_23</t>
  </si>
  <si>
    <t>5524A_31</t>
  </si>
  <si>
    <t>5524A_32</t>
  </si>
  <si>
    <t>5524A_37</t>
  </si>
  <si>
    <t>5524A_41</t>
  </si>
  <si>
    <t>5524A_43</t>
  </si>
  <si>
    <t>5524A_58</t>
  </si>
  <si>
    <t>5524A_65</t>
  </si>
  <si>
    <t>5524A_76</t>
  </si>
  <si>
    <t>5524A_G5</t>
  </si>
  <si>
    <t>5524A_G6</t>
  </si>
  <si>
    <t>5524A_MR</t>
  </si>
  <si>
    <t>5524A_NJ</t>
  </si>
  <si>
    <t>5524A_QT</t>
  </si>
  <si>
    <t>5524A_QX</t>
  </si>
  <si>
    <t>5525A_05</t>
  </si>
  <si>
    <t>5525A_23</t>
  </si>
  <si>
    <t>5525A_32</t>
  </si>
  <si>
    <t>5525A_37</t>
  </si>
  <si>
    <t>5525A_41</t>
  </si>
  <si>
    <t>5525A_43</t>
  </si>
  <si>
    <t>5525A_58</t>
  </si>
  <si>
    <t>5525A_65</t>
  </si>
  <si>
    <t>5525A_76</t>
  </si>
  <si>
    <t>5525A_G5</t>
  </si>
  <si>
    <t>5525A_G6</t>
  </si>
  <si>
    <t>5525A_NJ</t>
  </si>
  <si>
    <t>5525A_QT</t>
  </si>
  <si>
    <t>5525A_QX</t>
  </si>
  <si>
    <t>5526_05</t>
  </si>
  <si>
    <t>5526_23</t>
  </si>
  <si>
    <t>5526_32</t>
  </si>
  <si>
    <t>5526_37</t>
  </si>
  <si>
    <t>5526_41</t>
  </si>
  <si>
    <t>5526_43</t>
  </si>
  <si>
    <t>5526_58</t>
  </si>
  <si>
    <t>5526_65</t>
  </si>
  <si>
    <t>5526_76</t>
  </si>
  <si>
    <t>5526_G5</t>
  </si>
  <si>
    <t>5526_G6</t>
  </si>
  <si>
    <t>5526_MR</t>
  </si>
  <si>
    <t>5526_NJ</t>
  </si>
  <si>
    <t>5526_QT</t>
  </si>
  <si>
    <t>5526_QX</t>
  </si>
  <si>
    <t>5527_05</t>
  </si>
  <si>
    <t>5527_23</t>
  </si>
  <si>
    <t>5527_32</t>
  </si>
  <si>
    <t>5527_37</t>
  </si>
  <si>
    <t>5527_41</t>
  </si>
  <si>
    <t>5527_43</t>
  </si>
  <si>
    <t>5527_58</t>
  </si>
  <si>
    <t>5527_65</t>
  </si>
  <si>
    <t>5527_76</t>
  </si>
  <si>
    <t>5527_G5</t>
  </si>
  <si>
    <t>5527_G6</t>
  </si>
  <si>
    <t>5527_QT</t>
  </si>
  <si>
    <t>5529_05</t>
  </si>
  <si>
    <t>5529_23</t>
  </si>
  <si>
    <t>5529_31</t>
  </si>
  <si>
    <t>5529_32</t>
  </si>
  <si>
    <t>5529_37</t>
  </si>
  <si>
    <t>5529_41</t>
  </si>
  <si>
    <t>5529_58</t>
  </si>
  <si>
    <t>5529_G5</t>
  </si>
  <si>
    <t>5529_G6</t>
  </si>
  <si>
    <t>5529_MV</t>
  </si>
  <si>
    <t>5529_NN</t>
  </si>
  <si>
    <t>5529_OV</t>
  </si>
  <si>
    <t>5529_QM</t>
  </si>
  <si>
    <t>5530_05</t>
  </si>
  <si>
    <t>5530_23</t>
  </si>
  <si>
    <t>5530_31</t>
  </si>
  <si>
    <t>5530_32</t>
  </si>
  <si>
    <t>5530_37</t>
  </si>
  <si>
    <t>5530_41</t>
  </si>
  <si>
    <t>5530_58</t>
  </si>
  <si>
    <t>5530_G5</t>
  </si>
  <si>
    <t>5530_G6</t>
  </si>
  <si>
    <t>5530_MV</t>
  </si>
  <si>
    <t>5530_NN</t>
  </si>
  <si>
    <t>5530_OV</t>
  </si>
  <si>
    <t>5530_QM</t>
  </si>
  <si>
    <t>5531_05</t>
  </si>
  <si>
    <t>5531_23</t>
  </si>
  <si>
    <t>5531_32</t>
  </si>
  <si>
    <t>5531_37</t>
  </si>
  <si>
    <t>5531_41</t>
  </si>
  <si>
    <t>5531_43</t>
  </si>
  <si>
    <t>5531_58</t>
  </si>
  <si>
    <t>5531_65</t>
  </si>
  <si>
    <t>5531_76</t>
  </si>
  <si>
    <t>5531_G5</t>
  </si>
  <si>
    <t>5531_G6</t>
  </si>
  <si>
    <t>5531_MR</t>
  </si>
  <si>
    <t>5531_QT</t>
  </si>
  <si>
    <t>5532_05</t>
  </si>
  <si>
    <t>5532_23</t>
  </si>
  <si>
    <t>5532_32</t>
  </si>
  <si>
    <t>5532_37</t>
  </si>
  <si>
    <t>5532_41</t>
  </si>
  <si>
    <t>5532_43</t>
  </si>
  <si>
    <t>5532_58</t>
  </si>
  <si>
    <t>5532_65</t>
  </si>
  <si>
    <t>5532_76</t>
  </si>
  <si>
    <t>5532_G5</t>
  </si>
  <si>
    <t>5532_G6</t>
  </si>
  <si>
    <t>5532_QT</t>
  </si>
  <si>
    <t>5603_05</t>
  </si>
  <si>
    <t>Cerniera VENICE BABY</t>
  </si>
  <si>
    <t>5603_06</t>
  </si>
  <si>
    <t>5603_15</t>
  </si>
  <si>
    <t>5603_23</t>
  </si>
  <si>
    <t>5603_31</t>
  </si>
  <si>
    <t>5603_32</t>
  </si>
  <si>
    <t>5603_34</t>
  </si>
  <si>
    <t>5603_35</t>
  </si>
  <si>
    <t>5603_37</t>
  </si>
  <si>
    <t>5603_41</t>
  </si>
  <si>
    <t>5603_43</t>
  </si>
  <si>
    <t>5603_48</t>
  </si>
  <si>
    <t>5603_50</t>
  </si>
  <si>
    <t>5603_51</t>
  </si>
  <si>
    <t>5603_58</t>
  </si>
  <si>
    <t>5603_60</t>
  </si>
  <si>
    <t>5603_61</t>
  </si>
  <si>
    <t>5603_65</t>
  </si>
  <si>
    <t>5603_70</t>
  </si>
  <si>
    <t>5603_76</t>
  </si>
  <si>
    <t>5603_AH</t>
  </si>
  <si>
    <t>5603_BN</t>
  </si>
  <si>
    <t>5603_G5</t>
  </si>
  <si>
    <t>5603_G6</t>
  </si>
  <si>
    <t>5603_MR</t>
  </si>
  <si>
    <t>5603_MV</t>
  </si>
  <si>
    <t>5603_NJ</t>
  </si>
  <si>
    <t>5603_NN</t>
  </si>
  <si>
    <t>5603_OV</t>
  </si>
  <si>
    <t>5603_QM</t>
  </si>
  <si>
    <t>5603_QX</t>
  </si>
  <si>
    <t>5603A_05</t>
  </si>
  <si>
    <t>5603A_06</t>
  </si>
  <si>
    <t>5603A_15</t>
  </si>
  <si>
    <t>5603A_23</t>
  </si>
  <si>
    <t>5603A_31</t>
  </si>
  <si>
    <t>5603A_32</t>
  </si>
  <si>
    <t>5603A_34</t>
  </si>
  <si>
    <t>5603A_35</t>
  </si>
  <si>
    <t>5603A_37</t>
  </si>
  <si>
    <t>5603A_41</t>
  </si>
  <si>
    <t>5603A_43</t>
  </si>
  <si>
    <t>5603A_48</t>
  </si>
  <si>
    <t>5603A_50</t>
  </si>
  <si>
    <t>5603A_51</t>
  </si>
  <si>
    <t>5603A_58</t>
  </si>
  <si>
    <t>5603A_60</t>
  </si>
  <si>
    <t>5603A_61</t>
  </si>
  <si>
    <t>5603A_65</t>
  </si>
  <si>
    <t>5603A_76</t>
  </si>
  <si>
    <t>5603A_AH</t>
  </si>
  <si>
    <t>5603A_BN</t>
  </si>
  <si>
    <t>5603A_G5</t>
  </si>
  <si>
    <t>5603A_G6</t>
  </si>
  <si>
    <t>5603A_MR</t>
  </si>
  <si>
    <t>5603A_MV</t>
  </si>
  <si>
    <t>5603A_NJ</t>
  </si>
  <si>
    <t>5603A_OT</t>
  </si>
  <si>
    <t>5603A_QM</t>
  </si>
  <si>
    <t>5603A_QX</t>
  </si>
  <si>
    <t>5603AT_05</t>
  </si>
  <si>
    <t>Cerniera VENICE BABY per terza anta</t>
  </si>
  <si>
    <t>5603AT_06</t>
  </si>
  <si>
    <t>5603AT_15</t>
  </si>
  <si>
    <t>5603AT_23</t>
  </si>
  <si>
    <t>5603AT_31</t>
  </si>
  <si>
    <t>5603AT_32</t>
  </si>
  <si>
    <t>5603AT_34</t>
  </si>
  <si>
    <t>5603AT_35</t>
  </si>
  <si>
    <t>5603AT_37</t>
  </si>
  <si>
    <t>5603AT_41</t>
  </si>
  <si>
    <t>5603AT_48</t>
  </si>
  <si>
    <t>5603AT_50</t>
  </si>
  <si>
    <t>5603AT_51</t>
  </si>
  <si>
    <t>5603AT_58</t>
  </si>
  <si>
    <t>5603AT_60</t>
  </si>
  <si>
    <t>5603AT_61</t>
  </si>
  <si>
    <t>5603AT_AH</t>
  </si>
  <si>
    <t>5603AT_BN</t>
  </si>
  <si>
    <t>5603AT_G5</t>
  </si>
  <si>
    <t>5603AT_G6</t>
  </si>
  <si>
    <t>5603AT_MV</t>
  </si>
  <si>
    <t>5603AT_NJ</t>
  </si>
  <si>
    <t>5603AT_QM</t>
  </si>
  <si>
    <t>5603AT_QX</t>
  </si>
  <si>
    <t>5603B_05</t>
  </si>
  <si>
    <t>5603B_23</t>
  </si>
  <si>
    <t>5603B_31</t>
  </si>
  <si>
    <t>5603B_32</t>
  </si>
  <si>
    <t>5603B_37</t>
  </si>
  <si>
    <t>5603B_41</t>
  </si>
  <si>
    <t>5603B_48</t>
  </si>
  <si>
    <t>5603B_50</t>
  </si>
  <si>
    <t>5603B_51</t>
  </si>
  <si>
    <t>5603B_58</t>
  </si>
  <si>
    <t>5603B_G5</t>
  </si>
  <si>
    <t>5603B_G6</t>
  </si>
  <si>
    <t>5603B_MR</t>
  </si>
  <si>
    <t>5603B_MV</t>
  </si>
  <si>
    <t>5603B_QX</t>
  </si>
  <si>
    <t>5603C_05</t>
  </si>
  <si>
    <t>5603C_23</t>
  </si>
  <si>
    <t>5603C_31</t>
  </si>
  <si>
    <t>5603C_32</t>
  </si>
  <si>
    <t>5603C_37</t>
  </si>
  <si>
    <t>5603C_41</t>
  </si>
  <si>
    <t>5603C_43</t>
  </si>
  <si>
    <t>5603C_48</t>
  </si>
  <si>
    <t>5603C_50</t>
  </si>
  <si>
    <t>5603C_51</t>
  </si>
  <si>
    <t>5603C_58</t>
  </si>
  <si>
    <t>5603C_65</t>
  </si>
  <si>
    <t>5603C_76</t>
  </si>
  <si>
    <t>5603C_G5</t>
  </si>
  <si>
    <t>5603C_G6</t>
  </si>
  <si>
    <t>5603C_MV</t>
  </si>
  <si>
    <t>5603C_NJ</t>
  </si>
  <si>
    <t>5603C_NN</t>
  </si>
  <si>
    <t>5603C_QX</t>
  </si>
  <si>
    <t>5603Q_05</t>
  </si>
  <si>
    <t>Cerniera VENICE BABY per quarta anta</t>
  </si>
  <si>
    <t>5603Q_23</t>
  </si>
  <si>
    <t>5603Q_31</t>
  </si>
  <si>
    <t>5603Q_32</t>
  </si>
  <si>
    <t>5603Q_34</t>
  </si>
  <si>
    <t>5603Q_35</t>
  </si>
  <si>
    <t>5603Q_37</t>
  </si>
  <si>
    <t>5603Q_41</t>
  </si>
  <si>
    <t>5603Q_48</t>
  </si>
  <si>
    <t>5603Q_50</t>
  </si>
  <si>
    <t>5603Q_51</t>
  </si>
  <si>
    <t>5603Q_58</t>
  </si>
  <si>
    <t>5603Q_60</t>
  </si>
  <si>
    <t>5603Q_61</t>
  </si>
  <si>
    <t>5603Q_AH</t>
  </si>
  <si>
    <t>5603Q_BN</t>
  </si>
  <si>
    <t>5603Q_G5</t>
  </si>
  <si>
    <t>5603Q_G6</t>
  </si>
  <si>
    <t>5603Q_MV</t>
  </si>
  <si>
    <t>5603Q_QM</t>
  </si>
  <si>
    <t>5603T_05</t>
  </si>
  <si>
    <t>5603T_06</t>
  </si>
  <si>
    <t>5603T_15</t>
  </si>
  <si>
    <t>5603T_23</t>
  </si>
  <si>
    <t>5603T_31</t>
  </si>
  <si>
    <t>5603T_32</t>
  </si>
  <si>
    <t>5603T_34</t>
  </si>
  <si>
    <t>5603T_35</t>
  </si>
  <si>
    <t>5603T_37</t>
  </si>
  <si>
    <t>5603T_41</t>
  </si>
  <si>
    <t>5603T_48</t>
  </si>
  <si>
    <t>5603T_50</t>
  </si>
  <si>
    <t>5603T_51</t>
  </si>
  <si>
    <t>5603T_58</t>
  </si>
  <si>
    <t>5603T_60</t>
  </si>
  <si>
    <t>5603T_61</t>
  </si>
  <si>
    <t>5603T_AH</t>
  </si>
  <si>
    <t>5603T_BN</t>
  </si>
  <si>
    <t>5603T_G5</t>
  </si>
  <si>
    <t>5603T_G6</t>
  </si>
  <si>
    <t>5603T_MV</t>
  </si>
  <si>
    <t>5603T_OT</t>
  </si>
  <si>
    <t>5603T_QM</t>
  </si>
  <si>
    <t>5603T_QX</t>
  </si>
  <si>
    <t>5604_05</t>
  </si>
  <si>
    <t>Cerniera VENICE</t>
  </si>
  <si>
    <t>5604_23</t>
  </si>
  <si>
    <t>5604_31</t>
  </si>
  <si>
    <t>5604_32</t>
  </si>
  <si>
    <t>5604_34</t>
  </si>
  <si>
    <t>5604_35</t>
  </si>
  <si>
    <t>5604_37</t>
  </si>
  <si>
    <t>5604_41</t>
  </si>
  <si>
    <t>5604_43</t>
  </si>
  <si>
    <t>5604_48</t>
  </si>
  <si>
    <t>5604_50</t>
  </si>
  <si>
    <t>5604_51</t>
  </si>
  <si>
    <t>5604_58</t>
  </si>
  <si>
    <t>5604_60</t>
  </si>
  <si>
    <t>5604_G5</t>
  </si>
  <si>
    <t>5604_G6</t>
  </si>
  <si>
    <t>5604_MV</t>
  </si>
  <si>
    <t>5604_NJ</t>
  </si>
  <si>
    <t>5604_QX</t>
  </si>
  <si>
    <t>5604A_05</t>
  </si>
  <si>
    <t>5604A_23</t>
  </si>
  <si>
    <t>5604A_31</t>
  </si>
  <si>
    <t>5604A_32</t>
  </si>
  <si>
    <t>5604A_34</t>
  </si>
  <si>
    <t>5604A_35</t>
  </si>
  <si>
    <t>5604A_37</t>
  </si>
  <si>
    <t>5604A_41</t>
  </si>
  <si>
    <t>5604A_43</t>
  </si>
  <si>
    <t>5604A_48</t>
  </si>
  <si>
    <t>5604A_50</t>
  </si>
  <si>
    <t>5604A_51</t>
  </si>
  <si>
    <t>5604A_58</t>
  </si>
  <si>
    <t>5604A_60</t>
  </si>
  <si>
    <t>5604A_61</t>
  </si>
  <si>
    <t>5604A_65</t>
  </si>
  <si>
    <t>5604A_G5</t>
  </si>
  <si>
    <t>5604A_G6</t>
  </si>
  <si>
    <t>5604A_MR</t>
  </si>
  <si>
    <t>5604A_MV</t>
  </si>
  <si>
    <t>5604AT_05</t>
  </si>
  <si>
    <t>Cerniera VENICE per terza anta</t>
  </si>
  <si>
    <t>5604AT_23</t>
  </si>
  <si>
    <t>5604AT_31</t>
  </si>
  <si>
    <t>5604AT_32</t>
  </si>
  <si>
    <t>5604AT_34</t>
  </si>
  <si>
    <t>5604AT_35</t>
  </si>
  <si>
    <t>5604AT_37</t>
  </si>
  <si>
    <t>5604AT_41</t>
  </si>
  <si>
    <t>5604AT_48</t>
  </si>
  <si>
    <t>5604AT_50</t>
  </si>
  <si>
    <t>5604AT_51</t>
  </si>
  <si>
    <t>5604AT_58</t>
  </si>
  <si>
    <t>5604AT_60</t>
  </si>
  <si>
    <t>5604AT_G5</t>
  </si>
  <si>
    <t>5604AT_G6</t>
  </si>
  <si>
    <t>5604AT_MV</t>
  </si>
  <si>
    <t>5604B_05</t>
  </si>
  <si>
    <t>5604B_23</t>
  </si>
  <si>
    <t>5604B_31</t>
  </si>
  <si>
    <t>5604B_32</t>
  </si>
  <si>
    <t>5604B_34</t>
  </si>
  <si>
    <t>5604B_35</t>
  </si>
  <si>
    <t>5604B_37</t>
  </si>
  <si>
    <t>5604B_41</t>
  </si>
  <si>
    <t>5604B_43</t>
  </si>
  <si>
    <t>5604B_48</t>
  </si>
  <si>
    <t>5604B_50</t>
  </si>
  <si>
    <t>5604B_51</t>
  </si>
  <si>
    <t>5604B_58</t>
  </si>
  <si>
    <t>5604B_65</t>
  </si>
  <si>
    <t>5604B_G5</t>
  </si>
  <si>
    <t>5604B_G6</t>
  </si>
  <si>
    <t>5604B_MR</t>
  </si>
  <si>
    <t>5604B_MV</t>
  </si>
  <si>
    <t>5604B_NJ</t>
  </si>
  <si>
    <t>5604B_NN</t>
  </si>
  <si>
    <t>5604C_05</t>
  </si>
  <si>
    <t>5604C_06</t>
  </si>
  <si>
    <t>5604C_15</t>
  </si>
  <si>
    <t>5604C_23</t>
  </si>
  <si>
    <t>5604C_31</t>
  </si>
  <si>
    <t>5604C_32</t>
  </si>
  <si>
    <t>5604C_34</t>
  </si>
  <si>
    <t>5604C_35</t>
  </si>
  <si>
    <t>5604C_37</t>
  </si>
  <si>
    <t>5604C_41</t>
  </si>
  <si>
    <t>5604C_43</t>
  </si>
  <si>
    <t>5604C_48</t>
  </si>
  <si>
    <t>5604C_50</t>
  </si>
  <si>
    <t>5604C_51</t>
  </si>
  <si>
    <t>5604C_58</t>
  </si>
  <si>
    <t>5604C_76</t>
  </si>
  <si>
    <t>5604C_G5</t>
  </si>
  <si>
    <t>5604C_G6</t>
  </si>
  <si>
    <t>5604C_MV</t>
  </si>
  <si>
    <t>5604T_05</t>
  </si>
  <si>
    <t xml:space="preserve">Cerniera VENICE per terza anta_x000D_
</t>
  </si>
  <si>
    <t>5604T_23</t>
  </si>
  <si>
    <t>5604T_31</t>
  </si>
  <si>
    <t>5604T_32</t>
  </si>
  <si>
    <t>5604T_34</t>
  </si>
  <si>
    <t>5604T_35</t>
  </si>
  <si>
    <t>5604T_37</t>
  </si>
  <si>
    <t>5604T_41</t>
  </si>
  <si>
    <t>5604T_48</t>
  </si>
  <si>
    <t>5604T_50</t>
  </si>
  <si>
    <t>5604T_51</t>
  </si>
  <si>
    <t>5604T_58</t>
  </si>
  <si>
    <t>5604T_60</t>
  </si>
  <si>
    <t>5604T_61</t>
  </si>
  <si>
    <t>5604T_70</t>
  </si>
  <si>
    <t>5604T_G5</t>
  </si>
  <si>
    <t>5604T_G6</t>
  </si>
  <si>
    <t>5604T_MV</t>
  </si>
  <si>
    <t>5605_05</t>
  </si>
  <si>
    <t>Cerniera VENICE a tre ali</t>
  </si>
  <si>
    <t>5605_23</t>
  </si>
  <si>
    <t>5605_31</t>
  </si>
  <si>
    <t>5605_32</t>
  </si>
  <si>
    <t>5605_37</t>
  </si>
  <si>
    <t>5605_41</t>
  </si>
  <si>
    <t>5605_43</t>
  </si>
  <si>
    <t>5605_48</t>
  </si>
  <si>
    <t>5605_50</t>
  </si>
  <si>
    <t>5605_51</t>
  </si>
  <si>
    <t>5605_58</t>
  </si>
  <si>
    <t>5605_60</t>
  </si>
  <si>
    <t>5605_G5</t>
  </si>
  <si>
    <t>5605_G6</t>
  </si>
  <si>
    <t>5605_MV</t>
  </si>
  <si>
    <t>5605A_05</t>
  </si>
  <si>
    <t>5605A_23</t>
  </si>
  <si>
    <t>5605A_31</t>
  </si>
  <si>
    <t>5605A_32</t>
  </si>
  <si>
    <t>5605A_37</t>
  </si>
  <si>
    <t>5605A_41</t>
  </si>
  <si>
    <t>5605A_48</t>
  </si>
  <si>
    <t>5605A_50</t>
  </si>
  <si>
    <t>5605A_51</t>
  </si>
  <si>
    <t>5605A_58</t>
  </si>
  <si>
    <t>5605A_60</t>
  </si>
  <si>
    <t>5605A_76</t>
  </si>
  <si>
    <t>5605A_G5</t>
  </si>
  <si>
    <t>5605A_G6</t>
  </si>
  <si>
    <t>5605A_MV</t>
  </si>
  <si>
    <t>5613_05</t>
  </si>
  <si>
    <t>5613_06</t>
  </si>
  <si>
    <t>5613_15</t>
  </si>
  <si>
    <t>5613_23</t>
  </si>
  <si>
    <t>5613_31</t>
  </si>
  <si>
    <t>5613_32</t>
  </si>
  <si>
    <t>5613_34</t>
  </si>
  <si>
    <t>5613_35</t>
  </si>
  <si>
    <t>5613_37</t>
  </si>
  <si>
    <t>5613_41</t>
  </si>
  <si>
    <t>5613_43</t>
  </si>
  <si>
    <t>5613_48</t>
  </si>
  <si>
    <t>5613_50</t>
  </si>
  <si>
    <t>5613_51</t>
  </si>
  <si>
    <t>5613_58</t>
  </si>
  <si>
    <t>5613_AH</t>
  </si>
  <si>
    <t>5613_BN</t>
  </si>
  <si>
    <t>5613_G5</t>
  </si>
  <si>
    <t>5613_G6</t>
  </si>
  <si>
    <t>5613_MV</t>
  </si>
  <si>
    <t>5613_QM</t>
  </si>
  <si>
    <t>5633_05</t>
  </si>
  <si>
    <t>Cerniera VENICE BABY per profili standard e terza anta</t>
  </si>
  <si>
    <t>5633_06</t>
  </si>
  <si>
    <t>5633_15</t>
  </si>
  <si>
    <t>5633_23</t>
  </si>
  <si>
    <t>5633_31</t>
  </si>
  <si>
    <t>5633_32</t>
  </si>
  <si>
    <t>5633_34</t>
  </si>
  <si>
    <t>5633_35</t>
  </si>
  <si>
    <t>5633_37</t>
  </si>
  <si>
    <t>5633_41</t>
  </si>
  <si>
    <t>5633_43</t>
  </si>
  <si>
    <t>5633_48</t>
  </si>
  <si>
    <t>5633_50</t>
  </si>
  <si>
    <t>5633_51</t>
  </si>
  <si>
    <t>5633_58</t>
  </si>
  <si>
    <t>5633_60</t>
  </si>
  <si>
    <t>5633_61</t>
  </si>
  <si>
    <t>5633_BN</t>
  </si>
  <si>
    <t>5633_G5</t>
  </si>
  <si>
    <t>5633_G6</t>
  </si>
  <si>
    <t>5633_MV</t>
  </si>
  <si>
    <t>5643_05</t>
  </si>
  <si>
    <t>5643_06</t>
  </si>
  <si>
    <t>5643_15</t>
  </si>
  <si>
    <t>5643_23</t>
  </si>
  <si>
    <t>5643_31</t>
  </si>
  <si>
    <t>5643_32</t>
  </si>
  <si>
    <t>5643_37</t>
  </si>
  <si>
    <t>5643_41</t>
  </si>
  <si>
    <t>5643_48</t>
  </si>
  <si>
    <t>5643_50</t>
  </si>
  <si>
    <t>5643_51</t>
  </si>
  <si>
    <t>5643_58</t>
  </si>
  <si>
    <t>5643_60</t>
  </si>
  <si>
    <t>5643_BN</t>
  </si>
  <si>
    <t>5643_G5</t>
  </si>
  <si>
    <t>5643_G6</t>
  </si>
  <si>
    <t>5643_MV</t>
  </si>
  <si>
    <t>5643_NJ</t>
  </si>
  <si>
    <t>5643_QM</t>
  </si>
  <si>
    <t>5643_QX</t>
  </si>
  <si>
    <t>5671_05</t>
  </si>
  <si>
    <t>Cerniera MONZA</t>
  </si>
  <si>
    <t>5671_06</t>
  </si>
  <si>
    <t>5671_15</t>
  </si>
  <si>
    <t>5671_23</t>
  </si>
  <si>
    <t>5671_31</t>
  </si>
  <si>
    <t>5671_32</t>
  </si>
  <si>
    <t>5671_34</t>
  </si>
  <si>
    <t>5671_35</t>
  </si>
  <si>
    <t>5671_37</t>
  </si>
  <si>
    <t>5671_41</t>
  </si>
  <si>
    <t>5671_48</t>
  </si>
  <si>
    <t>5671_50</t>
  </si>
  <si>
    <t>5671_51</t>
  </si>
  <si>
    <t>5671_58</t>
  </si>
  <si>
    <t>5671_60</t>
  </si>
  <si>
    <t>5671_61</t>
  </si>
  <si>
    <t>5671_65</t>
  </si>
  <si>
    <t>5671_70</t>
  </si>
  <si>
    <t>5671_76</t>
  </si>
  <si>
    <t>5671_AH</t>
  </si>
  <si>
    <t>5671_BN</t>
  </si>
  <si>
    <t>5671_G5</t>
  </si>
  <si>
    <t>5671_G6</t>
  </si>
  <si>
    <t>5671_MR</t>
  </si>
  <si>
    <t>5671_MV</t>
  </si>
  <si>
    <t>5671_NJ</t>
  </si>
  <si>
    <t>5671_NN</t>
  </si>
  <si>
    <t>5671_OV</t>
  </si>
  <si>
    <t>5671_QM</t>
  </si>
  <si>
    <t>5671_QX</t>
  </si>
  <si>
    <t>5671H_05</t>
  </si>
  <si>
    <t>Cerniera MONZA a tre ali</t>
  </si>
  <si>
    <t>5671H_06</t>
  </si>
  <si>
    <t>5671H_15</t>
  </si>
  <si>
    <t>5671H_23</t>
  </si>
  <si>
    <t>5671H_31</t>
  </si>
  <si>
    <t>5671H_32</t>
  </si>
  <si>
    <t>5671H_34</t>
  </si>
  <si>
    <t>5671H_37</t>
  </si>
  <si>
    <t>5671H_41</t>
  </si>
  <si>
    <t>5671H_48</t>
  </si>
  <si>
    <t>5671H_50</t>
  </si>
  <si>
    <t>5671H_51</t>
  </si>
  <si>
    <t>5671H_58</t>
  </si>
  <si>
    <t>5671H_76</t>
  </si>
  <si>
    <t>5671H_BN</t>
  </si>
  <si>
    <t>5671H_G5</t>
  </si>
  <si>
    <t>5671H_G6</t>
  </si>
  <si>
    <t>5671H_NJ</t>
  </si>
  <si>
    <t>5671H_NN</t>
  </si>
  <si>
    <t>5671H_QM</t>
  </si>
  <si>
    <t>5671H_QX</t>
  </si>
  <si>
    <t>5671T_05</t>
  </si>
  <si>
    <t>Cerniera MONZA per terza anta</t>
  </si>
  <si>
    <t>5671T_06</t>
  </si>
  <si>
    <t>5671T_15</t>
  </si>
  <si>
    <t>5671T_23</t>
  </si>
  <si>
    <t>5671T_31</t>
  </si>
  <si>
    <t>5671T_32</t>
  </si>
  <si>
    <t>5671T_34</t>
  </si>
  <si>
    <t>5671T_35</t>
  </si>
  <si>
    <t>5671T_37</t>
  </si>
  <si>
    <t>5671T_41</t>
  </si>
  <si>
    <t>5671T_48</t>
  </si>
  <si>
    <t>5671T_50</t>
  </si>
  <si>
    <t>5671T_51</t>
  </si>
  <si>
    <t>5671T_58</t>
  </si>
  <si>
    <t>5671T_60</t>
  </si>
  <si>
    <t>5671T_61</t>
  </si>
  <si>
    <t>5671T_AH</t>
  </si>
  <si>
    <t>5671T_BN</t>
  </si>
  <si>
    <t>5671T_G5</t>
  </si>
  <si>
    <t>5671T_G6</t>
  </si>
  <si>
    <t>5671T_MR</t>
  </si>
  <si>
    <t>5671T_MV</t>
  </si>
  <si>
    <t>5671T_NJ</t>
  </si>
  <si>
    <t>5671T_OT</t>
  </si>
  <si>
    <t>5671T_QM</t>
  </si>
  <si>
    <t>5671T_QX</t>
  </si>
  <si>
    <t>5672_05</t>
  </si>
  <si>
    <t>5672_06</t>
  </si>
  <si>
    <t>5672_15</t>
  </si>
  <si>
    <t>5672_23</t>
  </si>
  <si>
    <t>5672_31</t>
  </si>
  <si>
    <t>5672_32</t>
  </si>
  <si>
    <t>5672_34</t>
  </si>
  <si>
    <t>5672_35</t>
  </si>
  <si>
    <t>5672_37</t>
  </si>
  <si>
    <t>5672_41</t>
  </si>
  <si>
    <t>5672_48</t>
  </si>
  <si>
    <t>5672_50</t>
  </si>
  <si>
    <t>5672_51</t>
  </si>
  <si>
    <t>5672_58</t>
  </si>
  <si>
    <t>5672_60</t>
  </si>
  <si>
    <t>5672_61</t>
  </si>
  <si>
    <t>5672_BN</t>
  </si>
  <si>
    <t>5672_G5</t>
  </si>
  <si>
    <t>5672_G6</t>
  </si>
  <si>
    <t>5672_MR</t>
  </si>
  <si>
    <t>5672_MV</t>
  </si>
  <si>
    <t>5672_NJ</t>
  </si>
  <si>
    <t>5672_OT</t>
  </si>
  <si>
    <t>5672_QX</t>
  </si>
  <si>
    <t>5672H_05</t>
  </si>
  <si>
    <t>5672H_06</t>
  </si>
  <si>
    <t>5672H_15</t>
  </si>
  <si>
    <t>5672H_23</t>
  </si>
  <si>
    <t>5672H_31</t>
  </si>
  <si>
    <t>5672H_32</t>
  </si>
  <si>
    <t>5672H_34</t>
  </si>
  <si>
    <t>5672H_37</t>
  </si>
  <si>
    <t>5672H_41</t>
  </si>
  <si>
    <t>5672H_48</t>
  </si>
  <si>
    <t>5672H_50</t>
  </si>
  <si>
    <t>5672H_51</t>
  </si>
  <si>
    <t>5672H_58</t>
  </si>
  <si>
    <t>5672H_76</t>
  </si>
  <si>
    <t>5672H_BN</t>
  </si>
  <si>
    <t>5672H_G5</t>
  </si>
  <si>
    <t>5672H_G6</t>
  </si>
  <si>
    <t>5672H_NJ</t>
  </si>
  <si>
    <t>5672H_NN</t>
  </si>
  <si>
    <t>5672H_QX</t>
  </si>
  <si>
    <t>5672T_05</t>
  </si>
  <si>
    <t>5672T_06</t>
  </si>
  <si>
    <t>5672T_15</t>
  </si>
  <si>
    <t>5672T_23</t>
  </si>
  <si>
    <t>5672T_31</t>
  </si>
  <si>
    <t>5672T_32</t>
  </si>
  <si>
    <t>5672T_37</t>
  </si>
  <si>
    <t>5672T_41</t>
  </si>
  <si>
    <t>5672T_48</t>
  </si>
  <si>
    <t>5672T_50</t>
  </si>
  <si>
    <t>5672T_51</t>
  </si>
  <si>
    <t>5672T_58</t>
  </si>
  <si>
    <t>5672T_60</t>
  </si>
  <si>
    <t>5672T_61</t>
  </si>
  <si>
    <t>5672T_BN</t>
  </si>
  <si>
    <t>5672T_G5</t>
  </si>
  <si>
    <t>5672T_G6</t>
  </si>
  <si>
    <t>5672T_MV</t>
  </si>
  <si>
    <t>5672T_NJ</t>
  </si>
  <si>
    <t>5672T_QX</t>
  </si>
  <si>
    <t>5673_05</t>
  </si>
  <si>
    <t>5673_23</t>
  </si>
  <si>
    <t>5673_32</t>
  </si>
  <si>
    <t>5673_37</t>
  </si>
  <si>
    <t>5673_41</t>
  </si>
  <si>
    <t>5673_58</t>
  </si>
  <si>
    <t>5673_G5</t>
  </si>
  <si>
    <t>5673_G6</t>
  </si>
  <si>
    <t>5673_MR</t>
  </si>
  <si>
    <t>5673_NJ</t>
  </si>
  <si>
    <t>5673_NN</t>
  </si>
  <si>
    <t>5673_QX</t>
  </si>
  <si>
    <t>5674_05</t>
  </si>
  <si>
    <t>5674_23</t>
  </si>
  <si>
    <t>5674_32</t>
  </si>
  <si>
    <t>5674_37</t>
  </si>
  <si>
    <t>5674_41</t>
  </si>
  <si>
    <t>5674_58</t>
  </si>
  <si>
    <t>5674_G6</t>
  </si>
  <si>
    <t>5674_MR</t>
  </si>
  <si>
    <t>5674_MV</t>
  </si>
  <si>
    <t>5674_NJ</t>
  </si>
  <si>
    <t>5674_NN</t>
  </si>
  <si>
    <t>5674_OV</t>
  </si>
  <si>
    <t>5674_QX</t>
  </si>
  <si>
    <t>5675_05</t>
  </si>
  <si>
    <t>5675_06</t>
  </si>
  <si>
    <t>5675_15</t>
  </si>
  <si>
    <t>5675_23</t>
  </si>
  <si>
    <t>5675_31</t>
  </si>
  <si>
    <t>5675_32</t>
  </si>
  <si>
    <t>5675_34</t>
  </si>
  <si>
    <t>5675_37</t>
  </si>
  <si>
    <t>5675_41</t>
  </si>
  <si>
    <t>5675_48</t>
  </si>
  <si>
    <t>5675_50</t>
  </si>
  <si>
    <t>5675_51</t>
  </si>
  <si>
    <t>5675_58</t>
  </si>
  <si>
    <t>5675_60</t>
  </si>
  <si>
    <t>5675_AH</t>
  </si>
  <si>
    <t>5675_BN</t>
  </si>
  <si>
    <t>5675_G5</t>
  </si>
  <si>
    <t>5675_G6</t>
  </si>
  <si>
    <t>5675_MV</t>
  </si>
  <si>
    <t>5675_NJ</t>
  </si>
  <si>
    <t>5675_OT</t>
  </si>
  <si>
    <t>5675_QM</t>
  </si>
  <si>
    <t>5675_QX</t>
  </si>
  <si>
    <t>5675T_05</t>
  </si>
  <si>
    <t>5675T_06</t>
  </si>
  <si>
    <t>5675T_15</t>
  </si>
  <si>
    <t>5675T_23</t>
  </si>
  <si>
    <t>5675T_31</t>
  </si>
  <si>
    <t>5675T_32</t>
  </si>
  <si>
    <t>5675T_37</t>
  </si>
  <si>
    <t>5675T_41</t>
  </si>
  <si>
    <t>5675T_48</t>
  </si>
  <si>
    <t>5675T_50</t>
  </si>
  <si>
    <t>5675T_51</t>
  </si>
  <si>
    <t>5675T_58</t>
  </si>
  <si>
    <t>5675T_AH</t>
  </si>
  <si>
    <t>5675T_BN</t>
  </si>
  <si>
    <t>5675T_G5</t>
  </si>
  <si>
    <t>5675T_G6</t>
  </si>
  <si>
    <t>5675T_MV</t>
  </si>
  <si>
    <t>5675T_NJ</t>
  </si>
  <si>
    <t>5675T_OT</t>
  </si>
  <si>
    <t>5675T_QM</t>
  </si>
  <si>
    <t>5676_05</t>
  </si>
  <si>
    <t>5676_06</t>
  </si>
  <si>
    <t>5676_15</t>
  </si>
  <si>
    <t>5676_23</t>
  </si>
  <si>
    <t>5676_31</t>
  </si>
  <si>
    <t>5676_32</t>
  </si>
  <si>
    <t>5676_34</t>
  </si>
  <si>
    <t>5676_35</t>
  </si>
  <si>
    <t>5676_37</t>
  </si>
  <si>
    <t>5676_41</t>
  </si>
  <si>
    <t>5676_43</t>
  </si>
  <si>
    <t>5676_48</t>
  </si>
  <si>
    <t>5676_50</t>
  </si>
  <si>
    <t>5676_51</t>
  </si>
  <si>
    <t>5676_58</t>
  </si>
  <si>
    <t>5676_60</t>
  </si>
  <si>
    <t>5676_61</t>
  </si>
  <si>
    <t>5676_65</t>
  </si>
  <si>
    <t>5676_70</t>
  </si>
  <si>
    <t>5676_76</t>
  </si>
  <si>
    <t>5676_AH</t>
  </si>
  <si>
    <t>5676_BN</t>
  </si>
  <si>
    <t>5676_G5</t>
  </si>
  <si>
    <t>5676_G6</t>
  </si>
  <si>
    <t>5676_MR</t>
  </si>
  <si>
    <t>5676_MV</t>
  </si>
  <si>
    <t>5676_NJ</t>
  </si>
  <si>
    <t>5676_NN</t>
  </si>
  <si>
    <t>5676_OT</t>
  </si>
  <si>
    <t>5676_OV</t>
  </si>
  <si>
    <t>5676_QK</t>
  </si>
  <si>
    <t>5676_QM</t>
  </si>
  <si>
    <t>5676_QT</t>
  </si>
  <si>
    <t>5676_QX</t>
  </si>
  <si>
    <t>5681_05</t>
  </si>
  <si>
    <t>Cerniera MONZA per profili Velox</t>
  </si>
  <si>
    <t>5681_06</t>
  </si>
  <si>
    <t>5681_15</t>
  </si>
  <si>
    <t>5681_23</t>
  </si>
  <si>
    <t>5681_32</t>
  </si>
  <si>
    <t>5681_37</t>
  </si>
  <si>
    <t>5681_41</t>
  </si>
  <si>
    <t>5681_43</t>
  </si>
  <si>
    <t>5681_51</t>
  </si>
  <si>
    <t>5681_58</t>
  </si>
  <si>
    <t>5681_65</t>
  </si>
  <si>
    <t>5681_70</t>
  </si>
  <si>
    <t>5681_76</t>
  </si>
  <si>
    <t>5681_G5</t>
  </si>
  <si>
    <t>5681_G6</t>
  </si>
  <si>
    <t>5681_MR</t>
  </si>
  <si>
    <t>5681_MV</t>
  </si>
  <si>
    <t>5681_NJ</t>
  </si>
  <si>
    <t>5681_NN</t>
  </si>
  <si>
    <t>5681_OV</t>
  </si>
  <si>
    <t>5681_QT</t>
  </si>
  <si>
    <t>5681_QX</t>
  </si>
  <si>
    <t>5681D_05</t>
  </si>
  <si>
    <t>5681D_23</t>
  </si>
  <si>
    <t>5681D_31</t>
  </si>
  <si>
    <t>5681D_32</t>
  </si>
  <si>
    <t>5681D_34</t>
  </si>
  <si>
    <t>5681D_35</t>
  </si>
  <si>
    <t>5681D_37</t>
  </si>
  <si>
    <t>5681D_41</t>
  </si>
  <si>
    <t>5681D_43</t>
  </si>
  <si>
    <t>5681D_48</t>
  </si>
  <si>
    <t>5681D_50</t>
  </si>
  <si>
    <t>5681D_51</t>
  </si>
  <si>
    <t>5681D_58</t>
  </si>
  <si>
    <t>5681D_60</t>
  </si>
  <si>
    <t>5681D_61</t>
  </si>
  <si>
    <t>5681D_65</t>
  </si>
  <si>
    <t>5681D_70</t>
  </si>
  <si>
    <t>5681D_76</t>
  </si>
  <si>
    <t>5681D_AH</t>
  </si>
  <si>
    <t>5681D_G5</t>
  </si>
  <si>
    <t>5681D_G6</t>
  </si>
  <si>
    <t>5681D_MR</t>
  </si>
  <si>
    <t>5681D_MV</t>
  </si>
  <si>
    <t>5681D_NJ</t>
  </si>
  <si>
    <t>5681D_NN</t>
  </si>
  <si>
    <t>5681D_OT</t>
  </si>
  <si>
    <t>5681D_OV</t>
  </si>
  <si>
    <t>5681D_QK</t>
  </si>
  <si>
    <t>5681D_QM</t>
  </si>
  <si>
    <t>5681D_QT</t>
  </si>
  <si>
    <t>5681D_QX</t>
  </si>
  <si>
    <t>5681E_05</t>
  </si>
  <si>
    <t>5681E_06</t>
  </si>
  <si>
    <t>5681E_15</t>
  </si>
  <si>
    <t>5681E_23</t>
  </si>
  <si>
    <t>5681E_32</t>
  </si>
  <si>
    <t>5681E_37</t>
  </si>
  <si>
    <t>5681E_41</t>
  </si>
  <si>
    <t>5681E_58</t>
  </si>
  <si>
    <t>5681E_65</t>
  </si>
  <si>
    <t>5681E_76</t>
  </si>
  <si>
    <t>5681E_G5</t>
  </si>
  <si>
    <t>5681E_G6</t>
  </si>
  <si>
    <t>5681E_MR</t>
  </si>
  <si>
    <t>5681E_MV</t>
  </si>
  <si>
    <t>5681E_NJ</t>
  </si>
  <si>
    <t>5681E_NN</t>
  </si>
  <si>
    <t>5681E_OV</t>
  </si>
  <si>
    <t>5681E_QM</t>
  </si>
  <si>
    <t>5681E_QX</t>
  </si>
  <si>
    <t>5682A_05</t>
  </si>
  <si>
    <t>5682A_23</t>
  </si>
  <si>
    <t>5682A_31</t>
  </si>
  <si>
    <t>5682A_32</t>
  </si>
  <si>
    <t>5682A_34</t>
  </si>
  <si>
    <t>5682A_35</t>
  </si>
  <si>
    <t>5682A_37</t>
  </si>
  <si>
    <t>5682A_41</t>
  </si>
  <si>
    <t>5682A_43</t>
  </si>
  <si>
    <t>5682A_48</t>
  </si>
  <si>
    <t>5682A_50</t>
  </si>
  <si>
    <t>5682A_51</t>
  </si>
  <si>
    <t>5682A_58</t>
  </si>
  <si>
    <t>5682A_60</t>
  </si>
  <si>
    <t>5682A_61</t>
  </si>
  <si>
    <t>5682A_65</t>
  </si>
  <si>
    <t>5682A_70</t>
  </si>
  <si>
    <t>5682A_76</t>
  </si>
  <si>
    <t>5682A_AH</t>
  </si>
  <si>
    <t>5682A_G5</t>
  </si>
  <si>
    <t>5682A_G6</t>
  </si>
  <si>
    <t>5682A_MR</t>
  </si>
  <si>
    <t>5682A_MV</t>
  </si>
  <si>
    <t>5682A_NJ</t>
  </si>
  <si>
    <t>5682A_NN</t>
  </si>
  <si>
    <t>5682A_OT</t>
  </si>
  <si>
    <t>5682A_OV</t>
  </si>
  <si>
    <t>5682A_QK</t>
  </si>
  <si>
    <t>5682A_QM</t>
  </si>
  <si>
    <t>5682A_QT</t>
  </si>
  <si>
    <t>5682A_QX</t>
  </si>
  <si>
    <t>5682B_05</t>
  </si>
  <si>
    <t>5682B_23</t>
  </si>
  <si>
    <t>5682B_31</t>
  </si>
  <si>
    <t>5682B_32</t>
  </si>
  <si>
    <t>5682B_34</t>
  </si>
  <si>
    <t>5682B_35</t>
  </si>
  <si>
    <t>5682B_37</t>
  </si>
  <si>
    <t>5682B_41</t>
  </si>
  <si>
    <t>5682B_43</t>
  </si>
  <si>
    <t>5682B_48</t>
  </si>
  <si>
    <t>5682B_50</t>
  </si>
  <si>
    <t>5682B_51</t>
  </si>
  <si>
    <t>5682B_58</t>
  </si>
  <si>
    <t>5682B_60</t>
  </si>
  <si>
    <t>5682B_61</t>
  </si>
  <si>
    <t>5682B_65</t>
  </si>
  <si>
    <t>5682B_70</t>
  </si>
  <si>
    <t>5682B_76</t>
  </si>
  <si>
    <t>5682B_AH</t>
  </si>
  <si>
    <t>5682B_G5</t>
  </si>
  <si>
    <t>5682B_G6</t>
  </si>
  <si>
    <t>5682B_MR</t>
  </si>
  <si>
    <t>5682B_MV</t>
  </si>
  <si>
    <t>5682B_NJ</t>
  </si>
  <si>
    <t>5682B_NN</t>
  </si>
  <si>
    <t>5682B_OT</t>
  </si>
  <si>
    <t>5682B_OV</t>
  </si>
  <si>
    <t>5682B_QK</t>
  </si>
  <si>
    <t>5682B_QM</t>
  </si>
  <si>
    <t>5682B_QT</t>
  </si>
  <si>
    <t>5682B_QX</t>
  </si>
  <si>
    <t>5683C_05</t>
  </si>
  <si>
    <t>5683C_23</t>
  </si>
  <si>
    <t>5683C_31</t>
  </si>
  <si>
    <t>5683C_32</t>
  </si>
  <si>
    <t>5683C_34</t>
  </si>
  <si>
    <t>5683C_35</t>
  </si>
  <si>
    <t>5683C_37</t>
  </si>
  <si>
    <t>5683C_41</t>
  </si>
  <si>
    <t>5683C_43</t>
  </si>
  <si>
    <t>5683C_48</t>
  </si>
  <si>
    <t>5683C_50</t>
  </si>
  <si>
    <t>5683C_51</t>
  </si>
  <si>
    <t>5683C_58</t>
  </si>
  <si>
    <t>5683C_60</t>
  </si>
  <si>
    <t>5683C_61</t>
  </si>
  <si>
    <t>5683C_65</t>
  </si>
  <si>
    <t>5683C_70</t>
  </si>
  <si>
    <t>5683C_76</t>
  </si>
  <si>
    <t>5683C_AH</t>
  </si>
  <si>
    <t>5683C_G5</t>
  </si>
  <si>
    <t>5683C_G6</t>
  </si>
  <si>
    <t>5683C_MR</t>
  </si>
  <si>
    <t>5683C_MV</t>
  </si>
  <si>
    <t>5683C_NJ</t>
  </si>
  <si>
    <t>5683C_NN</t>
  </si>
  <si>
    <t>5683C_OT</t>
  </si>
  <si>
    <t>5683C_OV</t>
  </si>
  <si>
    <t>5683C_QK</t>
  </si>
  <si>
    <t>5683C_QM</t>
  </si>
  <si>
    <t>5683C_QT</t>
  </si>
  <si>
    <t>5683C_QX</t>
  </si>
  <si>
    <t>5683E_05</t>
  </si>
  <si>
    <t>5683E_23</t>
  </si>
  <si>
    <t>5683E_31</t>
  </si>
  <si>
    <t>5683E_32</t>
  </si>
  <si>
    <t>5683E_37</t>
  </si>
  <si>
    <t>5683E_41</t>
  </si>
  <si>
    <t>5683E_58</t>
  </si>
  <si>
    <t>5683E_G5</t>
  </si>
  <si>
    <t>5683E_G6</t>
  </si>
  <si>
    <t>5683E_MR</t>
  </si>
  <si>
    <t>5683E_MV</t>
  </si>
  <si>
    <t>5683E_NJ</t>
  </si>
  <si>
    <t>5683E_NN</t>
  </si>
  <si>
    <t>5683E_OV</t>
  </si>
  <si>
    <t>5683E_QM</t>
  </si>
  <si>
    <t>5683E_QX</t>
  </si>
  <si>
    <t>5684A_05</t>
  </si>
  <si>
    <t>5684A_06</t>
  </si>
  <si>
    <t>5684A_15</t>
  </si>
  <si>
    <t>5684A_23</t>
  </si>
  <si>
    <t>5684A_31</t>
  </si>
  <si>
    <t>5684A_32</t>
  </si>
  <si>
    <t>5684A_37</t>
  </si>
  <si>
    <t>5684A_41</t>
  </si>
  <si>
    <t>5684A_48</t>
  </si>
  <si>
    <t>5684A_58</t>
  </si>
  <si>
    <t>5684A_60</t>
  </si>
  <si>
    <t>5684A_65</t>
  </si>
  <si>
    <t>5684A_76</t>
  </si>
  <si>
    <t>5684A_BN</t>
  </si>
  <si>
    <t>5684A_G5</t>
  </si>
  <si>
    <t>5684A_G6</t>
  </si>
  <si>
    <t>5684A_MR</t>
  </si>
  <si>
    <t>5684A_MV</t>
  </si>
  <si>
    <t>5684A_NJ</t>
  </si>
  <si>
    <t>5684A_NN</t>
  </si>
  <si>
    <t>5684A_OV</t>
  </si>
  <si>
    <t>5684A_QX</t>
  </si>
  <si>
    <t>5690_00</t>
  </si>
  <si>
    <t>Vite speciale anti-effrazione</t>
  </si>
  <si>
    <t>6603AA_Z5</t>
  </si>
  <si>
    <t>Kit di fissaggio per profili a taglio termico</t>
  </si>
  <si>
    <t>6603BA_Z5</t>
  </si>
  <si>
    <t>6603I_Z5</t>
  </si>
  <si>
    <t>Viti autofilettanti per profili a taglio termico</t>
  </si>
  <si>
    <t>6603XI_00</t>
  </si>
  <si>
    <t>6604AA_Z5</t>
  </si>
  <si>
    <t>6604BA_Z5</t>
  </si>
  <si>
    <t>6604I_Z5</t>
  </si>
  <si>
    <t>6604XI_00</t>
  </si>
  <si>
    <t>6605AA_Z5</t>
  </si>
  <si>
    <t>6605BA_Z5</t>
  </si>
  <si>
    <t>6605I_Z5</t>
  </si>
  <si>
    <t>6607A_05</t>
  </si>
  <si>
    <t>Spessore</t>
  </si>
  <si>
    <t>6607A_23</t>
  </si>
  <si>
    <t>6607A_31</t>
  </si>
  <si>
    <t>6607A_32</t>
  </si>
  <si>
    <t>6607A_37</t>
  </si>
  <si>
    <t>6607A_41</t>
  </si>
  <si>
    <t>6607A_43</t>
  </si>
  <si>
    <t>6607A_48</t>
  </si>
  <si>
    <t>6607A_58</t>
  </si>
  <si>
    <t>6607A_G5</t>
  </si>
  <si>
    <t>6607A_G6</t>
  </si>
  <si>
    <t>6607A_MV</t>
  </si>
  <si>
    <t>6607B_05</t>
  </si>
  <si>
    <t>6607B_23</t>
  </si>
  <si>
    <t>6607B_31</t>
  </si>
  <si>
    <t>6607B_32</t>
  </si>
  <si>
    <t>6607B_37</t>
  </si>
  <si>
    <t>6607B_41</t>
  </si>
  <si>
    <t>6607B_43</t>
  </si>
  <si>
    <t>6607B_48</t>
  </si>
  <si>
    <t>6607B_58</t>
  </si>
  <si>
    <t>6607B_G5</t>
  </si>
  <si>
    <t>6607B_G6</t>
  </si>
  <si>
    <t>6607B_MV</t>
  </si>
  <si>
    <t>6607C_05</t>
  </si>
  <si>
    <t>6607C_23</t>
  </si>
  <si>
    <t>6607C_31</t>
  </si>
  <si>
    <t>6607C_32</t>
  </si>
  <si>
    <t>6607C_37</t>
  </si>
  <si>
    <t>6607C_41</t>
  </si>
  <si>
    <t>6607C_43</t>
  </si>
  <si>
    <t>6607C_48</t>
  </si>
  <si>
    <t>6607C_58</t>
  </si>
  <si>
    <t>6607C_G5</t>
  </si>
  <si>
    <t>6607C_G6</t>
  </si>
  <si>
    <t>6607C_MV</t>
  </si>
  <si>
    <t>6607D_05</t>
  </si>
  <si>
    <t>6607D_23</t>
  </si>
  <si>
    <t>6607D_31</t>
  </si>
  <si>
    <t>6607D_32</t>
  </si>
  <si>
    <t>6607D_37</t>
  </si>
  <si>
    <t>6607D_41</t>
  </si>
  <si>
    <t>6607D_43</t>
  </si>
  <si>
    <t>6607D_48</t>
  </si>
  <si>
    <t>6607D_58</t>
  </si>
  <si>
    <t>6607D_G5</t>
  </si>
  <si>
    <t>6607D_G6</t>
  </si>
  <si>
    <t>6607D_MV</t>
  </si>
  <si>
    <t>6607E_05</t>
  </si>
  <si>
    <t>6607E_06</t>
  </si>
  <si>
    <t>6607E_23</t>
  </si>
  <si>
    <t>6607E_31</t>
  </si>
  <si>
    <t>6607E_32</t>
  </si>
  <si>
    <t>6607E_37</t>
  </si>
  <si>
    <t>6607E_41</t>
  </si>
  <si>
    <t>6607E_43</t>
  </si>
  <si>
    <t>6607E_48</t>
  </si>
  <si>
    <t>6607E_58</t>
  </si>
  <si>
    <t>6607E_G5</t>
  </si>
  <si>
    <t>6607E_G6</t>
  </si>
  <si>
    <t>6607E_MR</t>
  </si>
  <si>
    <t>6607E_MV</t>
  </si>
  <si>
    <t>6607E_QX</t>
  </si>
  <si>
    <t>6607F_05</t>
  </si>
  <si>
    <t>6607F_06</t>
  </si>
  <si>
    <t>6607F_23</t>
  </si>
  <si>
    <t>6607F_31</t>
  </si>
  <si>
    <t>6607F_32</t>
  </si>
  <si>
    <t>6607F_37</t>
  </si>
  <si>
    <t>6607F_41</t>
  </si>
  <si>
    <t>6607F_43</t>
  </si>
  <si>
    <t>6607F_48</t>
  </si>
  <si>
    <t>6607F_58</t>
  </si>
  <si>
    <t>6607F_BN</t>
  </si>
  <si>
    <t>6607F_G5</t>
  </si>
  <si>
    <t>6607F_G6</t>
  </si>
  <si>
    <t>6607F_MV</t>
  </si>
  <si>
    <t>6607F_NJ</t>
  </si>
  <si>
    <t>6607F_QM</t>
  </si>
  <si>
    <t>6607G_05</t>
  </si>
  <si>
    <t>6607G_23</t>
  </si>
  <si>
    <t>6607G_31</t>
  </si>
  <si>
    <t>6607G_32</t>
  </si>
  <si>
    <t>6607G_37</t>
  </si>
  <si>
    <t>6607G_41</t>
  </si>
  <si>
    <t>6607G_43</t>
  </si>
  <si>
    <t>6607G_48</t>
  </si>
  <si>
    <t>6607G_58</t>
  </si>
  <si>
    <t>6607G_G5</t>
  </si>
  <si>
    <t>6607G_G6</t>
  </si>
  <si>
    <t>6607G_MR</t>
  </si>
  <si>
    <t>6607G_MV</t>
  </si>
  <si>
    <t>6607G_NJ</t>
  </si>
  <si>
    <t>6607G_QM</t>
  </si>
  <si>
    <t>6607H_05</t>
  </si>
  <si>
    <t>6607H_23</t>
  </si>
  <si>
    <t>6607H_31</t>
  </si>
  <si>
    <t>6607H_32</t>
  </si>
  <si>
    <t>6607H_37</t>
  </si>
  <si>
    <t>6607H_41</t>
  </si>
  <si>
    <t>6607H_43</t>
  </si>
  <si>
    <t>6607H_48</t>
  </si>
  <si>
    <t>6607H_58</t>
  </si>
  <si>
    <t>6607H_G5</t>
  </si>
  <si>
    <t>6607H_G6</t>
  </si>
  <si>
    <t>6607H_MV</t>
  </si>
  <si>
    <t>6607M_05</t>
  </si>
  <si>
    <t>6607M_23</t>
  </si>
  <si>
    <t>6607M_32</t>
  </si>
  <si>
    <t>6607M_37</t>
  </si>
  <si>
    <t>6607M_41</t>
  </si>
  <si>
    <t>6607M_58</t>
  </si>
  <si>
    <t>6607M_G6</t>
  </si>
  <si>
    <t>6607N_05</t>
  </si>
  <si>
    <t>6607N_23</t>
  </si>
  <si>
    <t>6607N_32</t>
  </si>
  <si>
    <t>6607N_37</t>
  </si>
  <si>
    <t>6607N_41</t>
  </si>
  <si>
    <t>6607N_58</t>
  </si>
  <si>
    <t>6607N_G6</t>
  </si>
  <si>
    <t>6607N_MR</t>
  </si>
  <si>
    <t>6607T_05</t>
  </si>
  <si>
    <t>Spessore per la conversione dell'altezza delle cerniere LOIRA+ in 36mm</t>
  </si>
  <si>
    <t>6607T_23</t>
  </si>
  <si>
    <t>6607T_31</t>
  </si>
  <si>
    <t>6607T_32</t>
  </si>
  <si>
    <t>6607T_37</t>
  </si>
  <si>
    <t>6607T_41</t>
  </si>
  <si>
    <t>6607T_43</t>
  </si>
  <si>
    <t>6607T_48</t>
  </si>
  <si>
    <t>6607T_58</t>
  </si>
  <si>
    <t>6607T_G5</t>
  </si>
  <si>
    <t>6607T_G6</t>
  </si>
  <si>
    <t>6607T_MR</t>
  </si>
  <si>
    <t>6607T_MV</t>
  </si>
  <si>
    <t>6607T_QX</t>
  </si>
  <si>
    <t>6620AI_Z5</t>
  </si>
  <si>
    <t>Contropiastra senza viti</t>
  </si>
  <si>
    <t>6620V_Z5</t>
  </si>
  <si>
    <t>Kit di fissaggio con contropiastre</t>
  </si>
  <si>
    <t>6621AI_Z5</t>
  </si>
  <si>
    <t>6621V_Z5</t>
  </si>
  <si>
    <t>6623V_00</t>
  </si>
  <si>
    <t>6625V_00</t>
  </si>
  <si>
    <t>6654_00</t>
  </si>
  <si>
    <t>Tassello antieffrazione per il bloccaggio delle viti di fissaggio</t>
  </si>
  <si>
    <t>6654A_83</t>
  </si>
  <si>
    <t>Tappo con marchio antieffrazione SKG, Classe 2</t>
  </si>
  <si>
    <t>6654A_88</t>
  </si>
  <si>
    <t>6654B_83</t>
  </si>
  <si>
    <t>Tappo con marchio antieffrazione SKG, Classe 3</t>
  </si>
  <si>
    <t>6654B_88</t>
  </si>
  <si>
    <t>6654D_83</t>
  </si>
  <si>
    <t>Kit anti effrazione per cerniere a due ali  LOIRA+</t>
  </si>
  <si>
    <t>6654D_88</t>
  </si>
  <si>
    <t>6654E_83</t>
  </si>
  <si>
    <t>Kit anti effrazione per cerniere a tre ali LOIRA+</t>
  </si>
  <si>
    <t>6654E_88</t>
  </si>
  <si>
    <t>6663AV_Z5</t>
  </si>
  <si>
    <t>Vite</t>
  </si>
  <si>
    <t>6663BVI_Z5</t>
  </si>
  <si>
    <t>6663CV_Z5</t>
  </si>
  <si>
    <t>6663DVI_Z5</t>
  </si>
  <si>
    <t>6665AMI_00</t>
  </si>
  <si>
    <t>Una contropiastra</t>
  </si>
  <si>
    <t>6665CM_00</t>
  </si>
  <si>
    <t>Coppia di contropiastre</t>
  </si>
  <si>
    <t>6666S2_05</t>
  </si>
  <si>
    <t>6666S2_23</t>
  </si>
  <si>
    <t>6666S2_31</t>
  </si>
  <si>
    <t>6666S2_32</t>
  </si>
  <si>
    <t>6666S2_34</t>
  </si>
  <si>
    <t>6666S2_35</t>
  </si>
  <si>
    <t>6666S2_37</t>
  </si>
  <si>
    <t>6666S2_41</t>
  </si>
  <si>
    <t>6666S2_43</t>
  </si>
  <si>
    <t>6666S2_48</t>
  </si>
  <si>
    <t>6666S2_50</t>
  </si>
  <si>
    <t>6666S2_51</t>
  </si>
  <si>
    <t>6666S2_58</t>
  </si>
  <si>
    <t>6666S2_65</t>
  </si>
  <si>
    <t>6666S2_BN</t>
  </si>
  <si>
    <t>6666S2_G5</t>
  </si>
  <si>
    <t>6666S2_G6</t>
  </si>
  <si>
    <t>6666S2_MV</t>
  </si>
  <si>
    <t>6666S4_05</t>
  </si>
  <si>
    <t>6666S4_23</t>
  </si>
  <si>
    <t>6666S4_31</t>
  </si>
  <si>
    <t>6666S4_32</t>
  </si>
  <si>
    <t>6666S4_34</t>
  </si>
  <si>
    <t>6666S4_35</t>
  </si>
  <si>
    <t>6666S4_37</t>
  </si>
  <si>
    <t>6666S4_41</t>
  </si>
  <si>
    <t>6666S4_43</t>
  </si>
  <si>
    <t>6666S4_48</t>
  </si>
  <si>
    <t>6666S4_50</t>
  </si>
  <si>
    <t>6666S4_51</t>
  </si>
  <si>
    <t>6666S4_58</t>
  </si>
  <si>
    <t>6666S4_G5</t>
  </si>
  <si>
    <t>6666S4_G6</t>
  </si>
  <si>
    <t>6666S4_MV</t>
  </si>
  <si>
    <t>6666S5_05</t>
  </si>
  <si>
    <t>6666S5_23</t>
  </si>
  <si>
    <t>6666S5_31</t>
  </si>
  <si>
    <t>6666S5_32</t>
  </si>
  <si>
    <t>6666S5_34</t>
  </si>
  <si>
    <t>6666S5_35</t>
  </si>
  <si>
    <t>6666S5_37</t>
  </si>
  <si>
    <t>6666S5_41</t>
  </si>
  <si>
    <t>6666S5_43</t>
  </si>
  <si>
    <t>6666S5_48</t>
  </si>
  <si>
    <t>6666S5_50</t>
  </si>
  <si>
    <t>6666S5_51</t>
  </si>
  <si>
    <t>6666S5_58</t>
  </si>
  <si>
    <t>6666S5_G5</t>
  </si>
  <si>
    <t>6666S5_G6</t>
  </si>
  <si>
    <t>6666S5_MV</t>
  </si>
  <si>
    <t>6666S7_05</t>
  </si>
  <si>
    <t>6666S7_06</t>
  </si>
  <si>
    <t>6666S7_15</t>
  </si>
  <si>
    <t>6666S7_23</t>
  </si>
  <si>
    <t>6666S7_31</t>
  </si>
  <si>
    <t>6666S7_32</t>
  </si>
  <si>
    <t>6666S7_34</t>
  </si>
  <si>
    <t>6666S7_35</t>
  </si>
  <si>
    <t>6666S7_37</t>
  </si>
  <si>
    <t>6666S7_41</t>
  </si>
  <si>
    <t>6666S7_43</t>
  </si>
  <si>
    <t>6666S7_48</t>
  </si>
  <si>
    <t>6666S7_50</t>
  </si>
  <si>
    <t>6666S7_51</t>
  </si>
  <si>
    <t>6666S7_58</t>
  </si>
  <si>
    <t>6666S7_60</t>
  </si>
  <si>
    <t>6666S7_61</t>
  </si>
  <si>
    <t>6666S7_65</t>
  </si>
  <si>
    <t>6666S7_G5</t>
  </si>
  <si>
    <t>6666S7_G6</t>
  </si>
  <si>
    <t>6666S7_MV</t>
  </si>
  <si>
    <t>6666S8_05</t>
  </si>
  <si>
    <t>6666S8_06</t>
  </si>
  <si>
    <t>6666S8_15</t>
  </si>
  <si>
    <t>6666S8_23</t>
  </si>
  <si>
    <t>6666S8_31</t>
  </si>
  <si>
    <t>6666S8_32</t>
  </si>
  <si>
    <t>6666S8_34</t>
  </si>
  <si>
    <t>6666S8_35</t>
  </si>
  <si>
    <t>6666S8_37</t>
  </si>
  <si>
    <t>6666S8_41</t>
  </si>
  <si>
    <t>6666S8_43</t>
  </si>
  <si>
    <t>6666S8_48</t>
  </si>
  <si>
    <t>6666S8_50</t>
  </si>
  <si>
    <t>6666S8_51</t>
  </si>
  <si>
    <t>6666S8_58</t>
  </si>
  <si>
    <t>6666S8_61</t>
  </si>
  <si>
    <t>6666S8_76</t>
  </si>
  <si>
    <t>6666S8_BN</t>
  </si>
  <si>
    <t>6666S8_G5</t>
  </si>
  <si>
    <t>6666S8_G6</t>
  </si>
  <si>
    <t>6666S8_MV</t>
  </si>
  <si>
    <t>6666S8_QX</t>
  </si>
  <si>
    <t>6666S9_05</t>
  </si>
  <si>
    <t>6666S9_23</t>
  </si>
  <si>
    <t>6666S9_31</t>
  </si>
  <si>
    <t>6666S9_32</t>
  </si>
  <si>
    <t>6666S9_37</t>
  </si>
  <si>
    <t>6666S9_41</t>
  </si>
  <si>
    <t>6666S9_43</t>
  </si>
  <si>
    <t>6666S9_48</t>
  </si>
  <si>
    <t>6666S9_58</t>
  </si>
  <si>
    <t>6666S9_G5</t>
  </si>
  <si>
    <t>6666S9_G6</t>
  </si>
  <si>
    <t>6666S9_MV</t>
  </si>
  <si>
    <t>6666S10_05</t>
  </si>
  <si>
    <t>6666S10_23</t>
  </si>
  <si>
    <t>6666S10_31</t>
  </si>
  <si>
    <t>6666S10_32</t>
  </si>
  <si>
    <t>6666S10_34</t>
  </si>
  <si>
    <t>6666S10_35</t>
  </si>
  <si>
    <t>6666S10_37</t>
  </si>
  <si>
    <t>6666S10_41</t>
  </si>
  <si>
    <t>6666S10_43</t>
  </si>
  <si>
    <t>6666S10_48</t>
  </si>
  <si>
    <t>6666S10_50</t>
  </si>
  <si>
    <t>6666S10_51</t>
  </si>
  <si>
    <t>6666S10_58</t>
  </si>
  <si>
    <t>6666S10_61</t>
  </si>
  <si>
    <t>6666S10_65</t>
  </si>
  <si>
    <t>6666S10_BN</t>
  </si>
  <si>
    <t>6666S10_G5</t>
  </si>
  <si>
    <t>6666S10_G6</t>
  </si>
  <si>
    <t>6666S10_MV</t>
  </si>
  <si>
    <t>6666S85_05</t>
  </si>
  <si>
    <t>6666S85_23</t>
  </si>
  <si>
    <t>6666S85_31</t>
  </si>
  <si>
    <t>6666S85_32</t>
  </si>
  <si>
    <t>6666S85_34</t>
  </si>
  <si>
    <t>6666S85_35</t>
  </si>
  <si>
    <t>6666S85_37</t>
  </si>
  <si>
    <t>6666S85_41</t>
  </si>
  <si>
    <t>6666S85_43</t>
  </si>
  <si>
    <t>6666S85_48</t>
  </si>
  <si>
    <t>6666S85_50</t>
  </si>
  <si>
    <t>6666S85_51</t>
  </si>
  <si>
    <t>6666S85_58</t>
  </si>
  <si>
    <t>6666S85_60</t>
  </si>
  <si>
    <t>6666S85_G5</t>
  </si>
  <si>
    <t>6666S85_G6</t>
  </si>
  <si>
    <t>6666S85_MV</t>
  </si>
  <si>
    <t>6666T_05</t>
  </si>
  <si>
    <t>6666T_23</t>
  </si>
  <si>
    <t>6666T_31</t>
  </si>
  <si>
    <t>6666T_32</t>
  </si>
  <si>
    <t>6666T_37</t>
  </si>
  <si>
    <t>6666T_41</t>
  </si>
  <si>
    <t>6666T_43</t>
  </si>
  <si>
    <t>6666T_48</t>
  </si>
  <si>
    <t>6666T_58</t>
  </si>
  <si>
    <t>6666T_G5</t>
  </si>
  <si>
    <t>6666T_G6</t>
  </si>
  <si>
    <t>6666T_MV</t>
  </si>
  <si>
    <t>6669S2_05</t>
  </si>
  <si>
    <t>6669S2_23</t>
  </si>
  <si>
    <t>6669S2_31</t>
  </si>
  <si>
    <t>6669S2_32</t>
  </si>
  <si>
    <t>6669S2_34</t>
  </si>
  <si>
    <t>6669S2_35</t>
  </si>
  <si>
    <t>6669S2_37</t>
  </si>
  <si>
    <t>6669S2_41</t>
  </si>
  <si>
    <t>6669S2_43</t>
  </si>
  <si>
    <t>6669S2_48</t>
  </si>
  <si>
    <t>6669S2_50</t>
  </si>
  <si>
    <t>6669S2_51</t>
  </si>
  <si>
    <t>6669S2_58</t>
  </si>
  <si>
    <t>6669S2_G5</t>
  </si>
  <si>
    <t>6669S2_G6</t>
  </si>
  <si>
    <t>6669S2_MV</t>
  </si>
  <si>
    <t>6669S4_05</t>
  </si>
  <si>
    <t>6669S4_23</t>
  </si>
  <si>
    <t>6669S4_31</t>
  </si>
  <si>
    <t>6669S4_32</t>
  </si>
  <si>
    <t>6669S4_34</t>
  </si>
  <si>
    <t>6669S4_35</t>
  </si>
  <si>
    <t>6669S4_37</t>
  </si>
  <si>
    <t>6669S4_41</t>
  </si>
  <si>
    <t>6669S4_43</t>
  </si>
  <si>
    <t>6669S4_48</t>
  </si>
  <si>
    <t>6669S4_50</t>
  </si>
  <si>
    <t>6669S4_51</t>
  </si>
  <si>
    <t>6669S4_58</t>
  </si>
  <si>
    <t>6669S4_G5</t>
  </si>
  <si>
    <t>6669S4_G6</t>
  </si>
  <si>
    <t>6669S4_MV</t>
  </si>
  <si>
    <t>6669S5_05</t>
  </si>
  <si>
    <t>6669S5_23</t>
  </si>
  <si>
    <t>6669S5_31</t>
  </si>
  <si>
    <t>6669S5_32</t>
  </si>
  <si>
    <t>6669S5_34</t>
  </si>
  <si>
    <t>6669S5_35</t>
  </si>
  <si>
    <t>6669S5_37</t>
  </si>
  <si>
    <t>6669S5_41</t>
  </si>
  <si>
    <t>6669S5_43</t>
  </si>
  <si>
    <t>6669S5_48</t>
  </si>
  <si>
    <t>6669S5_50</t>
  </si>
  <si>
    <t>6669S5_51</t>
  </si>
  <si>
    <t>6669S5_58</t>
  </si>
  <si>
    <t>6669S5_G5</t>
  </si>
  <si>
    <t>6669S5_G6</t>
  </si>
  <si>
    <t>6669S5_MV</t>
  </si>
  <si>
    <t>6669S7_05</t>
  </si>
  <si>
    <t>6669S7_23</t>
  </si>
  <si>
    <t>6669S7_31</t>
  </si>
  <si>
    <t>6669S7_32</t>
  </si>
  <si>
    <t>6669S7_34</t>
  </si>
  <si>
    <t>6669S7_35</t>
  </si>
  <si>
    <t>6669S7_37</t>
  </si>
  <si>
    <t>6669S7_41</t>
  </si>
  <si>
    <t>6669S7_43</t>
  </si>
  <si>
    <t>6669S7_48</t>
  </si>
  <si>
    <t>6669S7_50</t>
  </si>
  <si>
    <t>6669S7_51</t>
  </si>
  <si>
    <t>6669S7_58</t>
  </si>
  <si>
    <t>6669S7_60</t>
  </si>
  <si>
    <t>6669S7_61</t>
  </si>
  <si>
    <t>6669S7_G5</t>
  </si>
  <si>
    <t>6669S7_G6</t>
  </si>
  <si>
    <t>6669S7_MV</t>
  </si>
  <si>
    <t>6669S8_05</t>
  </si>
  <si>
    <t>6669S8_23</t>
  </si>
  <si>
    <t>6669S8_31</t>
  </si>
  <si>
    <t>6669S8_32</t>
  </si>
  <si>
    <t>6669S8_34</t>
  </si>
  <si>
    <t>6669S8_35</t>
  </si>
  <si>
    <t>6669S8_37</t>
  </si>
  <si>
    <t>6669S8_41</t>
  </si>
  <si>
    <t>6669S8_43</t>
  </si>
  <si>
    <t>6669S8_48</t>
  </si>
  <si>
    <t>6669S8_50</t>
  </si>
  <si>
    <t>6669S8_51</t>
  </si>
  <si>
    <t>6669S8_58</t>
  </si>
  <si>
    <t>6669S8_60</t>
  </si>
  <si>
    <t>6669S8_61</t>
  </si>
  <si>
    <t>6669S8_G5</t>
  </si>
  <si>
    <t>6669S8_G6</t>
  </si>
  <si>
    <t>6669S8_MV</t>
  </si>
  <si>
    <t>6669S9_05</t>
  </si>
  <si>
    <t>6669S9_23</t>
  </si>
  <si>
    <t>6669S9_31</t>
  </si>
  <si>
    <t>6669S9_32</t>
  </si>
  <si>
    <t>6669S9_37</t>
  </si>
  <si>
    <t>6669S9_41</t>
  </si>
  <si>
    <t>6669S9_43</t>
  </si>
  <si>
    <t>6669S9_48</t>
  </si>
  <si>
    <t>6669S9_58</t>
  </si>
  <si>
    <t>6669S9_G5</t>
  </si>
  <si>
    <t>6669S9_G6</t>
  </si>
  <si>
    <t>6669S9_MV</t>
  </si>
  <si>
    <t>6669S10_05</t>
  </si>
  <si>
    <t>6669S10_23</t>
  </si>
  <si>
    <t>6669S10_31</t>
  </si>
  <si>
    <t>6669S10_32</t>
  </si>
  <si>
    <t>6669S10_34</t>
  </si>
  <si>
    <t>6669S10_35</t>
  </si>
  <si>
    <t>6669S10_37</t>
  </si>
  <si>
    <t>6669S10_41</t>
  </si>
  <si>
    <t>6669S10_43</t>
  </si>
  <si>
    <t>6669S10_48</t>
  </si>
  <si>
    <t>6669S10_50</t>
  </si>
  <si>
    <t>6669S10_51</t>
  </si>
  <si>
    <t>6669S10_58</t>
  </si>
  <si>
    <t>6669S10_61</t>
  </si>
  <si>
    <t>6669S10_G5</t>
  </si>
  <si>
    <t>6669S10_G6</t>
  </si>
  <si>
    <t>6669S10_MV</t>
  </si>
  <si>
    <t>6669S85_05</t>
  </si>
  <si>
    <t>6669S85_23</t>
  </si>
  <si>
    <t>6669S85_31</t>
  </si>
  <si>
    <t>6669S85_32</t>
  </si>
  <si>
    <t>6669S85_34</t>
  </si>
  <si>
    <t>6669S85_35</t>
  </si>
  <si>
    <t>6669S85_37</t>
  </si>
  <si>
    <t>6669S85_41</t>
  </si>
  <si>
    <t>6669S85_43</t>
  </si>
  <si>
    <t>6669S85_48</t>
  </si>
  <si>
    <t>6669S85_50</t>
  </si>
  <si>
    <t>6669S85_51</t>
  </si>
  <si>
    <t>6669S85_58</t>
  </si>
  <si>
    <t>6669S85_60</t>
  </si>
  <si>
    <t>6669S85_G5</t>
  </si>
  <si>
    <t>6669S85_G6</t>
  </si>
  <si>
    <t>6669S85_MV</t>
  </si>
  <si>
    <t>6682I_Z5</t>
  </si>
  <si>
    <t>Distanziale per profili a taglio termico</t>
  </si>
  <si>
    <t>6683I_Z5</t>
  </si>
  <si>
    <t>6822_05</t>
  </si>
  <si>
    <t>Arpione di sicurezza</t>
  </si>
  <si>
    <t>6822_23</t>
  </si>
  <si>
    <t>6825_00</t>
  </si>
  <si>
    <t>Dima universale UNIX</t>
  </si>
  <si>
    <t>6842D_Z5</t>
  </si>
  <si>
    <t>Dima PRATICA</t>
  </si>
  <si>
    <t>6842E_Z5</t>
  </si>
  <si>
    <t>6866_00</t>
  </si>
  <si>
    <t>Boccola di riduzione per dime</t>
  </si>
  <si>
    <t>6873_00</t>
  </si>
  <si>
    <t>Punta a due diametri per dime</t>
  </si>
  <si>
    <t>6874_00</t>
  </si>
  <si>
    <t>6875_00</t>
  </si>
  <si>
    <t>Punta per dima</t>
  </si>
  <si>
    <t>6876_00</t>
  </si>
  <si>
    <t>6877_00</t>
  </si>
  <si>
    <t>6885B_00</t>
  </si>
  <si>
    <t>Foratrice TF 11 con morsa pneumatica</t>
  </si>
  <si>
    <t>6886B_00</t>
  </si>
  <si>
    <t>Basamento per foratrice TF 11</t>
  </si>
  <si>
    <t>6886L_00</t>
  </si>
  <si>
    <t>Piano a rulli con battuta</t>
  </si>
  <si>
    <t>6887A_00</t>
  </si>
  <si>
    <t>Battuta singola</t>
  </si>
  <si>
    <t>6887AB_00</t>
  </si>
  <si>
    <t>Battuta singola a 45° gradi</t>
  </si>
  <si>
    <t>6887D_00</t>
  </si>
  <si>
    <t>Kit per applicazione cerniere a tre ali</t>
  </si>
  <si>
    <t>6889_00</t>
  </si>
  <si>
    <t>Fresa</t>
  </si>
  <si>
    <t>6889A_00</t>
  </si>
  <si>
    <t>6890_00</t>
  </si>
  <si>
    <t>Fresa a due diametri per profili a taglio termico</t>
  </si>
  <si>
    <t>6890A_00</t>
  </si>
  <si>
    <t>6891_00</t>
  </si>
  <si>
    <t>Fresa a due diametri per profili blindati</t>
  </si>
  <si>
    <t>6892_00</t>
  </si>
  <si>
    <t>6892A_00</t>
  </si>
  <si>
    <t>Fresa a due diametri</t>
  </si>
  <si>
    <t>7000VA_05</t>
  </si>
  <si>
    <t>Cerniera LOIRA+</t>
  </si>
  <si>
    <t>7000VA_06</t>
  </si>
  <si>
    <t>7000VA_15</t>
  </si>
  <si>
    <t>7000VA_23</t>
  </si>
  <si>
    <t>7000VA_31</t>
  </si>
  <si>
    <t>7000VA_32</t>
  </si>
  <si>
    <t>7000VA_37</t>
  </si>
  <si>
    <t>7000VA_41</t>
  </si>
  <si>
    <t>7000VA_43</t>
  </si>
  <si>
    <t>7000VA_48</t>
  </si>
  <si>
    <t>7000VA_50</t>
  </si>
  <si>
    <t>7000VA_58</t>
  </si>
  <si>
    <t>7000VA_65</t>
  </si>
  <si>
    <t>7000VA_70</t>
  </si>
  <si>
    <t>7000VA_76</t>
  </si>
  <si>
    <t>7000VA_G5</t>
  </si>
  <si>
    <t>7000VA_G6</t>
  </si>
  <si>
    <t>7000VA_MR</t>
  </si>
  <si>
    <t>7000VA_MV</t>
  </si>
  <si>
    <t>7000VA_NJ</t>
  </si>
  <si>
    <t>7000VA_NN</t>
  </si>
  <si>
    <t>7000VA_OT</t>
  </si>
  <si>
    <t>7000VA_QM</t>
  </si>
  <si>
    <t>7000VA_QX</t>
  </si>
  <si>
    <t>7003VA_05</t>
  </si>
  <si>
    <t>7003VA_06</t>
  </si>
  <si>
    <t>7003VA_15</t>
  </si>
  <si>
    <t>7003VA_23</t>
  </si>
  <si>
    <t>7003VA_31</t>
  </si>
  <si>
    <t>7003VA_32</t>
  </si>
  <si>
    <t>7003VA_37</t>
  </si>
  <si>
    <t>7003VA_41</t>
  </si>
  <si>
    <t>7003VA_43</t>
  </si>
  <si>
    <t>7003VA_48</t>
  </si>
  <si>
    <t>7003VA_58</t>
  </si>
  <si>
    <t>7003VA_BN</t>
  </si>
  <si>
    <t>7003VA_G5</t>
  </si>
  <si>
    <t>7003VA_G6</t>
  </si>
  <si>
    <t>7003VA_MR</t>
  </si>
  <si>
    <t>7003VA_MV</t>
  </si>
  <si>
    <t>7003VA_NJ</t>
  </si>
  <si>
    <t>7003VA_NN</t>
  </si>
  <si>
    <t>7003VA_OV</t>
  </si>
  <si>
    <t>7003VA_QM</t>
  </si>
  <si>
    <t>7003VA_QX</t>
  </si>
  <si>
    <t>7010VA_05</t>
  </si>
  <si>
    <t>7010VA_06</t>
  </si>
  <si>
    <t>7010VA_15</t>
  </si>
  <si>
    <t>7010VA_23</t>
  </si>
  <si>
    <t>7010VA_31</t>
  </si>
  <si>
    <t>7010VA_32</t>
  </si>
  <si>
    <t>7010VA_35</t>
  </si>
  <si>
    <t>7010VA_37</t>
  </si>
  <si>
    <t>7010VA_41</t>
  </si>
  <si>
    <t>7010VA_43</t>
  </si>
  <si>
    <t>7010VA_48</t>
  </si>
  <si>
    <t>7010VA_58</t>
  </si>
  <si>
    <t>7010VA_65</t>
  </si>
  <si>
    <t>7010VA_70</t>
  </si>
  <si>
    <t>7010VA_76</t>
  </si>
  <si>
    <t>7010VA_BN</t>
  </si>
  <si>
    <t>7010VA_G5</t>
  </si>
  <si>
    <t>7010VA_G6</t>
  </si>
  <si>
    <t>7010VA_MR</t>
  </si>
  <si>
    <t>7010VA_MV</t>
  </si>
  <si>
    <t>7010VA_NJ</t>
  </si>
  <si>
    <t>7010VA_NN</t>
  </si>
  <si>
    <t>7010VA_OV</t>
  </si>
  <si>
    <t>7010VA_QK</t>
  </si>
  <si>
    <t>7010VA_QM</t>
  </si>
  <si>
    <t>7010VA_QT</t>
  </si>
  <si>
    <t>7010VA_QX</t>
  </si>
  <si>
    <t>7013VA_05</t>
  </si>
  <si>
    <t>7013VA_06</t>
  </si>
  <si>
    <t>7013VA_15</t>
  </si>
  <si>
    <t>7013VA_23</t>
  </si>
  <si>
    <t>7013VA_31</t>
  </si>
  <si>
    <t>7013VA_32</t>
  </si>
  <si>
    <t>7013VA_35</t>
  </si>
  <si>
    <t>7013VA_37</t>
  </si>
  <si>
    <t>7013VA_41</t>
  </si>
  <si>
    <t>7013VA_43</t>
  </si>
  <si>
    <t>7013VA_48</t>
  </si>
  <si>
    <t>7013VA_58</t>
  </si>
  <si>
    <t>7013VA_BN</t>
  </si>
  <si>
    <t>7013VA_G5</t>
  </si>
  <si>
    <t>7013VA_G6</t>
  </si>
  <si>
    <t>7013VA_MR</t>
  </si>
  <si>
    <t>7013VA_MV</t>
  </si>
  <si>
    <t>7013VA_NJ</t>
  </si>
  <si>
    <t>7013VA_NN</t>
  </si>
  <si>
    <t>7013VA_QK</t>
  </si>
  <si>
    <t>7013VA_QM</t>
  </si>
  <si>
    <t>7013VA_QT</t>
  </si>
  <si>
    <t>7013VA_QX</t>
  </si>
  <si>
    <t>7020VA_05</t>
  </si>
  <si>
    <t>7020VA_23</t>
  </si>
  <si>
    <t>7020VA_31</t>
  </si>
  <si>
    <t>7020VA_32</t>
  </si>
  <si>
    <t>7020VA_37</t>
  </si>
  <si>
    <t>7020VA_41</t>
  </si>
  <si>
    <t>7020VA_43</t>
  </si>
  <si>
    <t>7020VA_48</t>
  </si>
  <si>
    <t>7020VA_58</t>
  </si>
  <si>
    <t>7020VA_G5</t>
  </si>
  <si>
    <t>7020VA_G6</t>
  </si>
  <si>
    <t>7020VA_MV</t>
  </si>
  <si>
    <t>7020VA_QM</t>
  </si>
  <si>
    <t>7023VA_05</t>
  </si>
  <si>
    <t>7023VA_23</t>
  </si>
  <si>
    <t>7023VA_31</t>
  </si>
  <si>
    <t>7023VA_32</t>
  </si>
  <si>
    <t>7023VA_37</t>
  </si>
  <si>
    <t>7023VA_41</t>
  </si>
  <si>
    <t>7023VA_43</t>
  </si>
  <si>
    <t>7023VA_48</t>
  </si>
  <si>
    <t>7023VA_58</t>
  </si>
  <si>
    <t>7023VA_G5</t>
  </si>
  <si>
    <t>7023VA_G6</t>
  </si>
  <si>
    <t>7023VA_MV</t>
  </si>
  <si>
    <t>7023VA_QM</t>
  </si>
  <si>
    <t>7030VA_05</t>
  </si>
  <si>
    <t>7030VA_23</t>
  </si>
  <si>
    <t>7030VA_31</t>
  </si>
  <si>
    <t>7030VA_32</t>
  </si>
  <si>
    <t>7030VA_37</t>
  </si>
  <si>
    <t>7030VA_41</t>
  </si>
  <si>
    <t>7030VA_43</t>
  </si>
  <si>
    <t>7030VA_48</t>
  </si>
  <si>
    <t>7030VA_58</t>
  </si>
  <si>
    <t>7030VA_G5</t>
  </si>
  <si>
    <t>7030VA_G6</t>
  </si>
  <si>
    <t>7030VA_MR</t>
  </si>
  <si>
    <t>7030VA_MV</t>
  </si>
  <si>
    <t>7030VA_NJ</t>
  </si>
  <si>
    <t>7030VA_NN</t>
  </si>
  <si>
    <t>7030VA_QX</t>
  </si>
  <si>
    <t>7033VA_05</t>
  </si>
  <si>
    <t>7033VA_23</t>
  </si>
  <si>
    <t>7033VA_31</t>
  </si>
  <si>
    <t>7033VA_32</t>
  </si>
  <si>
    <t>7033VA_37</t>
  </si>
  <si>
    <t>7033VA_41</t>
  </si>
  <si>
    <t>7033VA_43</t>
  </si>
  <si>
    <t>7033VA_48</t>
  </si>
  <si>
    <t>7033VA_58</t>
  </si>
  <si>
    <t>7033VA_G5</t>
  </si>
  <si>
    <t>7033VA_G6</t>
  </si>
  <si>
    <t>7033VA_MV</t>
  </si>
  <si>
    <t>7040VA_05</t>
  </si>
  <si>
    <t>7040VA_23</t>
  </si>
  <si>
    <t>7040VA_31</t>
  </si>
  <si>
    <t>7040VA_32</t>
  </si>
  <si>
    <t>7040VA_37</t>
  </si>
  <si>
    <t>7040VA_41</t>
  </si>
  <si>
    <t>7040VA_43</t>
  </si>
  <si>
    <t>7040VA_48</t>
  </si>
  <si>
    <t>7040VA_58</t>
  </si>
  <si>
    <t>7040VA_G5</t>
  </si>
  <si>
    <t>7040VA_G6</t>
  </si>
  <si>
    <t>7040VA_MV</t>
  </si>
  <si>
    <t>7040VA_NJ</t>
  </si>
  <si>
    <t>7043VA_05</t>
  </si>
  <si>
    <t>7043VA_23</t>
  </si>
  <si>
    <t>7043VA_31</t>
  </si>
  <si>
    <t>7043VA_32</t>
  </si>
  <si>
    <t>7043VA_37</t>
  </si>
  <si>
    <t>7043VA_41</t>
  </si>
  <si>
    <t>7043VA_43</t>
  </si>
  <si>
    <t>7043VA_48</t>
  </si>
  <si>
    <t>7043VA_58</t>
  </si>
  <si>
    <t>7043VA_G5</t>
  </si>
  <si>
    <t>7043VA_G6</t>
  </si>
  <si>
    <t>7043VA_MV</t>
  </si>
  <si>
    <t>7050VA_05</t>
  </si>
  <si>
    <t>7050VA_23</t>
  </si>
  <si>
    <t>7050VA_31</t>
  </si>
  <si>
    <t>7050VA_32</t>
  </si>
  <si>
    <t>7050VA_37</t>
  </si>
  <si>
    <t>7050VA_41</t>
  </si>
  <si>
    <t>7050VA_43</t>
  </si>
  <si>
    <t>7050VA_48</t>
  </si>
  <si>
    <t>7050VA_58</t>
  </si>
  <si>
    <t>7050VA_G5</t>
  </si>
  <si>
    <t>7050VA_G6</t>
  </si>
  <si>
    <t>7050VA_MR</t>
  </si>
  <si>
    <t>7050VA_MV</t>
  </si>
  <si>
    <t>7050VA_NJ</t>
  </si>
  <si>
    <t>7050VA_NN</t>
  </si>
  <si>
    <t>7050VA_QK</t>
  </si>
  <si>
    <t>7050VA_QX</t>
  </si>
  <si>
    <t>7053VA_05</t>
  </si>
  <si>
    <t>7053VA_23</t>
  </si>
  <si>
    <t>7053VA_31</t>
  </si>
  <si>
    <t>7053VA_32</t>
  </si>
  <si>
    <t>7053VA_37</t>
  </si>
  <si>
    <t>7053VA_41</t>
  </si>
  <si>
    <t>7053VA_43</t>
  </si>
  <si>
    <t>7053VA_48</t>
  </si>
  <si>
    <t>7053VA_58</t>
  </si>
  <si>
    <t>7053VA_G5</t>
  </si>
  <si>
    <t>7053VA_G6</t>
  </si>
  <si>
    <t>7053VA_MR</t>
  </si>
  <si>
    <t>7053VA_MV</t>
  </si>
  <si>
    <t>7053VA_QK</t>
  </si>
  <si>
    <t>7053VA_QM</t>
  </si>
  <si>
    <t>7053VA_QX</t>
  </si>
  <si>
    <t>7060VA_05</t>
  </si>
  <si>
    <t>7060VA_23</t>
  </si>
  <si>
    <t>7060VA_31</t>
  </si>
  <si>
    <t>7060VA_32</t>
  </si>
  <si>
    <t>7060VA_37</t>
  </si>
  <si>
    <t>7060VA_41</t>
  </si>
  <si>
    <t>7060VA_43</t>
  </si>
  <si>
    <t>7060VA_48</t>
  </si>
  <si>
    <t>7060VA_58</t>
  </si>
  <si>
    <t>7060VA_G5</t>
  </si>
  <si>
    <t>7060VA_G6</t>
  </si>
  <si>
    <t>7060VA_MR</t>
  </si>
  <si>
    <t>7060VA_MV</t>
  </si>
  <si>
    <t>7063VA_05</t>
  </si>
  <si>
    <t>7063VA_23</t>
  </si>
  <si>
    <t>7063VA_31</t>
  </si>
  <si>
    <t>7063VA_32</t>
  </si>
  <si>
    <t>7063VA_37</t>
  </si>
  <si>
    <t>7063VA_41</t>
  </si>
  <si>
    <t>7063VA_43</t>
  </si>
  <si>
    <t>7063VA_48</t>
  </si>
  <si>
    <t>7063VA_58</t>
  </si>
  <si>
    <t>7063VA_G5</t>
  </si>
  <si>
    <t>7063VA_G6</t>
  </si>
  <si>
    <t>7063VA_MV</t>
  </si>
  <si>
    <t>7070VA_05</t>
  </si>
  <si>
    <t>7070VA_23</t>
  </si>
  <si>
    <t>7070VA_31</t>
  </si>
  <si>
    <t>7070VA_32</t>
  </si>
  <si>
    <t>7070VA_37</t>
  </si>
  <si>
    <t>7070VA_41</t>
  </si>
  <si>
    <t>7070VA_43</t>
  </si>
  <si>
    <t>7070VA_48</t>
  </si>
  <si>
    <t>7070VA_58</t>
  </si>
  <si>
    <t>7070VA_G5</t>
  </si>
  <si>
    <t>7070VA_G6</t>
  </si>
  <si>
    <t>7070VA_MV</t>
  </si>
  <si>
    <t>7070VA_QX</t>
  </si>
  <si>
    <t>7073VA_05</t>
  </si>
  <si>
    <t>7073VA_23</t>
  </si>
  <si>
    <t>7073VA_31</t>
  </si>
  <si>
    <t>7073VA_32</t>
  </si>
  <si>
    <t>7073VA_37</t>
  </si>
  <si>
    <t>7073VA_41</t>
  </si>
  <si>
    <t>7073VA_43</t>
  </si>
  <si>
    <t>7073VA_48</t>
  </si>
  <si>
    <t>7073VA_58</t>
  </si>
  <si>
    <t>7073VA_G5</t>
  </si>
  <si>
    <t>7073VA_G6</t>
  </si>
  <si>
    <t>7073VA_MV</t>
  </si>
  <si>
    <t>7090VA_05</t>
  </si>
  <si>
    <t>7090VA_23</t>
  </si>
  <si>
    <t>7090VA_31</t>
  </si>
  <si>
    <t>7090VA_32</t>
  </si>
  <si>
    <t>7090VA_37</t>
  </si>
  <si>
    <t>7090VA_41</t>
  </si>
  <si>
    <t>7090VA_43</t>
  </si>
  <si>
    <t>7090VA_48</t>
  </si>
  <si>
    <t>7090VA_58</t>
  </si>
  <si>
    <t>7090VA_G5</t>
  </si>
  <si>
    <t>7090VA_G6</t>
  </si>
  <si>
    <t>7090VA_MV</t>
  </si>
  <si>
    <t>7100A_05</t>
  </si>
  <si>
    <t>Cerniera LOIRA+ T.R. con kit, per telai ridotti</t>
  </si>
  <si>
    <t>7100A_23</t>
  </si>
  <si>
    <t>7100A_31</t>
  </si>
  <si>
    <t>7100A_32</t>
  </si>
  <si>
    <t>7100A_37</t>
  </si>
  <si>
    <t>7100A_41</t>
  </si>
  <si>
    <t>7100A_43</t>
  </si>
  <si>
    <t>7100A_48</t>
  </si>
  <si>
    <t>7100A_58</t>
  </si>
  <si>
    <t>7100A_65</t>
  </si>
  <si>
    <t>7100A_76</t>
  </si>
  <si>
    <t>7100A_G5</t>
  </si>
  <si>
    <t>7100A_G6</t>
  </si>
  <si>
    <t>7100A_MR</t>
  </si>
  <si>
    <t>7100A_MV</t>
  </si>
  <si>
    <t>7103A_05</t>
  </si>
  <si>
    <t>7103A_23</t>
  </si>
  <si>
    <t>7103A_31</t>
  </si>
  <si>
    <t>7103A_32</t>
  </si>
  <si>
    <t>7103A_37</t>
  </si>
  <si>
    <t>7103A_41</t>
  </si>
  <si>
    <t>7103A_43</t>
  </si>
  <si>
    <t>7103A_48</t>
  </si>
  <si>
    <t>7103A_58</t>
  </si>
  <si>
    <t>7103A_G5</t>
  </si>
  <si>
    <t>7103A_G6</t>
  </si>
  <si>
    <t>7103A_MV</t>
  </si>
  <si>
    <t>7110A_05</t>
  </si>
  <si>
    <t>7110A_23</t>
  </si>
  <si>
    <t>7110A_31</t>
  </si>
  <si>
    <t>7110A_32</t>
  </si>
  <si>
    <t>7110A_37</t>
  </si>
  <si>
    <t>7110A_41</t>
  </si>
  <si>
    <t>7110A_43</t>
  </si>
  <si>
    <t>7110A_48</t>
  </si>
  <si>
    <t>7110A_58</t>
  </si>
  <si>
    <t>7110A_G5</t>
  </si>
  <si>
    <t>7110A_G6</t>
  </si>
  <si>
    <t>7110A_MV</t>
  </si>
  <si>
    <t>7110A_NJ</t>
  </si>
  <si>
    <t>7110A_NN</t>
  </si>
  <si>
    <t>7120A_05</t>
  </si>
  <si>
    <t>7120A_23</t>
  </si>
  <si>
    <t>7120A_31</t>
  </si>
  <si>
    <t>7120A_32</t>
  </si>
  <si>
    <t>7120A_37</t>
  </si>
  <si>
    <t>7120A_41</t>
  </si>
  <si>
    <t>7120A_43</t>
  </si>
  <si>
    <t>7120A_48</t>
  </si>
  <si>
    <t>7120A_58</t>
  </si>
  <si>
    <t>7120A_G5</t>
  </si>
  <si>
    <t>7120A_G6</t>
  </si>
  <si>
    <t>7120A_MV</t>
  </si>
  <si>
    <t>7130A_05</t>
  </si>
  <si>
    <t>Cerniera LOIRA+ d'angolo con boccole premontate e kit</t>
  </si>
  <si>
    <t>7130A_23</t>
  </si>
  <si>
    <t>7130A_31</t>
  </si>
  <si>
    <t>7130A_32</t>
  </si>
  <si>
    <t>7130A_37</t>
  </si>
  <si>
    <t>7130A_41</t>
  </si>
  <si>
    <t>7130A_43</t>
  </si>
  <si>
    <t>7130A_48</t>
  </si>
  <si>
    <t>7130A_58</t>
  </si>
  <si>
    <t>7130A_G5</t>
  </si>
  <si>
    <t>7130A_G6</t>
  </si>
  <si>
    <t>7130A_MV</t>
  </si>
  <si>
    <t>7140A_05</t>
  </si>
  <si>
    <t>7140A_23</t>
  </si>
  <si>
    <t>7140A_31</t>
  </si>
  <si>
    <t>7140A_32</t>
  </si>
  <si>
    <t>7140A_37</t>
  </si>
  <si>
    <t>7140A_41</t>
  </si>
  <si>
    <t>7140A_43</t>
  </si>
  <si>
    <t>7140A_48</t>
  </si>
  <si>
    <t>7140A_58</t>
  </si>
  <si>
    <t>7140A_G5</t>
  </si>
  <si>
    <t>7140A_G6</t>
  </si>
  <si>
    <t>7140A_MV</t>
  </si>
  <si>
    <t>7640I_32</t>
  </si>
  <si>
    <t>Cerniera FLORENCE 80</t>
  </si>
  <si>
    <t>7640I_37</t>
  </si>
  <si>
    <t>7640I_58</t>
  </si>
  <si>
    <t>7640I_62</t>
  </si>
  <si>
    <t>62-8077 MAT</t>
  </si>
  <si>
    <t>7640I_99</t>
  </si>
  <si>
    <t>7640I_G6</t>
  </si>
  <si>
    <t>7640I_NN</t>
  </si>
  <si>
    <t>7650I_31</t>
  </si>
  <si>
    <t>7650I_32</t>
  </si>
  <si>
    <t>7650I_37</t>
  </si>
  <si>
    <t>7650I_58</t>
  </si>
  <si>
    <t>7650I_62</t>
  </si>
  <si>
    <t>7650I_99</t>
  </si>
  <si>
    <t>7670I_32</t>
  </si>
  <si>
    <t>Cerniera FLORENCE 105</t>
  </si>
  <si>
    <t>7670I_37</t>
  </si>
  <si>
    <t>7670I_43</t>
  </si>
  <si>
    <t>7670I_50</t>
  </si>
  <si>
    <t>7670I_58</t>
  </si>
  <si>
    <t>7670I_62</t>
  </si>
  <si>
    <t>7670I_99</t>
  </si>
  <si>
    <t>7670I_G5</t>
  </si>
  <si>
    <t>7670I_G6</t>
  </si>
  <si>
    <t>7670I_NN</t>
  </si>
  <si>
    <t>7670I_QX</t>
  </si>
  <si>
    <t>7680I_31</t>
  </si>
  <si>
    <t>7680I_32</t>
  </si>
  <si>
    <t>7680I_37</t>
  </si>
  <si>
    <t>7680I_58</t>
  </si>
  <si>
    <t>7680I_62</t>
  </si>
  <si>
    <t>7680I_99</t>
  </si>
  <si>
    <t>7680I_BN</t>
  </si>
  <si>
    <t>7680I_G6</t>
  </si>
  <si>
    <t>7680I_MR</t>
  </si>
  <si>
    <t>7680I_NN</t>
  </si>
  <si>
    <t>7689_Z5</t>
  </si>
  <si>
    <t>Staffa per fissaggio supplementare</t>
  </si>
  <si>
    <t>7691_00</t>
  </si>
  <si>
    <t>Dima universale singola</t>
  </si>
  <si>
    <t>7693A_00</t>
  </si>
  <si>
    <t>Asta per dima multipla</t>
  </si>
  <si>
    <t>7693B_00</t>
  </si>
  <si>
    <t>Parte rimovibile</t>
  </si>
  <si>
    <t>7693C_00</t>
  </si>
  <si>
    <t>8016_31</t>
  </si>
  <si>
    <t>Serratura centrale con autobloccaggio - un punto di chiusura</t>
  </si>
  <si>
    <t>8016_32</t>
  </si>
  <si>
    <t>8016_37</t>
  </si>
  <si>
    <t>8016_58</t>
  </si>
  <si>
    <t>8016_99</t>
  </si>
  <si>
    <t>8016_G5</t>
  </si>
  <si>
    <t>8016_G6</t>
  </si>
  <si>
    <t>8016_NJ</t>
  </si>
  <si>
    <t>8016_QX</t>
  </si>
  <si>
    <t>8023_31</t>
  </si>
  <si>
    <t>Serratura centrale - due punti di chiusura</t>
  </si>
  <si>
    <t>8023_32</t>
  </si>
  <si>
    <t>8023_37</t>
  </si>
  <si>
    <t>8023_58</t>
  </si>
  <si>
    <t>8023_99</t>
  </si>
  <si>
    <t>8023_G5</t>
  </si>
  <si>
    <t>8023_G6</t>
  </si>
  <si>
    <t>8023_MV</t>
  </si>
  <si>
    <t>8023_NJ</t>
  </si>
  <si>
    <t>8023_QX</t>
  </si>
  <si>
    <t>8023K_03</t>
  </si>
  <si>
    <t>8036_31</t>
  </si>
  <si>
    <t>Serratura centrale con autobloccaggio - tre punti di chiusura</t>
  </si>
  <si>
    <t>8036_32</t>
  </si>
  <si>
    <t>8036_37</t>
  </si>
  <si>
    <t>8036_48</t>
  </si>
  <si>
    <t>8036_58</t>
  </si>
  <si>
    <t>8036_99</t>
  </si>
  <si>
    <t>8036_G5</t>
  </si>
  <si>
    <t>8036_G6</t>
  </si>
  <si>
    <t>8036_MR</t>
  </si>
  <si>
    <t>8036_MV</t>
  </si>
  <si>
    <t>8036_NJ</t>
  </si>
  <si>
    <t>8036_QX</t>
  </si>
  <si>
    <t>8036K_03</t>
  </si>
  <si>
    <t>8039A_31</t>
  </si>
  <si>
    <t>Kit di tappi</t>
  </si>
  <si>
    <t>8039A_32</t>
  </si>
  <si>
    <t>8039A_37</t>
  </si>
  <si>
    <t>8039A_48</t>
  </si>
  <si>
    <t>8039A_58</t>
  </si>
  <si>
    <t>8039A_99</t>
  </si>
  <si>
    <t>8039A_G5</t>
  </si>
  <si>
    <t>8039A_G6</t>
  </si>
  <si>
    <t>8039A_MV</t>
  </si>
  <si>
    <t>8039A_NJ</t>
  </si>
  <si>
    <t>8039A_QX</t>
  </si>
  <si>
    <t>8041_31</t>
  </si>
  <si>
    <t>Supporto centrale con fermo a giorno</t>
  </si>
  <si>
    <t>8041_32</t>
  </si>
  <si>
    <t>8041_37</t>
  </si>
  <si>
    <t>8041_48</t>
  </si>
  <si>
    <t>8041_58</t>
  </si>
  <si>
    <t>8041_99</t>
  </si>
  <si>
    <t>8041_G5</t>
  </si>
  <si>
    <t>8041_G6</t>
  </si>
  <si>
    <t>8041_MR</t>
  </si>
  <si>
    <t>8041_MV</t>
  </si>
  <si>
    <t>8041_NJ</t>
  </si>
  <si>
    <t>8041_QX</t>
  </si>
  <si>
    <t>8041K_03</t>
  </si>
  <si>
    <t>8101_32</t>
  </si>
  <si>
    <t>Barra</t>
  </si>
  <si>
    <t>8101_37</t>
  </si>
  <si>
    <t>8101_58</t>
  </si>
  <si>
    <t>8101_63</t>
  </si>
  <si>
    <t>63-6029 GLO</t>
  </si>
  <si>
    <t>8101_71</t>
  </si>
  <si>
    <t>71-3000 GLO</t>
  </si>
  <si>
    <t>8101_99</t>
  </si>
  <si>
    <t>8101_G5</t>
  </si>
  <si>
    <t>8101_G6</t>
  </si>
  <si>
    <t>8101_NJ</t>
  </si>
  <si>
    <t>8101_QX</t>
  </si>
  <si>
    <t>8106_31</t>
  </si>
  <si>
    <t>8106_32</t>
  </si>
  <si>
    <t>8106_37</t>
  </si>
  <si>
    <t>8106_58</t>
  </si>
  <si>
    <t>8106_63</t>
  </si>
  <si>
    <t>8106_71</t>
  </si>
  <si>
    <t>8106_99</t>
  </si>
  <si>
    <t>8106_G5</t>
  </si>
  <si>
    <t>8106_G6</t>
  </si>
  <si>
    <t>8106_MR</t>
  </si>
  <si>
    <t>8106_MV</t>
  </si>
  <si>
    <t>8106_NJ</t>
  </si>
  <si>
    <t>8106_QT</t>
  </si>
  <si>
    <t>8106_QX</t>
  </si>
  <si>
    <t>8106K_G6</t>
  </si>
  <si>
    <t>8106K_MV</t>
  </si>
  <si>
    <t>8106X_07</t>
  </si>
  <si>
    <t>07-STAINL.STEEL</t>
  </si>
  <si>
    <t>8106XK_07</t>
  </si>
  <si>
    <t>8111_32</t>
  </si>
  <si>
    <t>8111_37</t>
  </si>
  <si>
    <t>8111_58</t>
  </si>
  <si>
    <t>8111_63</t>
  </si>
  <si>
    <t>8111_71</t>
  </si>
  <si>
    <t>8111_99</t>
  </si>
  <si>
    <t>8111_G5</t>
  </si>
  <si>
    <t>8111_G6</t>
  </si>
  <si>
    <t>8111_MV</t>
  </si>
  <si>
    <t>8111_QX</t>
  </si>
  <si>
    <t>8111K_G6</t>
  </si>
  <si>
    <t>8111K_MV</t>
  </si>
  <si>
    <t>8111X_07</t>
  </si>
  <si>
    <t>8111XK_07</t>
  </si>
  <si>
    <t>8169A_32</t>
  </si>
  <si>
    <t>Kit di piastre per la sostituzione di un antipanico con OLTRE BAR</t>
  </si>
  <si>
    <t>8169A_37</t>
  </si>
  <si>
    <t>8169A_58</t>
  </si>
  <si>
    <t>8169A_G5</t>
  </si>
  <si>
    <t>8169A_G6</t>
  </si>
  <si>
    <t>8170A_00</t>
  </si>
  <si>
    <t>Microinterrutture</t>
  </si>
  <si>
    <t>8216_32</t>
  </si>
  <si>
    <t>8216_37</t>
  </si>
  <si>
    <t>8216_58</t>
  </si>
  <si>
    <t>8216_99</t>
  </si>
  <si>
    <t>8216_G5</t>
  </si>
  <si>
    <t>8216_G6</t>
  </si>
  <si>
    <t>8216_NJ</t>
  </si>
  <si>
    <t>8216_QX</t>
  </si>
  <si>
    <t>8223_32</t>
  </si>
  <si>
    <t>8223_37</t>
  </si>
  <si>
    <t>8223_58</t>
  </si>
  <si>
    <t>8223_99</t>
  </si>
  <si>
    <t>8223_G5</t>
  </si>
  <si>
    <t>8223_G6</t>
  </si>
  <si>
    <t>8223_QX</t>
  </si>
  <si>
    <t>8223K_03</t>
  </si>
  <si>
    <t>8236_31</t>
  </si>
  <si>
    <t>8236_32</t>
  </si>
  <si>
    <t>8236_37</t>
  </si>
  <si>
    <t>8236_48</t>
  </si>
  <si>
    <t>8236_58</t>
  </si>
  <si>
    <t>8236_99</t>
  </si>
  <si>
    <t>8236_G5</t>
  </si>
  <si>
    <t>8236_G6</t>
  </si>
  <si>
    <t>8236_NJ</t>
  </si>
  <si>
    <t>8236_QX</t>
  </si>
  <si>
    <t>8236K_03</t>
  </si>
  <si>
    <t>8241_32</t>
  </si>
  <si>
    <t>Supporto centrale predisposto per fermo a giorno</t>
  </si>
  <si>
    <t>8241_37</t>
  </si>
  <si>
    <t>8241_58</t>
  </si>
  <si>
    <t>8241_99</t>
  </si>
  <si>
    <t>8241_G5</t>
  </si>
  <si>
    <t>8241_G6</t>
  </si>
  <si>
    <t>8241_NJ</t>
  </si>
  <si>
    <t>8241_QX</t>
  </si>
  <si>
    <t>8243_31</t>
  </si>
  <si>
    <t>8243_32</t>
  </si>
  <si>
    <t>8243_37</t>
  </si>
  <si>
    <t>8243_48</t>
  </si>
  <si>
    <t>8243_58</t>
  </si>
  <si>
    <t>8243_99</t>
  </si>
  <si>
    <t>8243_G5</t>
  </si>
  <si>
    <t>8243_G6</t>
  </si>
  <si>
    <t>8243_NJ</t>
  </si>
  <si>
    <t>8243_QX</t>
  </si>
  <si>
    <t>8243K_06</t>
  </si>
  <si>
    <t>8246_32</t>
  </si>
  <si>
    <t>8246_37</t>
  </si>
  <si>
    <t>8246_58</t>
  </si>
  <si>
    <t>8246_99</t>
  </si>
  <si>
    <t>8246_G5</t>
  </si>
  <si>
    <t>8246_G6</t>
  </si>
  <si>
    <t>8250A_Z5</t>
  </si>
  <si>
    <t>Fermo a giorno</t>
  </si>
  <si>
    <t>8261_32</t>
  </si>
  <si>
    <t>8261_37</t>
  </si>
  <si>
    <t>8261_58</t>
  </si>
  <si>
    <t>8261_63</t>
  </si>
  <si>
    <t>8261_71</t>
  </si>
  <si>
    <t>8261_99</t>
  </si>
  <si>
    <t>8261_G5</t>
  </si>
  <si>
    <t>8261_G6</t>
  </si>
  <si>
    <t>8261_NJ</t>
  </si>
  <si>
    <t>8261_QX</t>
  </si>
  <si>
    <t>8263_32</t>
  </si>
  <si>
    <t>8263_37</t>
  </si>
  <si>
    <t>8263_58</t>
  </si>
  <si>
    <t>8263_63</t>
  </si>
  <si>
    <t>8263_71</t>
  </si>
  <si>
    <t>8263_99</t>
  </si>
  <si>
    <t>8263_G5</t>
  </si>
  <si>
    <t>8263_G6</t>
  </si>
  <si>
    <t>8263_MV</t>
  </si>
  <si>
    <t>8263_NJ</t>
  </si>
  <si>
    <t>8263_QX</t>
  </si>
  <si>
    <t>8263K_06</t>
  </si>
  <si>
    <t>8266_32</t>
  </si>
  <si>
    <t>8266_37</t>
  </si>
  <si>
    <t>8266_58</t>
  </si>
  <si>
    <t>8266_63</t>
  </si>
  <si>
    <t>8266_71</t>
  </si>
  <si>
    <t>8266_99</t>
  </si>
  <si>
    <t>8266_G5</t>
  </si>
  <si>
    <t>8266_G6</t>
  </si>
  <si>
    <t>8266_MV</t>
  </si>
  <si>
    <t>8269A_32</t>
  </si>
  <si>
    <t>Kit di piastre per la sostituzione di un antipanico con OLTRE PUSH</t>
  </si>
  <si>
    <t>8269A_37</t>
  </si>
  <si>
    <t>8269A_58</t>
  </si>
  <si>
    <t>8269A_G5</t>
  </si>
  <si>
    <t>8269A_G6</t>
  </si>
  <si>
    <t>8270A_00</t>
  </si>
  <si>
    <t>8280A_31</t>
  </si>
  <si>
    <t>Maniglia di trascinamento</t>
  </si>
  <si>
    <t>8280A_32</t>
  </si>
  <si>
    <t>8280A_37</t>
  </si>
  <si>
    <t>8280A_58</t>
  </si>
  <si>
    <t>8280A_99</t>
  </si>
  <si>
    <t>8280A_G5</t>
  </si>
  <si>
    <t>8280A_G6</t>
  </si>
  <si>
    <t>8280A_NJ</t>
  </si>
  <si>
    <t>8300_31</t>
  </si>
  <si>
    <t>Cremonese di sicurezza</t>
  </si>
  <si>
    <t>8300_32</t>
  </si>
  <si>
    <t>8300_37</t>
  </si>
  <si>
    <t>8300_58</t>
  </si>
  <si>
    <t>8300_60</t>
  </si>
  <si>
    <t>8300_G5</t>
  </si>
  <si>
    <t>8300_G6</t>
  </si>
  <si>
    <t>8300_MV</t>
  </si>
  <si>
    <t>8300_NJ</t>
  </si>
  <si>
    <t>8300_NN</t>
  </si>
  <si>
    <t>8300_QX</t>
  </si>
  <si>
    <t>8311_31</t>
  </si>
  <si>
    <t>Asta di collegamento</t>
  </si>
  <si>
    <t>8311_32</t>
  </si>
  <si>
    <t>8311_37</t>
  </si>
  <si>
    <t>8311_58</t>
  </si>
  <si>
    <t>8311_60</t>
  </si>
  <si>
    <t>8311_G5</t>
  </si>
  <si>
    <t>8311_G6</t>
  </si>
  <si>
    <t>8311_MV</t>
  </si>
  <si>
    <t>8311_NJ</t>
  </si>
  <si>
    <t>8311_NN</t>
  </si>
  <si>
    <t>8311_QX</t>
  </si>
  <si>
    <t>8323_32</t>
  </si>
  <si>
    <t>8323_37</t>
  </si>
  <si>
    <t>8323_58</t>
  </si>
  <si>
    <t>8323_99</t>
  </si>
  <si>
    <t>8323_G5</t>
  </si>
  <si>
    <t>8323_G6</t>
  </si>
  <si>
    <t>8336_32</t>
  </si>
  <si>
    <t>8336_37</t>
  </si>
  <si>
    <t>8336_58</t>
  </si>
  <si>
    <t>8336_99</t>
  </si>
  <si>
    <t>8336_G5</t>
  </si>
  <si>
    <t>8336_G6</t>
  </si>
  <si>
    <t>8341_32</t>
  </si>
  <si>
    <t>Pomolo</t>
  </si>
  <si>
    <t>8341_37</t>
  </si>
  <si>
    <t>8341_58</t>
  </si>
  <si>
    <t>8341_63</t>
  </si>
  <si>
    <t>8341_71</t>
  </si>
  <si>
    <t>8341_G5</t>
  </si>
  <si>
    <t>8341_G6</t>
  </si>
  <si>
    <t>8351A_03</t>
  </si>
  <si>
    <t>8351A_G6</t>
  </si>
  <si>
    <t>8351A_MV</t>
  </si>
  <si>
    <t>8352A_03</t>
  </si>
  <si>
    <t>8352A_G6</t>
  </si>
  <si>
    <t>8352A_MV</t>
  </si>
  <si>
    <t>8353A_03</t>
  </si>
  <si>
    <t>8353A_G6</t>
  </si>
  <si>
    <t>8353A_MV</t>
  </si>
  <si>
    <t>8361A_03</t>
  </si>
  <si>
    <t>8361A_G6</t>
  </si>
  <si>
    <t>8361A_MV</t>
  </si>
  <si>
    <t>8362A_03</t>
  </si>
  <si>
    <t>Scrocco verticale con autobloccaggio</t>
  </si>
  <si>
    <t>8362A_G6</t>
  </si>
  <si>
    <t>8362A_MV</t>
  </si>
  <si>
    <t>8363A_03</t>
  </si>
  <si>
    <t>Scrocco laterale sinistro</t>
  </si>
  <si>
    <t>8363A_G6</t>
  </si>
  <si>
    <t>8363A_MV</t>
  </si>
  <si>
    <t>8364A_03</t>
  </si>
  <si>
    <t>Scrocco laterale destro</t>
  </si>
  <si>
    <t>8364A_G6</t>
  </si>
  <si>
    <t>8364A_MV</t>
  </si>
  <si>
    <t>8370A_03</t>
  </si>
  <si>
    <t>Kit di contropiastre per antipanico con comando esterno</t>
  </si>
  <si>
    <t>8370A_G6</t>
  </si>
  <si>
    <t>8370A_MV</t>
  </si>
  <si>
    <t>8370B_03</t>
  </si>
  <si>
    <t>Kit di contropiastre per antipanico senza comando esterno</t>
  </si>
  <si>
    <t>8370B_G6</t>
  </si>
  <si>
    <t>8370B_MV</t>
  </si>
  <si>
    <t>8370C_03</t>
  </si>
  <si>
    <t>Contropiastra singola per scrocco verticale</t>
  </si>
  <si>
    <t>8370C_G6</t>
  </si>
  <si>
    <t>8370C_MV</t>
  </si>
  <si>
    <t>8370D_03</t>
  </si>
  <si>
    <t>Contropiastra singola per scrocco laterale</t>
  </si>
  <si>
    <t>8370D_G6</t>
  </si>
  <si>
    <t>8370D_MV</t>
  </si>
  <si>
    <t>8375_03</t>
  </si>
  <si>
    <t>Incontro con contropiastra</t>
  </si>
  <si>
    <t>8375_G6</t>
  </si>
  <si>
    <t>8375_MV</t>
  </si>
  <si>
    <t>8380A_07</t>
  </si>
  <si>
    <t>8380A_G6</t>
  </si>
  <si>
    <t>8380A_MV</t>
  </si>
  <si>
    <t>8380B_07</t>
  </si>
  <si>
    <t>8380B_G6</t>
  </si>
  <si>
    <t>8380B_MV</t>
  </si>
  <si>
    <t>8380C_07</t>
  </si>
  <si>
    <t>8380D_07</t>
  </si>
  <si>
    <t>8380D_G6</t>
  </si>
  <si>
    <t>8380D_MV</t>
  </si>
  <si>
    <t>8382_07</t>
  </si>
  <si>
    <t>Supporto per asta di collegamento</t>
  </si>
  <si>
    <t>8401_31</t>
  </si>
  <si>
    <t>Kit con scrocchi verticali e incontri</t>
  </si>
  <si>
    <t>8401_32</t>
  </si>
  <si>
    <t>8401_37</t>
  </si>
  <si>
    <t>8401_48</t>
  </si>
  <si>
    <t>8401_50</t>
  </si>
  <si>
    <t>8401_58</t>
  </si>
  <si>
    <t>8401_60</t>
  </si>
  <si>
    <t>8401_G5</t>
  </si>
  <si>
    <t>8401_G6</t>
  </si>
  <si>
    <t>8401_MV</t>
  </si>
  <si>
    <t>8401_NJ</t>
  </si>
  <si>
    <t>8401_NN</t>
  </si>
  <si>
    <t>8401_QX</t>
  </si>
  <si>
    <t>8416_31</t>
  </si>
  <si>
    <t>8416_32</t>
  </si>
  <si>
    <t>8416_37</t>
  </si>
  <si>
    <t>8416_48</t>
  </si>
  <si>
    <t>8416_58</t>
  </si>
  <si>
    <t>8416_99</t>
  </si>
  <si>
    <t>8416_G5</t>
  </si>
  <si>
    <t>8416_G6</t>
  </si>
  <si>
    <t>8416_MR</t>
  </si>
  <si>
    <t>8416_MV</t>
  </si>
  <si>
    <t>8416_NJ</t>
  </si>
  <si>
    <t>8416_QX</t>
  </si>
  <si>
    <t>8416K_03</t>
  </si>
  <si>
    <t>8436_31</t>
  </si>
  <si>
    <t>Scrocco laterale</t>
  </si>
  <si>
    <t>8436_32</t>
  </si>
  <si>
    <t>8436_37</t>
  </si>
  <si>
    <t>8436_48</t>
  </si>
  <si>
    <t>8436_58</t>
  </si>
  <si>
    <t>8436_99</t>
  </si>
  <si>
    <t>8436_G5</t>
  </si>
  <si>
    <t>8436_G6</t>
  </si>
  <si>
    <t>8436_MR</t>
  </si>
  <si>
    <t>8436_MV</t>
  </si>
  <si>
    <t>8436_NJ</t>
  </si>
  <si>
    <t>8436_QX</t>
  </si>
  <si>
    <t>8436K_03</t>
  </si>
  <si>
    <t>8451_31</t>
  </si>
  <si>
    <t>Asta di collegamento e copertura</t>
  </si>
  <si>
    <t>8451_32</t>
  </si>
  <si>
    <t>8451_37</t>
  </si>
  <si>
    <t>8451_48</t>
  </si>
  <si>
    <t>8451_58</t>
  </si>
  <si>
    <t>8451_99</t>
  </si>
  <si>
    <t>8451_G5</t>
  </si>
  <si>
    <t>8451_G6</t>
  </si>
  <si>
    <t>8451_MR</t>
  </si>
  <si>
    <t>8451_MV</t>
  </si>
  <si>
    <t>8451_NJ</t>
  </si>
  <si>
    <t>8451_QX</t>
  </si>
  <si>
    <t>8453_31</t>
  </si>
  <si>
    <t>8453_32</t>
  </si>
  <si>
    <t>8453_37</t>
  </si>
  <si>
    <t>8453_48</t>
  </si>
  <si>
    <t>8453_58</t>
  </si>
  <si>
    <t>8453_99</t>
  </si>
  <si>
    <t>8453_G5</t>
  </si>
  <si>
    <t>8453_G6</t>
  </si>
  <si>
    <t>8453_MR</t>
  </si>
  <si>
    <t>8453_MV</t>
  </si>
  <si>
    <t>8453_NJ</t>
  </si>
  <si>
    <t>8453_QX</t>
  </si>
  <si>
    <t>8453K_06</t>
  </si>
  <si>
    <t>8455_32</t>
  </si>
  <si>
    <t>8455_37</t>
  </si>
  <si>
    <t>8455_58</t>
  </si>
  <si>
    <t>8455_G5</t>
  </si>
  <si>
    <t>8455_G6</t>
  </si>
  <si>
    <t>8469A_32</t>
  </si>
  <si>
    <t>Kit di piastre per la sostituzione degli scrocchi con quelli OLTRE</t>
  </si>
  <si>
    <t>8469A_37</t>
  </si>
  <si>
    <t>8469A_58</t>
  </si>
  <si>
    <t>8469A_G5</t>
  </si>
  <si>
    <t>8469A_G6</t>
  </si>
  <si>
    <t>8480A_88</t>
  </si>
  <si>
    <t>8481A_00</t>
  </si>
  <si>
    <t>Kit per giunzione aste di collegamento</t>
  </si>
  <si>
    <t>8500A_31</t>
  </si>
  <si>
    <t>Incontro per profili complanari e sormonto da 0 a 11mm</t>
  </si>
  <si>
    <t>8500A_32</t>
  </si>
  <si>
    <t>8500A_37</t>
  </si>
  <si>
    <t>8500A_48</t>
  </si>
  <si>
    <t>8500A_58</t>
  </si>
  <si>
    <t>8500A_99</t>
  </si>
  <si>
    <t>8500A_G5</t>
  </si>
  <si>
    <t>8500A_G6</t>
  </si>
  <si>
    <t>8500A_MR</t>
  </si>
  <si>
    <t>8500A_MV</t>
  </si>
  <si>
    <t>8500A_NJ</t>
  </si>
  <si>
    <t>8500A_QT</t>
  </si>
  <si>
    <t>8500A_QX</t>
  </si>
  <si>
    <t>8500AK_03</t>
  </si>
  <si>
    <t>8503A_32</t>
  </si>
  <si>
    <t>Incontro per profili con sormonto da 14 a 24mm</t>
  </si>
  <si>
    <t>8503A_37</t>
  </si>
  <si>
    <t>8503A_58</t>
  </si>
  <si>
    <t>8503A_99</t>
  </si>
  <si>
    <t>8503A_G5</t>
  </si>
  <si>
    <t>8503A_G6</t>
  </si>
  <si>
    <t>8503A_NJ</t>
  </si>
  <si>
    <t>8503A_QX</t>
  </si>
  <si>
    <t>8503AK_03</t>
  </si>
  <si>
    <t>8504FA_31</t>
  </si>
  <si>
    <t>Incontro per profili complanari e sormonto da 0 a 10mm</t>
  </si>
  <si>
    <t>8504FA_32</t>
  </si>
  <si>
    <t>8504FA_37</t>
  </si>
  <si>
    <t>8504FA_48</t>
  </si>
  <si>
    <t>8504FA_58</t>
  </si>
  <si>
    <t>8504FA_99</t>
  </si>
  <si>
    <t>8504FA_G5</t>
  </si>
  <si>
    <t>8504FA_G6</t>
  </si>
  <si>
    <t>8504FA_MV</t>
  </si>
  <si>
    <t>8504FA_NJ</t>
  </si>
  <si>
    <t>8504FA_QX</t>
  </si>
  <si>
    <t>8504FK_G6</t>
  </si>
  <si>
    <t>8504FK_MV</t>
  </si>
  <si>
    <t>8504X_07</t>
  </si>
  <si>
    <t>8505A_31</t>
  </si>
  <si>
    <t>8505A_32</t>
  </si>
  <si>
    <t>8505A_37</t>
  </si>
  <si>
    <t>8505A_48</t>
  </si>
  <si>
    <t>8505A_58</t>
  </si>
  <si>
    <t>8505A_G5</t>
  </si>
  <si>
    <t>8505A_G6</t>
  </si>
  <si>
    <t>8505A_MR</t>
  </si>
  <si>
    <t>8505A_MV</t>
  </si>
  <si>
    <t>8505A_NJ</t>
  </si>
  <si>
    <t>8505A_QX</t>
  </si>
  <si>
    <t>8508_03</t>
  </si>
  <si>
    <t>Incontro laterale superiore</t>
  </si>
  <si>
    <t>8508_G6</t>
  </si>
  <si>
    <t>8508_MV</t>
  </si>
  <si>
    <t>8520_03</t>
  </si>
  <si>
    <t>Incontro elettrico con antiripetitore</t>
  </si>
  <si>
    <t>8520_31</t>
  </si>
  <si>
    <t>8520_32</t>
  </si>
  <si>
    <t>8520_37</t>
  </si>
  <si>
    <t>8520_48</t>
  </si>
  <si>
    <t>8520_50</t>
  </si>
  <si>
    <t>8520_58</t>
  </si>
  <si>
    <t>8520_60</t>
  </si>
  <si>
    <t>8520_99</t>
  </si>
  <si>
    <t>8520_G5</t>
  </si>
  <si>
    <t>8520_G6</t>
  </si>
  <si>
    <t>8520_MV</t>
  </si>
  <si>
    <t>8520_NJ</t>
  </si>
  <si>
    <t>8520_QX</t>
  </si>
  <si>
    <t>8520A_03</t>
  </si>
  <si>
    <t>Incontro elettrico senza antiripetitore, con disattivazione</t>
  </si>
  <si>
    <t>8520A_31</t>
  </si>
  <si>
    <t>8520A_32</t>
  </si>
  <si>
    <t>8520A_37</t>
  </si>
  <si>
    <t>8520A_48</t>
  </si>
  <si>
    <t>8520A_58</t>
  </si>
  <si>
    <t>8520A_60</t>
  </si>
  <si>
    <t>8520A_99</t>
  </si>
  <si>
    <t>8520A_G5</t>
  </si>
  <si>
    <t>8520A_G6</t>
  </si>
  <si>
    <t>8520A_MV</t>
  </si>
  <si>
    <t>8520A_QX</t>
  </si>
  <si>
    <t>8521_31</t>
  </si>
  <si>
    <t>Incontro elettrico senza antiripetitore</t>
  </si>
  <si>
    <t>8521_32</t>
  </si>
  <si>
    <t>8521_37</t>
  </si>
  <si>
    <t>8521_48</t>
  </si>
  <si>
    <t>8521_58</t>
  </si>
  <si>
    <t>8521_99</t>
  </si>
  <si>
    <t>8521_G5</t>
  </si>
  <si>
    <t>8521_G6</t>
  </si>
  <si>
    <t>8521_MV</t>
  </si>
  <si>
    <t>8521A_31</t>
  </si>
  <si>
    <t>8521A_32</t>
  </si>
  <si>
    <t>8521A_37</t>
  </si>
  <si>
    <t>8521A_48</t>
  </si>
  <si>
    <t>8521A_58</t>
  </si>
  <si>
    <t>8521A_99</t>
  </si>
  <si>
    <t>8521A_G5</t>
  </si>
  <si>
    <t>8521A_G6</t>
  </si>
  <si>
    <t>8521A_MV</t>
  </si>
  <si>
    <t>8521A_QX</t>
  </si>
  <si>
    <t>8525A_31</t>
  </si>
  <si>
    <t>8525A_32</t>
  </si>
  <si>
    <t>8525A_37</t>
  </si>
  <si>
    <t>8525A_48</t>
  </si>
  <si>
    <t>8525A_58</t>
  </si>
  <si>
    <t>8525A_99</t>
  </si>
  <si>
    <t>8525A_G5</t>
  </si>
  <si>
    <t>8525A_G6</t>
  </si>
  <si>
    <t>8525A_MR</t>
  </si>
  <si>
    <t>8525A_MV</t>
  </si>
  <si>
    <t>8525A_NJ</t>
  </si>
  <si>
    <t>8525A_QX</t>
  </si>
  <si>
    <t>8525AK_03</t>
  </si>
  <si>
    <t>8526A_32</t>
  </si>
  <si>
    <t>Incontro per profili PVC con sormonto da 16 a 26mm</t>
  </si>
  <si>
    <t>8526A_37</t>
  </si>
  <si>
    <t>8526A_58</t>
  </si>
  <si>
    <t>8526A_62</t>
  </si>
  <si>
    <t>8526A_99</t>
  </si>
  <si>
    <t>8526A_G5</t>
  </si>
  <si>
    <t>8526A_G6</t>
  </si>
  <si>
    <t>8526A_QX</t>
  </si>
  <si>
    <t>8527A_31</t>
  </si>
  <si>
    <t>Incontro per profili PVC con sormonto da 16 a 24mm</t>
  </si>
  <si>
    <t>8527A_32</t>
  </si>
  <si>
    <t>8527A_37</t>
  </si>
  <si>
    <t>8527A_58</t>
  </si>
  <si>
    <t>8527A_62</t>
  </si>
  <si>
    <t>8527A_99</t>
  </si>
  <si>
    <t>8527A_G5</t>
  </si>
  <si>
    <t>8527A_G6</t>
  </si>
  <si>
    <t>8527A_NJ</t>
  </si>
  <si>
    <t>8527A_QX</t>
  </si>
  <si>
    <t>8527AK_03</t>
  </si>
  <si>
    <t>8529A_32</t>
  </si>
  <si>
    <t>8529A_37</t>
  </si>
  <si>
    <t>8529A_58</t>
  </si>
  <si>
    <t>8529A_G5</t>
  </si>
  <si>
    <t>8529A_G6</t>
  </si>
  <si>
    <t>8529A_QX</t>
  </si>
  <si>
    <t>8540XA_00</t>
  </si>
  <si>
    <t>8540XAK_07</t>
  </si>
  <si>
    <t>8542AX_07</t>
  </si>
  <si>
    <t>8542XA_00</t>
  </si>
  <si>
    <t>8544_Z5</t>
  </si>
  <si>
    <t>Kit per fissaggio esterno degli incontri</t>
  </si>
  <si>
    <t>8545_23</t>
  </si>
  <si>
    <t>Coordinatore di chiusura</t>
  </si>
  <si>
    <t>8545_32</t>
  </si>
  <si>
    <t>8545_37</t>
  </si>
  <si>
    <t>8545_58</t>
  </si>
  <si>
    <t>8545_G5</t>
  </si>
  <si>
    <t>8545_G6</t>
  </si>
  <si>
    <t>8545_MR</t>
  </si>
  <si>
    <t>8567_31</t>
  </si>
  <si>
    <t>Comando esterno con cilindro incorporato nel manico</t>
  </si>
  <si>
    <t>8567_32</t>
  </si>
  <si>
    <t>8567_37</t>
  </si>
  <si>
    <t>8567_58</t>
  </si>
  <si>
    <t>8567_G5</t>
  </si>
  <si>
    <t>8567_G6</t>
  </si>
  <si>
    <t>8567B_03</t>
  </si>
  <si>
    <t>8567B_G6</t>
  </si>
  <si>
    <t>8567B_MV</t>
  </si>
  <si>
    <t>8567K_03</t>
  </si>
  <si>
    <t>8568A_31</t>
  </si>
  <si>
    <t>Comando esterno con cilindro</t>
  </si>
  <si>
    <t>8568A_32</t>
  </si>
  <si>
    <t>8568A_37</t>
  </si>
  <si>
    <t>8568A_58</t>
  </si>
  <si>
    <t>8568A_G5</t>
  </si>
  <si>
    <t>8568A_G6</t>
  </si>
  <si>
    <t>8568AK_03</t>
  </si>
  <si>
    <t>8568AS_31</t>
  </si>
  <si>
    <t>Comando esterno con cilindro smontabile</t>
  </si>
  <si>
    <t>8568AS_32</t>
  </si>
  <si>
    <t>8568AS_37</t>
  </si>
  <si>
    <t>8568AS_58</t>
  </si>
  <si>
    <t>8568AS_G5</t>
  </si>
  <si>
    <t>8568AS_G6</t>
  </si>
  <si>
    <t>8568ASK_03</t>
  </si>
  <si>
    <t>8568B_32</t>
  </si>
  <si>
    <t>Comando esterno predisposto per cilindro</t>
  </si>
  <si>
    <t>8568B_37</t>
  </si>
  <si>
    <t>8568B_58</t>
  </si>
  <si>
    <t>8568B_G5</t>
  </si>
  <si>
    <t>8568B_G6</t>
  </si>
  <si>
    <t>8568B_NJ</t>
  </si>
  <si>
    <t>8568B_QX</t>
  </si>
  <si>
    <t>8568BK_03</t>
  </si>
  <si>
    <t>8568BS_31</t>
  </si>
  <si>
    <t>Comando esterno predisposto per cilindro smontabile</t>
  </si>
  <si>
    <t>8568BS_32</t>
  </si>
  <si>
    <t>8568BS_37</t>
  </si>
  <si>
    <t>8568BS_58</t>
  </si>
  <si>
    <t>8568BS_G5</t>
  </si>
  <si>
    <t>8568BS_G6</t>
  </si>
  <si>
    <t>8568BS_MR</t>
  </si>
  <si>
    <t>8568BS_NJ</t>
  </si>
  <si>
    <t>8568BS_QT</t>
  </si>
  <si>
    <t>8568BS_QX</t>
  </si>
  <si>
    <t>8568BSK_03</t>
  </si>
  <si>
    <t>8569A_32</t>
  </si>
  <si>
    <t>Comando esterno con manico ribassato e cilindro</t>
  </si>
  <si>
    <t>8569A_37</t>
  </si>
  <si>
    <t>8569A_58</t>
  </si>
  <si>
    <t>8569A_99</t>
  </si>
  <si>
    <t>8569A_G5</t>
  </si>
  <si>
    <t>8569A_G6</t>
  </si>
  <si>
    <t>8570A_31</t>
  </si>
  <si>
    <t>8570A_32</t>
  </si>
  <si>
    <t>8570A_37</t>
  </si>
  <si>
    <t>8570A_48</t>
  </si>
  <si>
    <t>8570A_58</t>
  </si>
  <si>
    <t>8570A_99</t>
  </si>
  <si>
    <t>8570A_G5</t>
  </si>
  <si>
    <t>8570A_G6</t>
  </si>
  <si>
    <t>8570A_MR</t>
  </si>
  <si>
    <t>8570A_MV</t>
  </si>
  <si>
    <t>8570A_QX</t>
  </si>
  <si>
    <t>8570AK_03</t>
  </si>
  <si>
    <t>8571A_31</t>
  </si>
  <si>
    <t>8571A_32</t>
  </si>
  <si>
    <t>8571A_37</t>
  </si>
  <si>
    <t>8571A_48</t>
  </si>
  <si>
    <t>8571A_58</t>
  </si>
  <si>
    <t>8571A_99</t>
  </si>
  <si>
    <t>8571A_G5</t>
  </si>
  <si>
    <t>8571A_G6</t>
  </si>
  <si>
    <t>8571A_MR</t>
  </si>
  <si>
    <t>8572A_32</t>
  </si>
  <si>
    <t>Comando esterno prediposto per cilindro</t>
  </si>
  <si>
    <t>8572A_37</t>
  </si>
  <si>
    <t>8572A_58</t>
  </si>
  <si>
    <t>8572A_99</t>
  </si>
  <si>
    <t>8572A_G5</t>
  </si>
  <si>
    <t>8572A_G6</t>
  </si>
  <si>
    <t>8572A_MR</t>
  </si>
  <si>
    <t>8572A_NJ</t>
  </si>
  <si>
    <t>8572A_QT</t>
  </si>
  <si>
    <t>8572A_QX</t>
  </si>
  <si>
    <t>8572AK_03</t>
  </si>
  <si>
    <t>8573A_32</t>
  </si>
  <si>
    <t>8573A_37</t>
  </si>
  <si>
    <t>8573A_58</t>
  </si>
  <si>
    <t>8573A_99</t>
  </si>
  <si>
    <t>8573A_G5</t>
  </si>
  <si>
    <t>8573A_G6</t>
  </si>
  <si>
    <t>8573A_NJ</t>
  </si>
  <si>
    <t>8573A_QX</t>
  </si>
  <si>
    <t>8574A_32</t>
  </si>
  <si>
    <t>Comando esterno senza predisposizione per cilindro</t>
  </si>
  <si>
    <t>8574A_37</t>
  </si>
  <si>
    <t>8574A_58</t>
  </si>
  <si>
    <t>8574A_99</t>
  </si>
  <si>
    <t>8574A_G5</t>
  </si>
  <si>
    <t>8574A_G6</t>
  </si>
  <si>
    <t>8574A_QX</t>
  </si>
  <si>
    <t>8575A_31</t>
  </si>
  <si>
    <t>8575A_32</t>
  </si>
  <si>
    <t>8575A_37</t>
  </si>
  <si>
    <t>8575A_58</t>
  </si>
  <si>
    <t>8575A_99</t>
  </si>
  <si>
    <t>8575A_G5</t>
  </si>
  <si>
    <t>8575A_G6</t>
  </si>
  <si>
    <t>8575A_QX</t>
  </si>
  <si>
    <t>8577A_32</t>
  </si>
  <si>
    <t>Comando esterno ad incasso con manico e cilindro</t>
  </si>
  <si>
    <t>8577A_37</t>
  </si>
  <si>
    <t>8577A_58</t>
  </si>
  <si>
    <t>8577A_99</t>
  </si>
  <si>
    <t>8577A_G5</t>
  </si>
  <si>
    <t>8577A_G6</t>
  </si>
  <si>
    <t>8580A_31</t>
  </si>
  <si>
    <t>Comando esterno con pomolo e cilindro</t>
  </si>
  <si>
    <t>8580A_32</t>
  </si>
  <si>
    <t>8580A_37</t>
  </si>
  <si>
    <t>8580A_58</t>
  </si>
  <si>
    <t>8580A_99</t>
  </si>
  <si>
    <t>8580A_BN</t>
  </si>
  <si>
    <t>8580A_G5</t>
  </si>
  <si>
    <t>8580A_G6</t>
  </si>
  <si>
    <t>8580A_NJ</t>
  </si>
  <si>
    <t>8580A_QX</t>
  </si>
  <si>
    <t>8585A_31</t>
  </si>
  <si>
    <t>Comando esterno con pomolo fisso e cilindro</t>
  </si>
  <si>
    <t>8585A_32</t>
  </si>
  <si>
    <t>8585A_37</t>
  </si>
  <si>
    <t>8585A_58</t>
  </si>
  <si>
    <t>8585A_99</t>
  </si>
  <si>
    <t>8585A_G5</t>
  </si>
  <si>
    <t>8585A_G6</t>
  </si>
  <si>
    <t>8585A_MV</t>
  </si>
  <si>
    <t>8585A_NJ</t>
  </si>
  <si>
    <t>8585A_QX</t>
  </si>
  <si>
    <t>8588A_32</t>
  </si>
  <si>
    <t>Comando esterno OLTRE solo cilindro</t>
  </si>
  <si>
    <t>8588A_37</t>
  </si>
  <si>
    <t>8588A_58</t>
  </si>
  <si>
    <t>8588A_G5</t>
  </si>
  <si>
    <t>8588A_G6</t>
  </si>
  <si>
    <t>8590A_05</t>
  </si>
  <si>
    <t>Elettromaniglia con cilindro</t>
  </si>
  <si>
    <t>8590A_32</t>
  </si>
  <si>
    <t>8590A_37</t>
  </si>
  <si>
    <t>8590B_05</t>
  </si>
  <si>
    <t>Elettromaniglia predisposta per cilindro</t>
  </si>
  <si>
    <t>8590B_32</t>
  </si>
  <si>
    <t>8590B_37</t>
  </si>
  <si>
    <t>8594A_00</t>
  </si>
  <si>
    <t>Alimentatore per elettromaniglia</t>
  </si>
  <si>
    <t>8594B_00</t>
  </si>
  <si>
    <t>Trasformatore per elettromaniglia</t>
  </si>
  <si>
    <t>8594C_00</t>
  </si>
  <si>
    <t>Passacavo a scomparsa per elettromaniglia</t>
  </si>
  <si>
    <t>8595_37</t>
  </si>
  <si>
    <t>Kit per porte tagliafuoco</t>
  </si>
  <si>
    <t>8595A_37</t>
  </si>
  <si>
    <t>8596_Z5</t>
  </si>
  <si>
    <t>Perno lungo</t>
  </si>
  <si>
    <t>8804_32</t>
  </si>
  <si>
    <t>Kit antipanico ad un punto di chiusura</t>
  </si>
  <si>
    <t>8804_37</t>
  </si>
  <si>
    <t>8804_58</t>
  </si>
  <si>
    <t>8804_G5</t>
  </si>
  <si>
    <t>8804_G6</t>
  </si>
  <si>
    <t>8804_NJ</t>
  </si>
  <si>
    <t>8804_QX</t>
  </si>
  <si>
    <t>8805_32</t>
  </si>
  <si>
    <t>Kit antipanico con due punti di chiusura</t>
  </si>
  <si>
    <t>8805_37</t>
  </si>
  <si>
    <t>8805_58</t>
  </si>
  <si>
    <t>8805_G5</t>
  </si>
  <si>
    <t>8805_G6</t>
  </si>
  <si>
    <t>8805_NJ</t>
  </si>
  <si>
    <t>8805_QX</t>
  </si>
  <si>
    <t>8806_32</t>
  </si>
  <si>
    <t>Kit antipanico con tre punti di chiusura</t>
  </si>
  <si>
    <t>8806_37</t>
  </si>
  <si>
    <t>8806_58</t>
  </si>
  <si>
    <t>8806_G5</t>
  </si>
  <si>
    <t>8806_G6</t>
  </si>
  <si>
    <t>8806_NJ</t>
  </si>
  <si>
    <t>8806_QX</t>
  </si>
  <si>
    <t>8806L_32</t>
  </si>
  <si>
    <t>8806L_37</t>
  </si>
  <si>
    <t>8806L_58</t>
  </si>
  <si>
    <t>8806L_G5</t>
  </si>
  <si>
    <t>8806L_G6</t>
  </si>
  <si>
    <t>8806L_NJ</t>
  </si>
  <si>
    <t>8806L_QX</t>
  </si>
  <si>
    <t>8814_32</t>
  </si>
  <si>
    <t>8814_37</t>
  </si>
  <si>
    <t>8814_58</t>
  </si>
  <si>
    <t>8814_G5</t>
  </si>
  <si>
    <t>8814_G6</t>
  </si>
  <si>
    <t>8814_NJ</t>
  </si>
  <si>
    <t>8814_QX</t>
  </si>
  <si>
    <t>8815_32</t>
  </si>
  <si>
    <t>8815_37</t>
  </si>
  <si>
    <t>8815_58</t>
  </si>
  <si>
    <t>8815_G5</t>
  </si>
  <si>
    <t>8815_G6</t>
  </si>
  <si>
    <t>8815_NJ</t>
  </si>
  <si>
    <t>8815_QX</t>
  </si>
  <si>
    <t>8816_32</t>
  </si>
  <si>
    <t>8816_37</t>
  </si>
  <si>
    <t>8816_58</t>
  </si>
  <si>
    <t>8816_G5</t>
  </si>
  <si>
    <t>8816_G6</t>
  </si>
  <si>
    <t>8816_NJ</t>
  </si>
  <si>
    <t>8816_QX</t>
  </si>
  <si>
    <t>8816L_32</t>
  </si>
  <si>
    <t>8816L_37</t>
  </si>
  <si>
    <t>8816L_58</t>
  </si>
  <si>
    <t>8816L_G5</t>
  </si>
  <si>
    <t>8816L_G6</t>
  </si>
  <si>
    <t>8816L_NJ</t>
  </si>
  <si>
    <t>8816L_QX</t>
  </si>
  <si>
    <t>8824_32</t>
  </si>
  <si>
    <t>8824_37</t>
  </si>
  <si>
    <t>8824_58</t>
  </si>
  <si>
    <t>8824_G5</t>
  </si>
  <si>
    <t>8824_G6</t>
  </si>
  <si>
    <t>8824_NJ</t>
  </si>
  <si>
    <t>8824_QX</t>
  </si>
  <si>
    <t>8825_32</t>
  </si>
  <si>
    <t>8825_37</t>
  </si>
  <si>
    <t>8825_58</t>
  </si>
  <si>
    <t>8825_G5</t>
  </si>
  <si>
    <t>8825_G6</t>
  </si>
  <si>
    <t>8825_NJ</t>
  </si>
  <si>
    <t>8825_QX</t>
  </si>
  <si>
    <t>8826_32</t>
  </si>
  <si>
    <t>8826_37</t>
  </si>
  <si>
    <t>8826_58</t>
  </si>
  <si>
    <t>8826_G5</t>
  </si>
  <si>
    <t>8826_G6</t>
  </si>
  <si>
    <t>8826_NJ</t>
  </si>
  <si>
    <t>8826_QX</t>
  </si>
  <si>
    <t>8826L_32</t>
  </si>
  <si>
    <t>8826L_37</t>
  </si>
  <si>
    <t>8826L_58</t>
  </si>
  <si>
    <t>8826L_G5</t>
  </si>
  <si>
    <t>8826L_G6</t>
  </si>
  <si>
    <t>8826L_NJ</t>
  </si>
  <si>
    <t>8826L_QX</t>
  </si>
  <si>
    <t>8834_32</t>
  </si>
  <si>
    <t>8834_37</t>
  </si>
  <si>
    <t>8834_58</t>
  </si>
  <si>
    <t>8834_G5</t>
  </si>
  <si>
    <t>8834_G6</t>
  </si>
  <si>
    <t>8834_NJ</t>
  </si>
  <si>
    <t>8834_QX</t>
  </si>
  <si>
    <t>8835_32</t>
  </si>
  <si>
    <t>8835_37</t>
  </si>
  <si>
    <t>8835_58</t>
  </si>
  <si>
    <t>8835_G5</t>
  </si>
  <si>
    <t>8835_G6</t>
  </si>
  <si>
    <t>8835_NJ</t>
  </si>
  <si>
    <t>8835_QX</t>
  </si>
  <si>
    <t>8836_32</t>
  </si>
  <si>
    <t>8836_37</t>
  </si>
  <si>
    <t>8836_58</t>
  </si>
  <si>
    <t>8836_G5</t>
  </si>
  <si>
    <t>8836_G6</t>
  </si>
  <si>
    <t>8836_NJ</t>
  </si>
  <si>
    <t>8836_QX</t>
  </si>
  <si>
    <t>8836L_32</t>
  </si>
  <si>
    <t>8836L_37</t>
  </si>
  <si>
    <t>8836L_58</t>
  </si>
  <si>
    <t>8836L_G5</t>
  </si>
  <si>
    <t>8836L_G6</t>
  </si>
  <si>
    <t>8836L_NJ</t>
  </si>
  <si>
    <t>8836L_QX</t>
  </si>
  <si>
    <t>8844_32</t>
  </si>
  <si>
    <t>8844_37</t>
  </si>
  <si>
    <t>8844_58</t>
  </si>
  <si>
    <t>8844_G6</t>
  </si>
  <si>
    <t>8845_32</t>
  </si>
  <si>
    <t>Kit antipanico a due punti di chiusura</t>
  </si>
  <si>
    <t>8845_37</t>
  </si>
  <si>
    <t>8845_58</t>
  </si>
  <si>
    <t>8845_G6</t>
  </si>
  <si>
    <t>8846_32</t>
  </si>
  <si>
    <t>8846_37</t>
  </si>
  <si>
    <t>8846_58</t>
  </si>
  <si>
    <t>8846_G6</t>
  </si>
  <si>
    <t>8854_32</t>
  </si>
  <si>
    <t>8854_37</t>
  </si>
  <si>
    <t>8854_58</t>
  </si>
  <si>
    <t>8854_G6</t>
  </si>
  <si>
    <t>8855_32</t>
  </si>
  <si>
    <t>8855_37</t>
  </si>
  <si>
    <t>8855_58</t>
  </si>
  <si>
    <t>8855_G6</t>
  </si>
  <si>
    <t>8856_32</t>
  </si>
  <si>
    <t>8856_37</t>
  </si>
  <si>
    <t>8856_58</t>
  </si>
  <si>
    <t>8856_G6</t>
  </si>
  <si>
    <t>8864_32</t>
  </si>
  <si>
    <t>8864_37</t>
  </si>
  <si>
    <t>8864_58</t>
  </si>
  <si>
    <t>8864_G6</t>
  </si>
  <si>
    <t>8865_32</t>
  </si>
  <si>
    <t>8865_37</t>
  </si>
  <si>
    <t>8865_58</t>
  </si>
  <si>
    <t>8865_G6</t>
  </si>
  <si>
    <t>8866_32</t>
  </si>
  <si>
    <t>8866_37</t>
  </si>
  <si>
    <t>8866_58</t>
  </si>
  <si>
    <t>8866_G6</t>
  </si>
  <si>
    <t>8894A_32</t>
  </si>
  <si>
    <t>Kit con scrocchi verticali per antipanico</t>
  </si>
  <si>
    <t>8894A_37</t>
  </si>
  <si>
    <t>8894A_58</t>
  </si>
  <si>
    <t>8894A_G6</t>
  </si>
  <si>
    <t>8895A_32</t>
  </si>
  <si>
    <t>Kit con scrocchi laterali per antipanico</t>
  </si>
  <si>
    <t>8895A_37</t>
  </si>
  <si>
    <t>8895A_58</t>
  </si>
  <si>
    <t>8895A_G6</t>
  </si>
  <si>
    <t>9051_05</t>
  </si>
  <si>
    <t>Cerniera per scuretto</t>
  </si>
  <si>
    <t>9051_23</t>
  </si>
  <si>
    <t>9051_31</t>
  </si>
  <si>
    <t>9051_32</t>
  </si>
  <si>
    <t>9051_34</t>
  </si>
  <si>
    <t>9051_35</t>
  </si>
  <si>
    <t>9051_37</t>
  </si>
  <si>
    <t>9051_41</t>
  </si>
  <si>
    <t>9051_43</t>
  </si>
  <si>
    <t>9051_48</t>
  </si>
  <si>
    <t>9051_50</t>
  </si>
  <si>
    <t>9051_51</t>
  </si>
  <si>
    <t>9051_58</t>
  </si>
  <si>
    <t>9052_05</t>
  </si>
  <si>
    <t>9052_15</t>
  </si>
  <si>
    <t>9052_23</t>
  </si>
  <si>
    <t>9052_31</t>
  </si>
  <si>
    <t>9052_32</t>
  </si>
  <si>
    <t>9052_34</t>
  </si>
  <si>
    <t>9052_35</t>
  </si>
  <si>
    <t>9052_37</t>
  </si>
  <si>
    <t>9052_41</t>
  </si>
  <si>
    <t>9052_43</t>
  </si>
  <si>
    <t>9052_48</t>
  </si>
  <si>
    <t>9052_50</t>
  </si>
  <si>
    <t>9052_51</t>
  </si>
  <si>
    <t>9052_58</t>
  </si>
  <si>
    <t>9052_60</t>
  </si>
  <si>
    <t>9052_61</t>
  </si>
  <si>
    <t>9052_BN</t>
  </si>
  <si>
    <t>9052_G6</t>
  </si>
  <si>
    <t>9052_MV</t>
  </si>
  <si>
    <t>9052_OT</t>
  </si>
  <si>
    <t>9053_88</t>
  </si>
  <si>
    <t>Spessore di adattamento</t>
  </si>
  <si>
    <t>9709D_05</t>
  </si>
  <si>
    <t>Cerniera BLITZ per l'applicazione sul telaio, apertura ad anta</t>
  </si>
  <si>
    <t>9709D_06</t>
  </si>
  <si>
    <t>9709D_15</t>
  </si>
  <si>
    <t>9709D_23</t>
  </si>
  <si>
    <t>9709D_31</t>
  </si>
  <si>
    <t>9709D_32</t>
  </si>
  <si>
    <t>9709D_37</t>
  </si>
  <si>
    <t>9709D_41</t>
  </si>
  <si>
    <t>9709D_58</t>
  </si>
  <si>
    <t>9709D_G5</t>
  </si>
  <si>
    <t>9709D_G6</t>
  </si>
  <si>
    <t>9709D_MV</t>
  </si>
  <si>
    <t>9709D_NN</t>
  </si>
  <si>
    <t>9709D_OV</t>
  </si>
  <si>
    <t>9709D_QM</t>
  </si>
  <si>
    <t>9709D_QX</t>
  </si>
  <si>
    <t>9709S_05</t>
  </si>
  <si>
    <t>9709S_06</t>
  </si>
  <si>
    <t>9709S_15</t>
  </si>
  <si>
    <t>9709S_23</t>
  </si>
  <si>
    <t>9709S_31</t>
  </si>
  <si>
    <t>9709S_32</t>
  </si>
  <si>
    <t>9709S_37</t>
  </si>
  <si>
    <t>9709S_41</t>
  </si>
  <si>
    <t>9709S_58</t>
  </si>
  <si>
    <t>9709S_G5</t>
  </si>
  <si>
    <t>9709S_G6</t>
  </si>
  <si>
    <t>9709S_MV</t>
  </si>
  <si>
    <t>9709S_NN</t>
  </si>
  <si>
    <t>9709S_OV</t>
  </si>
  <si>
    <t>9709S_QM</t>
  </si>
  <si>
    <t>9710D_05</t>
  </si>
  <si>
    <t>Cerniera BLITZ per l'applicazione sul'anta, apertura ad anta</t>
  </si>
  <si>
    <t>9710D_06</t>
  </si>
  <si>
    <t>9710D_15</t>
  </si>
  <si>
    <t>9710D_23</t>
  </si>
  <si>
    <t>9710D_31</t>
  </si>
  <si>
    <t>9710D_32</t>
  </si>
  <si>
    <t>9710D_37</t>
  </si>
  <si>
    <t>9710D_41</t>
  </si>
  <si>
    <t>9710D_58</t>
  </si>
  <si>
    <t>9710D_G5</t>
  </si>
  <si>
    <t>9710D_G6</t>
  </si>
  <si>
    <t>9710D_MV</t>
  </si>
  <si>
    <t>9710D_NN</t>
  </si>
  <si>
    <t>9710D_OV</t>
  </si>
  <si>
    <t>9710D_QM</t>
  </si>
  <si>
    <t>9710S_05</t>
  </si>
  <si>
    <t>9710S_06</t>
  </si>
  <si>
    <t>9710S_15</t>
  </si>
  <si>
    <t>9710S_23</t>
  </si>
  <si>
    <t>9710S_31</t>
  </si>
  <si>
    <t>9710S_32</t>
  </si>
  <si>
    <t>9710S_37</t>
  </si>
  <si>
    <t>9710S_41</t>
  </si>
  <si>
    <t>9710S_58</t>
  </si>
  <si>
    <t>9710S_G5</t>
  </si>
  <si>
    <t>9710S_G6</t>
  </si>
  <si>
    <t>9710S_MV</t>
  </si>
  <si>
    <t>9710S_NN</t>
  </si>
  <si>
    <t>9710S_OV</t>
  </si>
  <si>
    <t>9710S_QM</t>
  </si>
  <si>
    <t>9730_05</t>
  </si>
  <si>
    <t>Cerniera BLITZ con perno in acciaio inox</t>
  </si>
  <si>
    <t>9730_06</t>
  </si>
  <si>
    <t>9730_15</t>
  </si>
  <si>
    <t>9730_23</t>
  </si>
  <si>
    <t>9730_31</t>
  </si>
  <si>
    <t>9730_32</t>
  </si>
  <si>
    <t>9730_34</t>
  </si>
  <si>
    <t>9730_35</t>
  </si>
  <si>
    <t>9730_37</t>
  </si>
  <si>
    <t>9730_41</t>
  </si>
  <si>
    <t>9730_43</t>
  </si>
  <si>
    <t>9730_48</t>
  </si>
  <si>
    <t>9730_50</t>
  </si>
  <si>
    <t>9730_51</t>
  </si>
  <si>
    <t>9730_58</t>
  </si>
  <si>
    <t>9730_60</t>
  </si>
  <si>
    <t>9730_61</t>
  </si>
  <si>
    <t>9730_65</t>
  </si>
  <si>
    <t>9730_76</t>
  </si>
  <si>
    <t>9730_AH</t>
  </si>
  <si>
    <t>9730_G5</t>
  </si>
  <si>
    <t>9730_G6</t>
  </si>
  <si>
    <t>9730_MR</t>
  </si>
  <si>
    <t>9730_MV</t>
  </si>
  <si>
    <t>9730_NJ</t>
  </si>
  <si>
    <t>9730_NN</t>
  </si>
  <si>
    <t>9730_OV</t>
  </si>
  <si>
    <t>9730_QM</t>
  </si>
  <si>
    <t>9730_QX</t>
  </si>
  <si>
    <t>9730T_05</t>
  </si>
  <si>
    <t>Cerniera BLITZ di terza anta con perno inox</t>
  </si>
  <si>
    <t>9730T_06</t>
  </si>
  <si>
    <t>9730T_15</t>
  </si>
  <si>
    <t>9730T_23</t>
  </si>
  <si>
    <t>9730T_31</t>
  </si>
  <si>
    <t>9730T_32</t>
  </si>
  <si>
    <t>9730T_34</t>
  </si>
  <si>
    <t>9730T_35</t>
  </si>
  <si>
    <t>9730T_37</t>
  </si>
  <si>
    <t>9730T_41</t>
  </si>
  <si>
    <t>9730T_43</t>
  </si>
  <si>
    <t>9730T_48</t>
  </si>
  <si>
    <t>9730T_50</t>
  </si>
  <si>
    <t>9730T_51</t>
  </si>
  <si>
    <t>9730T_58</t>
  </si>
  <si>
    <t>9730T_60</t>
  </si>
  <si>
    <t>9730T_61</t>
  </si>
  <si>
    <t>9730T_76</t>
  </si>
  <si>
    <t>9730T_BN</t>
  </si>
  <si>
    <t>9730T_G5</t>
  </si>
  <si>
    <t>9730T_G6</t>
  </si>
  <si>
    <t>9730T_MV</t>
  </si>
  <si>
    <t>9730T_QM</t>
  </si>
  <si>
    <t>9735_05</t>
  </si>
  <si>
    <t>9735_06</t>
  </si>
  <si>
    <t>9735_15</t>
  </si>
  <si>
    <t>9735_23</t>
  </si>
  <si>
    <t>9735_31</t>
  </si>
  <si>
    <t>9735_32</t>
  </si>
  <si>
    <t>9735_34</t>
  </si>
  <si>
    <t>9735_35</t>
  </si>
  <si>
    <t>9735_37</t>
  </si>
  <si>
    <t>9735_41</t>
  </si>
  <si>
    <t>9735_43</t>
  </si>
  <si>
    <t>9735_48</t>
  </si>
  <si>
    <t>9735_50</t>
  </si>
  <si>
    <t>9735_51</t>
  </si>
  <si>
    <t>9735_58</t>
  </si>
  <si>
    <t>9735_60</t>
  </si>
  <si>
    <t>9735_61</t>
  </si>
  <si>
    <t>9735_BN</t>
  </si>
  <si>
    <t>9735_G5</t>
  </si>
  <si>
    <t>9735_G6</t>
  </si>
  <si>
    <t>9735_MV</t>
  </si>
  <si>
    <t>9742_05</t>
  </si>
  <si>
    <t>9742_06</t>
  </si>
  <si>
    <t>9742_15</t>
  </si>
  <si>
    <t>9742_23</t>
  </si>
  <si>
    <t>9742_31</t>
  </si>
  <si>
    <t>9742_32</t>
  </si>
  <si>
    <t>9742_34</t>
  </si>
  <si>
    <t>9742_35</t>
  </si>
  <si>
    <t>9742_37</t>
  </si>
  <si>
    <t>9742_41</t>
  </si>
  <si>
    <t>9742_43</t>
  </si>
  <si>
    <t>9742_48</t>
  </si>
  <si>
    <t>9742_50</t>
  </si>
  <si>
    <t>9742_51</t>
  </si>
  <si>
    <t>9742_58</t>
  </si>
  <si>
    <t>9742_60</t>
  </si>
  <si>
    <t>9742_61</t>
  </si>
  <si>
    <t>9742_BN</t>
  </si>
  <si>
    <t>9742_G5</t>
  </si>
  <si>
    <t>9742_G6</t>
  </si>
  <si>
    <t>9742_MV</t>
  </si>
  <si>
    <t>9799_88</t>
  </si>
  <si>
    <t>Boccola eccentrica di registrazione</t>
  </si>
  <si>
    <t>9800A_05</t>
  </si>
  <si>
    <t>Cerniera GRIP+ con perno in acciaio inox</t>
  </si>
  <si>
    <t>9800A_06</t>
  </si>
  <si>
    <t>9800A_15</t>
  </si>
  <si>
    <t>9800A_23</t>
  </si>
  <si>
    <t>9800A_31</t>
  </si>
  <si>
    <t>9800A_32</t>
  </si>
  <si>
    <t>9800A_34</t>
  </si>
  <si>
    <t>9800A_35</t>
  </si>
  <si>
    <t>9800A_37</t>
  </si>
  <si>
    <t>9800A_41</t>
  </si>
  <si>
    <t>9800A_43</t>
  </si>
  <si>
    <t>9800A_48</t>
  </si>
  <si>
    <t>9800A_50</t>
  </si>
  <si>
    <t>9800A_51</t>
  </si>
  <si>
    <t>9800A_58</t>
  </si>
  <si>
    <t>9800A_60</t>
  </si>
  <si>
    <t>9800A_61</t>
  </si>
  <si>
    <t>9800A_65</t>
  </si>
  <si>
    <t>9800A_70</t>
  </si>
  <si>
    <t>9800A_76</t>
  </si>
  <si>
    <t>9800A_AH</t>
  </si>
  <si>
    <t>9800A_BN</t>
  </si>
  <si>
    <t>9800A_G5</t>
  </si>
  <si>
    <t>9800A_G6</t>
  </si>
  <si>
    <t>9800A_MR</t>
  </si>
  <si>
    <t>9800A_MV</t>
  </si>
  <si>
    <t>9800A_NJ</t>
  </si>
  <si>
    <t>9800A_NN</t>
  </si>
  <si>
    <t>9800A_OT</t>
  </si>
  <si>
    <t>9800A_OV</t>
  </si>
  <si>
    <t>9800A_QM</t>
  </si>
  <si>
    <t>9800A_QX</t>
  </si>
  <si>
    <t>9800D_05</t>
  </si>
  <si>
    <t>Cerniera GRIP+ destra con perno in acciaio inox</t>
  </si>
  <si>
    <t>9800D_23</t>
  </si>
  <si>
    <t>9800D_31</t>
  </si>
  <si>
    <t>9800D_32</t>
  </si>
  <si>
    <t>9800D_37</t>
  </si>
  <si>
    <t>9800D_48</t>
  </si>
  <si>
    <t>9800D_50</t>
  </si>
  <si>
    <t>9800D_51</t>
  </si>
  <si>
    <t>9800D_58</t>
  </si>
  <si>
    <t>9800D_60</t>
  </si>
  <si>
    <t>9800D_61</t>
  </si>
  <si>
    <t>9800D_76</t>
  </si>
  <si>
    <t>9800D_G5</t>
  </si>
  <si>
    <t>9800D_G6</t>
  </si>
  <si>
    <t>9800D_MR</t>
  </si>
  <si>
    <t>9800D_MV</t>
  </si>
  <si>
    <t>9800D_NN</t>
  </si>
  <si>
    <t>9800D_QX</t>
  </si>
  <si>
    <t>9800S_05</t>
  </si>
  <si>
    <t>Cerniera GRIP+ sinistra con perno in acciaio inox</t>
  </si>
  <si>
    <t>9800S_23</t>
  </si>
  <si>
    <t>9800S_31</t>
  </si>
  <si>
    <t>9800S_32</t>
  </si>
  <si>
    <t>9800S_37</t>
  </si>
  <si>
    <t>9800S_48</t>
  </si>
  <si>
    <t>9800S_50</t>
  </si>
  <si>
    <t>9800S_51</t>
  </si>
  <si>
    <t>9800S_58</t>
  </si>
  <si>
    <t>9800S_60</t>
  </si>
  <si>
    <t>9800S_61</t>
  </si>
  <si>
    <t>9800S_76</t>
  </si>
  <si>
    <t>9800S_G5</t>
  </si>
  <si>
    <t>9800S_G6</t>
  </si>
  <si>
    <t>9800S_MR</t>
  </si>
  <si>
    <t>9800S_MV</t>
  </si>
  <si>
    <t>9800S_QX</t>
  </si>
  <si>
    <t>9801A_05</t>
  </si>
  <si>
    <t>Cerniera GRIP+ di terza anta con perno inox</t>
  </si>
  <si>
    <t>9801A_06</t>
  </si>
  <si>
    <t>9801A_15</t>
  </si>
  <si>
    <t>9801A_23</t>
  </si>
  <si>
    <t>9801A_31</t>
  </si>
  <si>
    <t>9801A_32</t>
  </si>
  <si>
    <t>9801A_34</t>
  </si>
  <si>
    <t>9801A_35</t>
  </si>
  <si>
    <t>9801A_37</t>
  </si>
  <si>
    <t>9801A_41</t>
  </si>
  <si>
    <t>9801A_48</t>
  </si>
  <si>
    <t>9801A_50</t>
  </si>
  <si>
    <t>9801A_51</t>
  </si>
  <si>
    <t>9801A_58</t>
  </si>
  <si>
    <t>9801A_60</t>
  </si>
  <si>
    <t>9801A_61</t>
  </si>
  <si>
    <t>9801A_76</t>
  </si>
  <si>
    <t>9801A_AH</t>
  </si>
  <si>
    <t>9801A_BN</t>
  </si>
  <si>
    <t>9801A_G5</t>
  </si>
  <si>
    <t>9801A_G6</t>
  </si>
  <si>
    <t>9801A_MR</t>
  </si>
  <si>
    <t>9801A_MV</t>
  </si>
  <si>
    <t>9801A_NJ</t>
  </si>
  <si>
    <t>9801A_OT</t>
  </si>
  <si>
    <t>9801A_QM</t>
  </si>
  <si>
    <t>9801A_QX</t>
  </si>
  <si>
    <t>9809A_05</t>
  </si>
  <si>
    <t>Cerniera GRIP+ di terza anta con perno inox per profili arrotondati</t>
  </si>
  <si>
    <t>9809A_06</t>
  </si>
  <si>
    <t>9809A_15</t>
  </si>
  <si>
    <t>9809A_23</t>
  </si>
  <si>
    <t>9809A_31</t>
  </si>
  <si>
    <t>9809A_32</t>
  </si>
  <si>
    <t>9809A_34</t>
  </si>
  <si>
    <t>9809A_35</t>
  </si>
  <si>
    <t>9809A_37</t>
  </si>
  <si>
    <t>9809A_41</t>
  </si>
  <si>
    <t>9809A_48</t>
  </si>
  <si>
    <t>9809A_50</t>
  </si>
  <si>
    <t>9809A_51</t>
  </si>
  <si>
    <t>9809A_58</t>
  </si>
  <si>
    <t>9809A_60</t>
  </si>
  <si>
    <t>9809A_61</t>
  </si>
  <si>
    <t>9809A_AH</t>
  </si>
  <si>
    <t>9809A_BN</t>
  </si>
  <si>
    <t>9809A_G5</t>
  </si>
  <si>
    <t>9809A_G6</t>
  </si>
  <si>
    <t>9809A_MR</t>
  </si>
  <si>
    <t>9809A_MV</t>
  </si>
  <si>
    <t>9809A_QM</t>
  </si>
  <si>
    <t>9809A_QX</t>
  </si>
  <si>
    <t>9809B_05</t>
  </si>
  <si>
    <t>Cerniera GRIP+ con perno in acciaio inox per profili arrotondati</t>
  </si>
  <si>
    <t>9809B_23</t>
  </si>
  <si>
    <t>9809B_31</t>
  </si>
  <si>
    <t>9809B_32</t>
  </si>
  <si>
    <t>9809B_35</t>
  </si>
  <si>
    <t>9809B_37</t>
  </si>
  <si>
    <t>9809B_41</t>
  </si>
  <si>
    <t>9809B_48</t>
  </si>
  <si>
    <t>9809B_50</t>
  </si>
  <si>
    <t>9809B_51</t>
  </si>
  <si>
    <t>9809B_58</t>
  </si>
  <si>
    <t>9809B_60</t>
  </si>
  <si>
    <t>9809B_61</t>
  </si>
  <si>
    <t>9809B_65</t>
  </si>
  <si>
    <t>9809B_76</t>
  </si>
  <si>
    <t>9809B_AH</t>
  </si>
  <si>
    <t>9809B_BN</t>
  </si>
  <si>
    <t>9809B_G5</t>
  </si>
  <si>
    <t>9809B_G6</t>
  </si>
  <si>
    <t>9809B_QX</t>
  </si>
  <si>
    <t>9810A_05</t>
  </si>
  <si>
    <t>9810A_06</t>
  </si>
  <si>
    <t>9810A_15</t>
  </si>
  <si>
    <t>9810A_23</t>
  </si>
  <si>
    <t>9810A_31</t>
  </si>
  <si>
    <t>9810A_32</t>
  </si>
  <si>
    <t>9810A_34</t>
  </si>
  <si>
    <t>9810A_35</t>
  </si>
  <si>
    <t>9810A_37</t>
  </si>
  <si>
    <t>9810A_41</t>
  </si>
  <si>
    <t>9810A_48</t>
  </si>
  <si>
    <t>9810A_50</t>
  </si>
  <si>
    <t>9810A_51</t>
  </si>
  <si>
    <t>9810A_58</t>
  </si>
  <si>
    <t>9810A_60</t>
  </si>
  <si>
    <t>9810A_61</t>
  </si>
  <si>
    <t>9810A_AH</t>
  </si>
  <si>
    <t>9810A_BN</t>
  </si>
  <si>
    <t>9810A_G5</t>
  </si>
  <si>
    <t>9810A_G6</t>
  </si>
  <si>
    <t>9810A_MV</t>
  </si>
  <si>
    <t>9810A_NJ</t>
  </si>
  <si>
    <t>9810A_OT</t>
  </si>
  <si>
    <t>9810A_QM</t>
  </si>
  <si>
    <t>9810A_QX</t>
  </si>
  <si>
    <t>9811A_05</t>
  </si>
  <si>
    <t>9811A_06</t>
  </si>
  <si>
    <t>9811A_15</t>
  </si>
  <si>
    <t>9811A_23</t>
  </si>
  <si>
    <t>9811A_31</t>
  </si>
  <si>
    <t>9811A_32</t>
  </si>
  <si>
    <t>9811A_34</t>
  </si>
  <si>
    <t>9811A_35</t>
  </si>
  <si>
    <t>9811A_37</t>
  </si>
  <si>
    <t>9811A_41</t>
  </si>
  <si>
    <t>9811A_48</t>
  </si>
  <si>
    <t>9811A_50</t>
  </si>
  <si>
    <t>9811A_51</t>
  </si>
  <si>
    <t>9811A_58</t>
  </si>
  <si>
    <t>9811A_60</t>
  </si>
  <si>
    <t>9811A_61</t>
  </si>
  <si>
    <t>9811A_65</t>
  </si>
  <si>
    <t>9811A_AH</t>
  </si>
  <si>
    <t>9811A_BN</t>
  </si>
  <si>
    <t>9811A_G5</t>
  </si>
  <si>
    <t>9811A_G6</t>
  </si>
  <si>
    <t>9811A_MV</t>
  </si>
  <si>
    <t>9811A_NJ</t>
  </si>
  <si>
    <t>9811A_OT</t>
  </si>
  <si>
    <t>9811A_QM</t>
  </si>
  <si>
    <t>9811A_QX</t>
  </si>
  <si>
    <t>9812A_05</t>
  </si>
  <si>
    <t>9812A_06</t>
  </si>
  <si>
    <t>9812A_15</t>
  </si>
  <si>
    <t>9812A_23</t>
  </si>
  <si>
    <t>9812A_31</t>
  </si>
  <si>
    <t>9812A_32</t>
  </si>
  <si>
    <t>9812A_34</t>
  </si>
  <si>
    <t>9812A_35</t>
  </si>
  <si>
    <t>9812A_37</t>
  </si>
  <si>
    <t>9812A_41</t>
  </si>
  <si>
    <t>9812A_48</t>
  </si>
  <si>
    <t>9812A_50</t>
  </si>
  <si>
    <t>9812A_51</t>
  </si>
  <si>
    <t>9812A_58</t>
  </si>
  <si>
    <t>9812A_60</t>
  </si>
  <si>
    <t>9812A_61</t>
  </si>
  <si>
    <t>9812A_BN</t>
  </si>
  <si>
    <t>9812A_G5</t>
  </si>
  <si>
    <t>9812A_G6</t>
  </si>
  <si>
    <t>9812A_MV</t>
  </si>
  <si>
    <t>9812A_NJ</t>
  </si>
  <si>
    <t>9812A_OT</t>
  </si>
  <si>
    <t>9812A_QM</t>
  </si>
  <si>
    <t>9812A_QX</t>
  </si>
  <si>
    <t>9813A_05</t>
  </si>
  <si>
    <t>9813A_06</t>
  </si>
  <si>
    <t>9813A_15</t>
  </si>
  <si>
    <t>9813A_23</t>
  </si>
  <si>
    <t>9813A_31</t>
  </si>
  <si>
    <t>9813A_32</t>
  </si>
  <si>
    <t>9813A_34</t>
  </si>
  <si>
    <t>9813A_35</t>
  </si>
  <si>
    <t>9813A_37</t>
  </si>
  <si>
    <t>9813A_41</t>
  </si>
  <si>
    <t>9813A_43</t>
  </si>
  <si>
    <t>9813A_48</t>
  </si>
  <si>
    <t>9813A_50</t>
  </si>
  <si>
    <t>9813A_51</t>
  </si>
  <si>
    <t>9813A_58</t>
  </si>
  <si>
    <t>9813A_60</t>
  </si>
  <si>
    <t>9813A_61</t>
  </si>
  <si>
    <t>9813A_65</t>
  </si>
  <si>
    <t>9813A_70</t>
  </si>
  <si>
    <t>9813A_76</t>
  </si>
  <si>
    <t>9813A_AH</t>
  </si>
  <si>
    <t>9813A_BN</t>
  </si>
  <si>
    <t>9813A_G5</t>
  </si>
  <si>
    <t>9813A_G6</t>
  </si>
  <si>
    <t>9813A_MR</t>
  </si>
  <si>
    <t>9813A_MV</t>
  </si>
  <si>
    <t>9813A_NJ</t>
  </si>
  <si>
    <t>9813A_NN</t>
  </si>
  <si>
    <t>9813A_OT</t>
  </si>
  <si>
    <t>9813A_OV</t>
  </si>
  <si>
    <t>9813A_QK</t>
  </si>
  <si>
    <t>9813A_QM</t>
  </si>
  <si>
    <t>9813A_QT</t>
  </si>
  <si>
    <t>9813A_QX</t>
  </si>
  <si>
    <t>9826_05</t>
  </si>
  <si>
    <t>Cerniera GRIP a pettine predisposta per spina di sicurezza</t>
  </si>
  <si>
    <t>9826_06</t>
  </si>
  <si>
    <t>9826_15</t>
  </si>
  <si>
    <t>9826_23</t>
  </si>
  <si>
    <t>9826_31</t>
  </si>
  <si>
    <t>9826_32</t>
  </si>
  <si>
    <t>9826_34</t>
  </si>
  <si>
    <t>9826_35</t>
  </si>
  <si>
    <t>9826_37</t>
  </si>
  <si>
    <t>9826_41</t>
  </si>
  <si>
    <t>9826_43</t>
  </si>
  <si>
    <t>9826_48</t>
  </si>
  <si>
    <t>9826_50</t>
  </si>
  <si>
    <t>9826_51</t>
  </si>
  <si>
    <t>9826_58</t>
  </si>
  <si>
    <t>9826_60</t>
  </si>
  <si>
    <t>9826_61</t>
  </si>
  <si>
    <t>9826_65</t>
  </si>
  <si>
    <t>9826_76</t>
  </si>
  <si>
    <t>9826_G5</t>
  </si>
  <si>
    <t>9826_G6</t>
  </si>
  <si>
    <t>9826_MR</t>
  </si>
  <si>
    <t>9826_MV</t>
  </si>
  <si>
    <t>9826_NJ</t>
  </si>
  <si>
    <t>9826_NN</t>
  </si>
  <si>
    <t>9826_QM</t>
  </si>
  <si>
    <t>9826_QX</t>
  </si>
  <si>
    <t>9826B_05</t>
  </si>
  <si>
    <t>9826B_06</t>
  </si>
  <si>
    <t>9826B_15</t>
  </si>
  <si>
    <t>9826B_23</t>
  </si>
  <si>
    <t>9826B_31</t>
  </si>
  <si>
    <t>9826B_32</t>
  </si>
  <si>
    <t>9826B_34</t>
  </si>
  <si>
    <t>9826B_35</t>
  </si>
  <si>
    <t>9826B_37</t>
  </si>
  <si>
    <t>9826B_41</t>
  </si>
  <si>
    <t>9826B_43</t>
  </si>
  <si>
    <t>9826B_48</t>
  </si>
  <si>
    <t>9826B_50</t>
  </si>
  <si>
    <t>9826B_51</t>
  </si>
  <si>
    <t>9826B_58</t>
  </si>
  <si>
    <t>9826B_60</t>
  </si>
  <si>
    <t>9826B_61</t>
  </si>
  <si>
    <t>9826B_65</t>
  </si>
  <si>
    <t>9826B_70</t>
  </si>
  <si>
    <t>9826B_76</t>
  </si>
  <si>
    <t>9826B_AH</t>
  </si>
  <si>
    <t>9826B_BN</t>
  </si>
  <si>
    <t>9826B_G5</t>
  </si>
  <si>
    <t>9826B_G6</t>
  </si>
  <si>
    <t>9826B_MR</t>
  </si>
  <si>
    <t>9826B_MV</t>
  </si>
  <si>
    <t>9826B_NJ</t>
  </si>
  <si>
    <t>9826B_NN</t>
  </si>
  <si>
    <t>9826B_OV</t>
  </si>
  <si>
    <t>9826B_QK</t>
  </si>
  <si>
    <t>9826B_QM</t>
  </si>
  <si>
    <t>9826B_QX</t>
  </si>
  <si>
    <t>9828K_00</t>
  </si>
  <si>
    <t>9828Z_88</t>
  </si>
  <si>
    <t>54111_23</t>
  </si>
  <si>
    <t>6885167_00</t>
  </si>
  <si>
    <t>Cinghia inferiore</t>
  </si>
  <si>
    <t>6885168_00</t>
  </si>
  <si>
    <t>Cinghia superiore</t>
  </si>
  <si>
    <t>telaio fisso</t>
  </si>
  <si>
    <t>porta balcone apertura ad anta/ribalta</t>
  </si>
  <si>
    <t>porta balcone apertura ad anta+anta/ribalta</t>
  </si>
  <si>
    <t>porta 1 anta complanare</t>
  </si>
  <si>
    <t>D32200035</t>
  </si>
  <si>
    <t>D6060002</t>
  </si>
  <si>
    <r>
      <t xml:space="preserve">AC0.157
</t>
    </r>
    <r>
      <rPr>
        <i/>
        <sz val="9"/>
        <rFont val="Verdana"/>
        <family val="2"/>
      </rPr>
      <t>Argento Satinato  15 mµ</t>
    </r>
  </si>
  <si>
    <r>
      <t xml:space="preserve">R9010.840
</t>
    </r>
    <r>
      <rPr>
        <i/>
        <sz val="9"/>
        <rFont val="Verdana"/>
        <family val="2"/>
      </rPr>
      <t>RAL9010 Lucido</t>
    </r>
  </si>
  <si>
    <t>D0010D03</t>
  </si>
  <si>
    <t>INCONTRO PUNTALI CREM.E +PUNTI CHIUSURA</t>
  </si>
  <si>
    <t>D0011C02</t>
  </si>
  <si>
    <t>11C02-CILINDRO SAGOM. 22/5 SERR. 11S01 G</t>
  </si>
  <si>
    <t>D0011M03</t>
  </si>
  <si>
    <t>11M03-MANIGLIA DI TRASCINAMENTO WELKA D.</t>
  </si>
  <si>
    <t>D0011M07</t>
  </si>
  <si>
    <t>11M07-MANIGLIA A PINZA LATERALE</t>
  </si>
  <si>
    <t>D0011P01</t>
  </si>
  <si>
    <t>11P01-PLACCA SAGOMATA PER  CILINDRO 11C0</t>
  </si>
  <si>
    <t>D0011P02</t>
  </si>
  <si>
    <t>11P02-PLACCA C/FORO DIAM.9 X SERR.11S02-</t>
  </si>
  <si>
    <t>D0011P03</t>
  </si>
  <si>
    <t>11P03-PLACCA CON ASOLA VASCHETTA SLIDE</t>
  </si>
  <si>
    <t>D0011P05</t>
  </si>
  <si>
    <t>11P05-POMOLO X QUADRO 8 MM.VERN</t>
  </si>
  <si>
    <t>D0011R05</t>
  </si>
  <si>
    <t>11R05-CONF.N4 CARRELLI PORTATA KG70 X AN</t>
  </si>
  <si>
    <t>D0011R07</t>
  </si>
  <si>
    <t>11R07-CONF.N.4 CARRELLI PORTATA KG.120 X</t>
  </si>
  <si>
    <t>D0011R09</t>
  </si>
  <si>
    <t>11R09-CONF.4 CARRELLI FISSI KG70 PER ANT</t>
  </si>
  <si>
    <t>D0011R10</t>
  </si>
  <si>
    <t>11R10-CARR. CARRERA 2 REGIS. DOMAL 40 SC</t>
  </si>
  <si>
    <t>D0011S02</t>
  </si>
  <si>
    <t>11S02-SERRATURA CON CHIAVE A CROCE  SLID</t>
  </si>
  <si>
    <t>D0011S03</t>
  </si>
  <si>
    <t>11S03-SERRATURA CON QUADRO 8 MM.SLIDE</t>
  </si>
  <si>
    <t>D0011S19</t>
  </si>
  <si>
    <t>11S19-KIT DI AGGANCIO PRATIKA-NADA  D40</t>
  </si>
  <si>
    <t>D0011S20</t>
  </si>
  <si>
    <t>11S20-KIT DI CHIUSURA X MAN. 11M55-59-60</t>
  </si>
  <si>
    <t>D0011S21</t>
  </si>
  <si>
    <t>11S21-KIT DI CHIUSURA X MAN.11M55-59-60</t>
  </si>
  <si>
    <t>D0011U01</t>
  </si>
  <si>
    <t>11U01-KIT X ASSEMBL. FINEST.SCORR. 2 ANT</t>
  </si>
  <si>
    <t>D0011U05</t>
  </si>
  <si>
    <t>11U05-KIT X DOMAL40 SCORREV.PORT.60KG</t>
  </si>
  <si>
    <t>D0011U06</t>
  </si>
  <si>
    <t>11U06-KIT PER SCORREVOLE MAX 60 KG PER A</t>
  </si>
  <si>
    <t>D0013D11</t>
  </si>
  <si>
    <t>13D11-CATENACCIO NYLON PER SCANALATURA E</t>
  </si>
  <si>
    <t>D0013D12</t>
  </si>
  <si>
    <t>13D12-CATENACCIO TOTEM X FINESTRE PISTA</t>
  </si>
  <si>
    <t>D0013S25</t>
  </si>
  <si>
    <t>13S25-CATENACCIO A 1 MAND. E SCROCCO REV</t>
  </si>
  <si>
    <t>D0015C50</t>
  </si>
  <si>
    <t>15C50-CREMONESE SUPERNOVA</t>
  </si>
  <si>
    <t>D0022M01</t>
  </si>
  <si>
    <t>22M01-MANIGLIA NYLON</t>
  </si>
  <si>
    <t>D0023M01</t>
  </si>
  <si>
    <t>23M01-MANIGLIETTA IN NYLON DOMAL 22/23</t>
  </si>
  <si>
    <t>D0023R01</t>
  </si>
  <si>
    <t>23R01-CARRELLO CON CUSCINETTO A SFERE IN</t>
  </si>
  <si>
    <t>D0030B11</t>
  </si>
  <si>
    <t>30B11-CERNIERA REVERSIBILE PER SORMONTO</t>
  </si>
  <si>
    <t>D0030B50</t>
  </si>
  <si>
    <t>30B50-CERNIERA SUNNY GENOVESE</t>
  </si>
  <si>
    <t>D0030B80</t>
  </si>
  <si>
    <t>30B80-CERNIERA A PETTINE PER SUNNY VENET</t>
  </si>
  <si>
    <t>D0030B90</t>
  </si>
  <si>
    <t>30B90-CERNIERA PER ANTINE FIORENTINA</t>
  </si>
  <si>
    <t>D0030D19</t>
  </si>
  <si>
    <t>30D19-COMPENSATORE IN ALL. PER PR 10763</t>
  </si>
  <si>
    <t>D0030D41</t>
  </si>
  <si>
    <t>30D41-COPPIA MEZZE SELLE PER COD. 30D21</t>
  </si>
  <si>
    <t>D0030DA0</t>
  </si>
  <si>
    <t>30DA0-COPPIA SELLE IN ALLUMINIO PER PR 2</t>
  </si>
  <si>
    <t>D0030DC0</t>
  </si>
  <si>
    <t>30DC0-COPPIA SELLE IN ALL.PER PR 27360</t>
  </si>
  <si>
    <t>D0030K95</t>
  </si>
  <si>
    <t>30K95-MANIGLIA ROTAZIONE AMBIDESTRA MARG</t>
  </si>
  <si>
    <t>D0030M16</t>
  </si>
  <si>
    <t>30M16-MANIGLIA A VASCHETTA NYLON NERO GA</t>
  </si>
  <si>
    <t>D0030R10</t>
  </si>
  <si>
    <t>30R10-PARACOLPO PER GUIDE A SCORRERE D.G</t>
  </si>
  <si>
    <t>D0030R11</t>
  </si>
  <si>
    <t>30R11-GUIDA A RULLO IN FIBRA</t>
  </si>
  <si>
    <t>D0030R12</t>
  </si>
  <si>
    <t>30R12-CARR. SCORR.LE C/CUSCINETTI PORT.</t>
  </si>
  <si>
    <t>D0030S01</t>
  </si>
  <si>
    <t>30S01-SERRATURA DA MONTANTE CILNDRO SAGO</t>
  </si>
  <si>
    <t>D0030V00</t>
  </si>
  <si>
    <t>30V00-VITE PER TASSELLO M6 7,6X 25</t>
  </si>
  <si>
    <t>D0030V01</t>
  </si>
  <si>
    <t>30V01-TASSELLO DOGHE DIAM.8X23 MM</t>
  </si>
  <si>
    <t>D0030V05</t>
  </si>
  <si>
    <t>30V05-GRANO M6X25 MM INOX PUNTA PIANA</t>
  </si>
  <si>
    <t>D0031D13</t>
  </si>
  <si>
    <t>31D13-CATENACCIOLO PER  DOMAL 31 TAPPARE</t>
  </si>
  <si>
    <t>D0040B01</t>
  </si>
  <si>
    <t>40B01-CERNIERA REV.C/PIASTR. DI AGGANCIO</t>
  </si>
  <si>
    <t>D0040B21</t>
  </si>
  <si>
    <t>40B21-COPPIA BRACCI SGANCIABILI</t>
  </si>
  <si>
    <t>D0040B22</t>
  </si>
  <si>
    <t>40B22-COPPIA ASTA TELESCOPICA INOX GRZ</t>
  </si>
  <si>
    <t>D0040B23</t>
  </si>
  <si>
    <t>40B23-CERN. COLLO LUNGO 4 ANTE PERSIANA</t>
  </si>
  <si>
    <t>D0040C01</t>
  </si>
  <si>
    <t>40C01-KIT COLL. CREM. EURO-STELLA   D40</t>
  </si>
  <si>
    <t>D0040D03</t>
  </si>
  <si>
    <t>40D03-INCONTRO DI CHIUSURA  DOMAL 40</t>
  </si>
  <si>
    <t>D0040D06</t>
  </si>
  <si>
    <t>40D06-CATENACCIO A PALETTO  DOMAL 40</t>
  </si>
  <si>
    <t>D0040D40</t>
  </si>
  <si>
    <t>40D40-SELLA REVERSIBILE OVALINA DA 50 MM</t>
  </si>
  <si>
    <t>D0040S01</t>
  </si>
  <si>
    <t>40S01-INCONTRO X SERR . X PORTE A 1-2 AN</t>
  </si>
  <si>
    <t>D0040S10</t>
  </si>
  <si>
    <t>40S10-KIT DI CHIUSURA SCIVOLA TIPO A</t>
  </si>
  <si>
    <t>D0060B70</t>
  </si>
  <si>
    <t>60B70-CERNIERA VASISTAS -SPORGERE D40 ZI</t>
  </si>
  <si>
    <t>D0060D21</t>
  </si>
  <si>
    <t>INCONTRO PER CATENACCIO</t>
  </si>
  <si>
    <t>D0060Y77</t>
  </si>
  <si>
    <t>60Y77-PALETTO (CORSA 20 MM) A SPINTA DA</t>
  </si>
  <si>
    <t>D0060Y83</t>
  </si>
  <si>
    <t>60Y83-CERNIERA 2 ALI DOMAL40</t>
  </si>
  <si>
    <t>D0064B00</t>
  </si>
  <si>
    <t>64B00-CERNIERA PRETTY</t>
  </si>
  <si>
    <t>D0064B40</t>
  </si>
  <si>
    <t>64B40-CERN.REVERSIBILE PRETTY COLLO LUNG</t>
  </si>
  <si>
    <t>D0064B70</t>
  </si>
  <si>
    <t>64B70-CERNIERA PER TERZA ANTA C/COLLO 19</t>
  </si>
  <si>
    <t>D0064D1L</t>
  </si>
  <si>
    <t>64D1L-CP KIT DI COLLEGAMENTO PER CREMONE</t>
  </si>
  <si>
    <t>D0071B96</t>
  </si>
  <si>
    <t>COPPIA FRIZIONI CON BLOCCO VERTICALE</t>
  </si>
  <si>
    <t>D0071U13</t>
  </si>
  <si>
    <t>ROSTRO LATO CERNIERE</t>
  </si>
  <si>
    <t>D0080S04</t>
  </si>
  <si>
    <t>80S04-SERR.ORIZ.SCROCCO/MANDATA ENTR.80</t>
  </si>
  <si>
    <t>D0080S14</t>
  </si>
  <si>
    <t>80S14-CILINDRO OVALE L=54 MM. (27/27)</t>
  </si>
  <si>
    <t>D0080S52</t>
  </si>
  <si>
    <t>80S52-INCONTRO IN NYLON PER SERRATURE 09</t>
  </si>
  <si>
    <t>D0091C12</t>
  </si>
  <si>
    <t>91C12-MANIGLIA A INCASSO EUROPA SL80-PA8</t>
  </si>
  <si>
    <t>D0096V88</t>
  </si>
  <si>
    <t>96V88-BLOCCO INTESTATURA FOX 1</t>
  </si>
  <si>
    <t>D0096V89</t>
  </si>
  <si>
    <t>96V89-BLOCCO INTESTATURA FOX 2</t>
  </si>
  <si>
    <t>D0097V25</t>
  </si>
  <si>
    <t>97V25-CAVALLOTTO PER TELAI L LAV.SU 13</t>
  </si>
  <si>
    <t>D00AW100</t>
  </si>
  <si>
    <t>AW100-CANTONALE CON OCCHIELLO PIANO</t>
  </si>
  <si>
    <t>D00AW101</t>
  </si>
  <si>
    <t>AW101-SELLA REVERS.PER OVALINA 50MM PR.5</t>
  </si>
  <si>
    <t>D00AW102</t>
  </si>
  <si>
    <t>AW102-SELLA REV. OVAL. 65MM PR50012</t>
  </si>
  <si>
    <t>D00AW112</t>
  </si>
  <si>
    <t>AW112-CERNIERA REVERSIBILE</t>
  </si>
  <si>
    <t>D00AW190</t>
  </si>
  <si>
    <t>AW190-BATTENTE A ZETA</t>
  </si>
  <si>
    <t>D00AW301</t>
  </si>
  <si>
    <t>AW301-SELLA REVERS.CON SPESS.</t>
  </si>
  <si>
    <t>D00AW404</t>
  </si>
  <si>
    <t>AW404-DOPPIA SELLA PER INGLESINA</t>
  </si>
  <si>
    <t>D00AW509</t>
  </si>
  <si>
    <t>AW509-CERNIERA TELAIO ANTA BATTENTE</t>
  </si>
  <si>
    <t>D00AW511</t>
  </si>
  <si>
    <t>AW511-CERNIERA COLLO LUNGO SUNNY XXMIG</t>
  </si>
  <si>
    <t>D00AW530</t>
  </si>
  <si>
    <t>AW530-BATTENTE A Z DOMAL SUNNY XXMIGLI</t>
  </si>
  <si>
    <t>D00AW580</t>
  </si>
  <si>
    <t>AW580-CP.STECC.PRETRANC.DX-SX X SUNNY XX</t>
  </si>
  <si>
    <t>D00AW650</t>
  </si>
  <si>
    <t>AW650-CERNIERA/CARDINE DOMAL SUNNY XXMIG</t>
  </si>
  <si>
    <t>D00AW652</t>
  </si>
  <si>
    <t>AW652-CANTONALE CON FORO DIAM.14MM X AW6</t>
  </si>
  <si>
    <t>D00AW653</t>
  </si>
  <si>
    <t>AW653-CANTONALE CON FORO DIAM.16MM X AW6</t>
  </si>
  <si>
    <t>D00BBK03</t>
  </si>
  <si>
    <t>BBK03-KIT DA 18 LAM. PASSO 70 H. 1300</t>
  </si>
  <si>
    <t>D00IS001</t>
  </si>
  <si>
    <t>IS001-CONTROPIASTRA IN NYLON 2 ANTE</t>
  </si>
  <si>
    <t>D00IS002</t>
  </si>
  <si>
    <t>IS002-CONTROPIASTRA IN NYLON 1 ANTA</t>
  </si>
  <si>
    <t>D00IS019</t>
  </si>
  <si>
    <t>IS019-CILINDRO OVALE 54MM OTTONE 27/27</t>
  </si>
  <si>
    <t>D00IS024</t>
  </si>
  <si>
    <t>IS024-SERR.ELE.1 MANDATA C/SCROCCO FRONT</t>
  </si>
  <si>
    <t>D00IS037</t>
  </si>
  <si>
    <t>IS037-SERR.MECC.DUE MANDATE E SCR.44MM</t>
  </si>
  <si>
    <t>D00IS045</t>
  </si>
  <si>
    <t>IS045-CILINDRO OVALE 67MM OTTONE 27/40</t>
  </si>
  <si>
    <t>D00IS047</t>
  </si>
  <si>
    <t>IS047-SERR.MECC.3 CHIUS.C/SCR.FR.22MM EN</t>
  </si>
  <si>
    <t>D00IS067</t>
  </si>
  <si>
    <t>IS067-SERR.MECC.64MM ENT.100 MM A CILIND</t>
  </si>
  <si>
    <t>D00IS069</t>
  </si>
  <si>
    <t>IS069-SERR.MECC.FASCIA 44MM ENT.80MM A C</t>
  </si>
  <si>
    <t>D00IS070</t>
  </si>
  <si>
    <t>IS070-SERR.ELE.DA MONT.ENT.30MM 3P CH.A</t>
  </si>
  <si>
    <t>D00IS072</t>
  </si>
  <si>
    <t>IS072-SERR.MULTIP. MECC.C/SCR. 2300MM EN</t>
  </si>
  <si>
    <t>D00IS084</t>
  </si>
  <si>
    <t>IS084-CILINDRO SAGOMATO 70MM NICHELATO 3</t>
  </si>
  <si>
    <t>D00IS085</t>
  </si>
  <si>
    <t>IS085-CILINDRO SAGOMATO 56MM NICHEL 28/2</t>
  </si>
  <si>
    <t>D00IS086</t>
  </si>
  <si>
    <t>IS086-CILINDRO SAGOMATO 90MM NICHEL 30/6</t>
  </si>
  <si>
    <t>D00IS092</t>
  </si>
  <si>
    <t>IS092-CILINDRO SAGOMATO MM70 OTTONE 30/4</t>
  </si>
  <si>
    <t>D00IS095</t>
  </si>
  <si>
    <t>IS095-CILINDRO OVALE MM60 OTTONE 27/33</t>
  </si>
  <si>
    <t>D00IS128</t>
  </si>
  <si>
    <t>IS128-SERR.2 PUNTI CHIUS.ALTO/BASSO</t>
  </si>
  <si>
    <t>D00PG001</t>
  </si>
  <si>
    <t>PG001-PROGRAMMA EMMEGISOFT PREV.TIPO ST</t>
  </si>
  <si>
    <t>D00PG002</t>
  </si>
  <si>
    <t>PG002-PROGRAM.EMMEGISOFT PREV.TIPOSTAND</t>
  </si>
  <si>
    <t>D00SL002</t>
  </si>
  <si>
    <t>SL002-KIT UNIVERSAL 7 UNVEGA36</t>
  </si>
  <si>
    <t>D00SL003</t>
  </si>
  <si>
    <t>SL003-KIT UNIVERSAL 8 UNVEGA36</t>
  </si>
  <si>
    <t>D00SL004</t>
  </si>
  <si>
    <t>SL004-KIT UNIVERSAL 9 UNVEGA36</t>
  </si>
  <si>
    <t>D00SL005</t>
  </si>
  <si>
    <t>SL005-KIT UNIVERSAL 10 UNVEGA36</t>
  </si>
  <si>
    <t>D00SL006</t>
  </si>
  <si>
    <t>SL006-KIT UNIVERSAL 11 UNVEGA36</t>
  </si>
  <si>
    <t>D00SL007</t>
  </si>
  <si>
    <t>SL007-KIT UNIVERSAL 12 UNVEGA36</t>
  </si>
  <si>
    <t>D00SL008</t>
  </si>
  <si>
    <t>SL008-KIT UNIVERSAL 13 UNVEGA36</t>
  </si>
  <si>
    <t>D00SL009</t>
  </si>
  <si>
    <t>SL009-KIT UNIVERSAL 14 UNVEGA36</t>
  </si>
  <si>
    <t>D00SL010</t>
  </si>
  <si>
    <t>SL010-KIT UNIVERSAL 15 UNVEGA36</t>
  </si>
  <si>
    <t>D00SL011</t>
  </si>
  <si>
    <t>SL011-KIT UNIVERSAL 16 UNVEGA36</t>
  </si>
  <si>
    <t>D00SL012</t>
  </si>
  <si>
    <t>SL012-KIT UNIVERSAL 17 UNVEGA36</t>
  </si>
  <si>
    <t>D00SL013</t>
  </si>
  <si>
    <t>SL013-KIT UNIVERSAL 18 UNVEGA36</t>
  </si>
  <si>
    <t>D00SL014</t>
  </si>
  <si>
    <t>SL014-KIT UNIVERSAL 19 UNVEGA36</t>
  </si>
  <si>
    <t>D00SL015</t>
  </si>
  <si>
    <t>SL015-KIT UNIVERSAL 20 UNVEGA36</t>
  </si>
  <si>
    <t>D00SL016</t>
  </si>
  <si>
    <t>SL016-KIT UNIVERSAL 21 UNVEGA36</t>
  </si>
  <si>
    <t>D00SL017</t>
  </si>
  <si>
    <t>SL017-KIT UNIVERSAL 22 UNVEGA36</t>
  </si>
  <si>
    <t>D00SL018</t>
  </si>
  <si>
    <t>SL018-KIT UNIVERSAL 23 UNVEGA36</t>
  </si>
  <si>
    <t>D00SL019</t>
  </si>
  <si>
    <t>SL019-KIT UNIVERSAL 24 UNVEGA36</t>
  </si>
  <si>
    <t>D00SL020</t>
  </si>
  <si>
    <t>SL020-KIT UNIVERSAL 25 UNVEGA36</t>
  </si>
  <si>
    <t>D00SL021</t>
  </si>
  <si>
    <t>SL021-KIT UNIVERSAL 26 UNVEGA36</t>
  </si>
  <si>
    <t>D00SL024</t>
  </si>
  <si>
    <t>SL024-KIT UNIVERSAL 29 UNVEGA36</t>
  </si>
  <si>
    <t>D00SL028</t>
  </si>
  <si>
    <t>SL028-KIT UNIVERSAL 33 UNVEGA36</t>
  </si>
  <si>
    <t>D00SLR03</t>
  </si>
  <si>
    <t>SLR03-CONF.4 CARRELLI REG.PORT.120KG/ANT</t>
  </si>
  <si>
    <t>D010B050</t>
  </si>
  <si>
    <t>10B050-CP.RIDUTT.AP.15°ABB.10B05 PORT.15</t>
  </si>
  <si>
    <t>D010B05N</t>
  </si>
  <si>
    <t>10B05N-CP COMPASSI 720mm APERTURA 20° 13</t>
  </si>
  <si>
    <t>D011S20N</t>
  </si>
  <si>
    <t>11S20N-KIT CHIUSURA VASCHETTA PRATIKA SL</t>
  </si>
  <si>
    <t>D013B26C</t>
  </si>
  <si>
    <t>13B26C-CERN.PORTA INT.BATTENTE LEGNO</t>
  </si>
  <si>
    <t>D013C100</t>
  </si>
  <si>
    <t>13C100-KIT MOVIMENTO ASTE AP. ESTERNA</t>
  </si>
  <si>
    <t>D030C110</t>
  </si>
  <si>
    <t>30C110-FERMO SUPERIORE PER SPAGNOLETTA</t>
  </si>
  <si>
    <t>D033B116</t>
  </si>
  <si>
    <t>33B116-CERN. FISSA 16X15 A FILO X BAND.O</t>
  </si>
  <si>
    <t>D033B117</t>
  </si>
  <si>
    <t>33B117-BANDELLA ORIZZONTALE DA 160MM</t>
  </si>
  <si>
    <t>D040B01M</t>
  </si>
  <si>
    <t>40B01M-CERNIERA DOMAL 40</t>
  </si>
  <si>
    <t>D060B109</t>
  </si>
  <si>
    <t>60B109-CERNIERA MECHANICA INT.93MM 2 ALI</t>
  </si>
  <si>
    <t>D068B101</t>
  </si>
  <si>
    <t>68B101-SUPP. CERNIERA INFERIORE C/PERNI</t>
  </si>
  <si>
    <t>D068B104</t>
  </si>
  <si>
    <t>68B104-SUPPORTO FORBICE CON PERNI DA 3MM</t>
  </si>
  <si>
    <t>D071B96O</t>
  </si>
  <si>
    <t>COPPIA FRIZIONI CON BLOCCO ORIZZONTALE</t>
  </si>
  <si>
    <t>D0ES2001</t>
  </si>
  <si>
    <t>ES2001-MANIGLIA CRISTINA</t>
  </si>
  <si>
    <t>D0MDK170</t>
  </si>
  <si>
    <t>MDK170-CONF.CARRELLI REGISTRABIILI  DOMA</t>
  </si>
  <si>
    <t>D13B26PS</t>
  </si>
  <si>
    <t>13B26PS-CERNIERA 13B26PS NEOS OSS.NATURA</t>
  </si>
  <si>
    <t>D4057012</t>
  </si>
  <si>
    <t xml:space="preserve">Anello Seeger per blocco perno Cerniera </t>
  </si>
  <si>
    <t>D4076010</t>
  </si>
  <si>
    <t>boccola di drenaggio con sfera</t>
  </si>
  <si>
    <t>D4200025</t>
  </si>
  <si>
    <t>4200025-PARASPIFFERO PER PORTE DA 43CM</t>
  </si>
  <si>
    <t>D4200026</t>
  </si>
  <si>
    <t>4200026-PARASPIFFERO PER PORTE DA 53 CM</t>
  </si>
  <si>
    <t>D4200027</t>
  </si>
  <si>
    <t>4200027-PARASPIFFERO PER PORTE DA 63CM</t>
  </si>
  <si>
    <t>D4200033</t>
  </si>
  <si>
    <t>4200033-PARASPIFFERO PER PORTE DA 123CM</t>
  </si>
  <si>
    <t>D4200034</t>
  </si>
  <si>
    <t>4200034-PARASPIFFERO PER PORTE DA 133CM</t>
  </si>
  <si>
    <t>D4240007</t>
  </si>
  <si>
    <t>4240007-KIT SPESSORI E 1/2 SELLE PER AW5</t>
  </si>
  <si>
    <t>D4270007</t>
  </si>
  <si>
    <t>33C115-VITE IN ACC.50MM X 33C114</t>
  </si>
  <si>
    <t>D4270017</t>
  </si>
  <si>
    <t>4270017-VITE L=100MM X MANIGLIA DOPPIA</t>
  </si>
  <si>
    <t>D4280073</t>
  </si>
  <si>
    <t>Rapid block spessori 20</t>
  </si>
  <si>
    <t>D5057004</t>
  </si>
  <si>
    <t>CHIAVE DI SGANCIO CARRELLI SUPERIORI</t>
  </si>
  <si>
    <t>D5057005</t>
  </si>
  <si>
    <t>MASCHERINA DI FORATURA PER CARRELLI</t>
  </si>
  <si>
    <t>D5057013</t>
  </si>
  <si>
    <t>Dima Per Foratura Cerniera Sx</t>
  </si>
  <si>
    <t>D5057014</t>
  </si>
  <si>
    <t>Dima Per Foratura Cerniera Dx</t>
  </si>
  <si>
    <t>D5060005</t>
  </si>
  <si>
    <t>Dima foratura interassi 67-93mm</t>
  </si>
  <si>
    <t>D5210343</t>
  </si>
  <si>
    <t>5210343-DIMA FORO SPINE SQUADRETTE TELAI</t>
  </si>
  <si>
    <t>D5210344</t>
  </si>
  <si>
    <t>5210344-DIMA FORO SPINE SQUADRETTE ANTA</t>
  </si>
  <si>
    <t>D5260038</t>
  </si>
  <si>
    <t>5260038-CHIAVE DI REG PER CERN 6210036</t>
  </si>
  <si>
    <t>D5270014</t>
  </si>
  <si>
    <t>5270014-UTENSILE INSERIMENTO CLIP 428002</t>
  </si>
  <si>
    <t>D6057000</t>
  </si>
  <si>
    <t>CREMONESE DALILA DX</t>
  </si>
  <si>
    <t>D6057001</t>
  </si>
  <si>
    <t>CREMONESE DELIA DX</t>
  </si>
  <si>
    <t>D6057002</t>
  </si>
  <si>
    <t>COPPIA CERNIERE ANTA RIBALTA PORTATA 120</t>
  </si>
  <si>
    <t>D6057003</t>
  </si>
  <si>
    <t>COPPIA CERNIERE ANTA RIBALTA PORTATA 160</t>
  </si>
  <si>
    <t>D6057004</t>
  </si>
  <si>
    <t>CERNIERA 2 ALI ANTA BATTENTE 80KG</t>
  </si>
  <si>
    <t>D6057005</t>
  </si>
  <si>
    <t>CERNIERA 2 ALI TERZA ANTA BATTENTE 64KG</t>
  </si>
  <si>
    <t>D6057006</t>
  </si>
  <si>
    <t>CERNIERA A PETTINE</t>
  </si>
  <si>
    <t>D6057007</t>
  </si>
  <si>
    <t>KIT BASE ANTA RIBALTA</t>
  </si>
  <si>
    <t>D6057008</t>
  </si>
  <si>
    <t>BRACCIO ANTA RIBALTA L 425-564mm</t>
  </si>
  <si>
    <t>D6057009</t>
  </si>
  <si>
    <t>BRACCIO ANTA RIBALTA L 565-1700mm</t>
  </si>
  <si>
    <t>D6057010</t>
  </si>
  <si>
    <t>KIT MANOVRA LOGICA BRACCIO LUNGO</t>
  </si>
  <si>
    <t>D6057011</t>
  </si>
  <si>
    <t>KIT MANOVRA LOGICA BRACCIO CORTO</t>
  </si>
  <si>
    <t>D6057012</t>
  </si>
  <si>
    <t>GIUNZIONI BRACCIO SUPPL. MANOVRA LOGICA</t>
  </si>
  <si>
    <t>D6057013</t>
  </si>
  <si>
    <t>CREMAGLIERE SINISTRE PER CASSA RIBASSATA</t>
  </si>
  <si>
    <t>D6057014</t>
  </si>
  <si>
    <t>INCONTRO PER CHIUSURA SUPPLEMENTARE</t>
  </si>
  <si>
    <t>D6057015</t>
  </si>
  <si>
    <t>PUNTO DI CHIUSURA SUPPLEMENTARE</t>
  </si>
  <si>
    <t>D6057016</t>
  </si>
  <si>
    <t>PUNTO DI CHIUSURA SUPPL. ANTIEFFRAZIONE</t>
  </si>
  <si>
    <t>D6057017</t>
  </si>
  <si>
    <t>MECCANISMO MONODIREZIONALE MARTELLINA</t>
  </si>
  <si>
    <t>D6057018</t>
  </si>
  <si>
    <t>INCONTRO DOPPIO IN ZAMA</t>
  </si>
  <si>
    <t>D6057019</t>
  </si>
  <si>
    <t>COPPIA CATENACCI REGISTRAB. SECONDA ANTA</t>
  </si>
  <si>
    <t>D6057020</t>
  </si>
  <si>
    <t>KIT AERAZIONE PER ANTA BATTENTE</t>
  </si>
  <si>
    <t>D6057021</t>
  </si>
  <si>
    <t>MECCANISMO BIDIREZIONALE PER MARTELLINA</t>
  </si>
  <si>
    <t>D6057022</t>
  </si>
  <si>
    <t>KIT CHIUSURE BILICO ORIZZ.-VERT.</t>
  </si>
  <si>
    <t>D6057023</t>
  </si>
  <si>
    <t>CREMONESE DELIA ANTA RIBALTA</t>
  </si>
  <si>
    <t>D6057024</t>
  </si>
  <si>
    <t>CREMONESE DORA CHIAVE DX A-R LOGICA</t>
  </si>
  <si>
    <t>D6057025</t>
  </si>
  <si>
    <t>CREMONESE DORA  CHIAVE SX A-R LOGICA</t>
  </si>
  <si>
    <t>D6057026</t>
  </si>
  <si>
    <t>CREMONESE DALILA ANTA RIBALTA</t>
  </si>
  <si>
    <t>D6057027</t>
  </si>
  <si>
    <t>MARTELLINA DORA QUADRO 7MM</t>
  </si>
  <si>
    <t>D6057028</t>
  </si>
  <si>
    <t>MARTELLINA DOROTEA QUADRO 7MM</t>
  </si>
  <si>
    <t>D6057029</t>
  </si>
  <si>
    <t>MARTELLINA DALILA QUADRO 7MM</t>
  </si>
  <si>
    <t>D6057030</t>
  </si>
  <si>
    <t>MARTELLINA DELIA QUADRO 7MM</t>
  </si>
  <si>
    <t>D6057031</t>
  </si>
  <si>
    <t>MARTELLINA DAFNE QUADRO 7MM</t>
  </si>
  <si>
    <t>D6057032</t>
  </si>
  <si>
    <t>CREMONESE DORA</t>
  </si>
  <si>
    <t>D6057033</t>
  </si>
  <si>
    <t>CREMONESE DORA ANTA RIBALTA</t>
  </si>
  <si>
    <t>D6057034</t>
  </si>
  <si>
    <t>CREMONESE DORA CON CHIAVE</t>
  </si>
  <si>
    <t>D6057035</t>
  </si>
  <si>
    <t>BLOCCO PER TRASPORTO ANTA RIBALTA</t>
  </si>
  <si>
    <t>D6057036</t>
  </si>
  <si>
    <t>BLOCCO PER TRASPORTO ANTA BATTENTE</t>
  </si>
  <si>
    <t>D6057038</t>
  </si>
  <si>
    <t>KIT CHIUSURE SUPPLEMENTARI A/R</t>
  </si>
  <si>
    <t>D6057039</t>
  </si>
  <si>
    <t>KIT CHIUSURE SUPPL. MANOVRA LOGICA</t>
  </si>
  <si>
    <t>D6057040</t>
  </si>
  <si>
    <t>CREMONESE APERTURA ESTERNA</t>
  </si>
  <si>
    <t>D6057041</t>
  </si>
  <si>
    <t>MARTELLINA DIANA QUADRO 7MM</t>
  </si>
  <si>
    <t>D6057042</t>
  </si>
  <si>
    <t>COPPIA MANIGLIE PER PORTE DORA</t>
  </si>
  <si>
    <t>D6057043</t>
  </si>
  <si>
    <t>COPPIA MANIGLIE PER PORTE DOROTEA</t>
  </si>
  <si>
    <t>D6057044</t>
  </si>
  <si>
    <t>COPPIA MANIGLIE PER PORTE DIANA</t>
  </si>
  <si>
    <t>D6057045</t>
  </si>
  <si>
    <t>COPPIA MANIGLIE PER PORTE DELIA</t>
  </si>
  <si>
    <t>D6057046</t>
  </si>
  <si>
    <t>COPPIA MANIGLIE PER PORTE DAFNE</t>
  </si>
  <si>
    <t>D6057047</t>
  </si>
  <si>
    <t>COPPIA MANIGLIE PER PORTE DALILA</t>
  </si>
  <si>
    <t>D6057048</t>
  </si>
  <si>
    <t>BOCCHETTA COPRI CILINDRO STONDATA</t>
  </si>
  <si>
    <t>D6057049</t>
  </si>
  <si>
    <t>QUADRO 8mm L 127mm</t>
  </si>
  <si>
    <t>D6057050</t>
  </si>
  <si>
    <t>QUADRO 8mm L 140mm</t>
  </si>
  <si>
    <t>D6057051</t>
  </si>
  <si>
    <t>QUADRO 8mm L 160mm</t>
  </si>
  <si>
    <t>D6057052</t>
  </si>
  <si>
    <t>CATENACCIO PER PORTE CON BOCCOLE</t>
  </si>
  <si>
    <t>D6057053</t>
  </si>
  <si>
    <t>Kit base anta ribalta</t>
  </si>
  <si>
    <t>D6057054</t>
  </si>
  <si>
    <t>Guida Compasso 735</t>
  </si>
  <si>
    <t>D6057055</t>
  </si>
  <si>
    <t>Compasso 735 DX</t>
  </si>
  <si>
    <t>D6057056</t>
  </si>
  <si>
    <t>Compasso 735 SX</t>
  </si>
  <si>
    <t>D6057057</t>
  </si>
  <si>
    <t>Guida Compasso 500</t>
  </si>
  <si>
    <t>D6057058</t>
  </si>
  <si>
    <t>Compasso 500 DX</t>
  </si>
  <si>
    <t>D6057059</t>
  </si>
  <si>
    <t>Compasso 500 SX</t>
  </si>
  <si>
    <t>D6057060</t>
  </si>
  <si>
    <t>Cerniera inferiore DX</t>
  </si>
  <si>
    <t>D6057061</t>
  </si>
  <si>
    <t>Cerniera inferiore SX</t>
  </si>
  <si>
    <t>D6057062</t>
  </si>
  <si>
    <t>Cardine inferiore DX</t>
  </si>
  <si>
    <t>D6057063</t>
  </si>
  <si>
    <t>Cardine inferiore SX</t>
  </si>
  <si>
    <t>D6057064</t>
  </si>
  <si>
    <t>Secondo compasso</t>
  </si>
  <si>
    <t>D6057065</t>
  </si>
  <si>
    <t>Kit chiusura supplementare</t>
  </si>
  <si>
    <t>D6057066</t>
  </si>
  <si>
    <t>D6057067</t>
  </si>
  <si>
    <t>Rullino</t>
  </si>
  <si>
    <t>D6057068</t>
  </si>
  <si>
    <t>Supporto anta  100-150 Kg DX</t>
  </si>
  <si>
    <t>D6057069</t>
  </si>
  <si>
    <t>Supporto anta 100-150 Kg SX</t>
  </si>
  <si>
    <t>D6057070</t>
  </si>
  <si>
    <t>Kit base Anta</t>
  </si>
  <si>
    <t>D6057071</t>
  </si>
  <si>
    <t>Kit base Anta con chiusure suppl.</t>
  </si>
  <si>
    <t>D6057072</t>
  </si>
  <si>
    <t>Cardine superiore DX</t>
  </si>
  <si>
    <t>D6057073</t>
  </si>
  <si>
    <t>Cardine superiore SX</t>
  </si>
  <si>
    <t>D6057074</t>
  </si>
  <si>
    <t>Cerniera superiore</t>
  </si>
  <si>
    <t>D6057075</t>
  </si>
  <si>
    <t>Rostro intermedio</t>
  </si>
  <si>
    <t>D6057076</t>
  </si>
  <si>
    <t>Bracci vasistas</t>
  </si>
  <si>
    <t>D6057077</t>
  </si>
  <si>
    <t>Kit chiusura 2 anta</t>
  </si>
  <si>
    <t>D6057078</t>
  </si>
  <si>
    <t>Incontro di sicurezza</t>
  </si>
  <si>
    <t>D6057079</t>
  </si>
  <si>
    <t>Nottolino di sicurezza RC3</t>
  </si>
  <si>
    <t>D6057080</t>
  </si>
  <si>
    <t>Meccanismo a leva monocomando</t>
  </si>
  <si>
    <t>D6057081</t>
  </si>
  <si>
    <t>Blocco 2. Anta tipo scrocchetto</t>
  </si>
  <si>
    <t>D6057083</t>
  </si>
  <si>
    <t>Meccanismo interno con errata manovra</t>
  </si>
  <si>
    <t>D6057084</t>
  </si>
  <si>
    <t>Meccanismo interno martellina</t>
  </si>
  <si>
    <t>D6057085</t>
  </si>
  <si>
    <t>Martellina con chiave</t>
  </si>
  <si>
    <t>D6057086</t>
  </si>
  <si>
    <t>Limitatore di apertura</t>
  </si>
  <si>
    <t>D6057087</t>
  </si>
  <si>
    <t>Limit. apertura azione frenante 1</t>
  </si>
  <si>
    <t>D6057088</t>
  </si>
  <si>
    <t>Limit. apertura azione frenante 2</t>
  </si>
  <si>
    <t>D6057112</t>
  </si>
  <si>
    <t>COPPIA CERNIERE ANTA ABBINATA 120KG</t>
  </si>
  <si>
    <t>D6057113</t>
  </si>
  <si>
    <t>BOCCHETTA COPRI CILINDRO SQUADRATA</t>
  </si>
  <si>
    <t>D6057114</t>
  </si>
  <si>
    <t>COPPIA CERNIERE ANTA ABBINATA POR. 160KG</t>
  </si>
  <si>
    <t>D6057115</t>
  </si>
  <si>
    <t>QUADRO 7/8X145 DISSASSAM.7X70+8X30+7X45</t>
  </si>
  <si>
    <t>D6057116</t>
  </si>
  <si>
    <t>QUADRO 7/8X135 DISSASSAM. 7X40+8X30+7X65</t>
  </si>
  <si>
    <t>D6057117</t>
  </si>
  <si>
    <t>QUADRO 8X165 mm</t>
  </si>
  <si>
    <t>D6057118</t>
  </si>
  <si>
    <t>QUADRO 8X175 mm</t>
  </si>
  <si>
    <t>D6057119</t>
  </si>
  <si>
    <t>MOVIMENTO QUADRO 7X40</t>
  </si>
  <si>
    <t>D6057120</t>
  </si>
  <si>
    <t>QUADRO 7/8x165 DISSASSAM. 7x80+8x30+7x55</t>
  </si>
  <si>
    <t>D6057123</t>
  </si>
  <si>
    <t>Kit RC per 2 anta ribalta</t>
  </si>
  <si>
    <t>D6057124</t>
  </si>
  <si>
    <t>COMANDO A LEVA BIDIREZIONALE</t>
  </si>
  <si>
    <t>D6057125</t>
  </si>
  <si>
    <t>QUADRO 8mm L 150mm</t>
  </si>
  <si>
    <t>D6057126</t>
  </si>
  <si>
    <t>Kit traino bilico verticale</t>
  </si>
  <si>
    <t>D6057127</t>
  </si>
  <si>
    <t>Kit traino bilico orizzontale</t>
  </si>
  <si>
    <t>D6057128</t>
  </si>
  <si>
    <t>CRICCHETTO</t>
  </si>
  <si>
    <t>D6057129</t>
  </si>
  <si>
    <t>Kit chiusura bilico opposto manigliglia</t>
  </si>
  <si>
    <t>D6057130</t>
  </si>
  <si>
    <t>Kit RC per anta ribalta</t>
  </si>
  <si>
    <t>D6057131</t>
  </si>
  <si>
    <t>D6057132</t>
  </si>
  <si>
    <t>MECCAN.INCASSO BIDIREZIONALE QUADRO 33,5</t>
  </si>
  <si>
    <t>D6057133</t>
  </si>
  <si>
    <t>MOVIMENTO QUADRO 7x60mm</t>
  </si>
  <si>
    <t>D6057134</t>
  </si>
  <si>
    <t>KIT CHIUSURA NOTTOLINI INOX REGISTRABILI</t>
  </si>
  <si>
    <t>D6057135</t>
  </si>
  <si>
    <t>MARTELLINA DIONISIA QUADRO 7MM</t>
  </si>
  <si>
    <t>D6057136</t>
  </si>
  <si>
    <t>Piastra di fissaggio riscontri RC3</t>
  </si>
  <si>
    <t>D6057137</t>
  </si>
  <si>
    <t>Compasso DX da 390mm</t>
  </si>
  <si>
    <t>D6057138</t>
  </si>
  <si>
    <t>Comapsso SX da 390mm</t>
  </si>
  <si>
    <t>D6057139</t>
  </si>
  <si>
    <t>Coppia bracci telescopici a scatto</t>
  </si>
  <si>
    <t>D6057140</t>
  </si>
  <si>
    <t>Kit Base per 1 anta destra</t>
  </si>
  <si>
    <t>D6057141</t>
  </si>
  <si>
    <t>Kit base 1 anta SX</t>
  </si>
  <si>
    <t>D6057142</t>
  </si>
  <si>
    <t>Kit base per 2 ante</t>
  </si>
  <si>
    <t>D6057143</t>
  </si>
  <si>
    <t>Rinvio angolare</t>
  </si>
  <si>
    <t>D6057144</t>
  </si>
  <si>
    <t>Supporto anta sinistra</t>
  </si>
  <si>
    <t>D6057145</t>
  </si>
  <si>
    <t>Cerniera Telaio A Scomparsa Sx</t>
  </si>
  <si>
    <t>D6057146</t>
  </si>
  <si>
    <t>Scontro ribalta</t>
  </si>
  <si>
    <t>D6057147</t>
  </si>
  <si>
    <t>Scontro nottolino</t>
  </si>
  <si>
    <t>D6057148</t>
  </si>
  <si>
    <t>Supporto anta DX</t>
  </si>
  <si>
    <t>D6057149</t>
  </si>
  <si>
    <t>Cerniera Telaio A Scomparsa Dx</t>
  </si>
  <si>
    <t>D6057150</t>
  </si>
  <si>
    <t>Asta leva da 1351 a 1600</t>
  </si>
  <si>
    <t>D6057153</t>
  </si>
  <si>
    <t>Cremonese E=15 altezza da 250 a 349mm</t>
  </si>
  <si>
    <t>D6057154</t>
  </si>
  <si>
    <t>Cremonese E=15 altezza da 350 a 450mm</t>
  </si>
  <si>
    <t>D6057155</t>
  </si>
  <si>
    <t>Cremonese E=15 altezza da 451 a 550mm</t>
  </si>
  <si>
    <t>D6057156</t>
  </si>
  <si>
    <t>Cremonese E=15 altezza da 551 a 720mm</t>
  </si>
  <si>
    <t>D6057157</t>
  </si>
  <si>
    <t>Cremonese E=15 altezza da 721 a 850mm</t>
  </si>
  <si>
    <t>D6057158</t>
  </si>
  <si>
    <t>Cremonese E=15 altezza da 851 a 1100mm</t>
  </si>
  <si>
    <t>D6057159</t>
  </si>
  <si>
    <t>Cremonese E=15 altezza da 1101 a 1350mm</t>
  </si>
  <si>
    <t>D6057160</t>
  </si>
  <si>
    <t>Cremonese E=15 altezza da 1351 a 1600mm</t>
  </si>
  <si>
    <t>D6057161</t>
  </si>
  <si>
    <t>Cremonese E=15 altezza da 1851 a 2100mm</t>
  </si>
  <si>
    <t>D6057162</t>
  </si>
  <si>
    <t>Cremonese E=15 altezza da 2101 a 2350mm</t>
  </si>
  <si>
    <t>D6057163</t>
  </si>
  <si>
    <t>Chiusura supplementare da 480 a 720mm</t>
  </si>
  <si>
    <t>D6057164</t>
  </si>
  <si>
    <t>Chiusura supplementare da 721 a 1100mm</t>
  </si>
  <si>
    <t>D6057165</t>
  </si>
  <si>
    <t>Chiusura supplementare da 1010 a 1350mm</t>
  </si>
  <si>
    <t>D6057166</t>
  </si>
  <si>
    <t>Chiusura supplementare da1351mm a 1850mm</t>
  </si>
  <si>
    <t>D6057167</t>
  </si>
  <si>
    <t>Chiusure supplementari da 1851 a 2100mm</t>
  </si>
  <si>
    <t>D6057168</t>
  </si>
  <si>
    <t>Chiusure Supplementari Da 2101 A 2350Mm</t>
  </si>
  <si>
    <t>D6057169</t>
  </si>
  <si>
    <t>Braccio di sostegno SX 390-750mm</t>
  </si>
  <si>
    <t>D6057170</t>
  </si>
  <si>
    <t>Braccio di sostegno SX 751-1400mm</t>
  </si>
  <si>
    <t>D6057171</t>
  </si>
  <si>
    <t>Braccio di sostegno DX 390-750mm</t>
  </si>
  <si>
    <t>D6057172</t>
  </si>
  <si>
    <t>Braccio di sostegno DX 751-1400mm</t>
  </si>
  <si>
    <t>D6057173</t>
  </si>
  <si>
    <t>Frontale sostegno 390-500mm</t>
  </si>
  <si>
    <t>D6057174</t>
  </si>
  <si>
    <t>Frontale sostegno 501-750mm</t>
  </si>
  <si>
    <t>D6057175</t>
  </si>
  <si>
    <t>Frontale sostegno 751-950mm</t>
  </si>
  <si>
    <t>D6057176</t>
  </si>
  <si>
    <t>Trasmissione angolare ridotta 1 lato</t>
  </si>
  <si>
    <t>D6057177</t>
  </si>
  <si>
    <t>Trasmissione ridotta con uscita puntale</t>
  </si>
  <si>
    <t>D6057178</t>
  </si>
  <si>
    <t>Scontro per trasmissione con puntale</t>
  </si>
  <si>
    <t>D6057179</t>
  </si>
  <si>
    <t>Cerniera superiore a battente SX</t>
  </si>
  <si>
    <t>D6057180</t>
  </si>
  <si>
    <t>Cerniera superiore a battente DX</t>
  </si>
  <si>
    <t>D6057181</t>
  </si>
  <si>
    <t>Frontale per cerniere a battente</t>
  </si>
  <si>
    <t>D6057182</t>
  </si>
  <si>
    <t>Cerniera Centrale Per Lato Telaio</t>
  </si>
  <si>
    <t>D6057183</t>
  </si>
  <si>
    <t>Limitatore Di Apertura Largh 650-800Mm</t>
  </si>
  <si>
    <t>D6057184</t>
  </si>
  <si>
    <t>Limitatore Di Apertura Largh 801-1400Mm</t>
  </si>
  <si>
    <t>D6057185</t>
  </si>
  <si>
    <t>Piastra D'Attacco Per Braccio Limitatore</t>
  </si>
  <si>
    <t>D6057186</t>
  </si>
  <si>
    <t>Elemento Per Portata Da 130Kg A 160Kg</t>
  </si>
  <si>
    <t>D6057187</t>
  </si>
  <si>
    <t>Scontro Per Dispositivo Afm Per 1 Anta</t>
  </si>
  <si>
    <t>D6057188</t>
  </si>
  <si>
    <t>Scrocco (Clip)</t>
  </si>
  <si>
    <t>D6057189</t>
  </si>
  <si>
    <t>Cremonese Per Vasistas E=15Mm 591-750Mm</t>
  </si>
  <si>
    <t>D6057190</t>
  </si>
  <si>
    <t>Cremonese Per Vasistas E=15Mm 751-1600Mm</t>
  </si>
  <si>
    <t>D6057191</t>
  </si>
  <si>
    <t>Cremonese Per Vasistas E=15Mm 951-1200Mm</t>
  </si>
  <si>
    <t>D6057192</t>
  </si>
  <si>
    <t>Cremonese Vasistas E=15Mm 1201-1450Mm</t>
  </si>
  <si>
    <t>D6057193</t>
  </si>
  <si>
    <t>Cremonese Vasistas E=15Mm 1451-1950Mm</t>
  </si>
  <si>
    <t>D6057194</t>
  </si>
  <si>
    <t>Cremonese Vasistas E=15Mm 1951-2450Mm</t>
  </si>
  <si>
    <t>D6057195</t>
  </si>
  <si>
    <t>Sostegno Per Ribalta</t>
  </si>
  <si>
    <t>D6057196</t>
  </si>
  <si>
    <t>Corner Transmission</t>
  </si>
  <si>
    <t>D6057197</t>
  </si>
  <si>
    <t>Giunto Z 180°</t>
  </si>
  <si>
    <t>D6057198</t>
  </si>
  <si>
    <t>MARTELLINA DIONISIA SQUADRATA</t>
  </si>
  <si>
    <t>D6059000</t>
  </si>
  <si>
    <t>MECCANISMO MONODIREZIONALE MINIMALE</t>
  </si>
  <si>
    <t>D6059001</t>
  </si>
  <si>
    <t>MECCANISMO BIDIREZIONALE MINIMALE</t>
  </si>
  <si>
    <t>D6060000</t>
  </si>
  <si>
    <t>CERNIERA A TRE ALI</t>
  </si>
  <si>
    <t>D6060001</t>
  </si>
  <si>
    <t>cerniera per porte 2 ali interasse 60mm</t>
  </si>
  <si>
    <t>Cerniera 3 ali interasse 60mm</t>
  </si>
  <si>
    <t>D6060003</t>
  </si>
  <si>
    <t>CERNIERA inter.93mm VIE DI FUGA</t>
  </si>
  <si>
    <t>D6060004</t>
  </si>
  <si>
    <t>CERNIERA PER PORTE 3 ALI INTERASSE 93mm</t>
  </si>
  <si>
    <t>D6060005</t>
  </si>
  <si>
    <t>Perni di fissaggio 68mm</t>
  </si>
  <si>
    <t>D6060006</t>
  </si>
  <si>
    <t>PERNI AUTOCENTRANTI 79mm</t>
  </si>
  <si>
    <t>D6060007</t>
  </si>
  <si>
    <t>SPESSORE 10mm PER CERNIERA</t>
  </si>
  <si>
    <t>D6060008</t>
  </si>
  <si>
    <t>COPPIA VITI DI FISSAGGIO CERNIERA</t>
  </si>
  <si>
    <t>D6060009</t>
  </si>
  <si>
    <t>Kit contropiastre cern 2 ali</t>
  </si>
  <si>
    <t>D6060010</t>
  </si>
  <si>
    <t>KIT CONTROPIASTRE PER CERNIERE A 3 ALI</t>
  </si>
  <si>
    <t>D6060011</t>
  </si>
  <si>
    <t>CATENACCIO A LEVA H 650mm PERNO L 22mm</t>
  </si>
  <si>
    <t>D6060012</t>
  </si>
  <si>
    <t>INCONTRO CATENACCIO A LEVA</t>
  </si>
  <si>
    <t>D6060013</t>
  </si>
  <si>
    <t>KIT GRADINO 10mm</t>
  </si>
  <si>
    <t>D6074001</t>
  </si>
  <si>
    <t>Manig. coman. chiusura fix boccole</t>
  </si>
  <si>
    <t>D6074002</t>
  </si>
  <si>
    <t>Chiusura a Leva</t>
  </si>
  <si>
    <t>D6074003</t>
  </si>
  <si>
    <t>Comando chiusura boccole filettate</t>
  </si>
  <si>
    <t>D6074006</t>
  </si>
  <si>
    <t>Maniglia a Vaschetta</t>
  </si>
  <si>
    <t>D6074007</t>
  </si>
  <si>
    <t>Chiusura Laterale</t>
  </si>
  <si>
    <t>D6074009</t>
  </si>
  <si>
    <t>KIT CHIUSURA X MANIGLIA A VASCHETTA</t>
  </si>
  <si>
    <t>D6074010</t>
  </si>
  <si>
    <t>CILINDRO MONOPROFILO DA 30mm</t>
  </si>
  <si>
    <t>D6074011</t>
  </si>
  <si>
    <t>CILINDRO SAGOMATO 80mm 30/50</t>
  </si>
  <si>
    <t>D6074012</t>
  </si>
  <si>
    <t>CILINDRO SAGOMATO 80mm 30/50 CON POMOLO</t>
  </si>
  <si>
    <t>D6074013</t>
  </si>
  <si>
    <t>CILINDRO SAGOMATO 60mm 30/30</t>
  </si>
  <si>
    <t>D6074014</t>
  </si>
  <si>
    <t>Coppia Rosette x Cilindro</t>
  </si>
  <si>
    <t>D6074015</t>
  </si>
  <si>
    <t>Chiusura 1 Punto</t>
  </si>
  <si>
    <t>D6074016</t>
  </si>
  <si>
    <t>Chiusura 2 Punti</t>
  </si>
  <si>
    <t>D6074017</t>
  </si>
  <si>
    <t>Chiusura 3 Punti</t>
  </si>
  <si>
    <t>D6074018</t>
  </si>
  <si>
    <t>Chiusura 3 Punti+Cilindro</t>
  </si>
  <si>
    <t>D6074019</t>
  </si>
  <si>
    <t>Fissaggio x Serratura</t>
  </si>
  <si>
    <t>D6074020</t>
  </si>
  <si>
    <t>INCONTRO A CONTRASTO</t>
  </si>
  <si>
    <t>D6074021</t>
  </si>
  <si>
    <t>Fissaggio a Vite</t>
  </si>
  <si>
    <t>D6074022</t>
  </si>
  <si>
    <t>Carrello Singolo Registr. Anta 80Kg</t>
  </si>
  <si>
    <t>D6074023</t>
  </si>
  <si>
    <t>Carrello Doppio Registr. Anta 160Kg</t>
  </si>
  <si>
    <t>D6074025</t>
  </si>
  <si>
    <t>Arresto Fine Corsa</t>
  </si>
  <si>
    <t>D6074026</t>
  </si>
  <si>
    <t>Boccola filettata aggiuntiva</t>
  </si>
  <si>
    <t>D6076002</t>
  </si>
  <si>
    <t>MANIGLIA AMBIDESTRA A POMOLO BASE TONDA</t>
  </si>
  <si>
    <t>D6076003</t>
  </si>
  <si>
    <t>BOCCHETTA OVALE</t>
  </si>
  <si>
    <t>D6076005</t>
  </si>
  <si>
    <t>MECC. CAVA 31-32 6 LAM. GOCCIA-RUSTICA</t>
  </si>
  <si>
    <t>D6076006</t>
  </si>
  <si>
    <t>MECC. CAVA 31-32 7 LAM. GOCCIA-RUSTICA</t>
  </si>
  <si>
    <t>D6076007</t>
  </si>
  <si>
    <t>MECC. CAVA 31-32 8 LAM. GOCCIA-RUSTICA</t>
  </si>
  <si>
    <t>D6076008</t>
  </si>
  <si>
    <t>MECC. CAVA 31-32 9 LAM. GOCCIA-RUSTICA</t>
  </si>
  <si>
    <t>D6076009</t>
  </si>
  <si>
    <t>MECC. CAVA 31-32 10 LAM. GOCCIA-RUSTICA</t>
  </si>
  <si>
    <t>D6076010</t>
  </si>
  <si>
    <t>MECC. CAVA 31-32 11 LAM. GOCCIA-RUSTICA</t>
  </si>
  <si>
    <t>D6076011</t>
  </si>
  <si>
    <t>MECC. CAVA 31-32 12 LAM. GOCCIA-RUSTICA</t>
  </si>
  <si>
    <t>D6076012</t>
  </si>
  <si>
    <t>MECC. CAVA 31-32 13 LAM. GOCCIA-RUSTICA</t>
  </si>
  <si>
    <t>D6076013</t>
  </si>
  <si>
    <t>MECC. CAVA 31-32 14 LAM. GOCCIA-RUSTICA</t>
  </si>
  <si>
    <t>D6076014</t>
  </si>
  <si>
    <t>MECC. CAVA 31-32 15 LAM. GOCCIA-RUSTICA</t>
  </si>
  <si>
    <t>D6076015</t>
  </si>
  <si>
    <t>MECC. CAVA 31-32 16 LAM. GOCCIA-RUSTICA</t>
  </si>
  <si>
    <t>D6076016</t>
  </si>
  <si>
    <t>MECC. CAVA 31-32 17 LAM. GOCCIA-RUSTICA</t>
  </si>
  <si>
    <t>D6076017</t>
  </si>
  <si>
    <t>MECC. CAVA 31-32 18 LAM. GOCCIA-RUSTICA</t>
  </si>
  <si>
    <t>D6076018</t>
  </si>
  <si>
    <t>MECC. CAVA 31-32 19 LAM. GOCCIA-RUSTICA</t>
  </si>
  <si>
    <t>D6076019</t>
  </si>
  <si>
    <t>MECC. CAVA 31-32 20 LAM. GOCCIA-RUSTICA</t>
  </si>
  <si>
    <t>D6076020</t>
  </si>
  <si>
    <t>MECC. CAVA 31-32 21 LAM. GOCCIA-RUSTICA</t>
  </si>
  <si>
    <t>D6076021</t>
  </si>
  <si>
    <t>MECC. CAVA 31-32 22 LAM. GOCCIA-RUSTICA</t>
  </si>
  <si>
    <t>D6076022</t>
  </si>
  <si>
    <t>MECC. CAVA 31-32 23 LAM. GOCCIA-RUSTICA</t>
  </si>
  <si>
    <t>D6076023</t>
  </si>
  <si>
    <t>MECC. CAVA 31-32 24 LAM. GOCCIA-RUSTICA</t>
  </si>
  <si>
    <t>D6076024</t>
  </si>
  <si>
    <t>MECC. CAVA 31-32 25 LAM. GOCCIA-RUSTICA</t>
  </si>
  <si>
    <t>D6076025</t>
  </si>
  <si>
    <t>MECC. CAVA 31-32 26 LAM. GOCCIA-RUSTICA</t>
  </si>
  <si>
    <t>D6076026</t>
  </si>
  <si>
    <t>MECC. CAVA 31-32 27 LAM. GOCCIA-RUSTICA</t>
  </si>
  <si>
    <t>D6076027</t>
  </si>
  <si>
    <t>MECC. CAVA 31-32 28 LAM. GOCCIA-RUSTICA</t>
  </si>
  <si>
    <t>D6076028</t>
  </si>
  <si>
    <t>MECC. CAVA 31-32 29 LAM. GOCCIA-RUSTICA</t>
  </si>
  <si>
    <t>D6076029</t>
  </si>
  <si>
    <t>MECC. CAVA 31-32 30 LAM. GOCCIA-RUSTICA</t>
  </si>
  <si>
    <t>D6076030</t>
  </si>
  <si>
    <t>MECC. CAVA 31-32 54 LAM. GOCCIA-RUSTICA</t>
  </si>
  <si>
    <t>D6076032</t>
  </si>
  <si>
    <t>MANIGLIA A ROTAZIONE AMBID.LUCE&amp;OMBRA</t>
  </si>
  <si>
    <t>D6076033</t>
  </si>
  <si>
    <t>MANIGLIA A LEVA DX LUCE&amp;OMBRA</t>
  </si>
  <si>
    <t>D6076034</t>
  </si>
  <si>
    <t>MANIGLIA A LEVA SX LUCE&amp;OMBRA</t>
  </si>
  <si>
    <t>D6076035</t>
  </si>
  <si>
    <t>ROSTRO DI CHIUSURA</t>
  </si>
  <si>
    <t>D6076036</t>
  </si>
  <si>
    <t>KIT COMPENSATORI PER CAVA 31 2DX-2SX</t>
  </si>
  <si>
    <t>D6076037</t>
  </si>
  <si>
    <t>MANIGLIA ROTAZ.AMBID.RIBASS.LUCE&amp;OMBRA</t>
  </si>
  <si>
    <t>D6076038</t>
  </si>
  <si>
    <t>Cremonese aperture esterne</t>
  </si>
  <si>
    <t>D6076039</t>
  </si>
  <si>
    <t>Cremonese aperture esterne con chiave</t>
  </si>
  <si>
    <t>D6076040</t>
  </si>
  <si>
    <t>Maniglia pinza persiana 2 ante scorrevol</t>
  </si>
  <si>
    <t>D6076041</t>
  </si>
  <si>
    <t>Catenaccio leva riscontro ad avvitare</t>
  </si>
  <si>
    <t>D6076042</t>
  </si>
  <si>
    <t>Rostro di chiusura anti-effrazione</t>
  </si>
  <si>
    <t>D6076043</t>
  </si>
  <si>
    <t>Catenaccio a leva per porte</t>
  </si>
  <si>
    <t>D6076045</t>
  </si>
  <si>
    <t>CATENACCIO CON POZZETTO</t>
  </si>
  <si>
    <t>D6076046</t>
  </si>
  <si>
    <t>INCONTRO MAGNETICO PER SERRATURA</t>
  </si>
  <si>
    <t>D6076047</t>
  </si>
  <si>
    <t>SERR. MAGNETICA E=50 mm CON FORO CILINDR</t>
  </si>
  <si>
    <t>D6076049</t>
  </si>
  <si>
    <t>PSK Compasso x Manuale L=930</t>
  </si>
  <si>
    <t>D6076050</t>
  </si>
  <si>
    <t>PSK Compasso x Manuale L=1280</t>
  </si>
  <si>
    <t>D6076051</t>
  </si>
  <si>
    <t>PSK Compasso x Manuale L=1680</t>
  </si>
  <si>
    <t>D6076052</t>
  </si>
  <si>
    <t>PSK Set Carrelli 160Kg. Sx</t>
  </si>
  <si>
    <t>D6076053</t>
  </si>
  <si>
    <t>PSK Set Carrelli 160Kg. Dx</t>
  </si>
  <si>
    <t>D6076055</t>
  </si>
  <si>
    <t>PSK Set Rotaie L=754-934mm</t>
  </si>
  <si>
    <t>D6076056</t>
  </si>
  <si>
    <t>PSK Set Rotaie L=935-1084mm</t>
  </si>
  <si>
    <t>D6076057</t>
  </si>
  <si>
    <t>PSK Set Rotaie L=1085-1284mm</t>
  </si>
  <si>
    <t>D6076058</t>
  </si>
  <si>
    <t>PSK Set Rotaie L=1285-1484mm</t>
  </si>
  <si>
    <t>D6076059</t>
  </si>
  <si>
    <t>PSK Set Rotaie L=1485-1684mm</t>
  </si>
  <si>
    <t>D6076060</t>
  </si>
  <si>
    <t>PSK Set Rotaie L=1685-2084mm</t>
  </si>
  <si>
    <t>D6076061</t>
  </si>
  <si>
    <t>kit carrelli SX 160 kg sc.par.autom.</t>
  </si>
  <si>
    <t>D6076062</t>
  </si>
  <si>
    <t>kit carrelli DX 160 kg sc.par.autom.</t>
  </si>
  <si>
    <t>D6076063</t>
  </si>
  <si>
    <t>Incontri SX Microventilazione</t>
  </si>
  <si>
    <t>D6076064</t>
  </si>
  <si>
    <t>Incontri DX Microventilazione</t>
  </si>
  <si>
    <t>D6076066</t>
  </si>
  <si>
    <t>Set accessori per incontri</t>
  </si>
  <si>
    <t>D6076067</t>
  </si>
  <si>
    <t>Sistema ritenuta autom.DX L=790-930mm</t>
  </si>
  <si>
    <t>D6076068</t>
  </si>
  <si>
    <t>Sistema ritenuta autom.DX L=931-1280mm</t>
  </si>
  <si>
    <t>D6076069</t>
  </si>
  <si>
    <t>Sistema ritenuta autom.DX L=1281-1680mm</t>
  </si>
  <si>
    <t>D6076070</t>
  </si>
  <si>
    <t>Sistema ritenuta autom.SX L=790-930mm</t>
  </si>
  <si>
    <t>D6076071</t>
  </si>
  <si>
    <t>Sistema ritenuta autom.SX L=931-1280mm</t>
  </si>
  <si>
    <t>D6076072</t>
  </si>
  <si>
    <t>Sistema ritenuta autom.SX L=1281-1680mm</t>
  </si>
  <si>
    <t>D6076073</t>
  </si>
  <si>
    <t>Sistema di chiusura destra/sinistra</t>
  </si>
  <si>
    <t>D6076074</t>
  </si>
  <si>
    <t>Incontro per ribalta 15/20</t>
  </si>
  <si>
    <t>D6076075</t>
  </si>
  <si>
    <t>Braccio di supporto SX</t>
  </si>
  <si>
    <t>D6076076</t>
  </si>
  <si>
    <t>Braccio di supporto DX</t>
  </si>
  <si>
    <t>D6076077</t>
  </si>
  <si>
    <t>Kit per sistema di chiusura</t>
  </si>
  <si>
    <t>D6076078</t>
  </si>
  <si>
    <t>Carrelli doppi fino a 200 kg SX</t>
  </si>
  <si>
    <t>D6076079</t>
  </si>
  <si>
    <t>Carrelli doppi fino a 200 kg DX</t>
  </si>
  <si>
    <t>D6076080</t>
  </si>
  <si>
    <t>Sistema ritenuta autom.SX L=1681-2000mm</t>
  </si>
  <si>
    <t>D6076081</t>
  </si>
  <si>
    <t>Sistema ritenuta autom.DX L=1681-2000mm</t>
  </si>
  <si>
    <t>D6101003</t>
  </si>
  <si>
    <t>TRASMISSIONE ANGOLARE</t>
  </si>
  <si>
    <t>D6101004</t>
  </si>
  <si>
    <t>RINVIO ANGOLO</t>
  </si>
  <si>
    <t>D6101006</t>
  </si>
  <si>
    <t>SUPPORTO SOSTEGNO</t>
  </si>
  <si>
    <t>D6101007</t>
  </si>
  <si>
    <t>PERNO PER SUPPORTO SOSTEGNO</t>
  </si>
  <si>
    <t>D6101008</t>
  </si>
  <si>
    <t>SUPPORTO ANGOLARE SINISTRO</t>
  </si>
  <si>
    <t>D6101009</t>
  </si>
  <si>
    <t>CERNIERA ANGOLARE DESTRA</t>
  </si>
  <si>
    <t>D6101010</t>
  </si>
  <si>
    <t>CERNIERA ANGOLARE SINISTRA</t>
  </si>
  <si>
    <t>D6101011</t>
  </si>
  <si>
    <t>SCONTRO SE</t>
  </si>
  <si>
    <t>D6101012</t>
  </si>
  <si>
    <t>SCONTRO</t>
  </si>
  <si>
    <t>D6101013</t>
  </si>
  <si>
    <t>INVITO PER CHIUSURE</t>
  </si>
  <si>
    <t>D6101014</t>
  </si>
  <si>
    <t>CERNIERA BATTENTE CON BANDELLA</t>
  </si>
  <si>
    <t>D6101015</t>
  </si>
  <si>
    <t>CERNIERA CENTRALE ANTA</t>
  </si>
  <si>
    <t>D6101016</t>
  </si>
  <si>
    <t>CERNIERA CENTRALE TELAIO</t>
  </si>
  <si>
    <t>D6101017</t>
  </si>
  <si>
    <t>CREMONESE - altezza da 451 a 550</t>
  </si>
  <si>
    <t>D6101018</t>
  </si>
  <si>
    <t>CREMONESE - altezza da 551 a 720</t>
  </si>
  <si>
    <t>D6101019</t>
  </si>
  <si>
    <t>CREMONESE - altezza da 721 a 850</t>
  </si>
  <si>
    <t>D6101020</t>
  </si>
  <si>
    <t>CREMONESE - altezza da 851 a 1100</t>
  </si>
  <si>
    <t>D6101021</t>
  </si>
  <si>
    <t>CREMONESE - altezza da 1101 a 1350</t>
  </si>
  <si>
    <t>D6101022</t>
  </si>
  <si>
    <t>CREMONESE - altezza da 1851 a 2100</t>
  </si>
  <si>
    <t>D6101023</t>
  </si>
  <si>
    <t>CREMONESE - altezza da 2101 a 2350</t>
  </si>
  <si>
    <t>D6101024</t>
  </si>
  <si>
    <t>PROLUNGA CREMONESE 1351-1600 o 2351-2600</t>
  </si>
  <si>
    <t>D6101025</t>
  </si>
  <si>
    <t>PROLUNGA CREMONESE 1601-1850 o 2601-2850</t>
  </si>
  <si>
    <t>D6101026</t>
  </si>
  <si>
    <t>ASTA A LEVA da 470 a 720</t>
  </si>
  <si>
    <t>D6101027</t>
  </si>
  <si>
    <t>ASTA A LEVA da 721 a 850</t>
  </si>
  <si>
    <t>D6101028</t>
  </si>
  <si>
    <t>ASTA A LEVA da 851 a 1100</t>
  </si>
  <si>
    <t>D6101029</t>
  </si>
  <si>
    <t>ASTA A LEVA da 1101 a 1350</t>
  </si>
  <si>
    <t>D6101030</t>
  </si>
  <si>
    <t>ASTA A LEVA da 1851 a 2100</t>
  </si>
  <si>
    <t>D6101031</t>
  </si>
  <si>
    <t>ASTA A LEVA da 2100 a 2350</t>
  </si>
  <si>
    <t>D6101032</t>
  </si>
  <si>
    <t>PROLUNGA ASTA LEVA 1601-1850 o 2601-2850</t>
  </si>
  <si>
    <t>D6101033</t>
  </si>
  <si>
    <t>SCONTRO PER PROLUNGA ASTA A LEVA</t>
  </si>
  <si>
    <t>D6101034</t>
  </si>
  <si>
    <t>ANTI FALSA MANOVRA</t>
  </si>
  <si>
    <t>D6101035</t>
  </si>
  <si>
    <t>SCONTRO FALSA MANOVRA</t>
  </si>
  <si>
    <t>D6101036</t>
  </si>
  <si>
    <t>SCONTRO FALSA MANOVRA PER ASTA A LEVA</t>
  </si>
  <si>
    <t>D6101037</t>
  </si>
  <si>
    <t>BRACCIO AR da 280 a 500</t>
  </si>
  <si>
    <t>D6101038</t>
  </si>
  <si>
    <t>BRACCIO AR da 280 a 500 DX CON BANDELLA</t>
  </si>
  <si>
    <t>D6101039</t>
  </si>
  <si>
    <t>BRACCIO AR da 501 a 750</t>
  </si>
  <si>
    <t>D6101040</t>
  </si>
  <si>
    <t>BRACCIO AR da 501 a 750 DX CON BANDELLA</t>
  </si>
  <si>
    <t>D6101041</t>
  </si>
  <si>
    <t>BRACCIO AR da 751 a 950</t>
  </si>
  <si>
    <t>D6101042</t>
  </si>
  <si>
    <t>BRACCIO AR da 951 a 1200</t>
  </si>
  <si>
    <t>D6101043</t>
  </si>
  <si>
    <t>BRACCIO AR da 1200 a 1450</t>
  </si>
  <si>
    <t>D6101044</t>
  </si>
  <si>
    <t>BRACCIO AR da 751 a 1200 DX CON BANDELLA</t>
  </si>
  <si>
    <t>D6101045</t>
  </si>
  <si>
    <t>BRACCIO SUPPLEMENTARE AR da 1451 a 1600</t>
  </si>
  <si>
    <t>D6101046</t>
  </si>
  <si>
    <t>CHIUSURA LATERALE da 721 a 1100</t>
  </si>
  <si>
    <t>D6101047</t>
  </si>
  <si>
    <t>CHIUSURA LATERALE da 1101 a 1350</t>
  </si>
  <si>
    <t>D6101048</t>
  </si>
  <si>
    <t>CHIUSURA LATERALE da 1351 a 1850</t>
  </si>
  <si>
    <t>D6101049</t>
  </si>
  <si>
    <t>CHIUSURA LATERALE da 1851 a 2100</t>
  </si>
  <si>
    <t>D6101050</t>
  </si>
  <si>
    <t>CHIUSURA LATERALE da 2101 a 2350</t>
  </si>
  <si>
    <t>D6101051</t>
  </si>
  <si>
    <t>MICROVENTILAZIONE</t>
  </si>
  <si>
    <t>D6101052</t>
  </si>
  <si>
    <t>SCONTRO ANTIEFFRAZIONE</t>
  </si>
  <si>
    <t>D6101053</t>
  </si>
  <si>
    <t>TRASMISSIONE ANGOLARE RIDOTTA</t>
  </si>
  <si>
    <t>D6101054</t>
  </si>
  <si>
    <t>SPOSTAMENTO QUADRO MARTELLINA</t>
  </si>
  <si>
    <t>D6101055</t>
  </si>
  <si>
    <t>KIT COPERTURE CERNIERE SX</t>
  </si>
  <si>
    <t>D6101056</t>
  </si>
  <si>
    <t>MARTELLINA</t>
  </si>
  <si>
    <t>D6101057</t>
  </si>
  <si>
    <t>BLOCCO CREMONESE 90°</t>
  </si>
  <si>
    <t>D6101058</t>
  </si>
  <si>
    <t>KIT COPERTURE CERNIERE DX</t>
  </si>
  <si>
    <t>D6101059</t>
  </si>
  <si>
    <t>SUPPORTO ANGOLARE DESTRO</t>
  </si>
  <si>
    <t>D6101060</t>
  </si>
  <si>
    <t>PROLUNGA PER CHIUSURA INFERIORE</t>
  </si>
  <si>
    <t>D6101061</t>
  </si>
  <si>
    <t>SCONTRO FALSA MANOVRA 2 ANTE</t>
  </si>
  <si>
    <t>D6101062</t>
  </si>
  <si>
    <t>SCONTRO 2 ANTE BATTUTA CENTRALE</t>
  </si>
  <si>
    <t>D6101064</t>
  </si>
  <si>
    <t>SUPPORTO ANGOLARE A SCOMPARSA SX</t>
  </si>
  <si>
    <t>D6101065</t>
  </si>
  <si>
    <t>CERNIERA TELAIO A SCOMPARSA SX</t>
  </si>
  <si>
    <t>D6101066</t>
  </si>
  <si>
    <t>SUPPORTO ANGOLARE A SCOMPARSA DX</t>
  </si>
  <si>
    <t>D6101067</t>
  </si>
  <si>
    <t>CERNIERA TELAIO A SCOMPARSA DX</t>
  </si>
  <si>
    <t>D6101069</t>
  </si>
  <si>
    <t>SCONTRO PER LIMITATORE</t>
  </si>
  <si>
    <t>D6101070</t>
  </si>
  <si>
    <t>SUPPORTO BRACCIO ANTA SEC. SCOMPARSA</t>
  </si>
  <si>
    <t>D6101073</t>
  </si>
  <si>
    <t>BRACCIO SOSTEGNO SCOMPARSA SX 751-1400</t>
  </si>
  <si>
    <t>D6101074</t>
  </si>
  <si>
    <t>BRACCIO SOSTEGNO SCOMPARSA SX 390-750</t>
  </si>
  <si>
    <t>D6101075</t>
  </si>
  <si>
    <t>BRACCIO SOSTEGNO SCOMPARSA DX 751-1400</t>
  </si>
  <si>
    <t>D6101076</t>
  </si>
  <si>
    <t>BRACCIO SOSTEGNO SCOMPARSA DX 390-750</t>
  </si>
  <si>
    <t>D6101080</t>
  </si>
  <si>
    <t>BRACCIO ANTA SECONDARIA SCOMPARSA DX</t>
  </si>
  <si>
    <t>D6101081</t>
  </si>
  <si>
    <t>BRACCIO ANTA SECONDARIA SCOMPARSA SX</t>
  </si>
  <si>
    <t>D6101082</t>
  </si>
  <si>
    <t>CERNIERA CENTRALE SCOMPARSA LATO ANTA</t>
  </si>
  <si>
    <t>D6101083</t>
  </si>
  <si>
    <t>CERNIERA CENTRALE SCOMPARSA LATO TELAIO</t>
  </si>
  <si>
    <t>D6101084</t>
  </si>
  <si>
    <t>CREMONESE 7.5 WASISTAS 900-1200</t>
  </si>
  <si>
    <t>D6101085</t>
  </si>
  <si>
    <t>CREMONESE 7.5 WASISTAS 1201-1400</t>
  </si>
  <si>
    <t>D6101086</t>
  </si>
  <si>
    <t>CREMONESE 7.5 WASISTAS 1401-1600</t>
  </si>
  <si>
    <t>D6101087</t>
  </si>
  <si>
    <t>CERNIERA CENTRALE WASISTAS</t>
  </si>
  <si>
    <t>D6101088</t>
  </si>
  <si>
    <t>SOSTEGNO RIBALTA WASISTAS</t>
  </si>
  <si>
    <t>D6101090</t>
  </si>
  <si>
    <t>SCONTRO SICUREZZA IN ACCIAIO CON VITE</t>
  </si>
  <si>
    <t>D6101091</t>
  </si>
  <si>
    <t>SCONTRO SCROCCO LATO ANTA</t>
  </si>
  <si>
    <t>D6101092</t>
  </si>
  <si>
    <t>SCROCCO PORTA LATO TELAIO</t>
  </si>
  <si>
    <t>D6101093</t>
  </si>
  <si>
    <t>CRICCHETTO WASISTAS</t>
  </si>
  <si>
    <t>D6101094</t>
  </si>
  <si>
    <t>SPESSORE</t>
  </si>
  <si>
    <t>D6101109</t>
  </si>
  <si>
    <t>BRACCIO AR da 1201 a 1450 DX E BANDELLA</t>
  </si>
  <si>
    <t>D6101110</t>
  </si>
  <si>
    <t>BRACCIO AR da 280 a 500 SX CON BANDELLA</t>
  </si>
  <si>
    <t>D6101111</t>
  </si>
  <si>
    <t>BRACCIO AR da 501 a 750 SX CON BANDELLA</t>
  </si>
  <si>
    <t>D6101112</t>
  </si>
  <si>
    <t>BRACCIO AR da 751 a 1200 SX CON BANDELLA</t>
  </si>
  <si>
    <t>D6101113</t>
  </si>
  <si>
    <t>BRACCIO AR da 1201 a 1450 SX E BANDELLA</t>
  </si>
  <si>
    <t>D6101114</t>
  </si>
  <si>
    <t>D6210017</t>
  </si>
  <si>
    <t>64B30-CERNIERA TERZA ANTA COLLO LUNGO</t>
  </si>
  <si>
    <t>D6210020</t>
  </si>
  <si>
    <t>COPPIA BRACCI VASISTAS 40KG</t>
  </si>
  <si>
    <t>D6210041</t>
  </si>
  <si>
    <t>AW070-CARDINE A MURARE</t>
  </si>
  <si>
    <t>D6210044</t>
  </si>
  <si>
    <t>30B110D-CARDINE DX ANTA STORICA  REGOL.</t>
  </si>
  <si>
    <t>D6210045</t>
  </si>
  <si>
    <t>30B110S-CARDINE SX ANTA STORICA  REGOL.</t>
  </si>
  <si>
    <t>D6210047</t>
  </si>
  <si>
    <t>30B111D-CARD. DX X ANTA STORICA REG.ORIZ</t>
  </si>
  <si>
    <t>D6210048</t>
  </si>
  <si>
    <t>30B111S-CARD. SX X ANTA STORICA REG.ORIZ</t>
  </si>
  <si>
    <t>D6210049</t>
  </si>
  <si>
    <t>30B112-CARDINE PER ANTA STORICA FISS.EST</t>
  </si>
  <si>
    <t>D6210050</t>
  </si>
  <si>
    <t>30B113-CARD. PER ANTA STOR. FISS.EST.PER</t>
  </si>
  <si>
    <t>D6210051</t>
  </si>
  <si>
    <t>30B114-KIT FISSAGGIO CARDINI</t>
  </si>
  <si>
    <t>D6210052</t>
  </si>
  <si>
    <t>30B116-TAPPO DI SICUREZZA X 30B110/11/12</t>
  </si>
  <si>
    <t>D6210055</t>
  </si>
  <si>
    <t>30B120S-CERNIERA SX 3A ANTA STORICA REG.</t>
  </si>
  <si>
    <t>D6210056</t>
  </si>
  <si>
    <t>Cardini dx e sx</t>
  </si>
  <si>
    <t>D6210057</t>
  </si>
  <si>
    <t>33B087-CAR. C/MENSOLA STRETTA X SPALLA M</t>
  </si>
  <si>
    <t>D6210060</t>
  </si>
  <si>
    <t>33B090-CAR.C/MENSOLA STRETTA X SPALLA MM</t>
  </si>
  <si>
    <t>D6210063</t>
  </si>
  <si>
    <t>33B095-CARDINE 85MM REG.FISS.A TASSELLO</t>
  </si>
  <si>
    <t>D6210064</t>
  </si>
  <si>
    <t>33B096-CARDINE 125MM REG.FISS.A TASSELLO</t>
  </si>
  <si>
    <t>D6210073</t>
  </si>
  <si>
    <t>33B101-BANDELLA VERTICALE PER CERNIERA</t>
  </si>
  <si>
    <t>D6210077</t>
  </si>
  <si>
    <t>33B105-SUPP. A BATT.X 33B104-SQUADRI E B</t>
  </si>
  <si>
    <t>D6210081</t>
  </si>
  <si>
    <t>33B109-CARDINE 125 MM FISSAGGIO A TASSEL</t>
  </si>
  <si>
    <t>D6210088</t>
  </si>
  <si>
    <t>33B119-CARDINE FISSO C/PIASTRA DA 24MM X</t>
  </si>
  <si>
    <t>D6210090</t>
  </si>
  <si>
    <t>13B26-CERNIERA PORTA INTERNA BATTENTE LE</t>
  </si>
  <si>
    <t>D6210091</t>
  </si>
  <si>
    <t>40B31-CERNIERA REVERSIBILE  APERTURA 180</t>
  </si>
  <si>
    <t>D6210093</t>
  </si>
  <si>
    <t>64B10-CERNIERA REVERS. PER CONTROFINESTR</t>
  </si>
  <si>
    <t>D6210095</t>
  </si>
  <si>
    <t>40B41S-CERNIERA A PETTINE C/PERNO SFILAB</t>
  </si>
  <si>
    <t>D6210096</t>
  </si>
  <si>
    <t>AW510-CERNIERA PER LIBRO</t>
  </si>
  <si>
    <t>D6210097</t>
  </si>
  <si>
    <t>30B01-CERNIERA PER GENOVESE</t>
  </si>
  <si>
    <t>D6210101</t>
  </si>
  <si>
    <t>6210101-CERNIERA DUE ALI SUNNY PALIO-BOT</t>
  </si>
  <si>
    <t>D6210110</t>
  </si>
  <si>
    <t>6210110-CERNIERA PER DSUNNY CREMONA</t>
  </si>
  <si>
    <t>D6210154</t>
  </si>
  <si>
    <t>KIT CONTROPIASTRE CERNIERA A DUE ALI</t>
  </si>
  <si>
    <t>D6210156</t>
  </si>
  <si>
    <t>6210156-CERNIERE PESANTI A 2 ALI PER TER</t>
  </si>
  <si>
    <t>D6210157</t>
  </si>
  <si>
    <t>60B106-CERNIERA MECHANICA INT.60MM 2 ALI</t>
  </si>
  <si>
    <t>D6210158</t>
  </si>
  <si>
    <t>60B107-GRADINO 7MM PER  MECHANICA</t>
  </si>
  <si>
    <t>D6210180</t>
  </si>
  <si>
    <t>60B108-CERNIERA MECHANICA 3 ALI INT.60MM</t>
  </si>
  <si>
    <t>D6210181</t>
  </si>
  <si>
    <t>6210181-CERNIERA MECHANICA 2 ALI INTERAS</t>
  </si>
  <si>
    <t>D6210182</t>
  </si>
  <si>
    <t>6210182-CERNIERA MECHANICA 3 ALI INTERAS</t>
  </si>
  <si>
    <t>D6210183</t>
  </si>
  <si>
    <t>60B110-KIT FISSAGGIO PER MECHANICA 3 ALI</t>
  </si>
  <si>
    <t>D6210192</t>
  </si>
  <si>
    <t>DISTANZIATORE 28-35mm CERNIERE FRONTALI</t>
  </si>
  <si>
    <t>D6210193</t>
  </si>
  <si>
    <t>DISTANZIATORE 35-42mm CERNIERE FRONTALI</t>
  </si>
  <si>
    <t>D6210194</t>
  </si>
  <si>
    <t>SPESSORE 9.5mm CERNIERE FRONTALI</t>
  </si>
  <si>
    <t>D6210195</t>
  </si>
  <si>
    <t>CERNIERA FRONTALE DUE ALI INT. 93mm</t>
  </si>
  <si>
    <t>D6210196</t>
  </si>
  <si>
    <t>CERNIERA FRONTALE TRE ALI INT. 93mm</t>
  </si>
  <si>
    <t>D6210197</t>
  </si>
  <si>
    <t>KIT CERNIERE ANTA RIBALTA COMPLANARE</t>
  </si>
  <si>
    <t>D6210206</t>
  </si>
  <si>
    <t>KIT CERNIERE ANTA ABBINATA COMPLANARE</t>
  </si>
  <si>
    <t>D6210346</t>
  </si>
  <si>
    <t>KIT CERNIERE ANTA RIBALTA COMPLANARE DX</t>
  </si>
  <si>
    <t>D6210347</t>
  </si>
  <si>
    <t>KIT CERNIERE ANTA RIBALTA COMPLANARE SX</t>
  </si>
  <si>
    <t>D6220022</t>
  </si>
  <si>
    <t>IS025-SERR.MECC.1 MANDATA C/SCR.FRONT.22</t>
  </si>
  <si>
    <t>D6220023</t>
  </si>
  <si>
    <t>IS109-CONTROPIASTRA IN NYLON PER 783</t>
  </si>
  <si>
    <t>D6220025</t>
  </si>
  <si>
    <t>6220025-SER DA INFILARE PER MONT E=35</t>
  </si>
  <si>
    <t>D6220026</t>
  </si>
  <si>
    <t>IS116-BORCHIA IN NYLON X CILINDRI SAGOMA</t>
  </si>
  <si>
    <t>D6220028</t>
  </si>
  <si>
    <t>MEZZO CILINDRO PER MANIGLIA SINGOLA</t>
  </si>
  <si>
    <t>D6220029</t>
  </si>
  <si>
    <t>6220029-CILINDRI ANTI.INTRUSIONE L=105MM</t>
  </si>
  <si>
    <t>D6220035</t>
  </si>
  <si>
    <t>IS091-CILINDRO SAGOMATO 56MM OTTONE 28/2</t>
  </si>
  <si>
    <t>D6220036</t>
  </si>
  <si>
    <t>IS231-1/2 CILINDRO SAGOMATO 40MM OTTONE</t>
  </si>
  <si>
    <t>D6220038</t>
  </si>
  <si>
    <t>IS074-SERR.A GANCIO C/SCROCCO</t>
  </si>
  <si>
    <t>D6220039</t>
  </si>
  <si>
    <t>40S20D-CONTROPIASTRA C/SALVABORDO IN ACC</t>
  </si>
  <si>
    <t>D6220040</t>
  </si>
  <si>
    <t>40S20S-CONTROPIASTRA C/SALVABORDO IN ACC</t>
  </si>
  <si>
    <t>D6220047</t>
  </si>
  <si>
    <t>6220047-DEVIATORE X CHIUSURA TRIPL.X AST</t>
  </si>
  <si>
    <t>D6220049</t>
  </si>
  <si>
    <t>6220049-SERR.CHIUSURA TRIP.INFILARE X MO</t>
  </si>
  <si>
    <t>D6220050</t>
  </si>
  <si>
    <t>6220050-CONTROP.CHIUSA.REGOLABILE X SER.</t>
  </si>
  <si>
    <t>D6220051</t>
  </si>
  <si>
    <t>6220051-CONTROP.CHIUSA.REGOLABILE X DEVI</t>
  </si>
  <si>
    <t>D6220052</t>
  </si>
  <si>
    <t>CILINDRO SAGOMATO 85mm NICHELATO 30/55</t>
  </si>
  <si>
    <t>D6220055</t>
  </si>
  <si>
    <t>6220055-COP-PIASTRINE COLLEG.ASTE ESTERN</t>
  </si>
  <si>
    <t>D6220058</t>
  </si>
  <si>
    <t>SERRATURA INFILARE MONTANTI E=40</t>
  </si>
  <si>
    <t>D6220059</t>
  </si>
  <si>
    <t>CONTROPIASTRA REGOLABILE PER MULTIPUNTO</t>
  </si>
  <si>
    <t>D6220060</t>
  </si>
  <si>
    <t>CONTROPIASTRA REGOLABILE DEVIATORI MULT.</t>
  </si>
  <si>
    <t>D6220061</t>
  </si>
  <si>
    <t>SERRATURA MULTIPUNTO TRIPLICE E=40</t>
  </si>
  <si>
    <t>D6220062</t>
  </si>
  <si>
    <t>CILINDRO SAGOMATO ANTITRAPANO 95mm 30/65</t>
  </si>
  <si>
    <t>D6220063</t>
  </si>
  <si>
    <t>CILINDRO SAGOMATO 95mm 30/65</t>
  </si>
  <si>
    <t>D6220064</t>
  </si>
  <si>
    <t>INCONTRO ELETTRICO REVERSIBILE</t>
  </si>
  <si>
    <t>D6220066</t>
  </si>
  <si>
    <t>SERRATURA CENTRALE PER FASCE E=100mm</t>
  </si>
  <si>
    <t>D6220168</t>
  </si>
  <si>
    <t>SERRATURA MULTIPUNTO TRIPLICE E=30</t>
  </si>
  <si>
    <t>D6220169</t>
  </si>
  <si>
    <t>CONTROPIASTRA REGOLABILE 7-12 MULTIPUNTO</t>
  </si>
  <si>
    <t>D6220170</t>
  </si>
  <si>
    <t>CONTROPIASTRA REGOLABILE 7-12 DEVIATORI</t>
  </si>
  <si>
    <t>D6230003</t>
  </si>
  <si>
    <t>BUSSOLA A PAVIMENTO</t>
  </si>
  <si>
    <t>D6230004</t>
  </si>
  <si>
    <t>13M66-PREMI-APRI MERONI ENTR.80 X D4-D13</t>
  </si>
  <si>
    <t>D6230024</t>
  </si>
  <si>
    <t>MANIGLIA DX NEW ENTRY CROMO SATINATO</t>
  </si>
  <si>
    <t>D6230025</t>
  </si>
  <si>
    <t>MANIGLIA SX NEW ENTRY CROMO SATINATO</t>
  </si>
  <si>
    <t>D6230028</t>
  </si>
  <si>
    <t>MANIGLIA DX NEW ENTRY PVD</t>
  </si>
  <si>
    <t>D6230029</t>
  </si>
  <si>
    <t>MANIGLIA SX NEW ENTRY PVD</t>
  </si>
  <si>
    <t>D6230047</t>
  </si>
  <si>
    <t>6230047-PALETTO A LEVA 220MM</t>
  </si>
  <si>
    <t>D6230048</t>
  </si>
  <si>
    <t>6230048-PALETTO A LEVA 450MM</t>
  </si>
  <si>
    <t>D6230057</t>
  </si>
  <si>
    <t>MANIGLIA AMBIDESTRA POMO CROMO SATINATO</t>
  </si>
  <si>
    <t>D6230076</t>
  </si>
  <si>
    <t>MANIGLIONE ANTIPANICO REVERSIBILE L 1170</t>
  </si>
  <si>
    <t>D6230077</t>
  </si>
  <si>
    <t>ANTIPANICO 2 CHIUSURE VERT. L 840mm</t>
  </si>
  <si>
    <t>D6230078</t>
  </si>
  <si>
    <t>ANTIPANICO 2 CHIUSURE VERT. L 1170mm</t>
  </si>
  <si>
    <t>D6230079</t>
  </si>
  <si>
    <t>ANTIPANICO 2 CHIUSURE VERT. L 1300mm</t>
  </si>
  <si>
    <t>D6230080</t>
  </si>
  <si>
    <t>ASTE E COPER. 1° ANTA PORTE H MAX 2400mm</t>
  </si>
  <si>
    <t>D6230081</t>
  </si>
  <si>
    <t>ASTE E COPER. 1° ANTA PORTE H MAX 3400mm</t>
  </si>
  <si>
    <t>D6230082</t>
  </si>
  <si>
    <t>COPPIA SCROCCHI CHIUSURA LATERALE</t>
  </si>
  <si>
    <t>D6230083</t>
  </si>
  <si>
    <t>INCONTRO REGOLABILE MANIGLIONI ANTIPANIC</t>
  </si>
  <si>
    <t>D6230084</t>
  </si>
  <si>
    <t>MANIGLIA PER PORTE ANTIPANICO</t>
  </si>
  <si>
    <t>D6230085</t>
  </si>
  <si>
    <t>ASTE E COPER. 2° ANTA PORTE H MAX 2400mm</t>
  </si>
  <si>
    <t>D6230086</t>
  </si>
  <si>
    <t>ASTE E COPER. 2° ANTA PORTE H MAX 3400mm</t>
  </si>
  <si>
    <t>D6240014</t>
  </si>
  <si>
    <t>BRACCIO SUPPLEMENTARE PER ANTA RIBALTA</t>
  </si>
  <si>
    <t>D6240062</t>
  </si>
  <si>
    <t>6240062-MOVIMENTAZIONE MARTELLINA BILICO</t>
  </si>
  <si>
    <t>D6240134</t>
  </si>
  <si>
    <t>6240134-KIT PER MONTAGGIO SCURETTI S/SQU</t>
  </si>
  <si>
    <t>D6240139</t>
  </si>
  <si>
    <t>6240139-INCONTRO ANTI FALSA MAN.CREMONES</t>
  </si>
  <si>
    <t>D6240317</t>
  </si>
  <si>
    <t>ASTA DI TRASMISSIONE 250mm</t>
  </si>
  <si>
    <t>D6240318</t>
  </si>
  <si>
    <t>ASTA DI TRASMISSIONE 400mm</t>
  </si>
  <si>
    <t>D6240319</t>
  </si>
  <si>
    <t>6240319-CF 20 PZ ASTA TRASMIS 600MM</t>
  </si>
  <si>
    <t>D6240320</t>
  </si>
  <si>
    <t>6240320-CF 20 PZ ASTA TRASMISS 800MM</t>
  </si>
  <si>
    <t>D6240321</t>
  </si>
  <si>
    <t>6240321-CF 20 PZ ASTA DI TRASMISS.ESTRUS</t>
  </si>
  <si>
    <t>D6240322</t>
  </si>
  <si>
    <t>ASTA DI TRASMISSIONE 1200mm</t>
  </si>
  <si>
    <t>D6240323</t>
  </si>
  <si>
    <t>Astra di trasmissione 1400 mm</t>
  </si>
  <si>
    <t>D6240324</t>
  </si>
  <si>
    <t>Asta di trasmissione 1600 mm</t>
  </si>
  <si>
    <t>D6240325</t>
  </si>
  <si>
    <t>6240325-CF 20 PZ ASTA TRASMIS 1800MM.</t>
  </si>
  <si>
    <t>D6240326</t>
  </si>
  <si>
    <t>ASTA DI TRASMISSIONE 2000mm</t>
  </si>
  <si>
    <t>D6240327</t>
  </si>
  <si>
    <t>6240327-CF 20 PZ ASTA TRASMIS 2200MM.</t>
  </si>
  <si>
    <t>D6240374</t>
  </si>
  <si>
    <t>D6240375</t>
  </si>
  <si>
    <t>D6240376</t>
  </si>
  <si>
    <t>COPERTURA CERNIERA ANGOLARE ALU NT SX</t>
  </si>
  <si>
    <t>D6240377</t>
  </si>
  <si>
    <t>COPERTURA CERNIERA ANGOLARE ALU NT DX</t>
  </si>
  <si>
    <t>D6240378</t>
  </si>
  <si>
    <t>COPERTURA PERNO ANGOLARE K</t>
  </si>
  <si>
    <t>D6240379</t>
  </si>
  <si>
    <t>COPERTURA LUNGA PERNO ANGOLARE K</t>
  </si>
  <si>
    <t>D6240380</t>
  </si>
  <si>
    <t>CHIUSURA CENTRALE TELAIO ALU NT</t>
  </si>
  <si>
    <t>D6240381</t>
  </si>
  <si>
    <t>CHIUSURA CENTRALE SECONDA ANTA</t>
  </si>
  <si>
    <t>D6240382</t>
  </si>
  <si>
    <t>COPERTURE CERN. FRONTALE 3^ANTA ALU 16</t>
  </si>
  <si>
    <t>D6240385</t>
  </si>
  <si>
    <t>CERNIERA FRONTALE TERZA ANTA ALU 16</t>
  </si>
  <si>
    <t>D6240386</t>
  </si>
  <si>
    <t>CERNIERA ANGOLARE ALU NT 12/18-9 DX</t>
  </si>
  <si>
    <t>D6240387</t>
  </si>
  <si>
    <t>CERNIERA ANGOLARE ALU NT 12/18-9 SX</t>
  </si>
  <si>
    <t>D6240388</t>
  </si>
  <si>
    <t>PERNO ANGOLARE K3/100</t>
  </si>
  <si>
    <t>D6240389</t>
  </si>
  <si>
    <t>SUPPORTO ARTICOLAZIONE K3/100</t>
  </si>
  <si>
    <t>D6240391</t>
  </si>
  <si>
    <t>INCONTRO FALSA MANOVRA TELAIO</t>
  </si>
  <si>
    <t>D6240392</t>
  </si>
  <si>
    <t>FINTA ARTICOLAZIONE K/A 12/18/9</t>
  </si>
  <si>
    <t>D6240393</t>
  </si>
  <si>
    <t>FINTA ARTICOLAZIONE K/A 12/18/9 DX</t>
  </si>
  <si>
    <t>D6240400</t>
  </si>
  <si>
    <t>ASTA CREMONESE DK  280-480 L=370 Hm=120</t>
  </si>
  <si>
    <t>D6240401</t>
  </si>
  <si>
    <t>ASTA CREMONESE DK 481-600 L=490 Hm=170</t>
  </si>
  <si>
    <t>D6240402</t>
  </si>
  <si>
    <t>ASTA CREMONESE 601-800 L=690 Hm=263</t>
  </si>
  <si>
    <t>D6240403</t>
  </si>
  <si>
    <t>ASTA CREMONESE DK 801-1000 L=890 Hm=413</t>
  </si>
  <si>
    <t>D6240404</t>
  </si>
  <si>
    <t>ASTA CREMONESE DK 1001-1200 L=1090 Hm=51</t>
  </si>
  <si>
    <t>D6240405</t>
  </si>
  <si>
    <t>ASTA CREMONESE 1201-1400 L=1290 Hm=563</t>
  </si>
  <si>
    <t>D6240406</t>
  </si>
  <si>
    <t>ASTA CREMONESE DK 1401-1600 L=1490 Hm=56</t>
  </si>
  <si>
    <t>D6240407</t>
  </si>
  <si>
    <t>CREMONESE DK 1601-1800 L=1690 Hm=563</t>
  </si>
  <si>
    <t>D6240410</t>
  </si>
  <si>
    <t>ASTA CREMONESE DK PORTE 2001-2200 L=2090</t>
  </si>
  <si>
    <t>D6240411</t>
  </si>
  <si>
    <t>ASTA CREMONESE DK PORTE 2201-2400 L=2290</t>
  </si>
  <si>
    <t>D6240445</t>
  </si>
  <si>
    <t>CERNIERA CENTRALE</t>
  </si>
  <si>
    <t>D6240446</t>
  </si>
  <si>
    <t>CERNIERA ANG. A 12/18/13 NUT Dx</t>
  </si>
  <si>
    <t>D6240451</t>
  </si>
  <si>
    <t>PERNO PER SUPPORTO ARTICOLAZIONE</t>
  </si>
  <si>
    <t>D6240470</t>
  </si>
  <si>
    <t>ASTA CREMONESE PER VASISTAS 180-250 L180</t>
  </si>
  <si>
    <t>D6240471</t>
  </si>
  <si>
    <t>ASTA CREMONESE PER VASISTAS 251-500 L500</t>
  </si>
  <si>
    <t>D6240472</t>
  </si>
  <si>
    <t>ASTA CREMONESE PER VASITAS 501-800 L=800</t>
  </si>
  <si>
    <t>D6240473</t>
  </si>
  <si>
    <t>ASTA CREMONESE PER VASISTAS 801-1100 L=1</t>
  </si>
  <si>
    <t>D6240474</t>
  </si>
  <si>
    <t>ASTA CREMONESE PER VASISTAS 1101-1400 L=</t>
  </si>
  <si>
    <t>D6240475</t>
  </si>
  <si>
    <t>ASTA CREMONESE PER WASISTASS</t>
  </si>
  <si>
    <t>D6240476</t>
  </si>
  <si>
    <t>ASTA CREMONESE PER VASISTAS LEVA 1801-24</t>
  </si>
  <si>
    <t>D6240483</t>
  </si>
  <si>
    <t>INCONTRO NOTTOLINI A CONTRASTO ALU NT</t>
  </si>
  <si>
    <t>D6240484</t>
  </si>
  <si>
    <t>INCONTRO RIBALTA SX</t>
  </si>
  <si>
    <t>D6240485</t>
  </si>
  <si>
    <t>INCONTRO RIBALTA DX</t>
  </si>
  <si>
    <t>D6240486</t>
  </si>
  <si>
    <t>INCONTRO FALSA MANOVRA ANTA</t>
  </si>
  <si>
    <t>D6240487</t>
  </si>
  <si>
    <t>ARTICOLAZIONE 12/18/9 SX 150</t>
  </si>
  <si>
    <t>D6240488</t>
  </si>
  <si>
    <t>ARTICOLAZIONE 12/18/9 SX 250</t>
  </si>
  <si>
    <t>D6240489</t>
  </si>
  <si>
    <t>ARTICOLAZIONE 12/18/9 SX 350</t>
  </si>
  <si>
    <t>D6240490</t>
  </si>
  <si>
    <t>Articolazione 12/18/9 SX 500</t>
  </si>
  <si>
    <t>D6240491</t>
  </si>
  <si>
    <t>ARTICOLAZIONE 12/18/9 DX 150</t>
  </si>
  <si>
    <t>D6240492</t>
  </si>
  <si>
    <t>ARTICOLAZIONE 12/18/9 DX 250</t>
  </si>
  <si>
    <t>D6240493</t>
  </si>
  <si>
    <t>ARTICOLAZIONE 12/18/9 DX 350</t>
  </si>
  <si>
    <t>D6240494</t>
  </si>
  <si>
    <t>ARTICOLAZIONE 12/18/9 DX 500</t>
  </si>
  <si>
    <t>D6250036</t>
  </si>
  <si>
    <t>6250036-SET FERRAMENTA E CARRELLI DX GS1</t>
  </si>
  <si>
    <t>D6250037</t>
  </si>
  <si>
    <t>6250037-SET INCONTRI CE 14-18 GS1000 HD</t>
  </si>
  <si>
    <t>D6250038</t>
  </si>
  <si>
    <t>6250038-SET ACCESSORI GS1000 HL/HD</t>
  </si>
  <si>
    <t>D6250046</t>
  </si>
  <si>
    <t>CATENACCIO DOPPIO EFFETTO</t>
  </si>
  <si>
    <t>D6250050</t>
  </si>
  <si>
    <t>6250050-MANIGLIA PER CATENACCIOLO DGARDE</t>
  </si>
  <si>
    <t>D6250051</t>
  </si>
  <si>
    <t>CERNIERA CON PIASTRINO DI BLOCCAGGIO</t>
  </si>
  <si>
    <t>D6250052</t>
  </si>
  <si>
    <t>D6250056</t>
  </si>
  <si>
    <t>ESPANSORE PER GUIDA SUPERIORE</t>
  </si>
  <si>
    <t>D6250059</t>
  </si>
  <si>
    <t>10B08N-CP.COMPASSI 448,1MM KG100 AP.30°M</t>
  </si>
  <si>
    <t>D6250060</t>
  </si>
  <si>
    <t>30B07-CERNIERA PER GUIDA INFER. RIBALTA</t>
  </si>
  <si>
    <t>D6250062</t>
  </si>
  <si>
    <t>SLS20N-KIT CHIUS.VASCH.PRATIKA SLIDE80-P</t>
  </si>
  <si>
    <t>D6250064</t>
  </si>
  <si>
    <t>COPPIA COMPASSI 600.5mm Kg100 MAX AP 45°</t>
  </si>
  <si>
    <t>D6250065</t>
  </si>
  <si>
    <t>COMPASSI 604mm Kg100 MAX AP. 20°</t>
  </si>
  <si>
    <t>D6250117</t>
  </si>
  <si>
    <t>CERNIERA NORMALE</t>
  </si>
  <si>
    <t>D6250119</t>
  </si>
  <si>
    <t>CERNIERA CON PERNO SFILABILE</t>
  </si>
  <si>
    <t>D6260000</t>
  </si>
  <si>
    <t>Chiusura a Leva Ante 24 e 32mm.</t>
  </si>
  <si>
    <t>D6260010</t>
  </si>
  <si>
    <t>71C70-CREMONESE MAXIMA X ANTA BATTENTE</t>
  </si>
  <si>
    <t>D6260013</t>
  </si>
  <si>
    <t>CREMONESE APERTURA INTERNA/ESTERNA</t>
  </si>
  <si>
    <t>D6260034</t>
  </si>
  <si>
    <t>CRICCHETTO FRONTALE COLIBRI</t>
  </si>
  <si>
    <t>D6260046</t>
  </si>
  <si>
    <t>MANIGLIA A TAVELLINO CHIOCCIOLA</t>
  </si>
  <si>
    <t>D6260053</t>
  </si>
  <si>
    <t>SLM21-MANIGLIA SCORREVOLE ALZANTE DOPPIA</t>
  </si>
  <si>
    <t>D6260055</t>
  </si>
  <si>
    <t>40M10-MANIGLIA HCS HOPPE SENZA CHIUSURA</t>
  </si>
  <si>
    <t>D6260056</t>
  </si>
  <si>
    <t>40M11-MANIGLIA HCS HOPPE CON CHIUSURA</t>
  </si>
  <si>
    <t>D6260057</t>
  </si>
  <si>
    <t>6260057-ROSETTE IN ALL. X MANIGLIE HCS 4</t>
  </si>
  <si>
    <t>D6260058</t>
  </si>
  <si>
    <t>40S32-ADATTATORE X SERRATURA HCS HOPPE</t>
  </si>
  <si>
    <t>D6260059</t>
  </si>
  <si>
    <t>40S31-SCROCCO PER 40M10/11 E=70MM HCS</t>
  </si>
  <si>
    <t>D6260060</t>
  </si>
  <si>
    <t>40S33-CONTROPIASTRA HCS TIPO B ACCIAIO</t>
  </si>
  <si>
    <t>D6260061</t>
  </si>
  <si>
    <t>DAFNE SCORREVOLE DX</t>
  </si>
  <si>
    <t>D6260063</t>
  </si>
  <si>
    <t>SLM05-MANIGLIA A VASCHETTA ESTERNA PER P</t>
  </si>
  <si>
    <t>D6260074</t>
  </si>
  <si>
    <t>DELIA SCORREVOLE DX</t>
  </si>
  <si>
    <t>D6260077</t>
  </si>
  <si>
    <t>SLS11-KIT DISC.COPERT.MANIGLIA ESTRAIBIL</t>
  </si>
  <si>
    <t>D6260078</t>
  </si>
  <si>
    <t>11M56-MANIGLIA A INCASSO INTERNA PRATIKA</t>
  </si>
  <si>
    <t>D6260079</t>
  </si>
  <si>
    <t>11M59-MANIGLIA INCASSO PRATICA + SERRATU</t>
  </si>
  <si>
    <t>D6260080</t>
  </si>
  <si>
    <t>11M60-MANIGLIA INCASSO PRATIKA INT/EST.</t>
  </si>
  <si>
    <t>D6260083</t>
  </si>
  <si>
    <t>DAFNE SCORREVOLE SX</t>
  </si>
  <si>
    <t>D6260085</t>
  </si>
  <si>
    <t>DAFNE SCORREVOLE FISSA</t>
  </si>
  <si>
    <t>D6260104</t>
  </si>
  <si>
    <t>DELIA SCORREVOLE SX</t>
  </si>
  <si>
    <t>D6260109</t>
  </si>
  <si>
    <t>DELIA SCORREVOLE FISSA</t>
  </si>
  <si>
    <t>D6260110</t>
  </si>
  <si>
    <t>CHIUSURA SUPPLEMENTARE SUPERIORE L = 648</t>
  </si>
  <si>
    <t>D6260111</t>
  </si>
  <si>
    <t>Maniglia Mezzaluna D</t>
  </si>
  <si>
    <t>D6290008</t>
  </si>
  <si>
    <t>Kit selle universali  ovalina sagomata (250 selle + 50 mezze selle)</t>
  </si>
  <si>
    <t>D6290009</t>
  </si>
  <si>
    <t>6290009-SELLA UNIVERS. OVALINA SAGOMATA</t>
  </si>
  <si>
    <t>D6290010</t>
  </si>
  <si>
    <t>SELLA REVERSIBILE CAVA 31 PER Pr 13199</t>
  </si>
  <si>
    <t>D6290011</t>
  </si>
  <si>
    <t>30D22-SELLA REVERSIBILE PER PR 10763</t>
  </si>
  <si>
    <t>D6290015</t>
  </si>
  <si>
    <t>6290015-SELLA UNIVERSALE OVALINE TONDE</t>
  </si>
  <si>
    <t>D6290016</t>
  </si>
  <si>
    <t>6290016-MEZZA SELLA UNIVERSALE OVALINE T</t>
  </si>
  <si>
    <t>D6290017</t>
  </si>
  <si>
    <t>6290017-SELLA UNIVERSALE OVALINA PR.1319</t>
  </si>
  <si>
    <t>D6290018</t>
  </si>
  <si>
    <t>6290018-MEZZA SELLA UNIVERSALE OVALINA P</t>
  </si>
  <si>
    <t>D6290019</t>
  </si>
  <si>
    <t>30C111-FERMO A MARMO</t>
  </si>
  <si>
    <t>D6290021</t>
  </si>
  <si>
    <t>33C099-CONF.BASE SPAGNOLETTA GRANDE 2ANT</t>
  </si>
  <si>
    <t>D6290022</t>
  </si>
  <si>
    <t>33C100-CONF.BASE SPAGNOLETTA PICCOLA 2 A</t>
  </si>
  <si>
    <t>D6290023</t>
  </si>
  <si>
    <t>33C101-CONF.BASE SPAGNOLETTA PICCOLA 1AN</t>
  </si>
  <si>
    <t>D6290024</t>
  </si>
  <si>
    <t>33C102-CONF.BASE SPAGNOLETTA A SCATTO</t>
  </si>
  <si>
    <t>D6290025</t>
  </si>
  <si>
    <t>33C103-PERNO DI CHIUSURA DIRITTO</t>
  </si>
  <si>
    <t>D6290026</t>
  </si>
  <si>
    <t>33C104-PIASTRA DI CHIUSURA AD ANGOLO</t>
  </si>
  <si>
    <t>D6290027</t>
  </si>
  <si>
    <t>33C105-GUIDA ASTE</t>
  </si>
  <si>
    <t>D6290034</t>
  </si>
  <si>
    <t>33C112-FERMAIMPOSTE AUT.A.MURO</t>
  </si>
  <si>
    <t>D6290035</t>
  </si>
  <si>
    <t>33C114-BUSSOLE FILETTATE PER 33C115</t>
  </si>
  <si>
    <t>D6290036</t>
  </si>
  <si>
    <t>33C116-ASTA DI CHIUSURA MM1800</t>
  </si>
  <si>
    <t>D6290037</t>
  </si>
  <si>
    <t>33C117-ASTA DI CHIUSURA MM2400</t>
  </si>
  <si>
    <t>D6290038</t>
  </si>
  <si>
    <t>33C118-ASTA DI CHIUSURA MM3200</t>
  </si>
  <si>
    <t>D6290095</t>
  </si>
  <si>
    <t>SGD10-SELLE PER LAM.A GOCCIA FISSE APERT</t>
  </si>
  <si>
    <t>D6290097</t>
  </si>
  <si>
    <t>SPD01-COMPENSATORE LAMELLE PIANE FISSE-A</t>
  </si>
  <si>
    <t>D6290098</t>
  </si>
  <si>
    <t>SPD10-SELLE PER LAMELLE PIANE FISSE CIEC</t>
  </si>
  <si>
    <t>D6290100</t>
  </si>
  <si>
    <t>KIT COMPENSATORI PER CAVA 32 2DX-2SX</t>
  </si>
  <si>
    <t>D6290108</t>
  </si>
  <si>
    <t>AW506-SELLA REV.OVALINA 50MM PR.50013  3</t>
  </si>
  <si>
    <t>D6290115</t>
  </si>
  <si>
    <t>30D20-SELLA ALLUMINIO PR 10763</t>
  </si>
  <si>
    <t>D6290203</t>
  </si>
  <si>
    <t>MANIGLIA A LEVA DX SPEEDY LOCK CAVA 32</t>
  </si>
  <si>
    <t>D6290204</t>
  </si>
  <si>
    <t>MANIGLIA A LEVA SX SPEEDY LOCK CAVA 32</t>
  </si>
  <si>
    <t>D6290209</t>
  </si>
  <si>
    <t>MANIGLIA SX SPEEDY LOCK NO COMPENSAZIONE</t>
  </si>
  <si>
    <t>D6290210</t>
  </si>
  <si>
    <t>MANIGLIA DX SPEEDY LOCK NO COMPENSAZIONE</t>
  </si>
  <si>
    <t>D6350000</t>
  </si>
  <si>
    <t>COPPIA MANIGLIE PORTA DAFNE RIBASSATE</t>
  </si>
  <si>
    <t>D6354001</t>
  </si>
  <si>
    <t>CERNIERA 2 ALI PORTE ANTA IN ALLUMINIO</t>
  </si>
  <si>
    <t>D6354002</t>
  </si>
  <si>
    <t>CERNIERA 2 ALI PORTE ANTA IN ALLUMINIO/P</t>
  </si>
  <si>
    <t>D6354003</t>
  </si>
  <si>
    <t>COPPIA CERNIERE PIVOT SUP-INF</t>
  </si>
  <si>
    <t>D6354004</t>
  </si>
  <si>
    <t>SERRATURA MAGNETICA E=50 mm CON CHIAVE</t>
  </si>
  <si>
    <t>D6354010</t>
  </si>
  <si>
    <t>CATENACCIO</t>
  </si>
  <si>
    <t>D6354011</t>
  </si>
  <si>
    <t>INCONTRO SUPERIORE/INFERIORE</t>
  </si>
  <si>
    <t>D6354012</t>
  </si>
  <si>
    <t>SCROCCO E 50mm HCS D6260055-D6260056</t>
  </si>
  <si>
    <t>D6354013</t>
  </si>
  <si>
    <t>CONTROPIASTRA PER SERRATURA</t>
  </si>
  <si>
    <t>D6354014</t>
  </si>
  <si>
    <t>QUADRO MANIGLIA MONOBLOCCO 8X99,5 MM</t>
  </si>
  <si>
    <t>D6354015</t>
  </si>
  <si>
    <t>CERNIERA A PETTINE CON BOCCOLE</t>
  </si>
  <si>
    <t>D6354016</t>
  </si>
  <si>
    <t>ADATTATORE MANIGLIE HCS ANTA D3354014</t>
  </si>
  <si>
    <t>D6354017</t>
  </si>
  <si>
    <t>KIT CERNIERA PER PORTE IN VETRO</t>
  </si>
  <si>
    <t>D6354018</t>
  </si>
  <si>
    <t>MANIGLIA CON SERRATURA PORTE IN VETRO</t>
  </si>
  <si>
    <t>D6354019</t>
  </si>
  <si>
    <t>CERNIERA A PINZA PER PORTE IN VETRO</t>
  </si>
  <si>
    <t>D6552000</t>
  </si>
  <si>
    <t>TONDO IN ACCIAIO DIAMETRO 8mm</t>
  </si>
  <si>
    <t>D6553000</t>
  </si>
  <si>
    <t>Kit 1/2 selle + spessori</t>
  </si>
  <si>
    <t>D6553001</t>
  </si>
  <si>
    <t>Cerniera sportello sagomata</t>
  </si>
  <si>
    <t>D6553002</t>
  </si>
  <si>
    <t>Cantonale con occhiello piano sagomato</t>
  </si>
  <si>
    <t>D6553003</t>
  </si>
  <si>
    <t>Cantonale collo alto sagomato</t>
  </si>
  <si>
    <t>D6553004</t>
  </si>
  <si>
    <t>Occhiello foro 14</t>
  </si>
  <si>
    <t>D6553005</t>
  </si>
  <si>
    <t>Occhiello foro 12</t>
  </si>
  <si>
    <t>D6553006</t>
  </si>
  <si>
    <t>Occhiello medio dritto foro 14</t>
  </si>
  <si>
    <t>D6553007</t>
  </si>
  <si>
    <t>Cantonabile registrabile sagomato</t>
  </si>
  <si>
    <t>D6553008</t>
  </si>
  <si>
    <t>Occhiello medio squadrato foro 14</t>
  </si>
  <si>
    <t>D6553009</t>
  </si>
  <si>
    <t>Astina per sportello</t>
  </si>
  <si>
    <t>D6553012</t>
  </si>
  <si>
    <t>Clips per fissaggio profilo D0050060</t>
  </si>
  <si>
    <t>D6553013</t>
  </si>
  <si>
    <t>Cerniera ambidestra a due ali</t>
  </si>
  <si>
    <t>D6553014</t>
  </si>
  <si>
    <t>Perno di cihusura spagnoletta telaio</t>
  </si>
  <si>
    <t>D6554000</t>
  </si>
  <si>
    <t>D6554001</t>
  </si>
  <si>
    <t>Piastrino per D00AW112 soluzione 3 ante</t>
  </si>
  <si>
    <t>D6555000</t>
  </si>
  <si>
    <t>Cerniera due ali portata 120 kg</t>
  </si>
  <si>
    <t>D6555003</t>
  </si>
  <si>
    <t>Quadro 32 mm per maniglia singola</t>
  </si>
  <si>
    <t>D6555004</t>
  </si>
  <si>
    <t>Cerniera a due ali</t>
  </si>
  <si>
    <t>D6734001</t>
  </si>
  <si>
    <t>KIT CERN. AMBIDESTRE A. R. COMPLAN. 7mm</t>
  </si>
  <si>
    <t>D6775005</t>
  </si>
  <si>
    <t>Carrello Doppio Registr. Anta 220Kg</t>
  </si>
  <si>
    <t>DADATT01</t>
  </si>
  <si>
    <t>ADATT01-ADATT. MAN. PR 60012/60095/60399</t>
  </si>
  <si>
    <t>DADATT02</t>
  </si>
  <si>
    <t>ADATT02-ADATT. MAN. PR 60400/2002</t>
  </si>
  <si>
    <t>DADATT03</t>
  </si>
  <si>
    <t>ADATT03-ADATT. AMBID. PER 60400/60399/20</t>
  </si>
  <si>
    <t>DADATT04</t>
  </si>
  <si>
    <t>ADATT04-ADATT. AMBID. PER 60095/60012/20</t>
  </si>
  <si>
    <t>L-IT6240061</t>
  </si>
  <si>
    <t>6240061-KIT CHIUSURE MULTIPUNTO BILICO</t>
  </si>
  <si>
    <t>L-IT6290020</t>
  </si>
  <si>
    <t>30C112-FERMO A VITE</t>
  </si>
  <si>
    <t>L-ITCM1468-A</t>
  </si>
  <si>
    <t>CM1468-A-KIT ACCESS. X SLIDE80 C/ SQUADR</t>
  </si>
  <si>
    <t>L-ITENF083</t>
  </si>
  <si>
    <t>ENF083-SPESSORE VETRO 80X20 MM3</t>
  </si>
  <si>
    <t>L-ITENF084</t>
  </si>
  <si>
    <t>ENF084-SPESSORE VETRO 80X20 MM4</t>
  </si>
  <si>
    <t>L-ITENF085</t>
  </si>
  <si>
    <t>ENF085-SPESSORE VETRO 80X20</t>
  </si>
  <si>
    <t>L-ITENF086</t>
  </si>
  <si>
    <t>ENF086-SPESSORE VETRO 80X20 MM6</t>
  </si>
  <si>
    <t>L-ITES1808</t>
  </si>
  <si>
    <t>ES1808-SELLA REVERSIBILE PER UNIVERSAL 5</t>
  </si>
  <si>
    <t>L-ITES2752</t>
  </si>
  <si>
    <t>ES2752-BRUCO SOCCHIUDI FINESTRA MANUALE</t>
  </si>
  <si>
    <t>L-ITIS310</t>
  </si>
  <si>
    <t>IS310-SERRETURA ELETTRICA 35 MM</t>
  </si>
  <si>
    <t>L-ITMDBZ17</t>
  </si>
  <si>
    <t>MDBZ17-KIT COMPLETO FINESTRA</t>
  </si>
  <si>
    <t>L-ITMDBZ25</t>
  </si>
  <si>
    <t>MDBZ25-KIT COMPLETO PORTA-FINESTRA</t>
  </si>
  <si>
    <t>L-ITMDBZ39</t>
  </si>
  <si>
    <t>MDBZ39-KIT LATER.2A.CON FRIZIONE</t>
  </si>
  <si>
    <t>L-ITMDBZ42</t>
  </si>
  <si>
    <t>MDBZ42-NUOVA FRIZIONE NERO</t>
  </si>
  <si>
    <t>L-ITMDBZ45</t>
  </si>
  <si>
    <t>MDBZ45-KIT LATERALE 1ANTA C/NUOVA FRIZIO</t>
  </si>
  <si>
    <t>L-ITMDBZ600</t>
  </si>
  <si>
    <t>MDBZ600-GUIDA+SPAZZOLINO</t>
  </si>
  <si>
    <t>L-ITMDBZ602</t>
  </si>
  <si>
    <t>MDBZ602-PR.5,1MT A U C/CALAMITA</t>
  </si>
  <si>
    <t>L-ITMDBZ605</t>
  </si>
  <si>
    <t>MDBZ605-GUIDA RIBASSSATA 6M + SP</t>
  </si>
  <si>
    <t>L-ITMDBZ614</t>
  </si>
  <si>
    <t>MDBZ614-BAZAR PROFESSION.510X160</t>
  </si>
  <si>
    <t>L-ITMDBZ617</t>
  </si>
  <si>
    <t>MDBZ617-BAZAR PROFESSION.600X170</t>
  </si>
  <si>
    <t>L-ITMDBZ625</t>
  </si>
  <si>
    <t>MDBZ625-BAZAR PROFESSION.600X250</t>
  </si>
  <si>
    <t>L-ITMDBZ68</t>
  </si>
  <si>
    <t>MDBZ68-TUBO+RETE VERT.600X170</t>
  </si>
  <si>
    <t>L-ITMDBZ69</t>
  </si>
  <si>
    <t>MDBZ69-TUBO+RETE VERT.600X250</t>
  </si>
  <si>
    <t>L-ITMDDOM40S</t>
  </si>
  <si>
    <t>MDDOM40S-KIT BASE+SQUAD.DOMAL 40S</t>
  </si>
  <si>
    <t>L-ITMDSLK20N</t>
  </si>
  <si>
    <t>MDSLK20N-NEW TRIS X OPERA VIP HYDRO</t>
  </si>
  <si>
    <t>L-ITMDSLK21N</t>
  </si>
  <si>
    <t>MDSLK21N-NEW TRIS X EUROPA,MART,DOP</t>
  </si>
  <si>
    <t>L-ITTK3410</t>
  </si>
  <si>
    <t>TK3410-KIT MANIGLIA STANDARD APERT. DX/S</t>
  </si>
  <si>
    <t>L-ITTK3424</t>
  </si>
  <si>
    <t>TK3424-KIT MANIGL.MINI COMBI MECCANISM</t>
  </si>
  <si>
    <t>L-ITTK3447</t>
  </si>
  <si>
    <t>TK3447-KIT MANIGLIA SFERA PER MECCANIS</t>
  </si>
  <si>
    <t>SCO2211</t>
  </si>
  <si>
    <t>PIATTO FISSAGGIO INCONTRI ANTIEFFRAZIONE</t>
  </si>
  <si>
    <t>SCYL102</t>
  </si>
  <si>
    <t>CILINDRO 60-50-10</t>
  </si>
  <si>
    <t>SCYL318</t>
  </si>
  <si>
    <t>CILINDRO 100-50-50</t>
  </si>
  <si>
    <t>SDHA020</t>
  </si>
  <si>
    <t>QUADRO PER S-LINE HARMONY</t>
  </si>
  <si>
    <t>SDHA031</t>
  </si>
  <si>
    <t>QUADRO MANIGLIA INTERNA CON VITI</t>
  </si>
  <si>
    <t>SDHA034</t>
  </si>
  <si>
    <t>QUADRO MANIGLIA DOPPIA CON VITI</t>
  </si>
  <si>
    <t>SHLH101</t>
  </si>
  <si>
    <t>COPPIA MANIGLIE PER PORTE DILETTA</t>
  </si>
  <si>
    <t>SHLH211</t>
  </si>
  <si>
    <t>MARTELLINA DILETTA QUADRO 7MM</t>
  </si>
  <si>
    <t>SHLH301</t>
  </si>
  <si>
    <t>MANIGLIA INTERNA S-LINE HARMONY</t>
  </si>
  <si>
    <t>SHLH302</t>
  </si>
  <si>
    <t>MANIGLIA INT.CON CILINDRO S-LINE HARMONY</t>
  </si>
  <si>
    <t>SHLH304</t>
  </si>
  <si>
    <t>MANIGLIA A VASCHETTA S-LINE HARMONY</t>
  </si>
  <si>
    <t>SSF2127</t>
  </si>
  <si>
    <t>CHIUSURA ANGOLO A SCOMPARSA 2400-2550</t>
  </si>
  <si>
    <t>SSF2129</t>
  </si>
  <si>
    <t>CHIUSURA ANGOLO A SCOMPARSA 2551-2700</t>
  </si>
  <si>
    <t>SSF3066</t>
  </si>
  <si>
    <t>INCONTRO ANGOLO A SCOMPARSA 2400-2550</t>
  </si>
  <si>
    <t>SSF3068</t>
  </si>
  <si>
    <t>INCONTRO ANGOLO A SCOMPARSA 2551-2700</t>
  </si>
  <si>
    <t>SSF3925</t>
  </si>
  <si>
    <t>CHIUSURA SUPPLEMENTARE</t>
  </si>
  <si>
    <t>SSF8018</t>
  </si>
  <si>
    <t>CILINDRO CON POMOLO</t>
  </si>
  <si>
    <t>SZB0029</t>
  </si>
  <si>
    <t>ASTA COLLEGAMENTO CARRELLI L= 700-1500</t>
  </si>
  <si>
    <t>SZB0030</t>
  </si>
  <si>
    <t>ASTA COLLEGAMENTO CARRELLI L=1501-2000</t>
  </si>
  <si>
    <t>SZB0031</t>
  </si>
  <si>
    <t>ASTA COLLEGAMENTO CARRELLI L=2001-2500</t>
  </si>
  <si>
    <t>SZB0032</t>
  </si>
  <si>
    <t>ASTA COLLEGAMENTO CARRELLI L=2501-3250</t>
  </si>
  <si>
    <t>SZB0033</t>
  </si>
  <si>
    <t>SERRATURA H=1200-1800</t>
  </si>
  <si>
    <t>SZB0034</t>
  </si>
  <si>
    <t>SERRATURA H=1801-2100</t>
  </si>
  <si>
    <t>SZB0035</t>
  </si>
  <si>
    <t>SERRATURA H=2101-2400</t>
  </si>
  <si>
    <t>SZB0036</t>
  </si>
  <si>
    <t>SERRATURA H=2401-2700</t>
  </si>
  <si>
    <t>SZB0038</t>
  </si>
  <si>
    <t>CHIUSURA PUNTO CENTRALE</t>
  </si>
  <si>
    <t>SZB0046</t>
  </si>
  <si>
    <t>SERRATURA H=2701-3300 ABBINAM. SZB0036</t>
  </si>
  <si>
    <t>SZB0048</t>
  </si>
  <si>
    <t>KIT PER ANTIEFFRAZIONE</t>
  </si>
  <si>
    <t>SZB0049</t>
  </si>
  <si>
    <t>BARRA DI CONNESSIONE KIT ANTIEFFRAZIONE</t>
  </si>
  <si>
    <t>SZB0050</t>
  </si>
  <si>
    <t>SZB0053</t>
  </si>
  <si>
    <t>Sollevamento servo assistito</t>
  </si>
  <si>
    <t>SZB0055</t>
  </si>
  <si>
    <t>KIT BASE RALLENTATORE DI CHIUSURA SX</t>
  </si>
  <si>
    <t>SZB0056</t>
  </si>
  <si>
    <t>KIT BASE RALLENTATORE DI CHIUSURA DX</t>
  </si>
  <si>
    <t>SZB0057</t>
  </si>
  <si>
    <t>KIT BASE RALLENTATORE DI CHIUSURA DX-SX</t>
  </si>
  <si>
    <t>SZB0058</t>
  </si>
  <si>
    <t>CONNETTORE BARRE RALLENTAT.DI CHIUSURA</t>
  </si>
  <si>
    <t>SZB0080</t>
  </si>
  <si>
    <t>MANIGLIA INTERNA</t>
  </si>
  <si>
    <t>SZB0081</t>
  </si>
  <si>
    <t>MANIGLIA INTERNA CON FORO CILINDRO</t>
  </si>
  <si>
    <t>SZB0082</t>
  </si>
  <si>
    <t>MANIGLIA ESTERNA CON FORO CILINDRO</t>
  </si>
  <si>
    <t>SZB0083</t>
  </si>
  <si>
    <t>MANIGLIA A VASCHETTA</t>
  </si>
  <si>
    <t>T401014</t>
  </si>
  <si>
    <t>TAPPO CENTRALE 4 ANTE</t>
  </si>
  <si>
    <t>T621001</t>
  </si>
  <si>
    <t>CHIUSURA1 PUNTO</t>
  </si>
  <si>
    <t>T621002</t>
  </si>
  <si>
    <t>CHIUSURA 2 PUNTI</t>
  </si>
  <si>
    <t>T621003</t>
  </si>
  <si>
    <t>CHIUSURA 3 PUNTI</t>
  </si>
  <si>
    <t>T621005</t>
  </si>
  <si>
    <t>CHIUSURA ESTERNA CON CHIAVE</t>
  </si>
  <si>
    <t>T641002</t>
  </si>
  <si>
    <t>COMANDO DI CHIUSURA</t>
  </si>
  <si>
    <t>T641003</t>
  </si>
  <si>
    <t>COMANDO DI CHIUSURA LATERALE</t>
  </si>
  <si>
    <t>T641004</t>
  </si>
  <si>
    <t>COMANDO DI CHIUSURA FRONTALE</t>
  </si>
  <si>
    <t>T641005</t>
  </si>
  <si>
    <t>COMANDO DI CHIUSURA FRONTALE CON CHIAVE</t>
  </si>
  <si>
    <t>T641006</t>
  </si>
  <si>
    <t>COMANDO DI CHIUSURA LATERALE CON CHIAVE</t>
  </si>
  <si>
    <t>T661004</t>
  </si>
  <si>
    <t>MANIGLIA OVALE</t>
  </si>
  <si>
    <t>TCG021</t>
  </si>
  <si>
    <t>TAPPO FINECORSA</t>
  </si>
  <si>
    <t>TGA3606</t>
  </si>
  <si>
    <t>MANIGLIA</t>
  </si>
  <si>
    <t>TGA3607</t>
  </si>
  <si>
    <t>TGA3618</t>
  </si>
  <si>
    <t>MANIGLIA SQUADRATA</t>
  </si>
  <si>
    <t>TGA3706</t>
  </si>
  <si>
    <t>SUPPORTI PER MANIGLIA</t>
  </si>
  <si>
    <t>TGA3707</t>
  </si>
  <si>
    <t>TGA6000</t>
  </si>
  <si>
    <t>MANIGLIA RETTANGOLARE</t>
  </si>
  <si>
    <t>TGY3622</t>
  </si>
  <si>
    <t>SERRATURA A CHIAVE</t>
  </si>
  <si>
    <t>TGY3623</t>
  </si>
  <si>
    <t>SUPPORTO PER SERRATURA A CHIAVE</t>
  </si>
  <si>
    <t>SCYL314</t>
  </si>
  <si>
    <t>Cilindro 100-45-45</t>
  </si>
  <si>
    <t>SSV2126</t>
  </si>
  <si>
    <t>CHIUSURA INFERIORE</t>
  </si>
  <si>
    <t>SZB0071</t>
  </si>
  <si>
    <t>Punto di chiusura (singolo), bianco, nero o custom</t>
  </si>
  <si>
    <t>SZB0072</t>
  </si>
  <si>
    <t>Kit punto di chiusura , nera o bianca</t>
  </si>
  <si>
    <t>SZB0073</t>
  </si>
  <si>
    <t>Serratura alzante scorrevole 180 mm</t>
  </si>
  <si>
    <t>SZB0074</t>
  </si>
  <si>
    <t>Serratura alzante scorrevole 210 mm</t>
  </si>
  <si>
    <t>SZB0075</t>
  </si>
  <si>
    <t>Serratura alzante scorrevole 240 mm</t>
  </si>
  <si>
    <t>SZB0076</t>
  </si>
  <si>
    <t>Serratura alzante scorrevole 270 mm</t>
  </si>
  <si>
    <t>SZB0078</t>
  </si>
  <si>
    <t>SZB0079</t>
  </si>
  <si>
    <t>Ammortizzatore</t>
  </si>
  <si>
    <t>SZB0091</t>
  </si>
  <si>
    <t>Dado per rivetto (10 pezzi)</t>
  </si>
  <si>
    <t>SZB0092</t>
  </si>
  <si>
    <t>Rostri</t>
  </si>
  <si>
    <t>SZB0093</t>
  </si>
  <si>
    <t>Chiusura alzante scorrevole con asta telescopica 1800 mm</t>
  </si>
  <si>
    <t>SZB0094</t>
  </si>
  <si>
    <t>Chiusura alzante scorrevole con asta telescopica 2100 mm</t>
  </si>
  <si>
    <t>SZB0095</t>
  </si>
  <si>
    <t>Chiusura alzante scorrevole con asta telescopica 2400 mm</t>
  </si>
  <si>
    <t>SZB0096</t>
  </si>
  <si>
    <t>Chiusura alzante scorrevole con asta telescopica 2700 mm</t>
  </si>
  <si>
    <t>SZB0099</t>
  </si>
  <si>
    <t>Punto di chiusura (singolo) RC2</t>
  </si>
  <si>
    <t>D6100000</t>
  </si>
  <si>
    <t>Spostamento Quandro martellina</t>
  </si>
  <si>
    <t>D6101095</t>
  </si>
  <si>
    <t>MARTELLINA Linea Ufficio</t>
  </si>
  <si>
    <t>D6101096</t>
  </si>
  <si>
    <t>MARTELLINA Linea Casa</t>
  </si>
  <si>
    <t>D6076099</t>
  </si>
  <si>
    <t>Occhiello foro 16</t>
  </si>
  <si>
    <t>D6071001</t>
  </si>
  <si>
    <t>Cardine per chimico in acciaio con perno sfilabile L160mm</t>
  </si>
  <si>
    <t>D6071002</t>
  </si>
  <si>
    <t>Cardine per chimico in acciaio con perno sfilabile L200mm</t>
  </si>
  <si>
    <t>D6071003</t>
  </si>
  <si>
    <t xml:space="preserve">Boccola di adattamento per perno D6071001 e D6071002 - diametro interno 14mm </t>
  </si>
  <si>
    <t>D6076100</t>
  </si>
  <si>
    <t>Cardine per chimico in acciaio con perno sfilabile L120mm</t>
  </si>
  <si>
    <t>D0040D04</t>
  </si>
  <si>
    <t>40D04-INCONTRO 3A CHIUSURA NODO CENTRALE</t>
  </si>
  <si>
    <t>D6B10003</t>
  </si>
  <si>
    <t>6B10003-CERN.A COLLO LUNGO X SUNNY GENOV</t>
  </si>
  <si>
    <t>SZB0190</t>
  </si>
  <si>
    <t>Kit base
alzante scorrevole 270 kg</t>
  </si>
  <si>
    <t>SZB0198</t>
  </si>
  <si>
    <t>Set extra di carrelli per alzante scorrevole fino a 330 kg</t>
  </si>
  <si>
    <t>D6210039</t>
  </si>
  <si>
    <t>AW160-CERNIERA LAMIERA PER SPOR.GENOVESE</t>
  </si>
  <si>
    <t>D6076085</t>
  </si>
  <si>
    <t>PERNO DI COLLEGAMENTO CON SEDE ESAGONALE</t>
  </si>
  <si>
    <t>D6076093</t>
  </si>
  <si>
    <t>Maniglia ribassata persiana con telaio</t>
  </si>
  <si>
    <t>D6290096</t>
  </si>
  <si>
    <t>SGD20-TAPPI PER LAMELLE FISSE CIECHE A G</t>
  </si>
  <si>
    <t>SSCC213</t>
  </si>
  <si>
    <t>Vite testa svasata cono C ST3.5x13,A2</t>
  </si>
  <si>
    <t>porta 2 ante complanari</t>
  </si>
  <si>
    <t>fisso</t>
  </si>
  <si>
    <t>dk</t>
  </si>
  <si>
    <t>ddk</t>
  </si>
  <si>
    <t>pbdk</t>
  </si>
  <si>
    <t>pbddk</t>
  </si>
  <si>
    <t>P2A</t>
  </si>
  <si>
    <t>P1A</t>
  </si>
  <si>
    <t>LARGHEZZA</t>
  </si>
  <si>
    <t>ALTEZZA</t>
  </si>
  <si>
    <t>ALLUMINIO</t>
  </si>
  <si>
    <t>ACCESSORI</t>
  </si>
  <si>
    <t>GUARNIZIONI</t>
  </si>
  <si>
    <t>FERRAMENTA</t>
  </si>
  <si>
    <t>TOTALE</t>
  </si>
  <si>
    <t>COSTO CAD</t>
  </si>
  <si>
    <t>APERTURE</t>
  </si>
  <si>
    <t>3 lati</t>
  </si>
  <si>
    <t>sotto</t>
  </si>
  <si>
    <t>Finiture:</t>
  </si>
  <si>
    <t>Previa richiesta e conferma  da parte della Direzione Commerciale è possibile realizzare finiture non incluse</t>
  </si>
  <si>
    <t>a listino per le quali dovranno essere definiti fattibilità, prezzi e tempi di consegna.</t>
  </si>
  <si>
    <t>Trattamento Seaside :</t>
  </si>
  <si>
    <t>Il trattamento seaside è individuato dalle estensioni .030 /.330 / .830 per la classe1</t>
  </si>
  <si>
    <t>e .070/.370/.870 per i colori di classe2 ed è applicabile per tutte le finiture verniciate ed effetto legno</t>
  </si>
  <si>
    <t>Non è mai possibile avere il pretrattamento seaside sulle lamiere.</t>
  </si>
  <si>
    <t xml:space="preserve">Per tutti i colori del presente listino è possibile richiedere fattibilità per realizzare lamiere ad eccezione di tutti i codici che riportano specifica nota. </t>
  </si>
  <si>
    <t>Offerta Domal:</t>
  </si>
  <si>
    <t>Revisione  17 Ottobre 2022</t>
  </si>
  <si>
    <t>Rev</t>
  </si>
  <si>
    <t>Gruppo Colore</t>
  </si>
  <si>
    <t>Codice Colore</t>
  </si>
  <si>
    <t>Descrizione Colore</t>
  </si>
  <si>
    <t>Note</t>
  </si>
  <si>
    <t>Rev. 11</t>
  </si>
  <si>
    <t>Gruppo A</t>
  </si>
  <si>
    <t>R1013.340</t>
  </si>
  <si>
    <t xml:space="preserve">RAL1013 Opaco </t>
  </si>
  <si>
    <t>R1013.840</t>
  </si>
  <si>
    <t xml:space="preserve">RAL1013 Lucido </t>
  </si>
  <si>
    <t>R1015.840</t>
  </si>
  <si>
    <t xml:space="preserve">RAL1015 Lucido </t>
  </si>
  <si>
    <t>R3003.840</t>
  </si>
  <si>
    <t xml:space="preserve">RAL3003 Lucido </t>
  </si>
  <si>
    <t>R5010.340</t>
  </si>
  <si>
    <t>RAL5010 Opaco</t>
  </si>
  <si>
    <t>R5010.840</t>
  </si>
  <si>
    <t>RAL5010 Lucido</t>
  </si>
  <si>
    <t>R5024.840</t>
  </si>
  <si>
    <t xml:space="preserve">RAL5024 Lucido </t>
  </si>
  <si>
    <t>R6005.340</t>
  </si>
  <si>
    <t xml:space="preserve">RAL6005 Opaco </t>
  </si>
  <si>
    <t>R6005.740</t>
  </si>
  <si>
    <t xml:space="preserve">RAL6005 Lucido </t>
  </si>
  <si>
    <t>R6005.840</t>
  </si>
  <si>
    <t>R6011.840</t>
  </si>
  <si>
    <t xml:space="preserve">RAL6011 Lucido </t>
  </si>
  <si>
    <t>R6021.840</t>
  </si>
  <si>
    <t xml:space="preserve">RAL6021 Lucido </t>
  </si>
  <si>
    <t>R7001.340</t>
  </si>
  <si>
    <t xml:space="preserve">RAL7001 Opaco </t>
  </si>
  <si>
    <t>R7001.840</t>
  </si>
  <si>
    <t xml:space="preserve">RAL7001 Lucido </t>
  </si>
  <si>
    <t>R7004.840</t>
  </si>
  <si>
    <t xml:space="preserve">RAL7004 Lucido </t>
  </si>
  <si>
    <t>R7012.840</t>
  </si>
  <si>
    <t xml:space="preserve">RAL7012 Lucido </t>
  </si>
  <si>
    <t>R7016.340</t>
  </si>
  <si>
    <t xml:space="preserve">RAL7016 Opaco </t>
  </si>
  <si>
    <t>R7016.840</t>
  </si>
  <si>
    <t xml:space="preserve">RAL7016 Lucido </t>
  </si>
  <si>
    <t>R7032.840</t>
  </si>
  <si>
    <t>RAL7032 Lucido</t>
  </si>
  <si>
    <t>R7033.340</t>
  </si>
  <si>
    <t>RAL7033 Opaco</t>
  </si>
  <si>
    <t>R7033.840</t>
  </si>
  <si>
    <t>RAL7033 Lucido</t>
  </si>
  <si>
    <t>R7035.340</t>
  </si>
  <si>
    <t>RAL7035 Opaco</t>
  </si>
  <si>
    <t>R7035.840</t>
  </si>
  <si>
    <t>RAL7035 Lucido</t>
  </si>
  <si>
    <t>R8003.840</t>
  </si>
  <si>
    <t>RAL8003 Lucido</t>
  </si>
  <si>
    <t>R8014.340</t>
  </si>
  <si>
    <t>RAL8014 Opaco</t>
  </si>
  <si>
    <t>R8014.840</t>
  </si>
  <si>
    <t>RAL8014 Lucido</t>
  </si>
  <si>
    <t>R8017.340</t>
  </si>
  <si>
    <t>RAL8017 Opaco</t>
  </si>
  <si>
    <t>R8017.840</t>
  </si>
  <si>
    <t>RAL8017 Lucido</t>
  </si>
  <si>
    <t>R9001.840</t>
  </si>
  <si>
    <t>RAL9001 Lucido</t>
  </si>
  <si>
    <t>R9002.340</t>
  </si>
  <si>
    <t>RAL9002 Opaco</t>
  </si>
  <si>
    <t>R9002.840</t>
  </si>
  <si>
    <t>RAL9002 Lucido</t>
  </si>
  <si>
    <t>R9005.340</t>
  </si>
  <si>
    <t>RAL9005 Opaco</t>
  </si>
  <si>
    <t>R9005.840</t>
  </si>
  <si>
    <t>RAL9005 Lucido</t>
  </si>
  <si>
    <t>R9010.340</t>
  </si>
  <si>
    <t>RAL9010 Opaco</t>
  </si>
  <si>
    <t>R9010.840</t>
  </si>
  <si>
    <t>RAL9010 Lucido</t>
  </si>
  <si>
    <t>YMA.340</t>
  </si>
  <si>
    <t>Verniciato Argento effetto Ox</t>
  </si>
  <si>
    <t>YPG.340</t>
  </si>
  <si>
    <t>Grigio Gotico Opaco</t>
  </si>
  <si>
    <t>YPGMA.040</t>
  </si>
  <si>
    <t>YPGPP.340</t>
  </si>
  <si>
    <t>YPGR.040</t>
  </si>
  <si>
    <t>YPM.340</t>
  </si>
  <si>
    <t>Marrone Gotico Opaco</t>
  </si>
  <si>
    <t>YPV.340</t>
  </si>
  <si>
    <t>Verde Gotico Opaco</t>
  </si>
  <si>
    <t>Gruppo A Seaside</t>
  </si>
  <si>
    <t>R1013.330</t>
  </si>
  <si>
    <t>RAL1013 Opaco  Seaside</t>
  </si>
  <si>
    <t>R1013.830</t>
  </si>
  <si>
    <t>RAL1013 Lucido  Seaside</t>
  </si>
  <si>
    <t>R1015.830</t>
  </si>
  <si>
    <t>RAL1015 Lucido  Seaside</t>
  </si>
  <si>
    <t>R3003.830</t>
  </si>
  <si>
    <t>RAL3003 Lucido  Seaside</t>
  </si>
  <si>
    <t>R5010.330</t>
  </si>
  <si>
    <t>RAL5010 Opaco Seaside</t>
  </si>
  <si>
    <t>R5010.830</t>
  </si>
  <si>
    <t>RAL5010 Lucido Seaside</t>
  </si>
  <si>
    <t>R5024.830</t>
  </si>
  <si>
    <t>RAL5024 Lucido  Seaside</t>
  </si>
  <si>
    <t>R6005.330</t>
  </si>
  <si>
    <t>RAL6005 Opaco  Seaside</t>
  </si>
  <si>
    <t>R6005.730</t>
  </si>
  <si>
    <t>RAL6005 Lucido  Seaside</t>
  </si>
  <si>
    <t>R6005.830</t>
  </si>
  <si>
    <t>R6011.830</t>
  </si>
  <si>
    <t>RAL6011 Lucido  Seaside</t>
  </si>
  <si>
    <t>R6021.830</t>
  </si>
  <si>
    <t>RAL6021 Lucido  Seaside</t>
  </si>
  <si>
    <t>R7001.330</t>
  </si>
  <si>
    <t>RAL7001 Opaco  Seaside</t>
  </si>
  <si>
    <t>R7001.830</t>
  </si>
  <si>
    <t>RAL7001 Lucido  Seaside</t>
  </si>
  <si>
    <t>R7004.830</t>
  </si>
  <si>
    <t>RAL7004 Lucido  Seaside</t>
  </si>
  <si>
    <t>R7012.830</t>
  </si>
  <si>
    <t>RAL7012 Lucido  Seaside</t>
  </si>
  <si>
    <t>R7016.330</t>
  </si>
  <si>
    <t>RAL7016 Opaco  Seaside</t>
  </si>
  <si>
    <t>R7016.830</t>
  </si>
  <si>
    <t>RAL7016 Lucido  Seaside</t>
  </si>
  <si>
    <t>R7032.830</t>
  </si>
  <si>
    <t>RAL7032 Lucido Seaside</t>
  </si>
  <si>
    <t>R7033.330</t>
  </si>
  <si>
    <t>RAL7033 Opaco Seaside</t>
  </si>
  <si>
    <t>R7033.830</t>
  </si>
  <si>
    <t>RAL7033 Lucido Seaside</t>
  </si>
  <si>
    <t>R7035.330</t>
  </si>
  <si>
    <t>RAL7035 Opaco Seaside</t>
  </si>
  <si>
    <t>R7035.830</t>
  </si>
  <si>
    <t>RAL7035 Lucido Seaside</t>
  </si>
  <si>
    <t>R8003.830</t>
  </si>
  <si>
    <t>RAL8003 Lucido Seaside</t>
  </si>
  <si>
    <t>R8014.330</t>
  </si>
  <si>
    <t>RAL8014 Opaco Seaside</t>
  </si>
  <si>
    <t>R8014.830</t>
  </si>
  <si>
    <t>RAL8014 Lucido Seaside</t>
  </si>
  <si>
    <t>R8017.330</t>
  </si>
  <si>
    <t>RAL8017 Opaco Seaside</t>
  </si>
  <si>
    <t>R8017.830</t>
  </si>
  <si>
    <t>RAL8017 Lucido Seaside</t>
  </si>
  <si>
    <t>R9001.830</t>
  </si>
  <si>
    <t>RAL9001 Lucido Seaside</t>
  </si>
  <si>
    <t>R9002.330</t>
  </si>
  <si>
    <t>RAL9002 Opaco Seaside</t>
  </si>
  <si>
    <t>R9002.830</t>
  </si>
  <si>
    <t>RAL9002 Lucido Seaside</t>
  </si>
  <si>
    <t>R9005.330</t>
  </si>
  <si>
    <t>RAL9005 Opaco Seaside</t>
  </si>
  <si>
    <t>R9005.830</t>
  </si>
  <si>
    <t>RAL9005 Lucido Seaside</t>
  </si>
  <si>
    <t>R9010.330</t>
  </si>
  <si>
    <t>RAL9010 Opaco Seaside</t>
  </si>
  <si>
    <t>R9010.830</t>
  </si>
  <si>
    <t>RAL9010 Lucido Seaside</t>
  </si>
  <si>
    <t>YMA.330</t>
  </si>
  <si>
    <t>Verniciato Argento effetto Ox Seaside</t>
  </si>
  <si>
    <t>YPG.330</t>
  </si>
  <si>
    <t>Grigio Gotico Opaco Seaside</t>
  </si>
  <si>
    <t>YPGMA.030</t>
  </si>
  <si>
    <t>YPGMA.040 Seaside</t>
  </si>
  <si>
    <t>YPGPP.330</t>
  </si>
  <si>
    <t>YPGPP.340 Seaside</t>
  </si>
  <si>
    <t>YPGR.030</t>
  </si>
  <si>
    <t>YPGR.040 Seaside</t>
  </si>
  <si>
    <t>YPM.330</t>
  </si>
  <si>
    <t>Marrone Gotico Opaco Seaside</t>
  </si>
  <si>
    <t>YPV.330</t>
  </si>
  <si>
    <t>Verde Gotico Opaco Seaside</t>
  </si>
  <si>
    <t>Gruppo B</t>
  </si>
  <si>
    <t>H9006.340</t>
  </si>
  <si>
    <t>RAL9006 Metallizzato Opaco</t>
  </si>
  <si>
    <t>H9007.340</t>
  </si>
  <si>
    <t>RAL9007 Metallizzato Opaco</t>
  </si>
  <si>
    <t>H906R.040</t>
  </si>
  <si>
    <t>RAL9006 Metallizzato Ruvido</t>
  </si>
  <si>
    <t>HGOLD.340</t>
  </si>
  <si>
    <t>Verniciato Oro effetto Ox</t>
  </si>
  <si>
    <t>HGRAF.040</t>
  </si>
  <si>
    <t>Grigio Grafite Metalizzato</t>
  </si>
  <si>
    <t>HICE.340</t>
  </si>
  <si>
    <t>Verniciato Ghiaccio eff. Ox</t>
  </si>
  <si>
    <t>HPGFE.040</t>
  </si>
  <si>
    <t>Verniciato Grigio Ferro</t>
  </si>
  <si>
    <t>N3484.340</t>
  </si>
  <si>
    <t>Verniciato NCSS - P 3484 N</t>
  </si>
  <si>
    <t>N3496.340</t>
  </si>
  <si>
    <t>Verniciato NCSS - P 3496 N</t>
  </si>
  <si>
    <t>N3501.340</t>
  </si>
  <si>
    <t>Verniciato NCSS - P 3501 N</t>
  </si>
  <si>
    <t>N3508.340</t>
  </si>
  <si>
    <t>Verniciato NCSS - P 3508 N</t>
  </si>
  <si>
    <t>N3519.340</t>
  </si>
  <si>
    <t>Verniciato NCSS - P 3519 N</t>
  </si>
  <si>
    <t>N3522.340</t>
  </si>
  <si>
    <t>Verniciato NCSS - P 3522 N</t>
  </si>
  <si>
    <t>N3525.340</t>
  </si>
  <si>
    <t>Verniciato NCSS - P 3525 N</t>
  </si>
  <si>
    <t>N3533.340</t>
  </si>
  <si>
    <t>Verniciato NCSS - P 3533 N</t>
  </si>
  <si>
    <t>N3538.340</t>
  </si>
  <si>
    <t>Verniciato NCSS - P 3538 N</t>
  </si>
  <si>
    <t>R1001.340</t>
  </si>
  <si>
    <t xml:space="preserve">RAL1001 Opaco </t>
  </si>
  <si>
    <t>R1001.840</t>
  </si>
  <si>
    <t xml:space="preserve">RAL1001 Lucido </t>
  </si>
  <si>
    <t>R1004.840</t>
  </si>
  <si>
    <t xml:space="preserve">RAL1004 Lucido </t>
  </si>
  <si>
    <t>R1018.840</t>
  </si>
  <si>
    <t xml:space="preserve">RAL1018 Lucido </t>
  </si>
  <si>
    <t>R1019.340</t>
  </si>
  <si>
    <t xml:space="preserve">RAL1019 Opaco </t>
  </si>
  <si>
    <t>R1019.840</t>
  </si>
  <si>
    <t xml:space="preserve">RAL1019 Lucido </t>
  </si>
  <si>
    <t>R1034.840</t>
  </si>
  <si>
    <t xml:space="preserve">RAL1034 Lucido </t>
  </si>
  <si>
    <t>R3000.840</t>
  </si>
  <si>
    <t xml:space="preserve">RAL3000 Lucido </t>
  </si>
  <si>
    <t>R3002.840</t>
  </si>
  <si>
    <t xml:space="preserve">RAL3002 Lucido </t>
  </si>
  <si>
    <t>R3003.340</t>
  </si>
  <si>
    <t xml:space="preserve">RAL3003 Opaco </t>
  </si>
  <si>
    <t>R3004.340</t>
  </si>
  <si>
    <t xml:space="preserve">RAL3004 Opaco </t>
  </si>
  <si>
    <t>R3004.840</t>
  </si>
  <si>
    <t xml:space="preserve">RAL3004 Lucido </t>
  </si>
  <si>
    <t>R3005.340</t>
  </si>
  <si>
    <t xml:space="preserve">RAL3005 Opaco </t>
  </si>
  <si>
    <t>R3005.840</t>
  </si>
  <si>
    <t xml:space="preserve">RAL3005 Lucido </t>
  </si>
  <si>
    <t>R3007.840</t>
  </si>
  <si>
    <t xml:space="preserve">RAL3007 Lucido </t>
  </si>
  <si>
    <t>R5002.840</t>
  </si>
  <si>
    <t xml:space="preserve">RAL5002 Lucido </t>
  </si>
  <si>
    <t>R5003.840</t>
  </si>
  <si>
    <t xml:space="preserve">RAL5003 Lucido </t>
  </si>
  <si>
    <t>R5007.840</t>
  </si>
  <si>
    <t xml:space="preserve">RAL5007 Lucido </t>
  </si>
  <si>
    <t>R5012.840</t>
  </si>
  <si>
    <t xml:space="preserve">RAL5012 Lucido </t>
  </si>
  <si>
    <t>R5013.840</t>
  </si>
  <si>
    <t xml:space="preserve">RAL5013 Lucido </t>
  </si>
  <si>
    <t>R5014.840</t>
  </si>
  <si>
    <t xml:space="preserve">RAL5014 Lucido </t>
  </si>
  <si>
    <t>R5015.840</t>
  </si>
  <si>
    <t xml:space="preserve">RAL5015 Lucido </t>
  </si>
  <si>
    <t>R5022.840</t>
  </si>
  <si>
    <t xml:space="preserve">RAL5022 Lucido </t>
  </si>
  <si>
    <t>R5024.340</t>
  </si>
  <si>
    <t xml:space="preserve">RAL5024 Opaco </t>
  </si>
  <si>
    <t>R6002.340</t>
  </si>
  <si>
    <t xml:space="preserve">RAL6002 Opaco </t>
  </si>
  <si>
    <t>R6003.840</t>
  </si>
  <si>
    <t xml:space="preserve">RAL6003 Lucido </t>
  </si>
  <si>
    <t>R6009.340</t>
  </si>
  <si>
    <t xml:space="preserve">RAL6009 Opaco </t>
  </si>
  <si>
    <t>R6009.840</t>
  </si>
  <si>
    <t xml:space="preserve">RAL6009 Lucido </t>
  </si>
  <si>
    <t>R6011.340</t>
  </si>
  <si>
    <t xml:space="preserve">RAL6011 Opaco </t>
  </si>
  <si>
    <t>R6012.340</t>
  </si>
  <si>
    <t xml:space="preserve">RAL6012 Opaco </t>
  </si>
  <si>
    <t>R6012.840</t>
  </si>
  <si>
    <t xml:space="preserve">RAL6012 Lucido </t>
  </si>
  <si>
    <t>R6018.840</t>
  </si>
  <si>
    <t xml:space="preserve">RAL6018 Lucido </t>
  </si>
  <si>
    <t>R6019.840</t>
  </si>
  <si>
    <t xml:space="preserve">RAL6019 Lucido </t>
  </si>
  <si>
    <t>R6021.340</t>
  </si>
  <si>
    <t xml:space="preserve">RAL6021 Opaco </t>
  </si>
  <si>
    <t>R6029.840</t>
  </si>
  <si>
    <t xml:space="preserve">RAL6029 Lucido </t>
  </si>
  <si>
    <t>R6034.840</t>
  </si>
  <si>
    <t xml:space="preserve">RAL6034 Lucido </t>
  </si>
  <si>
    <t>R7002.840</t>
  </si>
  <si>
    <t xml:space="preserve">RAL7002 Lucido </t>
  </si>
  <si>
    <t>R7003.340</t>
  </si>
  <si>
    <t xml:space="preserve">RAL7003 Opaco </t>
  </si>
  <si>
    <t>R7003.840</t>
  </si>
  <si>
    <t xml:space="preserve">RAL7003 Lucido </t>
  </si>
  <si>
    <t>R7004.340</t>
  </si>
  <si>
    <t xml:space="preserve">RAL7004 Opaco </t>
  </si>
  <si>
    <t>R7006.840</t>
  </si>
  <si>
    <t xml:space="preserve">RAL7006 Lucido </t>
  </si>
  <si>
    <t>R7010.840</t>
  </si>
  <si>
    <t xml:space="preserve">RAL7010 Lucido </t>
  </si>
  <si>
    <t>R7013.840</t>
  </si>
  <si>
    <t xml:space="preserve">RAL7013 Lucido </t>
  </si>
  <si>
    <t>R7015.340</t>
  </si>
  <si>
    <t xml:space="preserve">RAL7015 Opaco </t>
  </si>
  <si>
    <t>R7015.840</t>
  </si>
  <si>
    <t xml:space="preserve">RAL7015 Lucido </t>
  </si>
  <si>
    <t>R7022.840</t>
  </si>
  <si>
    <t xml:space="preserve">RAL7022 Lucido </t>
  </si>
  <si>
    <t>R7030.340</t>
  </si>
  <si>
    <t xml:space="preserve">RAL7030 Opaco </t>
  </si>
  <si>
    <t>R7030.840</t>
  </si>
  <si>
    <t xml:space="preserve">RAL7030 Lucido </t>
  </si>
  <si>
    <t>R7032.340</t>
  </si>
  <si>
    <t>RAL7032 Opaco</t>
  </si>
  <si>
    <t>R7034.340</t>
  </si>
  <si>
    <t>RAL7034 Opaco</t>
  </si>
  <si>
    <t>R7037.840</t>
  </si>
  <si>
    <t>RAL7037 Lucido</t>
  </si>
  <si>
    <t>R7038.340</t>
  </si>
  <si>
    <t>RAL7038 Opaco</t>
  </si>
  <si>
    <t>R7038.840</t>
  </si>
  <si>
    <t>RAL7038 Lucido</t>
  </si>
  <si>
    <t>R7039.340</t>
  </si>
  <si>
    <t>RAL7039 Opaco</t>
  </si>
  <si>
    <t>R7039.840</t>
  </si>
  <si>
    <t>RAL7039 Lucido</t>
  </si>
  <si>
    <t>R7040.340</t>
  </si>
  <si>
    <t>RAL7040 Opaco</t>
  </si>
  <si>
    <t>R7040.840</t>
  </si>
  <si>
    <t>RAL7040 Lucido</t>
  </si>
  <si>
    <t>R7042.340</t>
  </si>
  <si>
    <t>RAL7042 Opaco</t>
  </si>
  <si>
    <t>R7042.840</t>
  </si>
  <si>
    <t>RAL7042 Lucido</t>
  </si>
  <si>
    <t>R7043.340</t>
  </si>
  <si>
    <t>RAL7043 Opaco</t>
  </si>
  <si>
    <t>R7044.340</t>
  </si>
  <si>
    <t>RAL7044 Opaco</t>
  </si>
  <si>
    <t>R7044.840</t>
  </si>
  <si>
    <t>RAL7044 Lucido</t>
  </si>
  <si>
    <t>R7046.340</t>
  </si>
  <si>
    <t>RAL7046 Opaco</t>
  </si>
  <si>
    <t>R7046.840</t>
  </si>
  <si>
    <t>RAL7046 Lucido</t>
  </si>
  <si>
    <t>R7047.340</t>
  </si>
  <si>
    <t>RAL7047 Opaco</t>
  </si>
  <si>
    <t>R7047.840</t>
  </si>
  <si>
    <t>RAL7047 Lucido</t>
  </si>
  <si>
    <t>R716W.740</t>
  </si>
  <si>
    <t>RAL 7016 Semilucido</t>
  </si>
  <si>
    <t>R8001.840</t>
  </si>
  <si>
    <t>RAL8001 Lucido</t>
  </si>
  <si>
    <t>R8002.840</t>
  </si>
  <si>
    <t>RAL8002 Lucido</t>
  </si>
  <si>
    <t>R8007.840</t>
  </si>
  <si>
    <t>RAL8007 Lucido</t>
  </si>
  <si>
    <t>R8011.340</t>
  </si>
  <si>
    <t>RAL8011 Opaco</t>
  </si>
  <si>
    <t>R8011.840</t>
  </si>
  <si>
    <t>RAL8011 Lucido</t>
  </si>
  <si>
    <t>R8014.740</t>
  </si>
  <si>
    <t>R8016.840</t>
  </si>
  <si>
    <t>RAL8016 Lucido</t>
  </si>
  <si>
    <t>R8019.340</t>
  </si>
  <si>
    <t>RAL8019 Opaco</t>
  </si>
  <si>
    <t>R8019.840</t>
  </si>
  <si>
    <t>RAL8019 Lucido</t>
  </si>
  <si>
    <t>R8022.340</t>
  </si>
  <si>
    <t>RAL 8022 Opaco</t>
  </si>
  <si>
    <t>R8022.840</t>
  </si>
  <si>
    <t>RAL8022 Lucido</t>
  </si>
  <si>
    <t>R8025.340</t>
  </si>
  <si>
    <t>RAL8025 Opaco</t>
  </si>
  <si>
    <t>R8025.840</t>
  </si>
  <si>
    <t>RAL8025 Lucido</t>
  </si>
  <si>
    <t>R8028.340</t>
  </si>
  <si>
    <t>RAL8028 Opaco</t>
  </si>
  <si>
    <t>R8028.840</t>
  </si>
  <si>
    <t>RAL8028 Lucido</t>
  </si>
  <si>
    <t>R9001.340</t>
  </si>
  <si>
    <t>RAL9001 Opaco</t>
  </si>
  <si>
    <t>R9003.340</t>
  </si>
  <si>
    <t>RAL9003 Opaco</t>
  </si>
  <si>
    <t>R910K.740</t>
  </si>
  <si>
    <t>RAL 9010 Semilucido</t>
  </si>
  <si>
    <t>T113R.040</t>
  </si>
  <si>
    <t>Verniciato 1013 Goffrato Opaco</t>
  </si>
  <si>
    <t>T305R.040</t>
  </si>
  <si>
    <t>Verniciato 3005 Goffrato Opaco</t>
  </si>
  <si>
    <t>T6005.040</t>
  </si>
  <si>
    <t>Verniciato 6005 Goffrato Opaco</t>
  </si>
  <si>
    <t>T6011.040</t>
  </si>
  <si>
    <t>Verniciato 6011 Goffrato Opaco</t>
  </si>
  <si>
    <t>T7039.040</t>
  </si>
  <si>
    <t>RAL7039 raggrinzato</t>
  </si>
  <si>
    <t>T8017.040</t>
  </si>
  <si>
    <t>Verniciato 8017 Goffrato Opaco</t>
  </si>
  <si>
    <t>T9005.040</t>
  </si>
  <si>
    <t>Verniciato 9005 Goffrato Opaco</t>
  </si>
  <si>
    <t>T910R.040</t>
  </si>
  <si>
    <t>Verniciato 9010 Goffrato Opaco</t>
  </si>
  <si>
    <t>TP02S.040</t>
  </si>
  <si>
    <t>Vern. Grigio Scuro Goffr.Opaco</t>
  </si>
  <si>
    <t>TPGQ.040</t>
  </si>
  <si>
    <t>Vern. Antracite Goffr. Opaco</t>
  </si>
  <si>
    <t>Y1004.840</t>
  </si>
  <si>
    <t>Y390C.640</t>
  </si>
  <si>
    <t>Verde Domal</t>
  </si>
  <si>
    <t>Y906A.340</t>
  </si>
  <si>
    <t>Y910H.340</t>
  </si>
  <si>
    <t>Y999E.340</t>
  </si>
  <si>
    <t>Verniciato elettrocolore</t>
  </si>
  <si>
    <t>YPK.540</t>
  </si>
  <si>
    <t>YPMPP.340</t>
  </si>
  <si>
    <t>YPR.340</t>
  </si>
  <si>
    <t>Rosso Gotico Opaco</t>
  </si>
  <si>
    <t>YPVPP.340</t>
  </si>
  <si>
    <t>Gruppo B Seaside</t>
  </si>
  <si>
    <t>AC0.157</t>
  </si>
  <si>
    <t>Argento Satinato 15 micron</t>
  </si>
  <si>
    <t>H9006.330</t>
  </si>
  <si>
    <t>RAL9006 Metallizzato Opaco Seaside</t>
  </si>
  <si>
    <t>H9007.330</t>
  </si>
  <si>
    <t>RAL9007 Metallizzato Opaco Seaside</t>
  </si>
  <si>
    <t>H906R.030</t>
  </si>
  <si>
    <t>RAL9006 Metallizzato Ruvido Seaside</t>
  </si>
  <si>
    <t>HGOLD.330</t>
  </si>
  <si>
    <t>Verniciato Oro effetto Ox Seaside</t>
  </si>
  <si>
    <t>HGRAF.030</t>
  </si>
  <si>
    <t>Grigio Grafite Metalizzato Seaside</t>
  </si>
  <si>
    <t>HICE.330</t>
  </si>
  <si>
    <t>Verniciato Ghiaccio eff. Ox Seaside</t>
  </si>
  <si>
    <t>HPGFE.030</t>
  </si>
  <si>
    <t>Verniciato Grigio Ferro Seaside</t>
  </si>
  <si>
    <t>N3484.330</t>
  </si>
  <si>
    <t>Verniciato NCSS - P 3484 N Seaside</t>
  </si>
  <si>
    <t>N3496.330</t>
  </si>
  <si>
    <t>Verniciato NCSS - P 3496 N Seaside</t>
  </si>
  <si>
    <t>N3501.330</t>
  </si>
  <si>
    <t>Verniciato NCSS - P 3501 N Seaside</t>
  </si>
  <si>
    <t>N3508.330</t>
  </si>
  <si>
    <t>Verniciato NCSS - P 3508 N Seaside</t>
  </si>
  <si>
    <t>N3519.330</t>
  </si>
  <si>
    <t>Verniciato NCSS - P 3519 N Seaside</t>
  </si>
  <si>
    <t>N3522.330</t>
  </si>
  <si>
    <t>Verniciato NCSS - P 3522 N Seaside</t>
  </si>
  <si>
    <t>N3525.330</t>
  </si>
  <si>
    <t>Verniciato NCSS - P 3525 N Seaside</t>
  </si>
  <si>
    <t>N3533.330</t>
  </si>
  <si>
    <t>Verniciato NCSS - P 3533 N Seaside</t>
  </si>
  <si>
    <t>N3538.330</t>
  </si>
  <si>
    <t>Verniciato NCSS - P 3538 N Seaside</t>
  </si>
  <si>
    <t>R1001.330</t>
  </si>
  <si>
    <t>RAL1001 Opaco  Seaside</t>
  </si>
  <si>
    <t>R1001.830</t>
  </si>
  <si>
    <t>RAL1001 Lucido  Seaside</t>
  </si>
  <si>
    <t>R1004.830</t>
  </si>
  <si>
    <t>RAL1004 Lucido  Seaside</t>
  </si>
  <si>
    <t>R1018.830</t>
  </si>
  <si>
    <t>RAL1018 Lucido  Seaside</t>
  </si>
  <si>
    <t>R1019.330</t>
  </si>
  <si>
    <t>RAL1019 Opaco  Seaside</t>
  </si>
  <si>
    <t>R1019.830</t>
  </si>
  <si>
    <t>RAL1019 Lucido  Seaside</t>
  </si>
  <si>
    <t>R1034.830</t>
  </si>
  <si>
    <t>RAL1034 Lucido  Seaside</t>
  </si>
  <si>
    <t>R3000.830</t>
  </si>
  <si>
    <t>RAL3000 Lucido  Seaside</t>
  </si>
  <si>
    <t>R3002.830</t>
  </si>
  <si>
    <t>RAL3002 Lucido  Seaside</t>
  </si>
  <si>
    <t>R3003.330</t>
  </si>
  <si>
    <t>RAL3003 Opaco  Seaside</t>
  </si>
  <si>
    <t>R3004.330</t>
  </si>
  <si>
    <t>RAL3004 Opaco  Seaside</t>
  </si>
  <si>
    <t>R3004.830</t>
  </si>
  <si>
    <t>RAL3004 Lucido  Seaside</t>
  </si>
  <si>
    <t>R3005.330</t>
  </si>
  <si>
    <t>RAL3005 Opaco  Seaside</t>
  </si>
  <si>
    <t>R3005.830</t>
  </si>
  <si>
    <t>RAL3005 Lucido  Seaside</t>
  </si>
  <si>
    <t>R3007.830</t>
  </si>
  <si>
    <t>RAL3007 Lucido  Seaside</t>
  </si>
  <si>
    <t>R5002.830</t>
  </si>
  <si>
    <t>RAL5002 Lucido  Seaside</t>
  </si>
  <si>
    <t>R5003.830</t>
  </si>
  <si>
    <t>RAL5003 Lucido  Seaside</t>
  </si>
  <si>
    <t>R5007.830</t>
  </si>
  <si>
    <t>RAL5007 Lucido  Seaside</t>
  </si>
  <si>
    <t>R5012.830</t>
  </si>
  <si>
    <t>RAL5012 Lucido  Seaside</t>
  </si>
  <si>
    <t>R5013.830</t>
  </si>
  <si>
    <t>RAL5013 Lucido  Seaside</t>
  </si>
  <si>
    <t>R5014.830</t>
  </si>
  <si>
    <t>RAL5014 Lucido  Seaside</t>
  </si>
  <si>
    <t>R5015.830</t>
  </si>
  <si>
    <t>RAL5015 Lucido  Seaside</t>
  </si>
  <si>
    <t>R5022.830</t>
  </si>
  <si>
    <t>RAL5022 Lucido  Seaside</t>
  </si>
  <si>
    <t>R5024.330</t>
  </si>
  <si>
    <t>RAL5024 Opaco  Seaside</t>
  </si>
  <si>
    <t>R6002.330</t>
  </si>
  <si>
    <t>RAL6002 Opaco  Seaside</t>
  </si>
  <si>
    <t>R6003.830</t>
  </si>
  <si>
    <t>RAL6003 Lucido  Seaside</t>
  </si>
  <si>
    <t>R6009.330</t>
  </si>
  <si>
    <t>RAL6009 Opaco  Seaside</t>
  </si>
  <si>
    <t>R6009.830</t>
  </si>
  <si>
    <t>RAL6009 Lucido  Seaside</t>
  </si>
  <si>
    <t>R6011.330</t>
  </si>
  <si>
    <t>RAL6011 Opaco  Seaside</t>
  </si>
  <si>
    <t>R6012.330</t>
  </si>
  <si>
    <t>RAL6012 Opaco  Seaside</t>
  </si>
  <si>
    <t>R6012.830</t>
  </si>
  <si>
    <t>RAL6012 Lucido  Seaside</t>
  </si>
  <si>
    <t>R6018.830</t>
  </si>
  <si>
    <t>RAL6018 Lucido  Seaside</t>
  </si>
  <si>
    <t>R6019.830</t>
  </si>
  <si>
    <t>RAL6019 Lucido  Seaside</t>
  </si>
  <si>
    <t>R6021.330</t>
  </si>
  <si>
    <t>RAL6021 Opaco  Seaside</t>
  </si>
  <si>
    <t>R6029.830</t>
  </si>
  <si>
    <t>RAL6029 Lucido  Seaside</t>
  </si>
  <si>
    <t>R6034.830</t>
  </si>
  <si>
    <t>RAL6034 Lucido  Seaside</t>
  </si>
  <si>
    <t>R7002.830</t>
  </si>
  <si>
    <t>RAL7002 Lucido  Seaside</t>
  </si>
  <si>
    <t>R7003.330</t>
  </si>
  <si>
    <t>RAL7003 Opaco  Seaside</t>
  </si>
  <si>
    <t>R7003.830</t>
  </si>
  <si>
    <t>RAL7003 Lucido  Seaside</t>
  </si>
  <si>
    <t>R7004.330</t>
  </si>
  <si>
    <t>RAL7004 Opaco  Seaside</t>
  </si>
  <si>
    <t>R7006.830</t>
  </si>
  <si>
    <t>RAL7006 Lucido  Seaside</t>
  </si>
  <si>
    <t>R7010.830</t>
  </si>
  <si>
    <t>RAL7010 Lucido  Seaside</t>
  </si>
  <si>
    <t>R7013.830</t>
  </si>
  <si>
    <t>RAL7013 Lucido  Seaside</t>
  </si>
  <si>
    <t>R7015.330</t>
  </si>
  <si>
    <t>RAL7015 Opaco  Seaside</t>
  </si>
  <si>
    <t>R7015.830</t>
  </si>
  <si>
    <t>RAL7015 Lucido  Seaside</t>
  </si>
  <si>
    <t>R7022.830</t>
  </si>
  <si>
    <t>RAL7022 Lucido  Seaside</t>
  </si>
  <si>
    <t>R7030.330</t>
  </si>
  <si>
    <t>RAL7030 Opaco  Seaside</t>
  </si>
  <si>
    <t>R7030.830</t>
  </si>
  <si>
    <t>RAL7030 Lucido  Seaside</t>
  </si>
  <si>
    <t>R7032.330</t>
  </si>
  <si>
    <t>RAL7032 Opaco Seaside</t>
  </si>
  <si>
    <t>R7034.330</t>
  </si>
  <si>
    <t>RAL7034 Opaco Seaside</t>
  </si>
  <si>
    <t>R7037.830</t>
  </si>
  <si>
    <t>RAL7037 Lucido Seaside</t>
  </si>
  <si>
    <t>R7038.330</t>
  </si>
  <si>
    <t>RAL7038 Opaco Seaside</t>
  </si>
  <si>
    <t>R7038.830</t>
  </si>
  <si>
    <t>RAL7038 Lucido Seaside</t>
  </si>
  <si>
    <t>R7039.330</t>
  </si>
  <si>
    <t>RAL7039 Opaco Seaside</t>
  </si>
  <si>
    <t>R7039.830</t>
  </si>
  <si>
    <t>RAL7039 Lucido Seaside</t>
  </si>
  <si>
    <t>R7040.330</t>
  </si>
  <si>
    <t>RAL7040 Opaco Seaside</t>
  </si>
  <si>
    <t>R7040.830</t>
  </si>
  <si>
    <t>RAL7040 Lucido Seaside</t>
  </si>
  <si>
    <t>R7042.330</t>
  </si>
  <si>
    <t>RAL7042 Opaco Seaside</t>
  </si>
  <si>
    <t>R7042.830</t>
  </si>
  <si>
    <t>RAL7042 Lucido Seaside</t>
  </si>
  <si>
    <t>R7043.330</t>
  </si>
  <si>
    <t>RAL7043 Opaco Seaside</t>
  </si>
  <si>
    <t>R7044.330</t>
  </si>
  <si>
    <t>RAL7044 Opaco Seaside</t>
  </si>
  <si>
    <t>R7044.830</t>
  </si>
  <si>
    <t>RAL7044 Lucido Seaside</t>
  </si>
  <si>
    <t>R7046.330</t>
  </si>
  <si>
    <t>RAL7046 Opaco Seaside</t>
  </si>
  <si>
    <t>R7046.830</t>
  </si>
  <si>
    <t>RAL7046 Lucido Seaside</t>
  </si>
  <si>
    <t>R7047.330</t>
  </si>
  <si>
    <t>RAL7047 Opaco Seaside</t>
  </si>
  <si>
    <t>R7047.830</t>
  </si>
  <si>
    <t>RAL7047 Lucido Seaside</t>
  </si>
  <si>
    <t>R716W.730</t>
  </si>
  <si>
    <t>RAL 7016 Semilucido Seaside</t>
  </si>
  <si>
    <t>R8001.830</t>
  </si>
  <si>
    <t>RAL8001 Lucido Seaside</t>
  </si>
  <si>
    <t>R8002.830</t>
  </si>
  <si>
    <t>RAL8002 Lucido Seaside</t>
  </si>
  <si>
    <t>R8007.830</t>
  </si>
  <si>
    <t>RAL8007 Lucido Seaside</t>
  </si>
  <si>
    <t>R8011.330</t>
  </si>
  <si>
    <t>RAL8011 Opaco Seaside</t>
  </si>
  <si>
    <t>R8011.830</t>
  </si>
  <si>
    <t>RAL8011 Lucido Seaside</t>
  </si>
  <si>
    <t>R8014.730</t>
  </si>
  <si>
    <t>R8016.830</t>
  </si>
  <si>
    <t>RAL8016 Lucido Seaside</t>
  </si>
  <si>
    <t>R8019.330</t>
  </si>
  <si>
    <t>RAL8019 Opaco Seaside</t>
  </si>
  <si>
    <t>R8019.830</t>
  </si>
  <si>
    <t>RAL8019 Lucido Seaside</t>
  </si>
  <si>
    <t>R8022.330</t>
  </si>
  <si>
    <t>RAL 8022 Opaco Seaside</t>
  </si>
  <si>
    <t>R8022.830</t>
  </si>
  <si>
    <t>RAL8022 Lucido Seaside</t>
  </si>
  <si>
    <t>R8025.330</t>
  </si>
  <si>
    <t>RAL8025 Opaco Seaside</t>
  </si>
  <si>
    <t>R8025.830</t>
  </si>
  <si>
    <t>RAL8025 Lucido Seaside</t>
  </si>
  <si>
    <t>R8028.330</t>
  </si>
  <si>
    <t>RAL8028 Opaco Seaside</t>
  </si>
  <si>
    <t>R8028.830</t>
  </si>
  <si>
    <t>RAL8028 Lucido Seaside</t>
  </si>
  <si>
    <t>R9001.330</t>
  </si>
  <si>
    <t>RAL9001 Opaco Seaside</t>
  </si>
  <si>
    <t>R9003.330</t>
  </si>
  <si>
    <t>RAL9003 Opaco Seaside</t>
  </si>
  <si>
    <t>R910K.730</t>
  </si>
  <si>
    <t>RAL 9010 Semilucido Seaside</t>
  </si>
  <si>
    <t>T113R.030</t>
  </si>
  <si>
    <t>Verniciato 1013 Goffrato Opaco Seaside</t>
  </si>
  <si>
    <t>T305R.030</t>
  </si>
  <si>
    <t>Verniciato 3005 Goffrato Opaco Seaside</t>
  </si>
  <si>
    <t>T6005.030</t>
  </si>
  <si>
    <t>Verniciato 6005 Goffrato Opaco Seaside</t>
  </si>
  <si>
    <t>T6011.030</t>
  </si>
  <si>
    <t>Verniciato 6011 Goffrato Opaco Seaside</t>
  </si>
  <si>
    <t>T7039.030</t>
  </si>
  <si>
    <t>RAL7039 raggrinzato seaside</t>
  </si>
  <si>
    <t>T8017.030</t>
  </si>
  <si>
    <t>Verniciato 8017 Goffrato Opaco Seaside</t>
  </si>
  <si>
    <t>T9005.030</t>
  </si>
  <si>
    <t>Verniciato 9005 Goffrato Opaco Seaside</t>
  </si>
  <si>
    <t>T910R.030</t>
  </si>
  <si>
    <t>Verniciato 9010 Goffrato Opaco Seaside</t>
  </si>
  <si>
    <t>TP02S.030</t>
  </si>
  <si>
    <t>Vern. Grigio Scuro Goffr.Opaco Seaside</t>
  </si>
  <si>
    <t>TPGQ.030</t>
  </si>
  <si>
    <t>Vern. Antracite Goffr. Opaco Seaside</t>
  </si>
  <si>
    <t>Y1004.830</t>
  </si>
  <si>
    <t>Y1004.840 Seaside</t>
  </si>
  <si>
    <t>Y390C.630</t>
  </si>
  <si>
    <t>Verde Domal Seaside</t>
  </si>
  <si>
    <t>Y906A.330</t>
  </si>
  <si>
    <t>Y906A.340 Seaside</t>
  </si>
  <si>
    <t>Y910H.330</t>
  </si>
  <si>
    <t>Y910H.340 Seaside</t>
  </si>
  <si>
    <t>Y999E.330</t>
  </si>
  <si>
    <t>Verniciato elettrocolore Seaside</t>
  </si>
  <si>
    <t>YPK.530</t>
  </si>
  <si>
    <t>YPK.540 Seaside</t>
  </si>
  <si>
    <t>YPMPP.330</t>
  </si>
  <si>
    <t>YPMPP.340 Seaside</t>
  </si>
  <si>
    <t>YPR.330</t>
  </si>
  <si>
    <t>Rosso Gotico Opaco Seaside</t>
  </si>
  <si>
    <t>YPVPP.330</t>
  </si>
  <si>
    <t>Gruppo C</t>
  </si>
  <si>
    <t>H1035.340</t>
  </si>
  <si>
    <t>RAL1035 Metallizzato Opaco</t>
  </si>
  <si>
    <t>H200S.040</t>
  </si>
  <si>
    <t>V.P. Noir 200 Sable' Bond</t>
  </si>
  <si>
    <t>H300S.040</t>
  </si>
  <si>
    <t>Verde Futura Sablè 300</t>
  </si>
  <si>
    <t>H7048.340</t>
  </si>
  <si>
    <t>RAL7048 Metallizzato Opaco</t>
  </si>
  <si>
    <t>H9005.340</t>
  </si>
  <si>
    <t>RAL9005 Metallizzato Opaco</t>
  </si>
  <si>
    <t>H9007.840</t>
  </si>
  <si>
    <t>RAL9007 Metallizzato Lucido</t>
  </si>
  <si>
    <t>H9022.340</t>
  </si>
  <si>
    <t>RAL9022 Metallizzato Opaco</t>
  </si>
  <si>
    <t>H9023.340</t>
  </si>
  <si>
    <t>RAL9023 Metallizzato Opaco</t>
  </si>
  <si>
    <t xml:space="preserve">HB650.040 </t>
  </si>
  <si>
    <t>SABLE’ MARRONE</t>
  </si>
  <si>
    <t>N4010.340</t>
  </si>
  <si>
    <t>Verniciato NCSS - 4010-Y50R</t>
  </si>
  <si>
    <t>R1000.840</t>
  </si>
  <si>
    <t xml:space="preserve">RAL1000 Lucido </t>
  </si>
  <si>
    <t>R1002.840</t>
  </si>
  <si>
    <t xml:space="preserve">RAL1002 Lucido </t>
  </si>
  <si>
    <t>R1003.840</t>
  </si>
  <si>
    <t xml:space="preserve">RAL1003 Lucido </t>
  </si>
  <si>
    <t>R1005.840</t>
  </si>
  <si>
    <t xml:space="preserve">RAL1005 Lucido </t>
  </si>
  <si>
    <t>R1006.840</t>
  </si>
  <si>
    <t xml:space="preserve">RAL1006 Lucido </t>
  </si>
  <si>
    <t>R1006.940</t>
  </si>
  <si>
    <t>R1007.840</t>
  </si>
  <si>
    <t xml:space="preserve">RAL1007 Lucido </t>
  </si>
  <si>
    <t>R1011.340</t>
  </si>
  <si>
    <t>RAL1011 Opaco</t>
  </si>
  <si>
    <t>R1011.840</t>
  </si>
  <si>
    <t xml:space="preserve">RAL1011 Lucido </t>
  </si>
  <si>
    <t>R1014.840</t>
  </si>
  <si>
    <t xml:space="preserve">RAL1014 Lucido </t>
  </si>
  <si>
    <t>R1015.340</t>
  </si>
  <si>
    <t xml:space="preserve">RAL1015 Opaco </t>
  </si>
  <si>
    <t>R1017.840</t>
  </si>
  <si>
    <t xml:space="preserve">RAL1017 Lucido </t>
  </si>
  <si>
    <t>R1021.840</t>
  </si>
  <si>
    <t xml:space="preserve">RAL1021 Lucido </t>
  </si>
  <si>
    <t>R1023.840</t>
  </si>
  <si>
    <t xml:space="preserve">RAL1023 Lucido </t>
  </si>
  <si>
    <t>R1024.840</t>
  </si>
  <si>
    <t xml:space="preserve">RAL1024 Lucido </t>
  </si>
  <si>
    <t>R1028.840</t>
  </si>
  <si>
    <t xml:space="preserve">RAL1028 Lucido </t>
  </si>
  <si>
    <t>R2000.840</t>
  </si>
  <si>
    <t>RAL2000 Lucido</t>
  </si>
  <si>
    <t>R2002.840</t>
  </si>
  <si>
    <t xml:space="preserve">RAL2002 Lucido </t>
  </si>
  <si>
    <t>R2003.840</t>
  </si>
  <si>
    <t xml:space="preserve">RAL2003 Lucido </t>
  </si>
  <si>
    <t>R2008.840</t>
  </si>
  <si>
    <t xml:space="preserve">RAL2008 Lucido </t>
  </si>
  <si>
    <t>R2010.840</t>
  </si>
  <si>
    <t xml:space="preserve">RAL2010 Lucido </t>
  </si>
  <si>
    <t>R2013.340</t>
  </si>
  <si>
    <t xml:space="preserve">RAL2013 Opaco </t>
  </si>
  <si>
    <t>R3001.840</t>
  </si>
  <si>
    <t xml:space="preserve">RAL3001 Lucido </t>
  </si>
  <si>
    <t>R3009.340</t>
  </si>
  <si>
    <t xml:space="preserve">RAL3009 Opaco </t>
  </si>
  <si>
    <t>R3009.840</t>
  </si>
  <si>
    <t xml:space="preserve">RAL3009 Lucido </t>
  </si>
  <si>
    <t>R3011.840</t>
  </si>
  <si>
    <t xml:space="preserve">RAL3011 Lucido </t>
  </si>
  <si>
    <t>R3012.840</t>
  </si>
  <si>
    <t xml:space="preserve">RAL3012 Lucido </t>
  </si>
  <si>
    <t>R3013.840</t>
  </si>
  <si>
    <t xml:space="preserve">RAL3013 Lucido </t>
  </si>
  <si>
    <t>R3020.840</t>
  </si>
  <si>
    <t xml:space="preserve">RAL3020 Lucido </t>
  </si>
  <si>
    <t>R4003.840</t>
  </si>
  <si>
    <t xml:space="preserve">RAL4003 Lucido </t>
  </si>
  <si>
    <t>R4005.840</t>
  </si>
  <si>
    <t xml:space="preserve">RAL4005 Lucido </t>
  </si>
  <si>
    <t>R4007.840</t>
  </si>
  <si>
    <t xml:space="preserve">RAL4007 Lucido </t>
  </si>
  <si>
    <t>Rev. 15</t>
  </si>
  <si>
    <t>R4009.340</t>
  </si>
  <si>
    <t>RAL4009 opaco</t>
  </si>
  <si>
    <t>Fornitura di solo profili, no lamiere, pannelli o altro</t>
  </si>
  <si>
    <t>R4009.840</t>
  </si>
  <si>
    <t xml:space="preserve">RAL4009 Lucido </t>
  </si>
  <si>
    <t>R5000.340</t>
  </si>
  <si>
    <t xml:space="preserve">RAL5000 Opaco </t>
  </si>
  <si>
    <t>R5003.240</t>
  </si>
  <si>
    <t xml:space="preserve">RAL5003 Opaco </t>
  </si>
  <si>
    <t>R5005.840</t>
  </si>
  <si>
    <t xml:space="preserve">RAL5005 Lucido </t>
  </si>
  <si>
    <t>R5008.840</t>
  </si>
  <si>
    <t xml:space="preserve">RAL5008 Lucido </t>
  </si>
  <si>
    <t>R5009.840</t>
  </si>
  <si>
    <t xml:space="preserve">RAL5009 Lucido </t>
  </si>
  <si>
    <t>R5011.840</t>
  </si>
  <si>
    <t xml:space="preserve">RAL5011 Lucido </t>
  </si>
  <si>
    <t>R5012.340</t>
  </si>
  <si>
    <t>RAL5012 Opaco</t>
  </si>
  <si>
    <t>R5014.340</t>
  </si>
  <si>
    <t xml:space="preserve">RAL5014 Opaco </t>
  </si>
  <si>
    <t>R5017.340</t>
  </si>
  <si>
    <t>RAL5017 Opaco</t>
  </si>
  <si>
    <t>R5017.840</t>
  </si>
  <si>
    <t xml:space="preserve">RAL5017 Lucido </t>
  </si>
  <si>
    <t>R5018.840</t>
  </si>
  <si>
    <t xml:space="preserve">RAL5018 Lucido </t>
  </si>
  <si>
    <t>R5019.840</t>
  </si>
  <si>
    <t xml:space="preserve">RAL5019 Lucido </t>
  </si>
  <si>
    <t>R5020.840</t>
  </si>
  <si>
    <t xml:space="preserve">RAL5020 Lucido </t>
  </si>
  <si>
    <t>R5021.840</t>
  </si>
  <si>
    <t xml:space="preserve">RAL5021 Lucido </t>
  </si>
  <si>
    <t>R5023.840</t>
  </si>
  <si>
    <t xml:space="preserve">RAL5023 Lucido </t>
  </si>
  <si>
    <t>R6000.840</t>
  </si>
  <si>
    <t xml:space="preserve">RAL6000 Lucido </t>
  </si>
  <si>
    <t>R6001.840</t>
  </si>
  <si>
    <t xml:space="preserve">RAL6001 Lucido </t>
  </si>
  <si>
    <t>R6002.840</t>
  </si>
  <si>
    <t xml:space="preserve">RAL6002 Lucido </t>
  </si>
  <si>
    <t>R6003.340</t>
  </si>
  <si>
    <t xml:space="preserve">RAL6003 Opaco </t>
  </si>
  <si>
    <t>R6004.340</t>
  </si>
  <si>
    <t xml:space="preserve">RAL6004 Opaco </t>
  </si>
  <si>
    <t>R6004.840</t>
  </si>
  <si>
    <t xml:space="preserve">RAL6004 Lucido </t>
  </si>
  <si>
    <t>R6006.840</t>
  </si>
  <si>
    <t xml:space="preserve">RAL6006 Lucido </t>
  </si>
  <si>
    <t>R6007.840</t>
  </si>
  <si>
    <t xml:space="preserve">RAL6007 Lucido </t>
  </si>
  <si>
    <t>R6008.840</t>
  </si>
  <si>
    <t xml:space="preserve">RAL6008 Lucido </t>
  </si>
  <si>
    <t>R6010.840</t>
  </si>
  <si>
    <t xml:space="preserve">RAL6010 Lucido </t>
  </si>
  <si>
    <t>R6013.340</t>
  </si>
  <si>
    <t xml:space="preserve">RAL6013 Opaco </t>
  </si>
  <si>
    <t>R6013.840</t>
  </si>
  <si>
    <t xml:space="preserve">RAL6013 Lucido </t>
  </si>
  <si>
    <t>R6014.840</t>
  </si>
  <si>
    <t>RAL6014 Lucido</t>
  </si>
  <si>
    <t>R6015.840</t>
  </si>
  <si>
    <t xml:space="preserve">RAL6015 Lucido </t>
  </si>
  <si>
    <t>R6016.840</t>
  </si>
  <si>
    <t xml:space="preserve">RAL6016 Lucido </t>
  </si>
  <si>
    <t>R6017.840</t>
  </si>
  <si>
    <t xml:space="preserve">RAL6017 Lucido </t>
  </si>
  <si>
    <t>R6019.340</t>
  </si>
  <si>
    <t xml:space="preserve">RAL6019 Opaco </t>
  </si>
  <si>
    <t>R6020.840</t>
  </si>
  <si>
    <t xml:space="preserve">RAL6020 Lucido </t>
  </si>
  <si>
    <t>R6024.840</t>
  </si>
  <si>
    <t xml:space="preserve">RAL6024 Lucido </t>
  </si>
  <si>
    <t>R6025.340</t>
  </si>
  <si>
    <t xml:space="preserve">RAL6025 Opaco </t>
  </si>
  <si>
    <t>R6025.840</t>
  </si>
  <si>
    <t xml:space="preserve">RAL6025 Lucido </t>
  </si>
  <si>
    <t>R6026.840</t>
  </si>
  <si>
    <t xml:space="preserve">RAL6026 Lucido </t>
  </si>
  <si>
    <t>R6027.340</t>
  </si>
  <si>
    <t xml:space="preserve">RAL6027 Opaco </t>
  </si>
  <si>
    <t>R6027.840</t>
  </si>
  <si>
    <t xml:space="preserve">RAL6027 Lucido </t>
  </si>
  <si>
    <t>R6028.340</t>
  </si>
  <si>
    <t xml:space="preserve">RAL6028 Opaco </t>
  </si>
  <si>
    <t>R6028.840</t>
  </si>
  <si>
    <t xml:space="preserve">RAL6028 Lucido </t>
  </si>
  <si>
    <t>R6029.340</t>
  </si>
  <si>
    <t>RAL6029 Opaco</t>
  </si>
  <si>
    <t>R6032.840</t>
  </si>
  <si>
    <t xml:space="preserve">RAL6032 Lucido </t>
  </si>
  <si>
    <t>R6033.840</t>
  </si>
  <si>
    <t xml:space="preserve">RAL6033 Lucido </t>
  </si>
  <si>
    <t>R7000.340</t>
  </si>
  <si>
    <t>RAL7000 Opaco</t>
  </si>
  <si>
    <t>R7000.840</t>
  </si>
  <si>
    <t xml:space="preserve">RAL7000 Lucido </t>
  </si>
  <si>
    <t>R7002.340</t>
  </si>
  <si>
    <t xml:space="preserve">RAL7002 Opaco </t>
  </si>
  <si>
    <t>R7005.340</t>
  </si>
  <si>
    <t xml:space="preserve">RAL7005 Opaco </t>
  </si>
  <si>
    <t>R7005.840</t>
  </si>
  <si>
    <t xml:space="preserve">RAL7005 Lucido </t>
  </si>
  <si>
    <t>R7006.340</t>
  </si>
  <si>
    <t xml:space="preserve">RAL7006 Opaco </t>
  </si>
  <si>
    <t>R7009.840</t>
  </si>
  <si>
    <t xml:space="preserve">RAL7009 Lucido </t>
  </si>
  <si>
    <t>R7011.340</t>
  </si>
  <si>
    <t>RAL7011 Opaco</t>
  </si>
  <si>
    <t>R7011.840</t>
  </si>
  <si>
    <t xml:space="preserve">RAL7011 Lucido </t>
  </si>
  <si>
    <t>R7012.240</t>
  </si>
  <si>
    <t xml:space="preserve">RAL7012 Opaco </t>
  </si>
  <si>
    <t>R7012.340</t>
  </si>
  <si>
    <t>R7021.340</t>
  </si>
  <si>
    <t xml:space="preserve">RAL7021 Opaco </t>
  </si>
  <si>
    <t>R7021.840</t>
  </si>
  <si>
    <t xml:space="preserve">RAL7021 Lucido </t>
  </si>
  <si>
    <t>R7022.340</t>
  </si>
  <si>
    <t>RAL7022 Opaco</t>
  </si>
  <si>
    <t>R7023.340</t>
  </si>
  <si>
    <t xml:space="preserve">RAL7023 Opaco </t>
  </si>
  <si>
    <t>R7023.840</t>
  </si>
  <si>
    <t xml:space="preserve">RAL7023 Lucido </t>
  </si>
  <si>
    <t>R7024.340</t>
  </si>
  <si>
    <t>RAL7024 Opaco</t>
  </si>
  <si>
    <t>R7024.840</t>
  </si>
  <si>
    <t xml:space="preserve">RAL7024 Lucido </t>
  </si>
  <si>
    <t>R7031.340</t>
  </si>
  <si>
    <t xml:space="preserve">RAL7031 Opaco </t>
  </si>
  <si>
    <t>R7031.840</t>
  </si>
  <si>
    <t>RAL7031 Lucido</t>
  </si>
  <si>
    <t>R7034.840</t>
  </si>
  <si>
    <t>RAL7034 Lucido</t>
  </si>
  <si>
    <t>R7036.340</t>
  </si>
  <si>
    <t>RAL7036 Opaco</t>
  </si>
  <si>
    <t>R7036.840</t>
  </si>
  <si>
    <t>RAL7036 Lucido</t>
  </si>
  <si>
    <t>R7037.340</t>
  </si>
  <si>
    <t>RAL7037 Opaco</t>
  </si>
  <si>
    <t>R7043.840</t>
  </si>
  <si>
    <t>RAL7043 Lucido</t>
  </si>
  <si>
    <t>R7045.340</t>
  </si>
  <si>
    <t>RAL7045 Opaco</t>
  </si>
  <si>
    <t>R7045.840</t>
  </si>
  <si>
    <t>RAL7045 Lucido</t>
  </si>
  <si>
    <t>R8001.340</t>
  </si>
  <si>
    <t>RAL8001 Opaco</t>
  </si>
  <si>
    <t>R8002.340</t>
  </si>
  <si>
    <t>RAL8002 Opaco</t>
  </si>
  <si>
    <t>R8003.340</t>
  </si>
  <si>
    <t>RAL8003 Opaco</t>
  </si>
  <si>
    <t>R8004.840</t>
  </si>
  <si>
    <t>RAL8004 Lucido</t>
  </si>
  <si>
    <t>R8008.840</t>
  </si>
  <si>
    <t>RAL8008 Lucido</t>
  </si>
  <si>
    <t>R8012.840</t>
  </si>
  <si>
    <t>RAL8012 Lucido</t>
  </si>
  <si>
    <t>R8015.840</t>
  </si>
  <si>
    <t>RAL8015 Lucido</t>
  </si>
  <si>
    <t>R8016.340</t>
  </si>
  <si>
    <t>RAL8016 Opaco</t>
  </si>
  <si>
    <t>R8023.840</t>
  </si>
  <si>
    <t>RAL8023 Lucido</t>
  </si>
  <si>
    <t>R8024.840</t>
  </si>
  <si>
    <t>RAL8024 Lucido</t>
  </si>
  <si>
    <t>R9003.840</t>
  </si>
  <si>
    <t>RAL9003 Lucido</t>
  </si>
  <si>
    <t>R9004.340</t>
  </si>
  <si>
    <t>RAL9004 Opaco</t>
  </si>
  <si>
    <t>R9011.840</t>
  </si>
  <si>
    <t>RAL9011 Lucido</t>
  </si>
  <si>
    <t>R9016.340</t>
  </si>
  <si>
    <t>RAL9016 Opaco</t>
  </si>
  <si>
    <t>R9016.840</t>
  </si>
  <si>
    <t>RAL9016 Lucido</t>
  </si>
  <si>
    <t>R9018.840</t>
  </si>
  <si>
    <t>RAL9018 Lucido</t>
  </si>
  <si>
    <t>T3533.040</t>
  </si>
  <si>
    <t>Verniciato 3533 Goffrato Opaco</t>
  </si>
  <si>
    <t>T7016.340</t>
  </si>
  <si>
    <t>Verniciato 7016 Goffrato Opaco</t>
  </si>
  <si>
    <t>T716F.040</t>
  </si>
  <si>
    <t>Verniciato 716 Goffrato Opaco</t>
  </si>
  <si>
    <t>T735R.040</t>
  </si>
  <si>
    <t>Verniciato 7035 Goffrato Opaco</t>
  </si>
  <si>
    <t>Y6500.040</t>
  </si>
  <si>
    <t>Y8017.040</t>
  </si>
  <si>
    <t>Y8017.840</t>
  </si>
  <si>
    <t>Y9005.380</t>
  </si>
  <si>
    <t>Nero sabbiato opaco</t>
  </si>
  <si>
    <t>Y9010.040</t>
  </si>
  <si>
    <t>Y907A.340</t>
  </si>
  <si>
    <t>YGSMR.040</t>
  </si>
  <si>
    <t>Grigio Scuro Metallizz. Ruvido</t>
  </si>
  <si>
    <t>YMARS.040</t>
  </si>
  <si>
    <t>YPBNS.040</t>
  </si>
  <si>
    <t>Gruppo C Seaside</t>
  </si>
  <si>
    <t>AC0.200</t>
  </si>
  <si>
    <t>Argento Satinato 20 micron</t>
  </si>
  <si>
    <t>EC33.157</t>
  </si>
  <si>
    <t>Bronzo 1 Satinato (EL)</t>
  </si>
  <si>
    <t>EEL15.157</t>
  </si>
  <si>
    <t>Nero 2 Satinato (EL)</t>
  </si>
  <si>
    <t>H1035.330</t>
  </si>
  <si>
    <t>RAL1035 Metallizzato Opaco Seaside</t>
  </si>
  <si>
    <t>H200S.030</t>
  </si>
  <si>
    <t>V.P. Noir 200 Sable' Bond Seaside</t>
  </si>
  <si>
    <t>H300S.030</t>
  </si>
  <si>
    <t>Verde Futura Sablè 300 Seaside</t>
  </si>
  <si>
    <t>H7048.330</t>
  </si>
  <si>
    <t>RAL7048 Metallizzato Opaco Seaside</t>
  </si>
  <si>
    <t>H9005.330</t>
  </si>
  <si>
    <t>RAL9005 Metallizzato Opaco Seaside</t>
  </si>
  <si>
    <t>H9007.830</t>
  </si>
  <si>
    <t>RAL9007 Metallizzato Lucido Seaside</t>
  </si>
  <si>
    <t>H9022.330</t>
  </si>
  <si>
    <t>RAL9022 Metallizzato Opaco Seaside</t>
  </si>
  <si>
    <t>H9023.330</t>
  </si>
  <si>
    <t>RAL9023 Metallizzato Opaco Seaside</t>
  </si>
  <si>
    <t>N4010.330</t>
  </si>
  <si>
    <t>Verniciato NCSS - 4010-Y50R Seaside</t>
  </si>
  <si>
    <t>R1000.830</t>
  </si>
  <si>
    <t>RAL1000 Lucido  Seaside</t>
  </si>
  <si>
    <t>R1002.830</t>
  </si>
  <si>
    <t>RAL1002 Lucido  Seaside</t>
  </si>
  <si>
    <t>R1003.830</t>
  </si>
  <si>
    <t>RAL1003 Lucido  Seaside</t>
  </si>
  <si>
    <t>R1005.830</t>
  </si>
  <si>
    <t>RAL1005 Lucido  Seaside</t>
  </si>
  <si>
    <t>R1006.830</t>
  </si>
  <si>
    <t>RAL1006 Lucido  Seaside</t>
  </si>
  <si>
    <t>R1006.930</t>
  </si>
  <si>
    <t>R1007.830</t>
  </si>
  <si>
    <t>RAL1007 Lucido  Seaside</t>
  </si>
  <si>
    <t>R1011.330</t>
  </si>
  <si>
    <t>RAL1011 Opaco Seaside</t>
  </si>
  <si>
    <t>R1011.830</t>
  </si>
  <si>
    <t>RAL1011 Lucido  Seaside</t>
  </si>
  <si>
    <t>R1014.830</t>
  </si>
  <si>
    <t>RAL1014 Lucido  Seaside</t>
  </si>
  <si>
    <t>R1015.330</t>
  </si>
  <si>
    <t>RAL1015 Opaco  Seaside</t>
  </si>
  <si>
    <t>R1017.830</t>
  </si>
  <si>
    <t>RAL1017 Lucido  Seaside</t>
  </si>
  <si>
    <t>R1021.830</t>
  </si>
  <si>
    <t>RAL1021 Lucido  Seaside</t>
  </si>
  <si>
    <t>R1023.830</t>
  </si>
  <si>
    <t>RAL1023 Lucido  Seaside</t>
  </si>
  <si>
    <t>R1024.830</t>
  </si>
  <si>
    <t>RAL1024 Lucido  Seaside</t>
  </si>
  <si>
    <t>R1028.830</t>
  </si>
  <si>
    <t>RAL1028 Lucido  Seaside</t>
  </si>
  <si>
    <t>R2000.830</t>
  </si>
  <si>
    <t>RAL2000 Lucido Seaside</t>
  </si>
  <si>
    <t>R2002.830</t>
  </si>
  <si>
    <t>RAL2002 Lucido  Seaside</t>
  </si>
  <si>
    <t>R2003.830</t>
  </si>
  <si>
    <t>RAL2003 Lucido  Seaside</t>
  </si>
  <si>
    <t>R2008.830</t>
  </si>
  <si>
    <t>RAL2008 Lucido  Seaside</t>
  </si>
  <si>
    <t>R2010.830</t>
  </si>
  <si>
    <t>RAL2010 Lucido  Seaside</t>
  </si>
  <si>
    <t>R2013.330</t>
  </si>
  <si>
    <t>RAL2013 Opaco  Seaside</t>
  </si>
  <si>
    <t>R3001.830</t>
  </si>
  <si>
    <t>RAL3001 Lucido  Seaside</t>
  </si>
  <si>
    <t>R3009.330</t>
  </si>
  <si>
    <t>RAL3009 Opaco  Seaside</t>
  </si>
  <si>
    <t>R3009.830</t>
  </si>
  <si>
    <t>RAL3009 Lucido  Seaside</t>
  </si>
  <si>
    <t>R3011.830</t>
  </si>
  <si>
    <t>RAL3011 Lucido  Seaside</t>
  </si>
  <si>
    <t>R3012.830</t>
  </si>
  <si>
    <t>RAL3012 Lucido  Seaside</t>
  </si>
  <si>
    <t>R3013.830</t>
  </si>
  <si>
    <t>RAL3013 Lucido  Seaside</t>
  </si>
  <si>
    <t>R3020.830</t>
  </si>
  <si>
    <t>RAL3020 Lucido  Seaside</t>
  </si>
  <si>
    <t>R4003.830</t>
  </si>
  <si>
    <t>RAL4003 Lucido  Seaside</t>
  </si>
  <si>
    <t>R4005.830</t>
  </si>
  <si>
    <t>RAL4005 Lucido  Seaside</t>
  </si>
  <si>
    <t>R4007.830</t>
  </si>
  <si>
    <t>RAL4007 Lucido  Seaside</t>
  </si>
  <si>
    <t>R4009.330</t>
  </si>
  <si>
    <t>RAL4009 Opaco  Seaside</t>
  </si>
  <si>
    <t>R4009.830</t>
  </si>
  <si>
    <t>RAL4009 Lucido  Seaside</t>
  </si>
  <si>
    <t>R5000.330</t>
  </si>
  <si>
    <t>RAL5000 Opaco  Seaside</t>
  </si>
  <si>
    <t>R5003.230</t>
  </si>
  <si>
    <t>RAL5003 Opaco  Seaside</t>
  </si>
  <si>
    <t>R5005.830</t>
  </si>
  <si>
    <t>RAL5005 Lucido  Seaside</t>
  </si>
  <si>
    <t>R5008.830</t>
  </si>
  <si>
    <t>RAL5008 Lucido  Seaside</t>
  </si>
  <si>
    <t>R5009.830</t>
  </si>
  <si>
    <t>RAL5009 Lucido  Seaside</t>
  </si>
  <si>
    <t>R5011.830</t>
  </si>
  <si>
    <t>RAL5011 Lucido  Seaside</t>
  </si>
  <si>
    <t>R5012.330</t>
  </si>
  <si>
    <t>RAL5012 Opaco Seaside</t>
  </si>
  <si>
    <t>R5014.330</t>
  </si>
  <si>
    <t>RAL5014 Opaco  Seaside</t>
  </si>
  <si>
    <t>R5017.330</t>
  </si>
  <si>
    <t>RAL5017 Opaco Seaside</t>
  </si>
  <si>
    <t>R5017.830</t>
  </si>
  <si>
    <t>RAL5017 Lucido  Seaside</t>
  </si>
  <si>
    <t>R5018.830</t>
  </si>
  <si>
    <t>RAL5018 Lucido  Seaside</t>
  </si>
  <si>
    <t>R5019.830</t>
  </si>
  <si>
    <t>RAL5019 Lucido  Seaside</t>
  </si>
  <si>
    <t>R5020.830</t>
  </si>
  <si>
    <t>RAL5020 Lucido  Seaside</t>
  </si>
  <si>
    <t>R5021.830</t>
  </si>
  <si>
    <t>RAL5021 Lucido  Seaside</t>
  </si>
  <si>
    <t>R5023.830</t>
  </si>
  <si>
    <t>RAL5023 Lucido  Seaside</t>
  </si>
  <si>
    <t>R6000.830</t>
  </si>
  <si>
    <t>RAL6000 Lucido  Seaside</t>
  </si>
  <si>
    <t>R6001.830</t>
  </si>
  <si>
    <t>RAL6001 Lucido  Seaside</t>
  </si>
  <si>
    <t>R6002.830</t>
  </si>
  <si>
    <t>RAL6002 Lucido  Seaside</t>
  </si>
  <si>
    <t>R6003.330</t>
  </si>
  <si>
    <t>RAL6003 Opaco  Seaside</t>
  </si>
  <si>
    <t>R6004.330</t>
  </si>
  <si>
    <t>RAL6004 Opaco  Seaside</t>
  </si>
  <si>
    <t>R6004.830</t>
  </si>
  <si>
    <t>RAL6004 Lucido  Seaside</t>
  </si>
  <si>
    <t>R6006.830</t>
  </si>
  <si>
    <t>RAL6006 Lucido  Seaside</t>
  </si>
  <si>
    <t>R6007.830</t>
  </si>
  <si>
    <t>RAL6007 Lucido  Seaside</t>
  </si>
  <si>
    <t>R6008.830</t>
  </si>
  <si>
    <t>RAL6008 Lucido  Seaside</t>
  </si>
  <si>
    <t>R6010.830</t>
  </si>
  <si>
    <t>RAL6010 Lucido  Seaside</t>
  </si>
  <si>
    <t>R6013.330</t>
  </si>
  <si>
    <t>RAL6013 Opaco  Seaside</t>
  </si>
  <si>
    <t>R6013.830</t>
  </si>
  <si>
    <t>RAL6013 Lucido  Seaside</t>
  </si>
  <si>
    <t>R6014.830</t>
  </si>
  <si>
    <t>RAL6014 Lucido Seaside</t>
  </si>
  <si>
    <t>R6015.830</t>
  </si>
  <si>
    <t>RAL6015 Lucido  Seaside</t>
  </si>
  <si>
    <t>R6016.830</t>
  </si>
  <si>
    <t>RAL6016 Lucido  Seaside</t>
  </si>
  <si>
    <t>R6017.830</t>
  </si>
  <si>
    <t>RAL6017 Lucido  Seaside</t>
  </si>
  <si>
    <t>R6019.330</t>
  </si>
  <si>
    <t>RAL6019 Opaco  Seaside</t>
  </si>
  <si>
    <t>R6020.830</t>
  </si>
  <si>
    <t>RAL6020 Lucido  Seaside</t>
  </si>
  <si>
    <t>R6024.830</t>
  </si>
  <si>
    <t>RAL6024 Lucido  Seaside</t>
  </si>
  <si>
    <t>R6025.330</t>
  </si>
  <si>
    <t>RAL6025 Opaco  Seaside</t>
  </si>
  <si>
    <t>R6025.830</t>
  </si>
  <si>
    <t>RAL6025 Lucido  Seaside</t>
  </si>
  <si>
    <t>R6026.830</t>
  </si>
  <si>
    <t>RAL6026 Lucido  Seaside</t>
  </si>
  <si>
    <t>R6027.330</t>
  </si>
  <si>
    <t>RAL6027 Opaco  Seaside</t>
  </si>
  <si>
    <t>R6027.830</t>
  </si>
  <si>
    <t>RAL6027 Lucido  Seaside</t>
  </si>
  <si>
    <t>R6028.330</t>
  </si>
  <si>
    <t>RAL6028 Opaco  Seaside</t>
  </si>
  <si>
    <t>R6028.830</t>
  </si>
  <si>
    <t>RAL6028 Lucido  Seaside</t>
  </si>
  <si>
    <t>R6029.330</t>
  </si>
  <si>
    <t>RAL6029 Opaco Seaside</t>
  </si>
  <si>
    <t>R6032.830</t>
  </si>
  <si>
    <t>RAL6032 Lucido  Seaside</t>
  </si>
  <si>
    <t>R6033.830</t>
  </si>
  <si>
    <t>RAL6033 Lucido  Seaside</t>
  </si>
  <si>
    <t>R7000.330</t>
  </si>
  <si>
    <t>RAL7000 Opaco Seaside</t>
  </si>
  <si>
    <t>R7000.830</t>
  </si>
  <si>
    <t>RAL7000 Lucido  Seaside</t>
  </si>
  <si>
    <t>R7002.330</t>
  </si>
  <si>
    <t>RAL7002 Opaco  Seaside</t>
  </si>
  <si>
    <t>R7005.330</t>
  </si>
  <si>
    <t>RAL7005 Opaco  Seaside</t>
  </si>
  <si>
    <t>R7005.830</t>
  </si>
  <si>
    <t>RAL7005 Lucido  Seaside</t>
  </si>
  <si>
    <t>R7006.330</t>
  </si>
  <si>
    <t>RAL7006 Opaco  Seaside</t>
  </si>
  <si>
    <t>R7009.830</t>
  </si>
  <si>
    <t>RAL7009 Lucido  Seaside</t>
  </si>
  <si>
    <t>R7011.330</t>
  </si>
  <si>
    <t>RAL7011 Opaco Seaside</t>
  </si>
  <si>
    <t>R7011.830</t>
  </si>
  <si>
    <t>RAL7011 Lucido  Seaside</t>
  </si>
  <si>
    <t>R7012.230</t>
  </si>
  <si>
    <t>RAL7012 Opaco  Seaside</t>
  </si>
  <si>
    <t>R7012.330</t>
  </si>
  <si>
    <t>R7021.330</t>
  </si>
  <si>
    <t>RAL7021 Opaco  Seaside</t>
  </si>
  <si>
    <t>R7021.830</t>
  </si>
  <si>
    <t>RAL7021 Lucido  Seaside</t>
  </si>
  <si>
    <t>R7022.330</t>
  </si>
  <si>
    <t>RAL7022 Opaco Seaside</t>
  </si>
  <si>
    <t>R7023.330</t>
  </si>
  <si>
    <t>RAL7023 Opaco  Seaside</t>
  </si>
  <si>
    <t>R7023.830</t>
  </si>
  <si>
    <t>RAL7023 Lucido  Seaside</t>
  </si>
  <si>
    <t>R7024.330</t>
  </si>
  <si>
    <t>RAL7024 Opaco Seaside</t>
  </si>
  <si>
    <t>R7024.830</t>
  </si>
  <si>
    <t>RAL7024 Lucido  Seaside</t>
  </si>
  <si>
    <t>R7031.330</t>
  </si>
  <si>
    <t>RAL7031 Opaco  Seaside</t>
  </si>
  <si>
    <t>R7031.830</t>
  </si>
  <si>
    <t>RAL7031 Lucido Seaside</t>
  </si>
  <si>
    <t>R7034.830</t>
  </si>
  <si>
    <t>RAL7034 Lucido Seaside</t>
  </si>
  <si>
    <t>R7035.230</t>
  </si>
  <si>
    <t>R7036.330</t>
  </si>
  <si>
    <t>RAL7036 Opaco Seaside</t>
  </si>
  <si>
    <t>R7036.830</t>
  </si>
  <si>
    <t>RAL7036 Lucido Seaside</t>
  </si>
  <si>
    <t>R7037.330</t>
  </si>
  <si>
    <t>RAL7037 Opaco Seaside</t>
  </si>
  <si>
    <t>R7043.830</t>
  </si>
  <si>
    <t>RAL7043 Lucido Seaside</t>
  </si>
  <si>
    <t>R7045.330</t>
  </si>
  <si>
    <t>RAL7045 Opaco Seaside</t>
  </si>
  <si>
    <t>R7045.830</t>
  </si>
  <si>
    <t>RAL7045 Lucido Seaside</t>
  </si>
  <si>
    <t>R8001.330</t>
  </si>
  <si>
    <t>RAL8001 Opaco Seaside</t>
  </si>
  <si>
    <t>R8002.330</t>
  </si>
  <si>
    <t>RAL8002 Opaco Seaside</t>
  </si>
  <si>
    <t>R8003.330</t>
  </si>
  <si>
    <t>RAL8003 Opaco Seaside</t>
  </si>
  <si>
    <t>R8004.830</t>
  </si>
  <si>
    <t>RAL8004 Lucido Seaside</t>
  </si>
  <si>
    <t>R8008.830</t>
  </si>
  <si>
    <t>RAL8008 Lucido Seaside</t>
  </si>
  <si>
    <t>R8012.830</t>
  </si>
  <si>
    <t>RAL8012 Lucido Seaside</t>
  </si>
  <si>
    <t>R8015.830</t>
  </si>
  <si>
    <t>RAL8015 Lucido Seaside</t>
  </si>
  <si>
    <t>R8016.330</t>
  </si>
  <si>
    <t>RAL8016 Opaco Seaside</t>
  </si>
  <si>
    <t>R8023.830</t>
  </si>
  <si>
    <t>RAL8023 Lucido Seaside</t>
  </si>
  <si>
    <t>R8024.830</t>
  </si>
  <si>
    <t>RAL8024 Lucido Seaside</t>
  </si>
  <si>
    <t>R9003.830</t>
  </si>
  <si>
    <t>RAL9003 Lucido Seaside</t>
  </si>
  <si>
    <t>R9004.330</t>
  </si>
  <si>
    <t>RAL9004 Opaco Seaside</t>
  </si>
  <si>
    <t>R9011.830</t>
  </si>
  <si>
    <t>RAL9011 Lucido Seaside</t>
  </si>
  <si>
    <t>R9016.330</t>
  </si>
  <si>
    <t>RAL9016 Opaco Seaside</t>
  </si>
  <si>
    <t>R9016.830</t>
  </si>
  <si>
    <t>RAL9016 Lucido Seaside</t>
  </si>
  <si>
    <t>R9018.830</t>
  </si>
  <si>
    <t>RAL9018 Lucido Seaside</t>
  </si>
  <si>
    <t>T3533.030</t>
  </si>
  <si>
    <t>Verniciato 3533 Goffrato Opaco Seaside</t>
  </si>
  <si>
    <t>T7016.330</t>
  </si>
  <si>
    <t>Verniciato 7016 Goffrato Opaco Seaside</t>
  </si>
  <si>
    <t>T716F.030</t>
  </si>
  <si>
    <t>Verniciato 716 Goffrato Opaco Seaside</t>
  </si>
  <si>
    <t>T735R.030</t>
  </si>
  <si>
    <t>Verniciato 7035 Goffrato Opaco Seaside</t>
  </si>
  <si>
    <t>Y6500.030</t>
  </si>
  <si>
    <t>Y6500.040 Seaside</t>
  </si>
  <si>
    <t>Y8017.030</t>
  </si>
  <si>
    <t>Y8017.040 Seaside</t>
  </si>
  <si>
    <t>Y8017.830</t>
  </si>
  <si>
    <t>Y8017.840 Seaside</t>
  </si>
  <si>
    <t>Y9005.370</t>
  </si>
  <si>
    <t>Nero sabbiato opaco - seaside</t>
  </si>
  <si>
    <t>Y9010.030</t>
  </si>
  <si>
    <t>Y9010.040 Seaside</t>
  </si>
  <si>
    <t>Y907A.330</t>
  </si>
  <si>
    <t>Y907A.340 Seaside</t>
  </si>
  <si>
    <t>YGSMR.030</t>
  </si>
  <si>
    <t>Grigio Scuro Metallizz. Ruvido Seaside</t>
  </si>
  <si>
    <t>YMARS.030</t>
  </si>
  <si>
    <t>YMARS.040 Seaside</t>
  </si>
  <si>
    <t>YPBNS.030</t>
  </si>
  <si>
    <t>YPBNS.040 Seaside</t>
  </si>
  <si>
    <t>YPVPP.130</t>
  </si>
  <si>
    <t>Gruppo D</t>
  </si>
  <si>
    <t>H9006.840</t>
  </si>
  <si>
    <t>RAL9006 Metallizzato Lucido</t>
  </si>
  <si>
    <t>HPGMT.840</t>
  </si>
  <si>
    <t>Verniciato Grigio Metall. Bond</t>
  </si>
  <si>
    <t>HPS1.340</t>
  </si>
  <si>
    <t>P S1</t>
  </si>
  <si>
    <t>HPS10.840</t>
  </si>
  <si>
    <t>P S10</t>
  </si>
  <si>
    <t>HPS3.340</t>
  </si>
  <si>
    <t>Metallizzato Bronzo Chiaro</t>
  </si>
  <si>
    <t>HPS4.340</t>
  </si>
  <si>
    <t>Metallizzato Bronzo Scuro</t>
  </si>
  <si>
    <t>HPS5.340</t>
  </si>
  <si>
    <t>P S5</t>
  </si>
  <si>
    <t>WKA10.040</t>
  </si>
  <si>
    <t>Douglas</t>
  </si>
  <si>
    <t>Fornitura di solo profili, no lamiere, pannelli o altro - Lamiere ordinabili solo in classe 2 (.080)</t>
  </si>
  <si>
    <t>WKA11.040</t>
  </si>
  <si>
    <t>Rovere</t>
  </si>
  <si>
    <t>WKA14.040</t>
  </si>
  <si>
    <t>Castagno Tosca</t>
  </si>
  <si>
    <t>WKA15.040</t>
  </si>
  <si>
    <t>Ciliegio Rosso</t>
  </si>
  <si>
    <t>WKA16.040</t>
  </si>
  <si>
    <t>Noce Francia</t>
  </si>
  <si>
    <t>WKA16.080</t>
  </si>
  <si>
    <t>Noce Francia Classe 2</t>
  </si>
  <si>
    <t>WKA18.040</t>
  </si>
  <si>
    <t>Noce Francia Scura</t>
  </si>
  <si>
    <t>WKA18.080</t>
  </si>
  <si>
    <t>Noce Francia Scura Classe 2</t>
  </si>
  <si>
    <t>WKA19.040</t>
  </si>
  <si>
    <t>Ciliegio Fiamma Chiaro</t>
  </si>
  <si>
    <t>WKA20.040</t>
  </si>
  <si>
    <t>Rovere Antico</t>
  </si>
  <si>
    <t>WKA21.040</t>
  </si>
  <si>
    <t>Noce Nazionale</t>
  </si>
  <si>
    <t>WKA22.040</t>
  </si>
  <si>
    <t>Ciliegio Fiamma Scuro</t>
  </si>
  <si>
    <t>WKA23.040</t>
  </si>
  <si>
    <t>Castagno Toscano Scuro</t>
  </si>
  <si>
    <t>WKA24.040</t>
  </si>
  <si>
    <t>Castagno Ruvido</t>
  </si>
  <si>
    <t>WKA25.040</t>
  </si>
  <si>
    <t>Castagno Antico</t>
  </si>
  <si>
    <t>WKA31.240</t>
  </si>
  <si>
    <t>Noce Francia Antiqua</t>
  </si>
  <si>
    <t>WKA64.040</t>
  </si>
  <si>
    <t>Rovere Bianco</t>
  </si>
  <si>
    <t>WKA67.040</t>
  </si>
  <si>
    <t>Rovere Naturale Chiaro</t>
  </si>
  <si>
    <t>WPKA2.040</t>
  </si>
  <si>
    <t>Noce Fiammata</t>
  </si>
  <si>
    <t>WPKA2.080</t>
  </si>
  <si>
    <t>Noce Fiammata Classe 2</t>
  </si>
  <si>
    <t>WPKA3.040</t>
  </si>
  <si>
    <t>Noce</t>
  </si>
  <si>
    <t>WPKA3.080</t>
  </si>
  <si>
    <t>Noce Classe 2</t>
  </si>
  <si>
    <t>WPKA7.040</t>
  </si>
  <si>
    <t>Ciliegio</t>
  </si>
  <si>
    <t>WPKA7.080</t>
  </si>
  <si>
    <t>Ciliegio Classe 2</t>
  </si>
  <si>
    <t>WPKA8.040</t>
  </si>
  <si>
    <t>Ciliegio Canadese</t>
  </si>
  <si>
    <t>WPKA9.040</t>
  </si>
  <si>
    <t>Pino</t>
  </si>
  <si>
    <t>WPKN3.040</t>
  </si>
  <si>
    <t>Noce Medio</t>
  </si>
  <si>
    <t>Y504.240</t>
  </si>
  <si>
    <t>Gruppo D Seaside</t>
  </si>
  <si>
    <t>AC0.158</t>
  </si>
  <si>
    <t>Argento Satinato Forte</t>
  </si>
  <si>
    <t>AC0.207</t>
  </si>
  <si>
    <t>EB8TS.157</t>
  </si>
  <si>
    <t>Champagne 1 Satinato (EL)</t>
  </si>
  <si>
    <t>EC34.157</t>
  </si>
  <si>
    <t>Testa di Moro 1 Satinato (EL)</t>
  </si>
  <si>
    <t>EC35.157</t>
  </si>
  <si>
    <t>Nero 1 Satinato (EL)</t>
  </si>
  <si>
    <t>EE60.157</t>
  </si>
  <si>
    <t>Bronzo 3 Satinato (EL)</t>
  </si>
  <si>
    <t>EELB.157</t>
  </si>
  <si>
    <t>Bronzo 2 Satinato (EL)</t>
  </si>
  <si>
    <t>ETDM.157</t>
  </si>
  <si>
    <t>Testa di Moro 2 Satinato (EL)</t>
  </si>
  <si>
    <t>H9006.830</t>
  </si>
  <si>
    <t>RAL9006 Metallizzato Lucido Seaside</t>
  </si>
  <si>
    <t>HPGMT.830</t>
  </si>
  <si>
    <t>Verniciato Grigio Metall. Bond Seaside</t>
  </si>
  <si>
    <t>HPS1.330</t>
  </si>
  <si>
    <t>P S1 Seaside</t>
  </si>
  <si>
    <t>HPS10.830</t>
  </si>
  <si>
    <t>P S10 Seaside</t>
  </si>
  <si>
    <t>HPS3.330</t>
  </si>
  <si>
    <t>Metallizzato Bronzo Chiaro Seaside</t>
  </si>
  <si>
    <t>HPS4.330</t>
  </si>
  <si>
    <t>Metallizzato Bronzo Scuro Seaside</t>
  </si>
  <si>
    <t>HPS5.330</t>
  </si>
  <si>
    <t>P S5 Seaside</t>
  </si>
  <si>
    <t>WKA10.030</t>
  </si>
  <si>
    <t>Douglas Seaside</t>
  </si>
  <si>
    <t>WKA11.030</t>
  </si>
  <si>
    <t>Rovere Seaside</t>
  </si>
  <si>
    <t>WKA14.030</t>
  </si>
  <si>
    <t>Castagno Tosca Seaside</t>
  </si>
  <si>
    <t>WKA15.030</t>
  </si>
  <si>
    <t>Ciliegio Rosso Seaside</t>
  </si>
  <si>
    <t>WKA16.030</t>
  </si>
  <si>
    <t>Noce Francia Seaside</t>
  </si>
  <si>
    <t>WKA16.070</t>
  </si>
  <si>
    <t>Noce Francia Classe 2 Seaside</t>
  </si>
  <si>
    <t>WKA18.030</t>
  </si>
  <si>
    <t>Noce Francia Scura Seaside</t>
  </si>
  <si>
    <t>WKA18.070</t>
  </si>
  <si>
    <t>WKA19.030</t>
  </si>
  <si>
    <t>Ciliegio Fiamma Chiaro Seaside</t>
  </si>
  <si>
    <t>WKA20.030</t>
  </si>
  <si>
    <t>Rovere Antico Seaside</t>
  </si>
  <si>
    <t>WKA21.030</t>
  </si>
  <si>
    <t>Noce Nazionale Seaside</t>
  </si>
  <si>
    <t>WKA22.030</t>
  </si>
  <si>
    <t>Ciliegio Fiamma Scuro Seaside</t>
  </si>
  <si>
    <t>WKA23.030</t>
  </si>
  <si>
    <t>Castagno Toscano Scuro Seaside</t>
  </si>
  <si>
    <t>WKA24.030</t>
  </si>
  <si>
    <t>Castagno Ruvido Seaside</t>
  </si>
  <si>
    <t>WKA25.030</t>
  </si>
  <si>
    <t>Castagno Antico Seaside</t>
  </si>
  <si>
    <t>WKA31.230</t>
  </si>
  <si>
    <t>Noce Francia Antiqua Seaside</t>
  </si>
  <si>
    <t>WKA64.030</t>
  </si>
  <si>
    <t>Rovere Bianco Seaside</t>
  </si>
  <si>
    <t>WKA67.030</t>
  </si>
  <si>
    <t>Rovere Naturale Chiaro Seaside</t>
  </si>
  <si>
    <t>WPKA2.030</t>
  </si>
  <si>
    <t>Noce Fiammata Seaside</t>
  </si>
  <si>
    <t>WPKA2.070</t>
  </si>
  <si>
    <t>WPKA3.030</t>
  </si>
  <si>
    <t>Noce Seaside</t>
  </si>
  <si>
    <t>WPKA3.070</t>
  </si>
  <si>
    <t>WPKA7.030</t>
  </si>
  <si>
    <t>Ciliegio Seaside</t>
  </si>
  <si>
    <t>WPKA7.070</t>
  </si>
  <si>
    <t>WPKA8.030</t>
  </si>
  <si>
    <t>Ciliegio Canadese Seaside</t>
  </si>
  <si>
    <t>WPKA9.030</t>
  </si>
  <si>
    <t>Pino Seaside</t>
  </si>
  <si>
    <t>WPKN3.030</t>
  </si>
  <si>
    <t>Noce Medio Seaside</t>
  </si>
  <si>
    <t>Y504.230</t>
  </si>
  <si>
    <t>Y504.240 Seaside</t>
  </si>
  <si>
    <t>Gruppo E</t>
  </si>
  <si>
    <t>HMT01.040</t>
  </si>
  <si>
    <t>Verniciato Corten</t>
  </si>
  <si>
    <t>HMT09.040</t>
  </si>
  <si>
    <t>Verniciato Corten 2</t>
  </si>
  <si>
    <t>HMT10.040</t>
  </si>
  <si>
    <t>Verniciato Ghisa</t>
  </si>
  <si>
    <t>T9006.080</t>
  </si>
  <si>
    <t>Ral 9006 Ruvido Classe 2 Seaside</t>
  </si>
  <si>
    <t xml:space="preserve">WFRAS.040 </t>
  </si>
  <si>
    <t>Frassino ruvido</t>
  </si>
  <si>
    <t>WKA10.080</t>
  </si>
  <si>
    <t>Douglas Classe 2</t>
  </si>
  <si>
    <t>WKA21.080</t>
  </si>
  <si>
    <t>Noce Nazionale Classe 2</t>
  </si>
  <si>
    <t>WKA22.080</t>
  </si>
  <si>
    <t>Ciliegio Fiamma Scuro Classe 2</t>
  </si>
  <si>
    <t>WKA23.080</t>
  </si>
  <si>
    <t>Castagno Toscano Scuro Classe 2</t>
  </si>
  <si>
    <t>WKA24.080</t>
  </si>
  <si>
    <t>Castagno Ruvido Classe 2</t>
  </si>
  <si>
    <t>WKA25.080</t>
  </si>
  <si>
    <t>Castagno Antico Classe 2</t>
  </si>
  <si>
    <t>WKA26.040</t>
  </si>
  <si>
    <t>Rovere Renolit Seaside</t>
  </si>
  <si>
    <t>WKA30.040</t>
  </si>
  <si>
    <t>Ciliegio Renolit Seaside</t>
  </si>
  <si>
    <t>WKA31.280</t>
  </si>
  <si>
    <t>Noce Francia Antiqua Classe 2</t>
  </si>
  <si>
    <t>WKA64.080</t>
  </si>
  <si>
    <t>Rovere Bianco  Classe 2</t>
  </si>
  <si>
    <t>WKA70.040</t>
  </si>
  <si>
    <t>Winchester</t>
  </si>
  <si>
    <t>WKA71.040</t>
  </si>
  <si>
    <t>Rovere Matrix</t>
  </si>
  <si>
    <t>WPKA5.040</t>
  </si>
  <si>
    <t>Noce Verde</t>
  </si>
  <si>
    <t>WPKA9.080</t>
  </si>
  <si>
    <t>Pino Classe 2</t>
  </si>
  <si>
    <t>WPKC3.040</t>
  </si>
  <si>
    <t>WPKC5.040</t>
  </si>
  <si>
    <t>WPKD1.040</t>
  </si>
  <si>
    <t>WPKN1.040</t>
  </si>
  <si>
    <t>Noce Chiaro</t>
  </si>
  <si>
    <t>WPKP2.040</t>
  </si>
  <si>
    <t>Pino Medio</t>
  </si>
  <si>
    <t>WPKP3.040</t>
  </si>
  <si>
    <t>Pino Scuro</t>
  </si>
  <si>
    <t>WPKR1.040</t>
  </si>
  <si>
    <t xml:space="preserve">Rovere </t>
  </si>
  <si>
    <t>Gruppo E Seaside</t>
  </si>
  <si>
    <t>AC0.15A</t>
  </si>
  <si>
    <t>Argento Lucido</t>
  </si>
  <si>
    <t>AC0.208</t>
  </si>
  <si>
    <t>Argento Satinato Forte 20 micron</t>
  </si>
  <si>
    <t>AOS40.157</t>
  </si>
  <si>
    <t>Oro 1 Satinato</t>
  </si>
  <si>
    <t>AOS41.157</t>
  </si>
  <si>
    <t>Champagne 2 Satinato</t>
  </si>
  <si>
    <t>EB8TS.207</t>
  </si>
  <si>
    <t>Champagne 1 20mµ</t>
  </si>
  <si>
    <t>EITL.157</t>
  </si>
  <si>
    <t>Acciao Fumè Satinato (EL)</t>
  </si>
  <si>
    <t>EITL.15A</t>
  </si>
  <si>
    <t>Acciao Fumè Lucido (EL)</t>
  </si>
  <si>
    <t>HMT01.030</t>
  </si>
  <si>
    <t>Verniciato Corten Seaside</t>
  </si>
  <si>
    <t>HMT09.030</t>
  </si>
  <si>
    <t>Verniciato Corten 2 Seaside</t>
  </si>
  <si>
    <t>Lamiere fornibili solo senza pretrattamento seaside (.040)</t>
  </si>
  <si>
    <t>HMT10.030</t>
  </si>
  <si>
    <t>Verniciato Ghisa Seaside</t>
  </si>
  <si>
    <t>T9006.070</t>
  </si>
  <si>
    <t xml:space="preserve">WFRAS.030 </t>
  </si>
  <si>
    <t>Frassino ruvido Seaside</t>
  </si>
  <si>
    <t>WKA22.070</t>
  </si>
  <si>
    <t>Ciliegio Fiamma Scuro Classe 2 Seaside</t>
  </si>
  <si>
    <t>WKA26.030</t>
  </si>
  <si>
    <t>WKA30.030</t>
  </si>
  <si>
    <t>WKA70.030</t>
  </si>
  <si>
    <t>Winchester Seaside</t>
  </si>
  <si>
    <t>WKA71.030</t>
  </si>
  <si>
    <t>Rovere Matrix Seaside</t>
  </si>
  <si>
    <t>WKE2.030</t>
  </si>
  <si>
    <t>Ciliegio 3D Seaside</t>
  </si>
  <si>
    <t>WPKA5.030</t>
  </si>
  <si>
    <t>Noce Verde Seaside</t>
  </si>
  <si>
    <t>WPKC3.030</t>
  </si>
  <si>
    <t>WPKC5.030</t>
  </si>
  <si>
    <t>WPKD1.030</t>
  </si>
  <si>
    <t>WPKN1.030</t>
  </si>
  <si>
    <t>Noce Chiaro Seaside</t>
  </si>
  <si>
    <t>WPKP2.030</t>
  </si>
  <si>
    <t>Pino Medio Seaside</t>
  </si>
  <si>
    <t>WPKP3.030</t>
  </si>
  <si>
    <t>Pino Scuro Seaside</t>
  </si>
  <si>
    <t>Gruppo F</t>
  </si>
  <si>
    <t>WCH30.040</t>
  </si>
  <si>
    <t>WNH30.040</t>
  </si>
  <si>
    <t>Noce Scuro</t>
  </si>
  <si>
    <t>WNH31.040</t>
  </si>
  <si>
    <t>WWH30.040</t>
  </si>
  <si>
    <t>White</t>
  </si>
  <si>
    <t>Gruppo G</t>
  </si>
  <si>
    <t>WI750.040</t>
  </si>
  <si>
    <t>Iroco</t>
  </si>
  <si>
    <t>WN530.040</t>
  </si>
  <si>
    <t>Ciliegio Antico</t>
  </si>
  <si>
    <t>WN632.040</t>
  </si>
  <si>
    <t>Noce Reale</t>
  </si>
  <si>
    <t>WR800.040</t>
  </si>
  <si>
    <t>Renolit Bianco</t>
  </si>
  <si>
    <t>WR809.040</t>
  </si>
  <si>
    <t>Renolit Oro</t>
  </si>
  <si>
    <t>WR811.040</t>
  </si>
  <si>
    <t>Renolit Scuro</t>
  </si>
  <si>
    <t>WKRL1.030</t>
  </si>
  <si>
    <t>Bianco Vena Grigia Seaside</t>
  </si>
  <si>
    <t>WKRL3.030</t>
  </si>
  <si>
    <t>Renolit Chiaro Seaside</t>
  </si>
  <si>
    <t>WKRL4.030</t>
  </si>
  <si>
    <t>Renolit Scuro Seaside</t>
  </si>
  <si>
    <t>WKRL8.030</t>
  </si>
  <si>
    <t>Noce Scura Seaside</t>
  </si>
  <si>
    <t>WKRL9.030</t>
  </si>
  <si>
    <t>Renolit Bianco Seaside</t>
  </si>
  <si>
    <t>WL18A.030</t>
  </si>
  <si>
    <t>Bianco Vena Gialla Seaside</t>
  </si>
  <si>
    <t>WRL12.030</t>
  </si>
  <si>
    <t>Ivory Seaside</t>
  </si>
  <si>
    <t>WRL13.030</t>
  </si>
  <si>
    <t>White Seaside</t>
  </si>
  <si>
    <t>WRL14.030</t>
  </si>
  <si>
    <t>Black Seaside</t>
  </si>
  <si>
    <t>WRL16.030</t>
  </si>
  <si>
    <t>Grey Seaside</t>
  </si>
  <si>
    <t>WRL18.030</t>
  </si>
  <si>
    <t>Bianco Vena Bianca Seaside</t>
  </si>
  <si>
    <t>WRL19.030</t>
  </si>
  <si>
    <t>Rovere invecchiato</t>
  </si>
  <si>
    <t>WRL21.030</t>
  </si>
  <si>
    <t>Frassino Seaside</t>
  </si>
  <si>
    <t>PARAMETRI</t>
  </si>
  <si>
    <t>SFRIDO</t>
  </si>
  <si>
    <t>VETRO</t>
  </si>
  <si>
    <t>COSTO ORARIO</t>
  </si>
  <si>
    <t>FASCIA COLORE</t>
  </si>
  <si>
    <t>SCONTO PROFILI</t>
  </si>
  <si>
    <t>SCONTO ACCESSORI</t>
  </si>
  <si>
    <t>SCONTO FERRAMENTA</t>
  </si>
  <si>
    <t>PRODUZIONE</t>
  </si>
  <si>
    <t>note</t>
  </si>
  <si>
    <t>complanare</t>
  </si>
  <si>
    <t>costo vetro/mq</t>
  </si>
  <si>
    <t>sormonto</t>
  </si>
  <si>
    <t>porta 1 anta sormonto</t>
  </si>
  <si>
    <t>anta</t>
  </si>
  <si>
    <t>stulp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</si>
</sst>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&quot;€&quot;\ * #,##0.00_-;\-&quot;€&quot;\ * #,##0.00_-;_-&quot;€&quot;\ * &quot;-&quot;??_-;_-@_-"/>
    <numFmt numFmtId="165" formatCode="_-[$€-2]\ * #,##0.00_-;\-[$€-2]\ * #,##0.00_-;_-[$€-2]\ * &quot;-&quot;??_-"/>
    <numFmt numFmtId="166" formatCode="_-&quot;L.&quot;\ * #,##0_-;\-&quot;L.&quot;\ * #,##0_-;_-&quot;L.&quot;\ * &quot;-&quot;_-;_-@_-"/>
    <numFmt numFmtId="167" formatCode="[$-410]d\-mmm\-yy;@"/>
    <numFmt numFmtId="168" formatCode="0.000"/>
    <numFmt numFmtId="169" formatCode="0.0"/>
    <numFmt numFmtId="170" formatCode="_-* #,##0_-;\-* #,##0_-;_-* &quot;-&quot;??_-;_-@_-"/>
  </numFmts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7396AA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i/>
      <sz val="9"/>
      <name val="Verdana"/>
      <family val="2"/>
    </font>
    <font>
      <b/>
      <sz val="10"/>
      <color theme="0"/>
      <name val="Calibri"/>
      <family val="2"/>
      <scheme val="minor"/>
    </font>
    <font>
      <sz val="12"/>
      <color rgb="FF006100"/>
      <name val="Arial"/>
      <family val="2"/>
      <charset val="238"/>
    </font>
    <font>
      <sz val="12"/>
      <color theme="1"/>
      <name val="Arial"/>
      <family val="2"/>
    </font>
    <font>
      <sz val="12"/>
      <color theme="1"/>
      <name val="Arial"/>
      <family val="2"/>
      <charset val="238"/>
    </font>
    <font>
      <sz val="11"/>
      <color indexed="8"/>
      <name val="Calibri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0"/>
      <color rgb="FF9C6500"/>
      <name val="Arial"/>
      <family val="2"/>
    </font>
    <font>
      <sz val="10"/>
      <color rgb="FF006100"/>
      <name val="Arial"/>
      <family val="2"/>
    </font>
    <font>
      <sz val="10"/>
      <color rgb="FF000000"/>
      <name val="Times New Roman"/>
      <family val="1"/>
    </font>
    <font>
      <b/>
      <sz val="8"/>
      <name val="Verdana"/>
      <family val="2"/>
    </font>
    <font>
      <sz val="10"/>
      <color rgb="FFFFFFFF"/>
      <name val="Verdana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.9"/>
      <color rgb="FF212529"/>
      <name val="Lato"/>
      <family val="2"/>
    </font>
    <font>
      <sz val="9.9"/>
      <color rgb="FF212529"/>
      <name val="Lato"/>
      <family val="2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 tint="-0.34998626667073579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7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Arial"/>
      <family val="2"/>
    </font>
    <font>
      <b/>
      <sz val="11"/>
      <color rgb="FF7396AA"/>
      <name val="Verdana"/>
      <family val="2"/>
    </font>
    <font>
      <sz val="9"/>
      <color rgb="FF373737"/>
      <name val="Verdana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Verdana"/>
      <family val="2"/>
    </font>
    <font>
      <sz val="11"/>
      <color theme="1"/>
      <name val="Arial"/>
      <family val="2"/>
    </font>
    <font>
      <b/>
      <sz val="11"/>
      <color theme="3" tint="-0.249977111117893"/>
      <name val="Arial"/>
      <family val="2"/>
    </font>
    <font>
      <sz val="11"/>
      <color theme="3" tint="-0.249977111117893"/>
      <name val="Arial"/>
      <family val="2"/>
    </font>
    <font>
      <b/>
      <sz val="11"/>
      <color rgb="FFFFFF66"/>
      <name val="Arial"/>
      <family val="2"/>
    </font>
    <font>
      <sz val="9"/>
      <color theme="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B9B9B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7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373737"/>
      </top>
      <bottom style="thin">
        <color rgb="FF373737"/>
      </bottom>
      <diagonal/>
    </border>
    <border>
      <left style="thin">
        <color rgb="FF373737"/>
      </left>
      <right style="thin">
        <color rgb="FF373737"/>
      </right>
      <top/>
      <bottom/>
      <diagonal/>
    </border>
    <border>
      <left style="thin">
        <color rgb="FF373737"/>
      </left>
      <right/>
      <top/>
      <bottom style="thin">
        <color rgb="FF373737"/>
      </bottom>
      <diagonal/>
    </border>
    <border>
      <left style="thin">
        <color rgb="FF373737"/>
      </left>
      <right style="thin">
        <color rgb="FF373737"/>
      </right>
      <top/>
      <bottom style="thin">
        <color rgb="FF37373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73737"/>
      </left>
      <right/>
      <top style="thin">
        <color rgb="FF373737"/>
      </top>
      <bottom style="medium">
        <color indexed="64"/>
      </bottom>
      <diagonal/>
    </border>
    <border>
      <left style="thin">
        <color rgb="FF373737"/>
      </left>
      <right style="thin">
        <color rgb="FF373737"/>
      </right>
      <top style="thin">
        <color rgb="FF373737"/>
      </top>
      <bottom style="medium">
        <color indexed="64"/>
      </bottom>
      <diagonal/>
    </border>
    <border>
      <left style="thin">
        <color rgb="FF373737"/>
      </left>
      <right style="thin">
        <color rgb="FF373737"/>
      </right>
      <top/>
      <bottom style="medium">
        <color indexed="64"/>
      </bottom>
      <diagonal/>
    </border>
    <border>
      <left/>
      <right style="thin">
        <color rgb="FF373737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73737"/>
      </left>
      <right/>
      <top style="thin">
        <color rgb="FF373737"/>
      </top>
      <bottom style="thin">
        <color rgb="FF373737"/>
      </bottom>
      <diagonal/>
    </border>
    <border>
      <left style="thin">
        <color rgb="FF373737"/>
      </left>
      <right style="thin">
        <color rgb="FF373737"/>
      </right>
      <top style="thin">
        <color rgb="FF373737"/>
      </top>
      <bottom style="thin">
        <color rgb="FF37373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73737"/>
      </right>
      <top style="thin">
        <color rgb="FF373737"/>
      </top>
      <bottom style="thin">
        <color rgb="FF373737"/>
      </bottom>
      <diagonal/>
    </border>
    <border>
      <left style="thin">
        <color rgb="FF373737"/>
      </left>
      <right/>
      <top style="thin">
        <color rgb="FF373737"/>
      </top>
      <bottom/>
      <diagonal/>
    </border>
    <border>
      <left/>
      <right style="thin">
        <color rgb="FF373737"/>
      </right>
      <top style="thin">
        <color rgb="FF37373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</borders>
  <cellStyleXfs count="379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6" borderId="2" applyNumberFormat="0" applyFont="0" applyAlignment="0" applyProtection="0"/>
    <xf numFmtId="0" fontId="1" fillId="6" borderId="2" applyNumberFormat="0" applyFont="0" applyAlignment="0" applyProtection="0"/>
    <xf numFmtId="9" fontId="2" fillId="0" borderId="0" applyFont="0" applyFill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1" fillId="0" borderId="0"/>
    <xf numFmtId="0" fontId="1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6" borderId="2" applyNumberFormat="0" applyFont="0" applyAlignment="0" applyProtection="0"/>
    <xf numFmtId="0" fontId="1" fillId="6" borderId="2" applyNumberFormat="0" applyFont="0" applyAlignment="0" applyProtection="0"/>
    <xf numFmtId="0" fontId="1" fillId="6" borderId="2" applyNumberFormat="0" applyFont="0" applyAlignment="0" applyProtection="0"/>
    <xf numFmtId="0" fontId="1" fillId="6" borderId="2" applyNumberFormat="0" applyFont="0" applyAlignment="0" applyProtection="0"/>
    <xf numFmtId="0" fontId="1" fillId="6" borderId="2" applyNumberFormat="0" applyFont="0" applyAlignment="0" applyProtection="0"/>
    <xf numFmtId="0" fontId="1" fillId="6" borderId="2" applyNumberFormat="0" applyFont="0" applyAlignment="0" applyProtection="0"/>
    <xf numFmtId="0" fontId="1" fillId="6" borderId="2" applyNumberFormat="0" applyFont="0" applyAlignment="0" applyProtection="0"/>
    <xf numFmtId="0" fontId="1" fillId="6" borderId="2" applyNumberFormat="0" applyFont="0" applyAlignment="0" applyProtection="0"/>
    <xf numFmtId="0" fontId="1" fillId="6" borderId="2" applyNumberFormat="0" applyFont="0" applyAlignment="0" applyProtection="0"/>
    <xf numFmtId="0" fontId="1" fillId="6" borderId="2" applyNumberFormat="0" applyFont="0" applyAlignment="0" applyProtection="0"/>
    <xf numFmtId="0" fontId="1" fillId="6" borderId="2" applyNumberFormat="0" applyFont="0" applyAlignment="0" applyProtection="0"/>
    <xf numFmtId="0" fontId="10" fillId="6" borderId="2" applyNumberFormat="0" applyFont="0" applyAlignment="0" applyProtection="0"/>
    <xf numFmtId="0" fontId="12" fillId="22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3" fillId="3" borderId="0" applyNumberFormat="0" applyBorder="0" applyAlignment="0" applyProtection="0"/>
    <xf numFmtId="43" fontId="1" fillId="0" borderId="0" applyFont="0" applyFill="0" applyBorder="0" applyAlignment="0" applyProtection="0"/>
    <xf numFmtId="167" fontId="14" fillId="5" borderId="1" applyNumberFormat="0" applyAlignment="0" applyProtection="0"/>
    <xf numFmtId="0" fontId="14" fillId="5" borderId="1" applyNumberFormat="0" applyAlignment="0" applyProtection="0"/>
    <xf numFmtId="0" fontId="15" fillId="4" borderId="0" applyNumberFormat="0" applyBorder="0" applyAlignment="0" applyProtection="0"/>
    <xf numFmtId="0" fontId="1" fillId="0" borderId="0"/>
    <xf numFmtId="167" fontId="1" fillId="0" borderId="0"/>
    <xf numFmtId="0" fontId="2" fillId="0" borderId="0"/>
    <xf numFmtId="167" fontId="1" fillId="0" borderId="0"/>
    <xf numFmtId="0" fontId="1" fillId="0" borderId="0"/>
    <xf numFmtId="0" fontId="1" fillId="6" borderId="2" applyNumberFormat="0" applyFont="0" applyAlignment="0" applyProtection="0"/>
    <xf numFmtId="167" fontId="13" fillId="3" borderId="0" applyNumberFormat="0" applyBorder="0" applyAlignment="0" applyProtection="0"/>
    <xf numFmtId="167" fontId="16" fillId="2" borderId="0" applyNumberFormat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9" fillId="2" borderId="0" applyNumberFormat="0" applyBorder="0" applyAlignment="0" applyProtection="0"/>
    <xf numFmtId="165" fontId="11" fillId="0" borderId="0"/>
    <xf numFmtId="165" fontId="2" fillId="0" borderId="0"/>
    <xf numFmtId="165" fontId="10" fillId="0" borderId="0"/>
    <xf numFmtId="165" fontId="2" fillId="0" borderId="0"/>
    <xf numFmtId="165" fontId="2" fillId="0" borderId="0"/>
    <xf numFmtId="165" fontId="1" fillId="0" borderId="0"/>
    <xf numFmtId="165" fontId="2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43" fontId="2" fillId="0" borderId="0" applyFont="0" applyFill="0" applyBorder="0" applyAlignment="0" applyProtection="0"/>
    <xf numFmtId="165" fontId="11" fillId="0" borderId="0"/>
    <xf numFmtId="44" fontId="1" fillId="0" borderId="0" applyFont="0" applyFill="0" applyBorder="0" applyAlignment="0" applyProtection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2" fontId="20" fillId="0" borderId="6" xfId="0" applyNumberFormat="1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vertical="center"/>
    </xf>
    <xf numFmtId="2" fontId="5" fillId="0" borderId="10" xfId="13" applyNumberFormat="1" applyFont="1" applyBorder="1" applyAlignment="1">
      <alignment horizontal="center" vertical="center" textRotation="90" wrapText="1"/>
    </xf>
    <xf numFmtId="0" fontId="8" fillId="20" borderId="10" xfId="0" applyFont="1" applyFill="1" applyBorder="1" applyAlignment="1">
      <alignment horizontal="center" vertical="center"/>
    </xf>
    <xf numFmtId="2" fontId="20" fillId="20" borderId="6" xfId="0" applyNumberFormat="1" applyFont="1" applyFill="1" applyBorder="1" applyAlignment="1">
      <alignment horizontal="center" vertical="center"/>
    </xf>
    <xf numFmtId="0" fontId="0" fillId="0" borderId="6" xfId="0" applyBorder="1"/>
    <xf numFmtId="0" fontId="20" fillId="0" borderId="6" xfId="242" applyFont="1" applyBorder="1" applyAlignment="1">
      <alignment horizontal="center" vertical="center"/>
    </xf>
    <xf numFmtId="0" fontId="21" fillId="0" borderId="6" xfId="242" applyFont="1" applyBorder="1" applyAlignment="1">
      <alignment vertical="center"/>
    </xf>
    <xf numFmtId="0" fontId="8" fillId="20" borderId="10" xfId="0" applyFont="1" applyFill="1" applyBorder="1" applyAlignment="1">
      <alignment horizontal="center" vertical="center" wrapText="1"/>
    </xf>
    <xf numFmtId="2" fontId="6" fillId="20" borderId="6" xfId="12" applyNumberFormat="1" applyFont="1" applyFill="1" applyBorder="1" applyAlignment="1">
      <alignment horizontal="center" vertical="center"/>
    </xf>
    <xf numFmtId="165" fontId="19" fillId="19" borderId="10" xfId="12" applyFont="1" applyFill="1" applyBorder="1" applyAlignment="1">
      <alignment horizontal="center" vertical="center"/>
    </xf>
    <xf numFmtId="2" fontId="20" fillId="20" borderId="4" xfId="0" applyNumberFormat="1" applyFont="1" applyFill="1" applyBorder="1" applyAlignment="1">
      <alignment horizontal="center" vertical="center"/>
    </xf>
    <xf numFmtId="2" fontId="20" fillId="20" borderId="7" xfId="0" applyNumberFormat="1" applyFont="1" applyFill="1" applyBorder="1" applyAlignment="1">
      <alignment horizontal="center" vertical="center"/>
    </xf>
    <xf numFmtId="2" fontId="20" fillId="20" borderId="5" xfId="0" applyNumberFormat="1" applyFont="1" applyFill="1" applyBorder="1" applyAlignment="1">
      <alignment horizontal="center" vertical="center"/>
    </xf>
    <xf numFmtId="0" fontId="8" fillId="20" borderId="11" xfId="0" applyFont="1" applyFill="1" applyBorder="1" applyAlignment="1">
      <alignment horizontal="center" vertical="center"/>
    </xf>
    <xf numFmtId="0" fontId="18" fillId="0" borderId="6" xfId="273" applyNumberFormat="1" applyFont="1" applyFill="1" applyBorder="1" applyAlignment="1">
      <alignment horizontal="left" vertical="center"/>
    </xf>
    <xf numFmtId="2" fontId="6" fillId="20" borderId="6" xfId="13" applyNumberFormat="1" applyFont="1" applyFill="1" applyBorder="1" applyAlignment="1">
      <alignment horizontal="center" vertical="center"/>
    </xf>
    <xf numFmtId="0" fontId="20" fillId="0" borderId="7" xfId="0" applyFont="1" applyBorder="1" applyAlignment="1">
      <alignment horizontal="left" vertical="center" wrapText="1"/>
    </xf>
    <xf numFmtId="2" fontId="20" fillId="0" borderId="6" xfId="242" applyNumberFormat="1" applyFont="1" applyBorder="1" applyAlignment="1">
      <alignment horizontal="center" vertical="center"/>
    </xf>
    <xf numFmtId="2" fontId="20" fillId="20" borderId="6" xfId="242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left" vertical="top"/>
    </xf>
    <xf numFmtId="0" fontId="20" fillId="0" borderId="6" xfId="0" applyFont="1" applyBorder="1" applyAlignment="1">
      <alignment horizontal="left" vertical="center" wrapText="1"/>
    </xf>
    <xf numFmtId="2" fontId="19" fillId="19" borderId="9" xfId="12" applyNumberFormat="1" applyFont="1" applyFill="1" applyBorder="1" applyAlignment="1">
      <alignment horizontal="center" vertical="center" textRotation="90" wrapText="1"/>
    </xf>
    <xf numFmtId="165" fontId="6" fillId="0" borderId="6" xfId="12" applyFont="1" applyBorder="1" applyAlignment="1">
      <alignment vertical="center" wrapText="1"/>
    </xf>
    <xf numFmtId="2" fontId="5" fillId="0" borderId="12" xfId="12" applyNumberFormat="1" applyFont="1" applyBorder="1" applyAlignment="1">
      <alignment horizontal="center" vertical="center" wrapText="1"/>
    </xf>
    <xf numFmtId="2" fontId="5" fillId="0" borderId="11" xfId="12" applyNumberFormat="1" applyFont="1" applyBorder="1" applyAlignment="1">
      <alignment horizontal="center" vertical="center" wrapText="1"/>
    </xf>
    <xf numFmtId="165" fontId="6" fillId="0" borderId="6" xfId="12" applyFont="1" applyBorder="1" applyAlignment="1">
      <alignment horizontal="center" vertical="center"/>
    </xf>
    <xf numFmtId="2" fontId="6" fillId="0" borderId="6" xfId="12" applyNumberFormat="1" applyFont="1" applyBorder="1" applyAlignment="1">
      <alignment horizontal="center" vertical="center"/>
    </xf>
    <xf numFmtId="2" fontId="6" fillId="0" borderId="6" xfId="13" applyNumberFormat="1" applyFont="1" applyBorder="1" applyAlignment="1">
      <alignment horizontal="center" vertical="center"/>
    </xf>
    <xf numFmtId="165" fontId="6" fillId="0" borderId="6" xfId="13" applyFont="1" applyBorder="1" applyAlignment="1">
      <alignment horizontal="center" vertical="center"/>
    </xf>
    <xf numFmtId="165" fontId="4" fillId="0" borderId="7" xfId="13" quotePrefix="1" applyFont="1" applyBorder="1" applyAlignment="1">
      <alignment horizontal="center" vertical="center" wrapText="1"/>
    </xf>
    <xf numFmtId="2" fontId="0" fillId="0" borderId="0" xfId="0" applyNumberFormat="1"/>
    <xf numFmtId="49" fontId="0" fillId="0" borderId="0" xfId="0" applyNumberFormat="1" applyAlignment="1">
      <alignment horizontal="left" wrapText="1"/>
    </xf>
    <xf numFmtId="2" fontId="20" fillId="0" borderId="6" xfId="0" applyNumberFormat="1" applyFont="1" applyBorder="1" applyAlignment="1">
      <alignment horizontal="center" vertical="center" wrapText="1"/>
    </xf>
    <xf numFmtId="2" fontId="20" fillId="0" borderId="7" xfId="0" applyNumberFormat="1" applyFont="1" applyBorder="1" applyAlignment="1">
      <alignment horizontal="center" vertical="center"/>
    </xf>
    <xf numFmtId="168" fontId="6" fillId="0" borderId="6" xfId="12" applyNumberFormat="1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2" fontId="20" fillId="0" borderId="4" xfId="0" applyNumberFormat="1" applyFont="1" applyBorder="1" applyAlignment="1">
      <alignment horizontal="center" vertical="center"/>
    </xf>
    <xf numFmtId="2" fontId="20" fillId="0" borderId="5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242" applyFont="1" applyBorder="1" applyAlignment="1">
      <alignment horizontal="left" vertical="center" wrapText="1"/>
    </xf>
    <xf numFmtId="2" fontId="0" fillId="0" borderId="7" xfId="0" applyNumberFormat="1" applyBorder="1" applyAlignment="1">
      <alignment horizontal="left" vertical="top"/>
    </xf>
    <xf numFmtId="2" fontId="20" fillId="0" borderId="7" xfId="242" applyNumberFormat="1" applyFont="1" applyBorder="1" applyAlignment="1">
      <alignment horizontal="center" vertical="center"/>
    </xf>
    <xf numFmtId="0" fontId="0" fillId="0" borderId="15" xfId="0" applyBorder="1"/>
    <xf numFmtId="0" fontId="0" fillId="0" borderId="17" xfId="0" applyBorder="1"/>
    <xf numFmtId="0" fontId="0" fillId="0" borderId="25" xfId="0" applyBorder="1"/>
    <xf numFmtId="0" fontId="0" fillId="25" borderId="15" xfId="0" applyFill="1" applyBorder="1" applyAlignment="1">
      <alignment horizontal="center"/>
    </xf>
    <xf numFmtId="0" fontId="0" fillId="25" borderId="18" xfId="0" applyFill="1" applyBorder="1" applyAlignment="1">
      <alignment horizontal="center"/>
    </xf>
    <xf numFmtId="0" fontId="0" fillId="25" borderId="28" xfId="0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2" xfId="0" applyBorder="1"/>
    <xf numFmtId="0" fontId="0" fillId="0" borderId="33" xfId="0" applyBorder="1" applyAlignment="1">
      <alignment horizontal="center"/>
    </xf>
    <xf numFmtId="0" fontId="22" fillId="0" borderId="28" xfId="0" applyFont="1" applyBorder="1"/>
    <xf numFmtId="0" fontId="0" fillId="0" borderId="0" xfId="0" applyAlignment="1">
      <alignment horizontal="center"/>
    </xf>
    <xf numFmtId="0" fontId="28" fillId="25" borderId="7" xfId="0" applyFont="1" applyFill="1" applyBorder="1" applyAlignment="1">
      <alignment horizontal="center"/>
    </xf>
    <xf numFmtId="0" fontId="32" fillId="0" borderId="22" xfId="0" applyFont="1" applyBorder="1" applyAlignment="1">
      <alignment horizontal="center" wrapText="1"/>
    </xf>
    <xf numFmtId="0" fontId="32" fillId="0" borderId="23" xfId="0" applyFont="1" applyBorder="1"/>
    <xf numFmtId="0" fontId="32" fillId="0" borderId="23" xfId="0" applyFont="1" applyBorder="1" applyAlignment="1">
      <alignment horizontal="center" wrapText="1"/>
    </xf>
    <xf numFmtId="0" fontId="32" fillId="0" borderId="23" xfId="0" applyFont="1" applyBorder="1" applyAlignment="1">
      <alignment horizontal="center"/>
    </xf>
    <xf numFmtId="0" fontId="22" fillId="0" borderId="15" xfId="0" applyFont="1" applyBorder="1"/>
    <xf numFmtId="0" fontId="22" fillId="0" borderId="15" xfId="0" applyFont="1" applyBorder="1" applyAlignment="1">
      <alignment horizontal="center"/>
    </xf>
    <xf numFmtId="0" fontId="22" fillId="25" borderId="15" xfId="0" applyFont="1" applyFill="1" applyBorder="1" applyAlignment="1">
      <alignment horizontal="center"/>
    </xf>
    <xf numFmtId="0" fontId="22" fillId="0" borderId="18" xfId="0" applyFont="1" applyBorder="1"/>
    <xf numFmtId="0" fontId="22" fillId="0" borderId="18" xfId="0" applyFont="1" applyBorder="1" applyAlignment="1">
      <alignment horizontal="center"/>
    </xf>
    <xf numFmtId="0" fontId="22" fillId="25" borderId="18" xfId="0" applyFont="1" applyFill="1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22" fillId="25" borderId="31" xfId="0" applyFont="1" applyFill="1" applyBorder="1" applyAlignment="1">
      <alignment horizontal="center"/>
    </xf>
    <xf numFmtId="0" fontId="22" fillId="0" borderId="32" xfId="0" applyFont="1" applyBorder="1"/>
    <xf numFmtId="0" fontId="22" fillId="0" borderId="33" xfId="0" applyFont="1" applyBorder="1"/>
    <xf numFmtId="0" fontId="22" fillId="0" borderId="33" xfId="0" applyFont="1" applyBorder="1" applyAlignment="1">
      <alignment horizontal="center"/>
    </xf>
    <xf numFmtId="0" fontId="33" fillId="0" borderId="22" xfId="0" applyFont="1" applyBorder="1" applyAlignment="1">
      <alignment horizontal="center" wrapText="1"/>
    </xf>
    <xf numFmtId="0" fontId="34" fillId="0" borderId="25" xfId="0" applyFont="1" applyBorder="1"/>
    <xf numFmtId="0" fontId="22" fillId="25" borderId="28" xfId="0" applyFont="1" applyFill="1" applyBorder="1" applyAlignment="1">
      <alignment horizontal="center"/>
    </xf>
    <xf numFmtId="0" fontId="22" fillId="0" borderId="20" xfId="0" applyFont="1" applyBorder="1"/>
    <xf numFmtId="0" fontId="22" fillId="0" borderId="35" xfId="0" applyFont="1" applyBorder="1"/>
    <xf numFmtId="0" fontId="22" fillId="0" borderId="36" xfId="0" applyFont="1" applyBorder="1"/>
    <xf numFmtId="0" fontId="22" fillId="0" borderId="36" xfId="0" applyFont="1" applyBorder="1" applyAlignment="1">
      <alignment horizontal="center"/>
    </xf>
    <xf numFmtId="0" fontId="35" fillId="0" borderId="38" xfId="0" applyFont="1" applyBorder="1"/>
    <xf numFmtId="0" fontId="22" fillId="0" borderId="22" xfId="0" applyFont="1" applyBorder="1"/>
    <xf numFmtId="0" fontId="22" fillId="0" borderId="25" xfId="0" applyFont="1" applyBorder="1"/>
    <xf numFmtId="0" fontId="37" fillId="0" borderId="22" xfId="0" applyFont="1" applyBorder="1" applyAlignment="1">
      <alignment horizontal="center" wrapText="1"/>
    </xf>
    <xf numFmtId="0" fontId="22" fillId="25" borderId="14" xfId="0" applyFont="1" applyFill="1" applyBorder="1"/>
    <xf numFmtId="0" fontId="22" fillId="25" borderId="17" xfId="0" applyFont="1" applyFill="1" applyBorder="1"/>
    <xf numFmtId="0" fontId="22" fillId="25" borderId="39" xfId="0" applyFont="1" applyFill="1" applyBorder="1"/>
    <xf numFmtId="0" fontId="22" fillId="0" borderId="20" xfId="0" applyFont="1" applyBorder="1" applyAlignment="1">
      <alignment horizontal="center"/>
    </xf>
    <xf numFmtId="0" fontId="22" fillId="25" borderId="20" xfId="0" applyFont="1" applyFill="1" applyBorder="1" applyAlignment="1">
      <alignment horizontal="center"/>
    </xf>
    <xf numFmtId="0" fontId="22" fillId="25" borderId="27" xfId="0" applyFont="1" applyFill="1" applyBorder="1"/>
    <xf numFmtId="0" fontId="36" fillId="25" borderId="17" xfId="0" applyFont="1" applyFill="1" applyBorder="1"/>
    <xf numFmtId="0" fontId="22" fillId="25" borderId="30" xfId="0" applyFont="1" applyFill="1" applyBorder="1"/>
    <xf numFmtId="0" fontId="22" fillId="0" borderId="40" xfId="0" applyFont="1" applyBorder="1"/>
    <xf numFmtId="0" fontId="39" fillId="0" borderId="23" xfId="0" applyFont="1" applyBorder="1" applyAlignment="1">
      <alignment horizontal="center" wrapText="1"/>
    </xf>
    <xf numFmtId="0" fontId="0" fillId="0" borderId="42" xfId="0" applyBorder="1"/>
    <xf numFmtId="0" fontId="0" fillId="0" borderId="43" xfId="0" applyBorder="1" applyAlignment="1">
      <alignment horizontal="center"/>
    </xf>
    <xf numFmtId="0" fontId="0" fillId="0" borderId="44" xfId="0" applyBorder="1"/>
    <xf numFmtId="0" fontId="22" fillId="0" borderId="40" xfId="0" applyFont="1" applyBorder="1" applyAlignment="1">
      <alignment horizontal="right"/>
    </xf>
    <xf numFmtId="0" fontId="30" fillId="0" borderId="41" xfId="0" applyFont="1" applyBorder="1"/>
    <xf numFmtId="0" fontId="27" fillId="0" borderId="41" xfId="0" applyFont="1" applyBorder="1"/>
    <xf numFmtId="0" fontId="0" fillId="0" borderId="41" xfId="0" applyBorder="1"/>
    <xf numFmtId="0" fontId="0" fillId="0" borderId="40" xfId="0" applyBorder="1"/>
    <xf numFmtId="0" fontId="0" fillId="0" borderId="45" xfId="0" applyBorder="1"/>
    <xf numFmtId="0" fontId="0" fillId="0" borderId="46" xfId="0" applyBorder="1" applyAlignment="1">
      <alignment horizontal="center"/>
    </xf>
    <xf numFmtId="0" fontId="0" fillId="0" borderId="47" xfId="0" applyBorder="1"/>
    <xf numFmtId="0" fontId="26" fillId="24" borderId="18" xfId="0" applyFont="1" applyFill="1" applyBorder="1" applyAlignment="1">
      <alignment vertical="center" wrapText="1"/>
    </xf>
    <xf numFmtId="0" fontId="38" fillId="0" borderId="32" xfId="0" applyFont="1" applyBorder="1"/>
    <xf numFmtId="0" fontId="32" fillId="0" borderId="33" xfId="0" applyFont="1" applyBorder="1"/>
    <xf numFmtId="0" fontId="32" fillId="0" borderId="33" xfId="0" applyFont="1" applyBorder="1" applyAlignment="1">
      <alignment horizontal="center" wrapText="1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1" fontId="24" fillId="0" borderId="0" xfId="0" applyNumberFormat="1" applyFont="1" applyAlignment="1">
      <alignment horizontal="center"/>
    </xf>
    <xf numFmtId="0" fontId="29" fillId="26" borderId="13" xfId="0" applyFont="1" applyFill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32" fillId="0" borderId="24" xfId="0" applyFont="1" applyBorder="1" applyAlignment="1">
      <alignment horizontal="center"/>
    </xf>
    <xf numFmtId="169" fontId="22" fillId="0" borderId="19" xfId="0" applyNumberFormat="1" applyFont="1" applyBorder="1" applyAlignment="1">
      <alignment horizontal="center"/>
    </xf>
    <xf numFmtId="169" fontId="40" fillId="21" borderId="34" xfId="0" applyNumberFormat="1" applyFont="1" applyFill="1" applyBorder="1" applyAlignment="1">
      <alignment horizontal="center"/>
    </xf>
    <xf numFmtId="0" fontId="22" fillId="0" borderId="28" xfId="0" applyFont="1" applyBorder="1" applyAlignment="1">
      <alignment horizontal="center"/>
    </xf>
    <xf numFmtId="1" fontId="40" fillId="21" borderId="37" xfId="0" applyNumberFormat="1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4" fillId="0" borderId="24" xfId="0" applyFont="1" applyBorder="1" applyAlignment="1">
      <alignment horizontal="center"/>
    </xf>
    <xf numFmtId="168" fontId="22" fillId="0" borderId="28" xfId="0" applyNumberFormat="1" applyFont="1" applyBorder="1" applyAlignment="1">
      <alignment horizontal="center"/>
    </xf>
    <xf numFmtId="1" fontId="40" fillId="21" borderId="26" xfId="0" applyNumberFormat="1" applyFont="1" applyFill="1" applyBorder="1" applyAlignment="1">
      <alignment horizontal="center"/>
    </xf>
    <xf numFmtId="169" fontId="22" fillId="0" borderId="29" xfId="0" applyNumberFormat="1" applyFont="1" applyBorder="1" applyAlignment="1">
      <alignment horizontal="center"/>
    </xf>
    <xf numFmtId="169" fontId="22" fillId="0" borderId="21" xfId="0" applyNumberFormat="1" applyFont="1" applyBorder="1" applyAlignment="1">
      <alignment horizontal="center"/>
    </xf>
    <xf numFmtId="1" fontId="40" fillId="21" borderId="34" xfId="0" applyNumberFormat="1" applyFont="1" applyFill="1" applyBorder="1" applyAlignment="1">
      <alignment horizontal="center"/>
    </xf>
    <xf numFmtId="0" fontId="34" fillId="0" borderId="33" xfId="0" applyFont="1" applyBorder="1" applyAlignment="1">
      <alignment horizontal="center"/>
    </xf>
    <xf numFmtId="0" fontId="34" fillId="0" borderId="3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169" fontId="22" fillId="0" borderId="16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" fontId="31" fillId="21" borderId="34" xfId="0" applyNumberFormat="1" applyFont="1" applyFill="1" applyBorder="1" applyAlignment="1">
      <alignment horizontal="center"/>
    </xf>
    <xf numFmtId="169" fontId="22" fillId="0" borderId="49" xfId="0" applyNumberFormat="1" applyFont="1" applyBorder="1" applyAlignment="1">
      <alignment horizontal="center"/>
    </xf>
    <xf numFmtId="1" fontId="42" fillId="23" borderId="25" xfId="0" applyNumberFormat="1" applyFont="1" applyFill="1" applyBorder="1" applyAlignment="1">
      <alignment horizontal="center"/>
    </xf>
    <xf numFmtId="0" fontId="28" fillId="26" borderId="7" xfId="0" applyFont="1" applyFill="1" applyBorder="1" applyAlignment="1">
      <alignment horizontal="center"/>
    </xf>
    <xf numFmtId="1" fontId="41" fillId="27" borderId="7" xfId="0" applyNumberFormat="1" applyFont="1" applyFill="1" applyBorder="1" applyAlignment="1">
      <alignment horizontal="center"/>
    </xf>
    <xf numFmtId="0" fontId="0" fillId="27" borderId="7" xfId="0" applyFill="1" applyBorder="1" applyAlignment="1">
      <alignment horizontal="center"/>
    </xf>
    <xf numFmtId="0" fontId="32" fillId="27" borderId="48" xfId="0" applyFont="1" applyFill="1" applyBorder="1" applyAlignment="1">
      <alignment horizontal="right"/>
    </xf>
    <xf numFmtId="0" fontId="33" fillId="27" borderId="48" xfId="0" applyFont="1" applyFill="1" applyBorder="1" applyAlignment="1">
      <alignment horizontal="right"/>
    </xf>
    <xf numFmtId="0" fontId="35" fillId="27" borderId="48" xfId="0" applyFont="1" applyFill="1" applyBorder="1" applyAlignment="1">
      <alignment horizontal="right"/>
    </xf>
    <xf numFmtId="0" fontId="34" fillId="27" borderId="48" xfId="0" applyFont="1" applyFill="1" applyBorder="1" applyAlignment="1">
      <alignment horizontal="right"/>
    </xf>
    <xf numFmtId="0" fontId="38" fillId="27" borderId="48" xfId="0" applyFont="1" applyFill="1" applyBorder="1" applyAlignment="1">
      <alignment horizontal="right"/>
    </xf>
    <xf numFmtId="0" fontId="22" fillId="27" borderId="48" xfId="0" applyFont="1" applyFill="1" applyBorder="1"/>
    <xf numFmtId="0" fontId="0" fillId="27" borderId="22" xfId="0" applyFill="1" applyBorder="1"/>
    <xf numFmtId="168" fontId="22" fillId="0" borderId="18" xfId="0" applyNumberFormat="1" applyFont="1" applyBorder="1" applyAlignment="1">
      <alignment horizontal="center"/>
    </xf>
    <xf numFmtId="168" fontId="22" fillId="0" borderId="20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9" xfId="0" applyBorder="1" applyAlignment="1">
      <alignment horizontal="left"/>
    </xf>
    <xf numFmtId="0" fontId="0" fillId="0" borderId="20" xfId="0" applyBorder="1" applyAlignment="1">
      <alignment horizontal="center"/>
    </xf>
    <xf numFmtId="3" fontId="0" fillId="0" borderId="0" xfId="0" applyNumberFormat="1" applyAlignment="1">
      <alignment horizontal="center"/>
    </xf>
    <xf numFmtId="44" fontId="3" fillId="0" borderId="0" xfId="376" applyFont="1"/>
    <xf numFmtId="0" fontId="44" fillId="0" borderId="0" xfId="0" applyFont="1" applyAlignment="1">
      <alignment horizontal="right"/>
    </xf>
    <xf numFmtId="9" fontId="45" fillId="0" borderId="0" xfId="377" applyFont="1"/>
    <xf numFmtId="9" fontId="43" fillId="0" borderId="0" xfId="0" applyNumberFormat="1" applyFont="1"/>
    <xf numFmtId="0" fontId="27" fillId="28" borderId="7" xfId="0" applyFont="1" applyFill="1" applyBorder="1"/>
    <xf numFmtId="3" fontId="27" fillId="28" borderId="7" xfId="0" applyNumberFormat="1" applyFont="1" applyFill="1" applyBorder="1" applyAlignment="1">
      <alignment horizontal="center"/>
    </xf>
    <xf numFmtId="0" fontId="27" fillId="28" borderId="7" xfId="0" applyFont="1" applyFill="1" applyBorder="1" applyAlignment="1">
      <alignment horizontal="center"/>
    </xf>
    <xf numFmtId="44" fontId="46" fillId="28" borderId="7" xfId="376" applyFont="1" applyFill="1" applyBorder="1" applyAlignment="1">
      <alignment horizontal="center"/>
    </xf>
    <xf numFmtId="0" fontId="27" fillId="0" borderId="7" xfId="0" applyFont="1" applyBorder="1"/>
    <xf numFmtId="3" fontId="27" fillId="0" borderId="7" xfId="0" applyNumberFormat="1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44" fontId="46" fillId="0" borderId="7" xfId="376" applyFont="1" applyBorder="1"/>
    <xf numFmtId="0" fontId="27" fillId="0" borderId="0" xfId="0" applyFont="1"/>
    <xf numFmtId="2" fontId="0" fillId="0" borderId="15" xfId="0" applyNumberFormat="1" applyBorder="1"/>
    <xf numFmtId="0" fontId="47" fillId="0" borderId="50" xfId="0" applyFont="1" applyBorder="1"/>
    <xf numFmtId="0" fontId="47" fillId="0" borderId="48" xfId="0" applyFont="1" applyBorder="1"/>
    <xf numFmtId="0" fontId="47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168" fontId="22" fillId="0" borderId="0" xfId="0" applyNumberFormat="1" applyFont="1" applyAlignment="1">
      <alignment horizontal="center"/>
    </xf>
    <xf numFmtId="0" fontId="36" fillId="0" borderId="0" xfId="0" applyFont="1"/>
    <xf numFmtId="169" fontId="0" fillId="0" borderId="0" xfId="0" applyNumberFormat="1"/>
    <xf numFmtId="2" fontId="20" fillId="29" borderId="6" xfId="0" applyNumberFormat="1" applyFont="1" applyFill="1" applyBorder="1" applyAlignment="1">
      <alignment horizontal="center" vertical="center"/>
    </xf>
    <xf numFmtId="9" fontId="20" fillId="0" borderId="6" xfId="377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top"/>
    </xf>
    <xf numFmtId="0" fontId="21" fillId="0" borderId="52" xfId="2" applyFont="1" applyBorder="1" applyAlignment="1">
      <alignment vertical="center"/>
    </xf>
    <xf numFmtId="0" fontId="20" fillId="0" borderId="52" xfId="2" applyFont="1" applyBorder="1" applyAlignment="1">
      <alignment horizontal="left" vertical="center"/>
    </xf>
    <xf numFmtId="2" fontId="20" fillId="0" borderId="52" xfId="2" applyNumberFormat="1" applyFont="1" applyBorder="1" applyAlignment="1">
      <alignment horizontal="center" vertical="center"/>
    </xf>
    <xf numFmtId="49" fontId="0" fillId="0" borderId="0" xfId="0" quotePrefix="1" applyNumberFormat="1" applyAlignment="1">
      <alignment horizontal="left"/>
    </xf>
    <xf numFmtId="0" fontId="0" fillId="30" borderId="15" xfId="0" applyFill="1" applyBorder="1" applyAlignment="1">
      <alignment horizontal="center"/>
    </xf>
    <xf numFmtId="0" fontId="0" fillId="31" borderId="18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48" fillId="0" borderId="41" xfId="0" applyFont="1" applyBorder="1" applyAlignment="1">
      <alignment horizontal="center"/>
    </xf>
    <xf numFmtId="0" fontId="49" fillId="31" borderId="13" xfId="0" applyFont="1" applyFill="1" applyBorder="1" applyAlignment="1">
      <alignment horizontal="center"/>
    </xf>
    <xf numFmtId="0" fontId="50" fillId="31" borderId="0" xfId="0" applyFont="1" applyFill="1" applyAlignment="1">
      <alignment horizontal="center"/>
    </xf>
    <xf numFmtId="0" fontId="51" fillId="31" borderId="7" xfId="0" applyFont="1" applyFill="1" applyBorder="1" applyAlignment="1">
      <alignment horizontal="center"/>
    </xf>
    <xf numFmtId="0" fontId="50" fillId="0" borderId="0" xfId="0" applyFont="1" applyAlignment="1">
      <alignment horizontal="center"/>
    </xf>
    <xf numFmtId="0" fontId="49" fillId="0" borderId="13" xfId="0" applyFont="1" applyBorder="1" applyAlignment="1">
      <alignment horizontal="center"/>
    </xf>
    <xf numFmtId="0" fontId="51" fillId="0" borderId="7" xfId="0" applyFont="1" applyBorder="1" applyAlignment="1">
      <alignment horizontal="center"/>
    </xf>
    <xf numFmtId="0" fontId="52" fillId="0" borderId="41" xfId="0" applyFont="1" applyBorder="1" applyAlignment="1">
      <alignment horizontal="right"/>
    </xf>
    <xf numFmtId="0" fontId="52" fillId="0" borderId="46" xfId="0" applyFont="1" applyBorder="1" applyAlignment="1">
      <alignment horizontal="right"/>
    </xf>
    <xf numFmtId="0" fontId="52" fillId="0" borderId="47" xfId="0" applyFont="1" applyBorder="1" applyAlignment="1">
      <alignment horizontal="right"/>
    </xf>
    <xf numFmtId="1" fontId="22" fillId="25" borderId="18" xfId="0" applyNumberFormat="1" applyFont="1" applyFill="1" applyBorder="1" applyAlignment="1">
      <alignment horizontal="center"/>
    </xf>
    <xf numFmtId="2" fontId="53" fillId="0" borderId="0" xfId="13" applyNumberFormat="1" applyFont="1" applyAlignment="1">
      <alignment horizontal="left" vertical="center"/>
    </xf>
    <xf numFmtId="0" fontId="1" fillId="0" borderId="0" xfId="9" applyAlignment="1">
      <alignment vertical="center"/>
    </xf>
    <xf numFmtId="0" fontId="1" fillId="0" borderId="0" xfId="9" applyAlignment="1">
      <alignment vertical="center" wrapText="1"/>
    </xf>
    <xf numFmtId="0" fontId="1" fillId="0" borderId="0" xfId="9"/>
    <xf numFmtId="0" fontId="54" fillId="0" borderId="0" xfId="9" applyFont="1" applyAlignment="1">
      <alignment vertical="center"/>
    </xf>
    <xf numFmtId="0" fontId="55" fillId="0" borderId="0" xfId="9" applyFont="1" applyAlignment="1">
      <alignment horizontal="center" vertical="center"/>
    </xf>
    <xf numFmtId="0" fontId="56" fillId="0" borderId="0" xfId="9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vertical="center"/>
    </xf>
    <xf numFmtId="165" fontId="4" fillId="0" borderId="0" xfId="12" applyFont="1" applyAlignment="1">
      <alignment horizontal="right" vertical="center" wrapText="1"/>
    </xf>
    <xf numFmtId="0" fontId="57" fillId="0" borderId="0" xfId="9" applyFont="1" applyAlignment="1">
      <alignment vertical="center"/>
    </xf>
    <xf numFmtId="165" fontId="58" fillId="19" borderId="7" xfId="13" applyFont="1" applyFill="1" applyBorder="1" applyAlignment="1">
      <alignment horizontal="center" vertical="center" wrapText="1"/>
    </xf>
    <xf numFmtId="165" fontId="58" fillId="19" borderId="7" xfId="12" applyFont="1" applyFill="1" applyBorder="1" applyAlignment="1">
      <alignment horizontal="center" vertical="center" wrapText="1"/>
    </xf>
    <xf numFmtId="0" fontId="54" fillId="0" borderId="52" xfId="0" applyFont="1" applyBorder="1" applyAlignment="1">
      <alignment horizontal="center" vertical="center"/>
    </xf>
    <xf numFmtId="0" fontId="54" fillId="32" borderId="52" xfId="9" applyFont="1" applyFill="1" applyBorder="1" applyAlignment="1">
      <alignment horizontal="center" vertical="center"/>
    </xf>
    <xf numFmtId="0" fontId="54" fillId="0" borderId="51" xfId="0" applyFont="1" applyBorder="1" applyAlignment="1">
      <alignment vertical="center"/>
    </xf>
    <xf numFmtId="0" fontId="54" fillId="0" borderId="58" xfId="0" applyFont="1" applyBorder="1" applyAlignment="1">
      <alignment vertical="center"/>
    </xf>
    <xf numFmtId="0" fontId="0" fillId="0" borderId="7" xfId="9" applyFont="1" applyBorder="1" applyAlignment="1">
      <alignment vertical="center" wrapText="1"/>
    </xf>
    <xf numFmtId="0" fontId="54" fillId="33" borderId="52" xfId="9" applyFont="1" applyFill="1" applyBorder="1" applyAlignment="1">
      <alignment horizontal="center" vertical="center" wrapText="1"/>
    </xf>
    <xf numFmtId="0" fontId="54" fillId="21" borderId="52" xfId="9" applyFont="1" applyFill="1" applyBorder="1" applyAlignment="1">
      <alignment horizontal="center" vertical="center"/>
    </xf>
    <xf numFmtId="0" fontId="54" fillId="27" borderId="52" xfId="9" applyFont="1" applyFill="1" applyBorder="1" applyAlignment="1">
      <alignment horizontal="center" vertical="center" wrapText="1"/>
    </xf>
    <xf numFmtId="0" fontId="54" fillId="26" borderId="52" xfId="9" applyFont="1" applyFill="1" applyBorder="1" applyAlignment="1">
      <alignment horizontal="center" vertical="center"/>
    </xf>
    <xf numFmtId="0" fontId="54" fillId="34" borderId="52" xfId="9" applyFont="1" applyFill="1" applyBorder="1" applyAlignment="1">
      <alignment horizontal="center" vertical="center" wrapText="1"/>
    </xf>
    <xf numFmtId="0" fontId="54" fillId="35" borderId="52" xfId="9" applyFont="1" applyFill="1" applyBorder="1" applyAlignment="1">
      <alignment horizontal="center" vertical="center"/>
    </xf>
    <xf numFmtId="0" fontId="54" fillId="36" borderId="52" xfId="9" applyFont="1" applyFill="1" applyBorder="1" applyAlignment="1">
      <alignment horizontal="center" vertical="center" wrapText="1"/>
    </xf>
    <xf numFmtId="0" fontId="54" fillId="29" borderId="52" xfId="9" applyFont="1" applyFill="1" applyBorder="1" applyAlignment="1">
      <alignment horizontal="center" vertical="center"/>
    </xf>
    <xf numFmtId="0" fontId="54" fillId="29" borderId="7" xfId="9" applyFont="1" applyFill="1" applyBorder="1" applyAlignment="1">
      <alignment horizontal="center" vertical="center"/>
    </xf>
    <xf numFmtId="0" fontId="54" fillId="37" borderId="52" xfId="9" applyFont="1" applyFill="1" applyBorder="1" applyAlignment="1">
      <alignment horizontal="center" vertical="center" wrapText="1"/>
    </xf>
    <xf numFmtId="0" fontId="54" fillId="37" borderId="7" xfId="9" applyFont="1" applyFill="1" applyBorder="1" applyAlignment="1">
      <alignment horizontal="center" vertical="center" wrapText="1"/>
    </xf>
    <xf numFmtId="0" fontId="54" fillId="38" borderId="52" xfId="9" applyFont="1" applyFill="1" applyBorder="1" applyAlignment="1">
      <alignment horizontal="center" vertical="center"/>
    </xf>
    <xf numFmtId="0" fontId="54" fillId="39" borderId="52" xfId="9" applyFont="1" applyFill="1" applyBorder="1" applyAlignment="1">
      <alignment horizontal="center" vertical="center"/>
    </xf>
    <xf numFmtId="0" fontId="54" fillId="40" borderId="52" xfId="9" applyFont="1" applyFill="1" applyBorder="1" applyAlignment="1">
      <alignment horizontal="center" vertical="center" wrapText="1"/>
    </xf>
    <xf numFmtId="0" fontId="54" fillId="40" borderId="7" xfId="9" applyFont="1" applyFill="1" applyBorder="1" applyAlignment="1">
      <alignment horizontal="center" vertical="center" wrapText="1"/>
    </xf>
    <xf numFmtId="0" fontId="54" fillId="0" borderId="59" xfId="0" applyFont="1" applyBorder="1" applyAlignment="1">
      <alignment vertical="center"/>
    </xf>
    <xf numFmtId="0" fontId="54" fillId="0" borderId="60" xfId="0" applyFont="1" applyBorder="1" applyAlignment="1">
      <alignment vertical="center"/>
    </xf>
    <xf numFmtId="0" fontId="0" fillId="0" borderId="61" xfId="9" applyFont="1" applyBorder="1" applyAlignment="1">
      <alignment vertical="center" wrapText="1"/>
    </xf>
    <xf numFmtId="0" fontId="54" fillId="0" borderId="51" xfId="0" applyFont="1" applyBorder="1" applyAlignment="1">
      <alignment horizontal="center" vertical="center"/>
    </xf>
    <xf numFmtId="0" fontId="0" fillId="0" borderId="62" xfId="9" applyFont="1" applyBorder="1" applyAlignment="1">
      <alignment vertical="center" wrapText="1"/>
    </xf>
    <xf numFmtId="0" fontId="48" fillId="42" borderId="0" xfId="0" applyFont="1" applyFill="1"/>
    <xf numFmtId="0" fontId="48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2" fillId="0" borderId="41" xfId="0" applyFont="1" applyBorder="1" applyAlignment="1">
      <alignment horizontal="center"/>
    </xf>
    <xf numFmtId="0" fontId="52" fillId="0" borderId="0" xfId="0" applyFont="1" applyAlignment="1">
      <alignment horizontal="right"/>
    </xf>
    <xf numFmtId="0" fontId="48" fillId="29" borderId="0" xfId="0" applyFont="1" applyFill="1"/>
    <xf numFmtId="0" fontId="48" fillId="29" borderId="66" xfId="0" applyFont="1" applyFill="1" applyBorder="1" applyAlignment="1">
      <alignment horizontal="right"/>
    </xf>
    <xf numFmtId="0" fontId="52" fillId="29" borderId="7" xfId="0" applyFont="1" applyFill="1" applyBorder="1" applyAlignment="1">
      <alignment horizontal="center"/>
    </xf>
    <xf numFmtId="0" fontId="52" fillId="29" borderId="17" xfId="0" applyFont="1" applyFill="1" applyBorder="1" applyAlignment="1">
      <alignment horizontal="right"/>
    </xf>
    <xf numFmtId="0" fontId="52" fillId="29" borderId="15" xfId="0" applyFont="1" applyFill="1" applyBorder="1" applyAlignment="1">
      <alignment horizontal="center"/>
    </xf>
    <xf numFmtId="0" fontId="52" fillId="29" borderId="18" xfId="0" applyFont="1" applyFill="1" applyBorder="1" applyAlignment="1">
      <alignment horizontal="center"/>
    </xf>
    <xf numFmtId="0" fontId="52" fillId="29" borderId="18" xfId="0" applyFont="1" applyFill="1" applyBorder="1" applyAlignment="1">
      <alignment horizontal="right"/>
    </xf>
    <xf numFmtId="0" fontId="52" fillId="29" borderId="17" xfId="0" applyFont="1" applyFill="1" applyBorder="1"/>
    <xf numFmtId="0" fontId="48" fillId="29" borderId="46" xfId="0" applyFont="1" applyFill="1" applyBorder="1"/>
    <xf numFmtId="0" fontId="0" fillId="0" borderId="42" xfId="0" applyBorder="1" applyAlignment="1">
      <alignment horizontal="center"/>
    </xf>
    <xf numFmtId="0" fontId="48" fillId="0" borderId="40" xfId="0" applyFont="1" applyBorder="1" applyAlignment="1">
      <alignment horizontal="center"/>
    </xf>
    <xf numFmtId="0" fontId="59" fillId="25" borderId="40" xfId="0" applyFont="1" applyFill="1" applyBorder="1" applyAlignment="1">
      <alignment horizontal="right"/>
    </xf>
    <xf numFmtId="0" fontId="59" fillId="42" borderId="40" xfId="0" applyFont="1" applyFill="1" applyBorder="1" applyAlignment="1">
      <alignment horizontal="right"/>
    </xf>
    <xf numFmtId="0" fontId="59" fillId="29" borderId="40" xfId="0" applyFont="1" applyFill="1" applyBorder="1" applyAlignment="1">
      <alignment horizontal="right"/>
    </xf>
    <xf numFmtId="0" fontId="59" fillId="29" borderId="45" xfId="0" applyFont="1" applyFill="1" applyBorder="1" applyAlignment="1">
      <alignment horizontal="right"/>
    </xf>
    <xf numFmtId="1" fontId="59" fillId="0" borderId="27" xfId="0" applyNumberFormat="1" applyFont="1" applyBorder="1" applyAlignment="1">
      <alignment horizontal="center"/>
    </xf>
    <xf numFmtId="1" fontId="59" fillId="0" borderId="28" xfId="0" applyNumberFormat="1" applyFont="1" applyBorder="1" applyAlignment="1">
      <alignment horizontal="center"/>
    </xf>
    <xf numFmtId="1" fontId="59" fillId="0" borderId="29" xfId="0" applyNumberFormat="1" applyFont="1" applyBorder="1" applyAlignment="1">
      <alignment horizontal="center"/>
    </xf>
    <xf numFmtId="1" fontId="59" fillId="0" borderId="17" xfId="0" applyNumberFormat="1" applyFont="1" applyBorder="1" applyAlignment="1">
      <alignment horizontal="center"/>
    </xf>
    <xf numFmtId="1" fontId="59" fillId="0" borderId="18" xfId="0" applyNumberFormat="1" applyFont="1" applyBorder="1" applyAlignment="1">
      <alignment horizontal="center"/>
    </xf>
    <xf numFmtId="1" fontId="59" fillId="0" borderId="19" xfId="0" applyNumberFormat="1" applyFont="1" applyBorder="1" applyAlignment="1">
      <alignment horizontal="center"/>
    </xf>
    <xf numFmtId="1" fontId="59" fillId="0" borderId="39" xfId="0" applyNumberFormat="1" applyFont="1" applyBorder="1" applyAlignment="1">
      <alignment horizontal="center"/>
    </xf>
    <xf numFmtId="1" fontId="59" fillId="0" borderId="20" xfId="0" applyNumberFormat="1" applyFont="1" applyBorder="1" applyAlignment="1">
      <alignment horizontal="center"/>
    </xf>
    <xf numFmtId="1" fontId="59" fillId="0" borderId="21" xfId="0" applyNumberFormat="1" applyFont="1" applyBorder="1" applyAlignment="1">
      <alignment horizontal="center"/>
    </xf>
    <xf numFmtId="0" fontId="60" fillId="26" borderId="27" xfId="0" applyFont="1" applyFill="1" applyBorder="1" applyAlignment="1">
      <alignment horizontal="center"/>
    </xf>
    <xf numFmtId="0" fontId="60" fillId="26" borderId="28" xfId="0" applyFont="1" applyFill="1" applyBorder="1" applyAlignment="1">
      <alignment horizontal="center"/>
    </xf>
    <xf numFmtId="0" fontId="60" fillId="26" borderId="29" xfId="0" applyFont="1" applyFill="1" applyBorder="1" applyAlignment="1">
      <alignment horizontal="center"/>
    </xf>
    <xf numFmtId="0" fontId="60" fillId="26" borderId="17" xfId="0" applyFont="1" applyFill="1" applyBorder="1" applyAlignment="1">
      <alignment horizontal="center"/>
    </xf>
    <xf numFmtId="0" fontId="60" fillId="26" borderId="18" xfId="0" applyFont="1" applyFill="1" applyBorder="1" applyAlignment="1">
      <alignment horizontal="center"/>
    </xf>
    <xf numFmtId="0" fontId="60" fillId="26" borderId="19" xfId="0" applyFont="1" applyFill="1" applyBorder="1" applyAlignment="1">
      <alignment horizontal="center"/>
    </xf>
    <xf numFmtId="0" fontId="60" fillId="26" borderId="30" xfId="0" applyFont="1" applyFill="1" applyBorder="1" applyAlignment="1">
      <alignment horizontal="center"/>
    </xf>
    <xf numFmtId="0" fontId="60" fillId="26" borderId="31" xfId="0" applyFont="1" applyFill="1" applyBorder="1" applyAlignment="1">
      <alignment horizontal="center"/>
    </xf>
    <xf numFmtId="0" fontId="60" fillId="26" borderId="49" xfId="0" applyFont="1" applyFill="1" applyBorder="1" applyAlignment="1">
      <alignment horizontal="center"/>
    </xf>
    <xf numFmtId="0" fontId="60" fillId="26" borderId="53" xfId="0" applyFont="1" applyFill="1" applyBorder="1" applyAlignment="1">
      <alignment horizontal="center"/>
    </xf>
    <xf numFmtId="0" fontId="61" fillId="26" borderId="53" xfId="0" applyFont="1" applyFill="1" applyBorder="1" applyAlignment="1">
      <alignment horizontal="center"/>
    </xf>
    <xf numFmtId="0" fontId="61" fillId="26" borderId="7" xfId="0" applyFont="1" applyFill="1" applyBorder="1" applyAlignment="1">
      <alignment horizontal="center"/>
    </xf>
    <xf numFmtId="0" fontId="61" fillId="26" borderId="61" xfId="0" applyFont="1" applyFill="1" applyBorder="1" applyAlignment="1">
      <alignment horizontal="center"/>
    </xf>
    <xf numFmtId="170" fontId="61" fillId="29" borderId="54" xfId="378" applyNumberFormat="1" applyFont="1" applyFill="1" applyBorder="1" applyAlignment="1">
      <alignment horizontal="center"/>
    </xf>
    <xf numFmtId="170" fontId="61" fillId="29" borderId="55" xfId="378" applyNumberFormat="1" applyFont="1" applyFill="1" applyBorder="1" applyAlignment="1">
      <alignment horizontal="center"/>
    </xf>
    <xf numFmtId="170" fontId="61" fillId="29" borderId="56" xfId="378" applyNumberFormat="1" applyFont="1" applyFill="1" applyBorder="1" applyAlignment="1">
      <alignment horizontal="center"/>
    </xf>
    <xf numFmtId="1" fontId="62" fillId="23" borderId="63" xfId="0" applyNumberFormat="1" applyFont="1" applyFill="1" applyBorder="1" applyAlignment="1">
      <alignment horizontal="center"/>
    </xf>
    <xf numFmtId="1" fontId="62" fillId="23" borderId="64" xfId="0" applyNumberFormat="1" applyFont="1" applyFill="1" applyBorder="1" applyAlignment="1">
      <alignment horizontal="center"/>
    </xf>
    <xf numFmtId="1" fontId="62" fillId="23" borderId="65" xfId="0" applyNumberFormat="1" applyFont="1" applyFill="1" applyBorder="1" applyAlignment="1">
      <alignment horizontal="center"/>
    </xf>
    <xf numFmtId="0" fontId="63" fillId="41" borderId="36" xfId="0" applyFont="1" applyFill="1" applyBorder="1" applyAlignment="1">
      <alignment horizontal="center"/>
    </xf>
    <xf numFmtId="0" fontId="63" fillId="41" borderId="36" xfId="0" applyFont="1" applyFill="1" applyBorder="1" applyAlignment="1">
      <alignment horizontal="right"/>
    </xf>
    <xf numFmtId="0" fontId="59" fillId="27" borderId="40" xfId="0" applyFont="1" applyFill="1" applyBorder="1" applyAlignment="1">
      <alignment horizontal="right"/>
    </xf>
    <xf numFmtId="0" fontId="48" fillId="27" borderId="0" xfId="0" applyFont="1" applyFill="1"/>
    <xf numFmtId="0" fontId="51" fillId="0" borderId="0" xfId="0" applyFont="1" applyBorder="1" applyAlignment="1">
      <alignment horizontal="center"/>
    </xf>
    <xf numFmtId="0" fontId="22" fillId="0" borderId="67" xfId="0" applyFont="1" applyBorder="1" applyAlignment="1">
      <alignment horizontal="center"/>
    </xf>
    <xf numFmtId="0" fontId="22" fillId="25" borderId="67" xfId="0" applyFont="1" applyFill="1" applyBorder="1" applyAlignment="1">
      <alignment horizontal="center"/>
    </xf>
    <xf numFmtId="0" fontId="22" fillId="0" borderId="64" xfId="0" applyFont="1" applyBorder="1" applyAlignment="1">
      <alignment horizontal="center"/>
    </xf>
    <xf numFmtId="1" fontId="0" fillId="30" borderId="15" xfId="0" applyNumberFormat="1" applyFill="1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0" fontId="48" fillId="0" borderId="70" xfId="0" applyFont="1" applyBorder="1" applyAlignment="1">
      <alignment horizontal="center"/>
    </xf>
    <xf numFmtId="0" fontId="48" fillId="0" borderId="71" xfId="0" applyFont="1" applyBorder="1" applyAlignment="1">
      <alignment horizontal="center"/>
    </xf>
    <xf numFmtId="0" fontId="52" fillId="0" borderId="70" xfId="0" applyFont="1" applyBorder="1" applyAlignment="1">
      <alignment horizontal="center"/>
    </xf>
    <xf numFmtId="0" fontId="52" fillId="0" borderId="71" xfId="0" applyFont="1" applyBorder="1" applyAlignment="1">
      <alignment horizontal="center"/>
    </xf>
    <xf numFmtId="0" fontId="52" fillId="0" borderId="70" xfId="0" applyFont="1" applyBorder="1" applyAlignment="1">
      <alignment horizontal="right"/>
    </xf>
    <xf numFmtId="0" fontId="52" fillId="0" borderId="71" xfId="0" applyFont="1" applyBorder="1" applyAlignment="1">
      <alignment horizontal="right"/>
    </xf>
    <xf numFmtId="0" fontId="52" fillId="0" borderId="72" xfId="0" applyFont="1" applyBorder="1" applyAlignment="1">
      <alignment horizontal="right"/>
    </xf>
    <xf numFmtId="0" fontId="52" fillId="0" borderId="73" xfId="0" applyFont="1" applyBorder="1" applyAlignment="1">
      <alignment horizontal="right"/>
    </xf>
    <xf numFmtId="170" fontId="61" fillId="29" borderId="74" xfId="378" applyNumberFormat="1" applyFont="1" applyFill="1" applyBorder="1" applyAlignment="1">
      <alignment horizontal="center"/>
    </xf>
    <xf numFmtId="170" fontId="61" fillId="29" borderId="75" xfId="378" applyNumberFormat="1" applyFont="1" applyFill="1" applyBorder="1" applyAlignment="1">
      <alignment horizontal="center"/>
    </xf>
    <xf numFmtId="165" fontId="4" fillId="0" borderId="3" xfId="13" applyFont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left" vertical="center" indent="2"/>
    </xf>
    <xf numFmtId="0" fontId="8" fillId="20" borderId="51" xfId="0" applyFont="1" applyFill="1" applyBorder="1" applyAlignment="1">
      <alignment horizontal="left" vertical="center" indent="2"/>
    </xf>
    <xf numFmtId="165" fontId="58" fillId="19" borderId="53" xfId="12" applyFont="1" applyFill="1" applyBorder="1" applyAlignment="1">
      <alignment horizontal="center" vertical="center" wrapText="1"/>
    </xf>
    <xf numFmtId="165" fontId="58" fillId="19" borderId="57" xfId="12" applyFont="1" applyFill="1" applyBorder="1" applyAlignment="1">
      <alignment horizontal="center" vertical="center" wrapText="1"/>
    </xf>
  </cellXfs>
  <cellStyles count="379">
    <cellStyle name="20% - Accent1 2" xfId="92" xr:uid="{00000000-0005-0000-0000-000000000000}"/>
    <cellStyle name="20% - Accent2 2" xfId="93" xr:uid="{00000000-0005-0000-0000-000001000000}"/>
    <cellStyle name="20% - Accent3 2" xfId="94" xr:uid="{00000000-0005-0000-0000-000002000000}"/>
    <cellStyle name="20% - Accent4 2" xfId="95" xr:uid="{00000000-0005-0000-0000-000003000000}"/>
    <cellStyle name="20% - Accent5 2" xfId="96" xr:uid="{00000000-0005-0000-0000-000004000000}"/>
    <cellStyle name="20% - Accent6 2" xfId="97" xr:uid="{00000000-0005-0000-0000-000005000000}"/>
    <cellStyle name="20% - Colore 1 2" xfId="98" xr:uid="{00000000-0005-0000-0000-000006000000}"/>
    <cellStyle name="20% - Colore 1 2 2" xfId="99" xr:uid="{00000000-0005-0000-0000-000007000000}"/>
    <cellStyle name="20% - Colore 1 2 2 2" xfId="100" xr:uid="{00000000-0005-0000-0000-000008000000}"/>
    <cellStyle name="20% - Colore 1 2 3" xfId="101" xr:uid="{00000000-0005-0000-0000-000009000000}"/>
    <cellStyle name="20% - Colore 1 3" xfId="102" xr:uid="{00000000-0005-0000-0000-00000A000000}"/>
    <cellStyle name="20% - Colore 1 3 2" xfId="103" xr:uid="{00000000-0005-0000-0000-00000B000000}"/>
    <cellStyle name="20% - Colore 1 3 2 2" xfId="104" xr:uid="{00000000-0005-0000-0000-00000C000000}"/>
    <cellStyle name="20% - Colore 1 3 3" xfId="105" xr:uid="{00000000-0005-0000-0000-00000D000000}"/>
    <cellStyle name="20% - Colore 1 4" xfId="106" xr:uid="{00000000-0005-0000-0000-00000E000000}"/>
    <cellStyle name="20% - Colore 1 4 2" xfId="107" xr:uid="{00000000-0005-0000-0000-00000F000000}"/>
    <cellStyle name="20% - Colore 1 5" xfId="108" xr:uid="{00000000-0005-0000-0000-000010000000}"/>
    <cellStyle name="20% - Colore 2 2" xfId="109" xr:uid="{00000000-0005-0000-0000-000011000000}"/>
    <cellStyle name="20% - Colore 2 2 2" xfId="110" xr:uid="{00000000-0005-0000-0000-000012000000}"/>
    <cellStyle name="20% - Colore 2 2 2 2" xfId="111" xr:uid="{00000000-0005-0000-0000-000013000000}"/>
    <cellStyle name="20% - Colore 2 2 3" xfId="112" xr:uid="{00000000-0005-0000-0000-000014000000}"/>
    <cellStyle name="20% - Colore 2 3" xfId="113" xr:uid="{00000000-0005-0000-0000-000015000000}"/>
    <cellStyle name="20% - Colore 2 3 2" xfId="114" xr:uid="{00000000-0005-0000-0000-000016000000}"/>
    <cellStyle name="20% - Colore 2 3 2 2" xfId="115" xr:uid="{00000000-0005-0000-0000-000017000000}"/>
    <cellStyle name="20% - Colore 2 3 3" xfId="116" xr:uid="{00000000-0005-0000-0000-000018000000}"/>
    <cellStyle name="20% - Colore 2 4" xfId="117" xr:uid="{00000000-0005-0000-0000-000019000000}"/>
    <cellStyle name="20% - Colore 2 4 2" xfId="118" xr:uid="{00000000-0005-0000-0000-00001A000000}"/>
    <cellStyle name="20% - Colore 2 5" xfId="119" xr:uid="{00000000-0005-0000-0000-00001B000000}"/>
    <cellStyle name="20% - Colore 3 2" xfId="120" xr:uid="{00000000-0005-0000-0000-00001C000000}"/>
    <cellStyle name="20% - Colore 3 2 2" xfId="121" xr:uid="{00000000-0005-0000-0000-00001D000000}"/>
    <cellStyle name="20% - Colore 3 2 2 2" xfId="122" xr:uid="{00000000-0005-0000-0000-00001E000000}"/>
    <cellStyle name="20% - Colore 3 2 3" xfId="123" xr:uid="{00000000-0005-0000-0000-00001F000000}"/>
    <cellStyle name="20% - Colore 3 3" xfId="124" xr:uid="{00000000-0005-0000-0000-000020000000}"/>
    <cellStyle name="20% - Colore 3 3 2" xfId="125" xr:uid="{00000000-0005-0000-0000-000021000000}"/>
    <cellStyle name="20% - Colore 3 3 2 2" xfId="126" xr:uid="{00000000-0005-0000-0000-000022000000}"/>
    <cellStyle name="20% - Colore 3 3 3" xfId="127" xr:uid="{00000000-0005-0000-0000-000023000000}"/>
    <cellStyle name="20% - Colore 3 4" xfId="128" xr:uid="{00000000-0005-0000-0000-000024000000}"/>
    <cellStyle name="20% - Colore 3 4 2" xfId="129" xr:uid="{00000000-0005-0000-0000-000025000000}"/>
    <cellStyle name="20% - Colore 3 5" xfId="130" xr:uid="{00000000-0005-0000-0000-000026000000}"/>
    <cellStyle name="20% - Colore 4 2" xfId="131" xr:uid="{00000000-0005-0000-0000-000027000000}"/>
    <cellStyle name="20% - Colore 4 2 2" xfId="132" xr:uid="{00000000-0005-0000-0000-000028000000}"/>
    <cellStyle name="20% - Colore 4 2 2 2" xfId="133" xr:uid="{00000000-0005-0000-0000-000029000000}"/>
    <cellStyle name="20% - Colore 4 2 3" xfId="134" xr:uid="{00000000-0005-0000-0000-00002A000000}"/>
    <cellStyle name="20% - Colore 4 3" xfId="135" xr:uid="{00000000-0005-0000-0000-00002B000000}"/>
    <cellStyle name="20% - Colore 4 3 2" xfId="136" xr:uid="{00000000-0005-0000-0000-00002C000000}"/>
    <cellStyle name="20% - Colore 4 3 2 2" xfId="137" xr:uid="{00000000-0005-0000-0000-00002D000000}"/>
    <cellStyle name="20% - Colore 4 3 3" xfId="138" xr:uid="{00000000-0005-0000-0000-00002E000000}"/>
    <cellStyle name="20% - Colore 4 4" xfId="139" xr:uid="{00000000-0005-0000-0000-00002F000000}"/>
    <cellStyle name="20% - Colore 4 4 2" xfId="140" xr:uid="{00000000-0005-0000-0000-000030000000}"/>
    <cellStyle name="20% - Colore 4 5" xfId="141" xr:uid="{00000000-0005-0000-0000-000031000000}"/>
    <cellStyle name="20% - Colore 5 2" xfId="142" xr:uid="{00000000-0005-0000-0000-000032000000}"/>
    <cellStyle name="20% - Colore 5 2 2" xfId="143" xr:uid="{00000000-0005-0000-0000-000033000000}"/>
    <cellStyle name="20% - Colore 5 2 2 2" xfId="144" xr:uid="{00000000-0005-0000-0000-000034000000}"/>
    <cellStyle name="20% - Colore 5 2 3" xfId="145" xr:uid="{00000000-0005-0000-0000-000035000000}"/>
    <cellStyle name="20% - Colore 5 3" xfId="146" xr:uid="{00000000-0005-0000-0000-000036000000}"/>
    <cellStyle name="20% - Colore 5 3 2" xfId="147" xr:uid="{00000000-0005-0000-0000-000037000000}"/>
    <cellStyle name="20% - Colore 5 3 2 2" xfId="148" xr:uid="{00000000-0005-0000-0000-000038000000}"/>
    <cellStyle name="20% - Colore 5 3 3" xfId="149" xr:uid="{00000000-0005-0000-0000-000039000000}"/>
    <cellStyle name="20% - Colore 5 4" xfId="150" xr:uid="{00000000-0005-0000-0000-00003A000000}"/>
    <cellStyle name="20% - Colore 5 4 2" xfId="151" xr:uid="{00000000-0005-0000-0000-00003B000000}"/>
    <cellStyle name="20% - Colore 5 5" xfId="152" xr:uid="{00000000-0005-0000-0000-00003C000000}"/>
    <cellStyle name="20% - Colore 6 2" xfId="153" xr:uid="{00000000-0005-0000-0000-00003D000000}"/>
    <cellStyle name="20% - Colore 6 2 2" xfId="154" xr:uid="{00000000-0005-0000-0000-00003E000000}"/>
    <cellStyle name="20% - Colore 6 2 2 2" xfId="155" xr:uid="{00000000-0005-0000-0000-00003F000000}"/>
    <cellStyle name="20% - Colore 6 2 3" xfId="156" xr:uid="{00000000-0005-0000-0000-000040000000}"/>
    <cellStyle name="20% - Colore 6 3" xfId="157" xr:uid="{00000000-0005-0000-0000-000041000000}"/>
    <cellStyle name="20% - Colore 6 3 2" xfId="158" xr:uid="{00000000-0005-0000-0000-000042000000}"/>
    <cellStyle name="20% - Colore 6 3 2 2" xfId="159" xr:uid="{00000000-0005-0000-0000-000043000000}"/>
    <cellStyle name="20% - Colore 6 3 3" xfId="160" xr:uid="{00000000-0005-0000-0000-000044000000}"/>
    <cellStyle name="20% - Colore 6 4" xfId="161" xr:uid="{00000000-0005-0000-0000-000045000000}"/>
    <cellStyle name="20% - Colore 6 4 2" xfId="162" xr:uid="{00000000-0005-0000-0000-000046000000}"/>
    <cellStyle name="20% - Colore 6 5" xfId="163" xr:uid="{00000000-0005-0000-0000-000047000000}"/>
    <cellStyle name="40% - Accent1 2" xfId="164" xr:uid="{00000000-0005-0000-0000-000048000000}"/>
    <cellStyle name="40% - Accent2 2" xfId="165" xr:uid="{00000000-0005-0000-0000-000049000000}"/>
    <cellStyle name="40% - Accent3 2" xfId="166" xr:uid="{00000000-0005-0000-0000-00004A000000}"/>
    <cellStyle name="40% - Accent4 2" xfId="167" xr:uid="{00000000-0005-0000-0000-00004B000000}"/>
    <cellStyle name="40% - Accent5 2" xfId="168" xr:uid="{00000000-0005-0000-0000-00004C000000}"/>
    <cellStyle name="40% - Accent6 2" xfId="169" xr:uid="{00000000-0005-0000-0000-00004D000000}"/>
    <cellStyle name="40% - Colore 1 2" xfId="170" xr:uid="{00000000-0005-0000-0000-00004E000000}"/>
    <cellStyle name="40% - Colore 1 2 2" xfId="171" xr:uid="{00000000-0005-0000-0000-00004F000000}"/>
    <cellStyle name="40% - Colore 1 2 2 2" xfId="172" xr:uid="{00000000-0005-0000-0000-000050000000}"/>
    <cellStyle name="40% - Colore 1 2 3" xfId="173" xr:uid="{00000000-0005-0000-0000-000051000000}"/>
    <cellStyle name="40% - Colore 1 3" xfId="174" xr:uid="{00000000-0005-0000-0000-000052000000}"/>
    <cellStyle name="40% - Colore 1 3 2" xfId="175" xr:uid="{00000000-0005-0000-0000-000053000000}"/>
    <cellStyle name="40% - Colore 1 3 2 2" xfId="176" xr:uid="{00000000-0005-0000-0000-000054000000}"/>
    <cellStyle name="40% - Colore 1 3 3" xfId="177" xr:uid="{00000000-0005-0000-0000-000055000000}"/>
    <cellStyle name="40% - Colore 1 4" xfId="178" xr:uid="{00000000-0005-0000-0000-000056000000}"/>
    <cellStyle name="40% - Colore 1 4 2" xfId="179" xr:uid="{00000000-0005-0000-0000-000057000000}"/>
    <cellStyle name="40% - Colore 1 5" xfId="180" xr:uid="{00000000-0005-0000-0000-000058000000}"/>
    <cellStyle name="40% - Colore 2 2" xfId="181" xr:uid="{00000000-0005-0000-0000-000059000000}"/>
    <cellStyle name="40% - Colore 2 2 2" xfId="182" xr:uid="{00000000-0005-0000-0000-00005A000000}"/>
    <cellStyle name="40% - Colore 2 2 2 2" xfId="183" xr:uid="{00000000-0005-0000-0000-00005B000000}"/>
    <cellStyle name="40% - Colore 2 2 3" xfId="184" xr:uid="{00000000-0005-0000-0000-00005C000000}"/>
    <cellStyle name="40% - Colore 2 3" xfId="185" xr:uid="{00000000-0005-0000-0000-00005D000000}"/>
    <cellStyle name="40% - Colore 2 3 2" xfId="186" xr:uid="{00000000-0005-0000-0000-00005E000000}"/>
    <cellStyle name="40% - Colore 2 3 2 2" xfId="187" xr:uid="{00000000-0005-0000-0000-00005F000000}"/>
    <cellStyle name="40% - Colore 2 3 3" xfId="188" xr:uid="{00000000-0005-0000-0000-000060000000}"/>
    <cellStyle name="40% - Colore 2 4" xfId="189" xr:uid="{00000000-0005-0000-0000-000061000000}"/>
    <cellStyle name="40% - Colore 2 4 2" xfId="190" xr:uid="{00000000-0005-0000-0000-000062000000}"/>
    <cellStyle name="40% - Colore 2 5" xfId="191" xr:uid="{00000000-0005-0000-0000-000063000000}"/>
    <cellStyle name="40% - Colore 3 2" xfId="192" xr:uid="{00000000-0005-0000-0000-000064000000}"/>
    <cellStyle name="40% - Colore 3 2 2" xfId="193" xr:uid="{00000000-0005-0000-0000-000065000000}"/>
    <cellStyle name="40% - Colore 3 2 2 2" xfId="194" xr:uid="{00000000-0005-0000-0000-000066000000}"/>
    <cellStyle name="40% - Colore 3 2 3" xfId="195" xr:uid="{00000000-0005-0000-0000-000067000000}"/>
    <cellStyle name="40% - Colore 3 3" xfId="196" xr:uid="{00000000-0005-0000-0000-000068000000}"/>
    <cellStyle name="40% - Colore 3 3 2" xfId="197" xr:uid="{00000000-0005-0000-0000-000069000000}"/>
    <cellStyle name="40% - Colore 3 3 2 2" xfId="198" xr:uid="{00000000-0005-0000-0000-00006A000000}"/>
    <cellStyle name="40% - Colore 3 3 3" xfId="199" xr:uid="{00000000-0005-0000-0000-00006B000000}"/>
    <cellStyle name="40% - Colore 3 4" xfId="200" xr:uid="{00000000-0005-0000-0000-00006C000000}"/>
    <cellStyle name="40% - Colore 3 4 2" xfId="201" xr:uid="{00000000-0005-0000-0000-00006D000000}"/>
    <cellStyle name="40% - Colore 3 5" xfId="202" xr:uid="{00000000-0005-0000-0000-00006E000000}"/>
    <cellStyle name="40% - Colore 4 2" xfId="203" xr:uid="{00000000-0005-0000-0000-00006F000000}"/>
    <cellStyle name="40% - Colore 4 2 2" xfId="204" xr:uid="{00000000-0005-0000-0000-000070000000}"/>
    <cellStyle name="40% - Colore 4 2 2 2" xfId="205" xr:uid="{00000000-0005-0000-0000-000071000000}"/>
    <cellStyle name="40% - Colore 4 2 3" xfId="206" xr:uid="{00000000-0005-0000-0000-000072000000}"/>
    <cellStyle name="40% - Colore 4 3" xfId="207" xr:uid="{00000000-0005-0000-0000-000073000000}"/>
    <cellStyle name="40% - Colore 4 3 2" xfId="208" xr:uid="{00000000-0005-0000-0000-000074000000}"/>
    <cellStyle name="40% - Colore 4 3 2 2" xfId="209" xr:uid="{00000000-0005-0000-0000-000075000000}"/>
    <cellStyle name="40% - Colore 4 3 3" xfId="210" xr:uid="{00000000-0005-0000-0000-000076000000}"/>
    <cellStyle name="40% - Colore 4 4" xfId="211" xr:uid="{00000000-0005-0000-0000-000077000000}"/>
    <cellStyle name="40% - Colore 4 4 2" xfId="212" xr:uid="{00000000-0005-0000-0000-000078000000}"/>
    <cellStyle name="40% - Colore 4 5" xfId="213" xr:uid="{00000000-0005-0000-0000-000079000000}"/>
    <cellStyle name="40% - Colore 5 2" xfId="214" xr:uid="{00000000-0005-0000-0000-00007A000000}"/>
    <cellStyle name="40% - Colore 5 2 2" xfId="215" xr:uid="{00000000-0005-0000-0000-00007B000000}"/>
    <cellStyle name="40% - Colore 5 2 2 2" xfId="216" xr:uid="{00000000-0005-0000-0000-00007C000000}"/>
    <cellStyle name="40% - Colore 5 2 3" xfId="217" xr:uid="{00000000-0005-0000-0000-00007D000000}"/>
    <cellStyle name="40% - Colore 5 3" xfId="218" xr:uid="{00000000-0005-0000-0000-00007E000000}"/>
    <cellStyle name="40% - Colore 5 3 2" xfId="219" xr:uid="{00000000-0005-0000-0000-00007F000000}"/>
    <cellStyle name="40% - Colore 5 3 2 2" xfId="220" xr:uid="{00000000-0005-0000-0000-000080000000}"/>
    <cellStyle name="40% - Colore 5 3 3" xfId="221" xr:uid="{00000000-0005-0000-0000-000081000000}"/>
    <cellStyle name="40% - Colore 5 4" xfId="222" xr:uid="{00000000-0005-0000-0000-000082000000}"/>
    <cellStyle name="40% - Colore 5 4 2" xfId="223" xr:uid="{00000000-0005-0000-0000-000083000000}"/>
    <cellStyle name="40% - Colore 5 5" xfId="224" xr:uid="{00000000-0005-0000-0000-000084000000}"/>
    <cellStyle name="40% - Colore 6 2" xfId="225" xr:uid="{00000000-0005-0000-0000-000085000000}"/>
    <cellStyle name="40% - Colore 6 2 2" xfId="226" xr:uid="{00000000-0005-0000-0000-000086000000}"/>
    <cellStyle name="40% - Colore 6 2 2 2" xfId="227" xr:uid="{00000000-0005-0000-0000-000087000000}"/>
    <cellStyle name="40% - Colore 6 2 3" xfId="228" xr:uid="{00000000-0005-0000-0000-000088000000}"/>
    <cellStyle name="40% - Colore 6 3" xfId="229" xr:uid="{00000000-0005-0000-0000-000089000000}"/>
    <cellStyle name="40% - Colore 6 3 2" xfId="230" xr:uid="{00000000-0005-0000-0000-00008A000000}"/>
    <cellStyle name="40% - Colore 6 3 2 2" xfId="231" xr:uid="{00000000-0005-0000-0000-00008B000000}"/>
    <cellStyle name="40% - Colore 6 3 3" xfId="232" xr:uid="{00000000-0005-0000-0000-00008C000000}"/>
    <cellStyle name="40% - Colore 6 4" xfId="233" xr:uid="{00000000-0005-0000-0000-00008D000000}"/>
    <cellStyle name="40% - Colore 6 4 2" xfId="234" xr:uid="{00000000-0005-0000-0000-00008E000000}"/>
    <cellStyle name="40% - Colore 6 5" xfId="235" xr:uid="{00000000-0005-0000-0000-00008F000000}"/>
    <cellStyle name="Bad 2" xfId="272" xr:uid="{00000000-0005-0000-0000-000090000000}"/>
    <cellStyle name="Comma [0] 2" xfId="17" xr:uid="{00000000-0005-0000-0000-000092000000}"/>
    <cellStyle name="Comma [0] 2 2" xfId="290" xr:uid="{4884AD12-2DD5-48DC-B798-1D3068878554}"/>
    <cellStyle name="Comma [0] 3" xfId="18" xr:uid="{00000000-0005-0000-0000-000093000000}"/>
    <cellStyle name="Comma [0] 3 2" xfId="291" xr:uid="{7ABC6981-1F29-4AFE-9D27-C23D75DBA3B9}"/>
    <cellStyle name="Comma 10" xfId="19" xr:uid="{00000000-0005-0000-0000-000094000000}"/>
    <cellStyle name="Comma 10 2" xfId="292" xr:uid="{E169EB77-D07D-4C8D-84FB-F52AE6083EE7}"/>
    <cellStyle name="Comma 11" xfId="20" xr:uid="{00000000-0005-0000-0000-000095000000}"/>
    <cellStyle name="Comma 11 2" xfId="293" xr:uid="{EAF3AD46-2A09-4949-92CF-15661DCD37CC}"/>
    <cellStyle name="Comma 12" xfId="21" xr:uid="{00000000-0005-0000-0000-000096000000}"/>
    <cellStyle name="Comma 12 2" xfId="294" xr:uid="{9421CCC0-D27F-4FC2-B818-FF552606C795}"/>
    <cellStyle name="Comma 13" xfId="22" xr:uid="{00000000-0005-0000-0000-000097000000}"/>
    <cellStyle name="Comma 13 2" xfId="295" xr:uid="{1416B0EB-0054-4043-8EDC-434A5C81C078}"/>
    <cellStyle name="Comma 14" xfId="23" xr:uid="{00000000-0005-0000-0000-000098000000}"/>
    <cellStyle name="Comma 14 2" xfId="296" xr:uid="{1EB7ACD0-ABE9-4FCD-B71E-C8C4FFD95DF1}"/>
    <cellStyle name="Comma 15" xfId="24" xr:uid="{00000000-0005-0000-0000-000099000000}"/>
    <cellStyle name="Comma 15 2" xfId="297" xr:uid="{24ED3837-CF39-49A1-A23E-4E940F290622}"/>
    <cellStyle name="Comma 16" xfId="25" xr:uid="{00000000-0005-0000-0000-00009A000000}"/>
    <cellStyle name="Comma 16 2" xfId="298" xr:uid="{2FD20CD9-4C7B-4B69-BED5-584244CF16F6}"/>
    <cellStyle name="Comma 17" xfId="26" xr:uid="{00000000-0005-0000-0000-00009B000000}"/>
    <cellStyle name="Comma 17 2" xfId="299" xr:uid="{69989DFA-9C7A-4202-AFA5-AF96C011F311}"/>
    <cellStyle name="Comma 18" xfId="27" xr:uid="{00000000-0005-0000-0000-00009C000000}"/>
    <cellStyle name="Comma 18 2" xfId="300" xr:uid="{DE8AB330-0C46-469C-B289-533222A264E6}"/>
    <cellStyle name="Comma 19" xfId="28" xr:uid="{00000000-0005-0000-0000-00009D000000}"/>
    <cellStyle name="Comma 19 2" xfId="301" xr:uid="{02F852CC-3EFA-4535-92F7-5901A981F3F7}"/>
    <cellStyle name="Comma 2" xfId="29" xr:uid="{00000000-0005-0000-0000-00009E000000}"/>
    <cellStyle name="Comma 2 2" xfId="273" xr:uid="{00000000-0005-0000-0000-00009F000000}"/>
    <cellStyle name="Comma 2 2 2" xfId="365" xr:uid="{3D80D2D1-A980-4AB7-8DB1-AD4B70CCBFBF}"/>
    <cellStyle name="Comma 2 3" xfId="363" xr:uid="{550C33FA-2F5B-410D-A084-E39F127E0397}"/>
    <cellStyle name="Comma 2 4" xfId="302" xr:uid="{12F3EFA1-E58F-4D2A-B727-EBD338F3871A}"/>
    <cellStyle name="Comma 20" xfId="30" xr:uid="{00000000-0005-0000-0000-0000A0000000}"/>
    <cellStyle name="Comma 20 2" xfId="303" xr:uid="{3EBD56D5-6EE4-4C66-9116-43C56ED0E320}"/>
    <cellStyle name="Comma 21" xfId="31" xr:uid="{00000000-0005-0000-0000-0000A1000000}"/>
    <cellStyle name="Comma 21 2" xfId="304" xr:uid="{CCB5D21D-0CF1-4985-9DA4-73CCBC5B66C9}"/>
    <cellStyle name="Comma 22" xfId="32" xr:uid="{00000000-0005-0000-0000-0000A2000000}"/>
    <cellStyle name="Comma 22 2" xfId="305" xr:uid="{3B887BE3-D4C3-47D8-8259-D81F688A55FF}"/>
    <cellStyle name="Comma 23" xfId="33" xr:uid="{00000000-0005-0000-0000-0000A3000000}"/>
    <cellStyle name="Comma 23 2" xfId="306" xr:uid="{39C3B86D-0EC9-4ADC-8665-0B0088BE6D9F}"/>
    <cellStyle name="Comma 24" xfId="34" xr:uid="{00000000-0005-0000-0000-0000A4000000}"/>
    <cellStyle name="Comma 24 2" xfId="307" xr:uid="{A93C71C1-171C-401F-9E49-256056809CCF}"/>
    <cellStyle name="Comma 25" xfId="35" xr:uid="{00000000-0005-0000-0000-0000A5000000}"/>
    <cellStyle name="Comma 25 2" xfId="308" xr:uid="{AB9208CA-B240-4BBC-AB86-24F09C9475E0}"/>
    <cellStyle name="Comma 26" xfId="36" xr:uid="{00000000-0005-0000-0000-0000A6000000}"/>
    <cellStyle name="Comma 26 2" xfId="309" xr:uid="{095BB071-5AF6-49BA-B785-AB5E87D914FE}"/>
    <cellStyle name="Comma 27" xfId="37" xr:uid="{00000000-0005-0000-0000-0000A7000000}"/>
    <cellStyle name="Comma 27 2" xfId="310" xr:uid="{D8854552-E7C5-420F-8335-7C44A199BC78}"/>
    <cellStyle name="Comma 28" xfId="38" xr:uid="{00000000-0005-0000-0000-0000A8000000}"/>
    <cellStyle name="Comma 28 2" xfId="311" xr:uid="{4C45DF53-3EF4-4C7A-8DE6-2DC1EB905BDD}"/>
    <cellStyle name="Comma 29" xfId="39" xr:uid="{00000000-0005-0000-0000-0000A9000000}"/>
    <cellStyle name="Comma 29 2" xfId="312" xr:uid="{BC55B11C-6116-4AB6-A0FD-44FEFCEA3DD4}"/>
    <cellStyle name="Comma 3" xfId="40" xr:uid="{00000000-0005-0000-0000-0000AA000000}"/>
    <cellStyle name="Comma 3 2" xfId="313" xr:uid="{A3813A8D-E3DA-4932-87A4-AABB321C399A}"/>
    <cellStyle name="Comma 30" xfId="41" xr:uid="{00000000-0005-0000-0000-0000AB000000}"/>
    <cellStyle name="Comma 30 2" xfId="314" xr:uid="{2F68E3FE-4CCD-47B8-B86A-1C31C8BC6F3B}"/>
    <cellStyle name="Comma 31" xfId="42" xr:uid="{00000000-0005-0000-0000-0000AC000000}"/>
    <cellStyle name="Comma 31 2" xfId="315" xr:uid="{FC7EAADB-41CA-4F95-B29E-E47C84BA8CB6}"/>
    <cellStyle name="Comma 32" xfId="43" xr:uid="{00000000-0005-0000-0000-0000AD000000}"/>
    <cellStyle name="Comma 32 2" xfId="316" xr:uid="{5ACC2DEA-7D9B-4914-A8FD-6D20DB7B872D}"/>
    <cellStyle name="Comma 33" xfId="44" xr:uid="{00000000-0005-0000-0000-0000AE000000}"/>
    <cellStyle name="Comma 33 2" xfId="317" xr:uid="{752B85B4-E02F-4960-BE45-9179B4BFCBA7}"/>
    <cellStyle name="Comma 34" xfId="45" xr:uid="{00000000-0005-0000-0000-0000AF000000}"/>
    <cellStyle name="Comma 34 2" xfId="318" xr:uid="{497F9386-F426-4EAB-8D49-A9A63FFC7584}"/>
    <cellStyle name="Comma 35" xfId="46" xr:uid="{00000000-0005-0000-0000-0000B0000000}"/>
    <cellStyle name="Comma 35 2" xfId="319" xr:uid="{6906C6DC-F9B2-4FB5-BD7C-789DE8F810CA}"/>
    <cellStyle name="Comma 36" xfId="47" xr:uid="{00000000-0005-0000-0000-0000B1000000}"/>
    <cellStyle name="Comma 36 2" xfId="320" xr:uid="{CDABAF6F-C957-4D54-A982-33A17310FF8A}"/>
    <cellStyle name="Comma 37" xfId="48" xr:uid="{00000000-0005-0000-0000-0000B2000000}"/>
    <cellStyle name="Comma 37 2" xfId="321" xr:uid="{1DBA1967-0721-401A-A593-F4EE6CD35F01}"/>
    <cellStyle name="Comma 38" xfId="49" xr:uid="{00000000-0005-0000-0000-0000B3000000}"/>
    <cellStyle name="Comma 38 2" xfId="322" xr:uid="{4EA8C9B1-6EAF-402D-9D16-8047C720B23E}"/>
    <cellStyle name="Comma 39" xfId="50" xr:uid="{00000000-0005-0000-0000-0000B4000000}"/>
    <cellStyle name="Comma 39 2" xfId="323" xr:uid="{8C00AA5A-C3D3-4819-ADDA-21080EE401F5}"/>
    <cellStyle name="Comma 4" xfId="51" xr:uid="{00000000-0005-0000-0000-0000B5000000}"/>
    <cellStyle name="Comma 4 2" xfId="324" xr:uid="{4CF6C6DE-F0F2-406D-A7ED-D9D0E1AE170A}"/>
    <cellStyle name="Comma 40" xfId="52" xr:uid="{00000000-0005-0000-0000-0000B6000000}"/>
    <cellStyle name="Comma 40 2" xfId="325" xr:uid="{C012C67E-96E1-41A3-9084-C04CA8E5AA93}"/>
    <cellStyle name="Comma 41" xfId="53" xr:uid="{00000000-0005-0000-0000-0000B7000000}"/>
    <cellStyle name="Comma 41 2" xfId="326" xr:uid="{B808EDA1-B871-477D-BC79-CA5787AF1033}"/>
    <cellStyle name="Comma 42" xfId="54" xr:uid="{00000000-0005-0000-0000-0000B8000000}"/>
    <cellStyle name="Comma 42 2" xfId="327" xr:uid="{B1E3C188-CC8F-47B0-B08D-BC6EBE49BCFD}"/>
    <cellStyle name="Comma 43" xfId="55" xr:uid="{00000000-0005-0000-0000-0000B9000000}"/>
    <cellStyle name="Comma 43 2" xfId="328" xr:uid="{815B1ABA-50F6-4E97-B695-4BBA9419033D}"/>
    <cellStyle name="Comma 44" xfId="56" xr:uid="{00000000-0005-0000-0000-0000BA000000}"/>
    <cellStyle name="Comma 44 2" xfId="329" xr:uid="{160C3260-2C15-4015-89FB-7784AC3F5430}"/>
    <cellStyle name="Comma 45" xfId="57" xr:uid="{00000000-0005-0000-0000-0000BB000000}"/>
    <cellStyle name="Comma 45 2" xfId="330" xr:uid="{D32CB5EF-2F14-442D-A124-FF1E178C466A}"/>
    <cellStyle name="Comma 46" xfId="58" xr:uid="{00000000-0005-0000-0000-0000BC000000}"/>
    <cellStyle name="Comma 46 2" xfId="331" xr:uid="{79F136FA-8F44-45E6-83E6-BA1B45C3491D}"/>
    <cellStyle name="Comma 47" xfId="59" xr:uid="{00000000-0005-0000-0000-0000BD000000}"/>
    <cellStyle name="Comma 47 2" xfId="332" xr:uid="{880AA9F4-30BB-42DF-90A0-2F1876B12923}"/>
    <cellStyle name="Comma 48" xfId="60" xr:uid="{00000000-0005-0000-0000-0000BE000000}"/>
    <cellStyle name="Comma 48 2" xfId="333" xr:uid="{60C48686-879E-4CA8-A6CA-D7B76D0BC982}"/>
    <cellStyle name="Comma 49" xfId="61" xr:uid="{00000000-0005-0000-0000-0000BF000000}"/>
    <cellStyle name="Comma 49 2" xfId="334" xr:uid="{E722481E-6B92-4630-BD61-3C2FAA5C0980}"/>
    <cellStyle name="Comma 5" xfId="62" xr:uid="{00000000-0005-0000-0000-0000C0000000}"/>
    <cellStyle name="Comma 5 2" xfId="335" xr:uid="{582377E4-1614-43B1-97B3-1829FA554A24}"/>
    <cellStyle name="Comma 50" xfId="63" xr:uid="{00000000-0005-0000-0000-0000C1000000}"/>
    <cellStyle name="Comma 50 2" xfId="336" xr:uid="{F51AFB89-69E8-4251-9BD3-C184CEB9229B}"/>
    <cellStyle name="Comma 51" xfId="64" xr:uid="{00000000-0005-0000-0000-0000C2000000}"/>
    <cellStyle name="Comma 51 2" xfId="337" xr:uid="{0E3C757F-073A-4C33-9D04-6C27053A5833}"/>
    <cellStyle name="Comma 52" xfId="65" xr:uid="{00000000-0005-0000-0000-0000C3000000}"/>
    <cellStyle name="Comma 52 2" xfId="338" xr:uid="{CCB5C32F-53DF-4DAE-B9E2-27785E732652}"/>
    <cellStyle name="Comma 53" xfId="66" xr:uid="{00000000-0005-0000-0000-0000C4000000}"/>
    <cellStyle name="Comma 53 2" xfId="339" xr:uid="{01415259-B31E-4590-81EB-034288F975AA}"/>
    <cellStyle name="Comma 54" xfId="67" xr:uid="{00000000-0005-0000-0000-0000C5000000}"/>
    <cellStyle name="Comma 54 2" xfId="340" xr:uid="{30059228-94D0-49E2-9C7E-AE4A8E816C1E}"/>
    <cellStyle name="Comma 55" xfId="68" xr:uid="{00000000-0005-0000-0000-0000C6000000}"/>
    <cellStyle name="Comma 55 2" xfId="341" xr:uid="{313C5987-3C50-4C7D-B1CC-B8CD9C243497}"/>
    <cellStyle name="Comma 56" xfId="69" xr:uid="{00000000-0005-0000-0000-0000C7000000}"/>
    <cellStyle name="Comma 56 2" xfId="342" xr:uid="{A4F66E2B-B261-4BF2-A912-5D0D2E4B2EE2}"/>
    <cellStyle name="Comma 57" xfId="70" xr:uid="{00000000-0005-0000-0000-0000C8000000}"/>
    <cellStyle name="Comma 57 2" xfId="343" xr:uid="{FCFE2C47-D858-4FBC-9CD2-DF7928A8EC88}"/>
    <cellStyle name="Comma 58" xfId="71" xr:uid="{00000000-0005-0000-0000-0000C9000000}"/>
    <cellStyle name="Comma 58 2" xfId="344" xr:uid="{D0F0B0E0-1A2B-44B2-8FA1-E8941D2E2116}"/>
    <cellStyle name="Comma 59" xfId="72" xr:uid="{00000000-0005-0000-0000-0000CA000000}"/>
    <cellStyle name="Comma 59 2" xfId="345" xr:uid="{712043A5-7795-413E-BF0F-CF6347B518F3}"/>
    <cellStyle name="Comma 6" xfId="73" xr:uid="{00000000-0005-0000-0000-0000CB000000}"/>
    <cellStyle name="Comma 6 2" xfId="346" xr:uid="{31074046-112F-48B2-8EDC-13F15D3F2186}"/>
    <cellStyle name="Comma 60" xfId="74" xr:uid="{00000000-0005-0000-0000-0000CC000000}"/>
    <cellStyle name="Comma 60 2" xfId="347" xr:uid="{5526B39A-9A20-4069-91EC-469D4522B56A}"/>
    <cellStyle name="Comma 7" xfId="75" xr:uid="{00000000-0005-0000-0000-0000CD000000}"/>
    <cellStyle name="Comma 7 2" xfId="348" xr:uid="{6140CEC3-1D20-49B5-8068-946673714CBC}"/>
    <cellStyle name="Comma 8" xfId="76" xr:uid="{00000000-0005-0000-0000-0000CE000000}"/>
    <cellStyle name="Comma 8 2" xfId="349" xr:uid="{66A2C7E3-F577-4DF8-8E14-1DFDCD0D594E}"/>
    <cellStyle name="Comma 9" xfId="77" xr:uid="{00000000-0005-0000-0000-0000CF000000}"/>
    <cellStyle name="Comma 9 2" xfId="350" xr:uid="{44EEB316-80D5-4903-BD22-E881ED4DEC58}"/>
    <cellStyle name="Currency [0] 2" xfId="78" xr:uid="{00000000-0005-0000-0000-0000D0000000}"/>
    <cellStyle name="Currency [0] 3" xfId="79" xr:uid="{00000000-0005-0000-0000-0000D1000000}"/>
    <cellStyle name="Currency 2" xfId="236" xr:uid="{00000000-0005-0000-0000-0000D2000000}"/>
    <cellStyle name="Currency 2 2" xfId="361" xr:uid="{2DBB4A7E-0FAD-42B7-9EFA-ABBE30CCE136}"/>
    <cellStyle name="Currency 3" xfId="286" xr:uid="{00000000-0005-0000-0000-00004E010000}"/>
    <cellStyle name="Currency 3 2" xfId="367" xr:uid="{4AB705BD-4789-42BC-B8C9-5B4207A3D6A6}"/>
    <cellStyle name="Currency 4" xfId="287" xr:uid="{00000000-0005-0000-0000-00004F010000}"/>
    <cellStyle name="Currency 5" xfId="288" xr:uid="{00000000-0005-0000-0000-000050010000}"/>
    <cellStyle name="Euro" xfId="80" xr:uid="{00000000-0005-0000-0000-0000D3000000}"/>
    <cellStyle name="Euro 2" xfId="81" xr:uid="{00000000-0005-0000-0000-0000D4000000}"/>
    <cellStyle name="Good 2" xfId="82" xr:uid="{00000000-0005-0000-0000-0000D5000000}"/>
    <cellStyle name="Good 2 2" xfId="351" xr:uid="{3E88EBD1-186F-4C8D-9137-D0CA17CFC352}"/>
    <cellStyle name="Input 2" xfId="274" xr:uid="{00000000-0005-0000-0000-0000D7000000}"/>
    <cellStyle name="Input 3" xfId="275" xr:uid="{00000000-0005-0000-0000-0000D8000000}"/>
    <cellStyle name="Migliaia" xfId="378" builtinId="3"/>
    <cellStyle name="Migliaia 2" xfId="375" xr:uid="{C1D20CE4-5A45-4273-9983-3DBF9B33BDD5}"/>
    <cellStyle name="Neutral 2" xfId="276" xr:uid="{00000000-0005-0000-0000-0000D9000000}"/>
    <cellStyle name="Normal 10" xfId="83" xr:uid="{00000000-0005-0000-0000-0000DB000000}"/>
    <cellStyle name="Normal 10 2" xfId="374" xr:uid="{1CDAAFF0-A39E-4B0F-A8BC-63622BD4A8DA}"/>
    <cellStyle name="Normal 11" xfId="12" xr:uid="{00000000-0005-0000-0000-0000DC000000}"/>
    <cellStyle name="Normal 11 2" xfId="13" xr:uid="{00000000-0005-0000-0000-0000DD000000}"/>
    <cellStyle name="Normal 12" xfId="84" xr:uid="{00000000-0005-0000-0000-0000DE000000}"/>
    <cellStyle name="Normal 12 2" xfId="371" xr:uid="{D6110189-3946-4DB6-9FC5-30E1963550A5}"/>
    <cellStyle name="Normal 13" xfId="277" xr:uid="{00000000-0005-0000-0000-0000DF000000}"/>
    <cellStyle name="Normal 13 2" xfId="372" xr:uid="{62E113E8-1F36-4F8D-9C56-44BADE470745}"/>
    <cellStyle name="Normal 14" xfId="360" xr:uid="{0E826D5F-A932-4CE8-B58C-EBC4396EF4E2}"/>
    <cellStyle name="Normal 15" xfId="368" xr:uid="{738A6146-2C06-4B2B-ADB8-543856AB7B43}"/>
    <cellStyle name="Normal 16" xfId="14" xr:uid="{00000000-0005-0000-0000-0000E0000000}"/>
    <cellStyle name="Normal 17" xfId="15" xr:uid="{00000000-0005-0000-0000-0000E1000000}"/>
    <cellStyle name="Normal 18" xfId="16" xr:uid="{00000000-0005-0000-0000-0000E2000000}"/>
    <cellStyle name="Normal 19" xfId="289" xr:uid="{AE6ACD14-0FBB-4731-8153-9F9BD7FC44AA}"/>
    <cellStyle name="Normal 2" xfId="1" xr:uid="{00000000-0005-0000-0000-0000E3000000}"/>
    <cellStyle name="Normal 2 2" xfId="2" xr:uid="{00000000-0005-0000-0000-0000E4000000}"/>
    <cellStyle name="Normal 2 2 2" xfId="237" xr:uid="{00000000-0005-0000-0000-0000E5000000}"/>
    <cellStyle name="Normal 2 2 3" xfId="353" xr:uid="{F47536E1-DB3B-41FD-AF21-D114500D61F3}"/>
    <cellStyle name="Normal 2 3" xfId="238" xr:uid="{00000000-0005-0000-0000-0000E6000000}"/>
    <cellStyle name="Normal 2 3 2" xfId="366" xr:uid="{4028E19B-8454-4BF0-BFDB-C5492ACCEE53}"/>
    <cellStyle name="Normal 2 4" xfId="278" xr:uid="{00000000-0005-0000-0000-0000E7000000}"/>
    <cellStyle name="Normal 2 4 2" xfId="362" xr:uid="{0D71DD20-6E32-47FB-AA20-9ACB5493F2BB}"/>
    <cellStyle name="Normal 2 5" xfId="279" xr:uid="{00000000-0005-0000-0000-0000E8000000}"/>
    <cellStyle name="Normal 2 6" xfId="280" xr:uid="{00000000-0005-0000-0000-0000E9000000}"/>
    <cellStyle name="Normal 2 7" xfId="352" xr:uid="{156DA487-9F05-4603-BBEE-0ADA8302BBE8}"/>
    <cellStyle name="Normal 3" xfId="3" xr:uid="{00000000-0005-0000-0000-0000EA000000}"/>
    <cellStyle name="Normal 3 2" xfId="4" xr:uid="{00000000-0005-0000-0000-0000EB000000}"/>
    <cellStyle name="Normal 3 3" xfId="239" xr:uid="{00000000-0005-0000-0000-0000EC000000}"/>
    <cellStyle name="Normal 3 4" xfId="354" xr:uid="{51D4CC26-4DD5-4023-BCDC-F3E656FD656A}"/>
    <cellStyle name="Normal 4" xfId="5" xr:uid="{00000000-0005-0000-0000-0000ED000000}"/>
    <cellStyle name="Normal 4 2" xfId="6" xr:uid="{00000000-0005-0000-0000-0000EE000000}"/>
    <cellStyle name="Normal 4 3" xfId="240" xr:uid="{00000000-0005-0000-0000-0000EF000000}"/>
    <cellStyle name="Normal 4 4" xfId="355" xr:uid="{3139C578-D88A-4A87-B5E4-F754822E6CD4}"/>
    <cellStyle name="Normal 5" xfId="7" xr:uid="{00000000-0005-0000-0000-0000F0000000}"/>
    <cellStyle name="Normal 5 2" xfId="241" xr:uid="{00000000-0005-0000-0000-0000F1000000}"/>
    <cellStyle name="Normal 5 3" xfId="242" xr:uid="{00000000-0005-0000-0000-0000F2000000}"/>
    <cellStyle name="Normal 6" xfId="85" xr:uid="{00000000-0005-0000-0000-0000F3000000}"/>
    <cellStyle name="Normal 6 2" xfId="281" xr:uid="{00000000-0005-0000-0000-0000F4000000}"/>
    <cellStyle name="Normal 6 3" xfId="285" xr:uid="{00000000-0005-0000-0000-0000F5000000}"/>
    <cellStyle name="Normal 6 4" xfId="364" xr:uid="{19D9A738-BBAB-40A4-8C95-4AB73F09A2B4}"/>
    <cellStyle name="Normal 7" xfId="86" xr:uid="{00000000-0005-0000-0000-0000F6000000}"/>
    <cellStyle name="Normal 7 2" xfId="369" xr:uid="{BF237458-5CAA-4FAB-9C6A-830BF404F9A7}"/>
    <cellStyle name="Normal 8" xfId="87" xr:uid="{00000000-0005-0000-0000-0000F7000000}"/>
    <cellStyle name="Normal 8 2" xfId="373" xr:uid="{4595D443-2A42-446A-BA66-390F9D7BBD32}"/>
    <cellStyle name="Normal 9" xfId="88" xr:uid="{00000000-0005-0000-0000-0000F8000000}"/>
    <cellStyle name="Normal 9 2" xfId="370" xr:uid="{6442B178-2882-4925-91CF-69C5A15D579C}"/>
    <cellStyle name="Normale" xfId="0" builtinId="0"/>
    <cellStyle name="Normale 2" xfId="8" xr:uid="{00000000-0005-0000-0000-0000F9000000}"/>
    <cellStyle name="Normale 2 2" xfId="9" xr:uid="{00000000-0005-0000-0000-0000FA000000}"/>
    <cellStyle name="Normale 2 2 2" xfId="243" xr:uid="{00000000-0005-0000-0000-0000FB000000}"/>
    <cellStyle name="Normale 2 2 2 2" xfId="359" xr:uid="{6091241E-38D5-4112-88A0-EA82CFB6255C}"/>
    <cellStyle name="Normale 2 2 3" xfId="357" xr:uid="{FD90F7EF-3FDE-4BE7-9EC2-4901168DCE0F}"/>
    <cellStyle name="Normale 2 3" xfId="10" xr:uid="{00000000-0005-0000-0000-0000FC000000}"/>
    <cellStyle name="Normale 2 3 2" xfId="271" xr:uid="{00000000-0005-0000-0000-0000FD000000}"/>
    <cellStyle name="Normale 2 4" xfId="356" xr:uid="{211E6A9B-03CB-4535-8C51-FE1E0F435C74}"/>
    <cellStyle name="Normale 3" xfId="11" xr:uid="{00000000-0005-0000-0000-0000FE000000}"/>
    <cellStyle name="Normale 3 2" xfId="358" xr:uid="{165B0DC4-63D7-44C3-AC69-2E52BB1A5623}"/>
    <cellStyle name="Normale 4" xfId="244" xr:uid="{00000000-0005-0000-0000-0000FF000000}"/>
    <cellStyle name="Normale 4 2" xfId="245" xr:uid="{00000000-0005-0000-0000-000000010000}"/>
    <cellStyle name="Normale 5" xfId="246" xr:uid="{00000000-0005-0000-0000-000001010000}"/>
    <cellStyle name="Normale 5 2" xfId="247" xr:uid="{00000000-0005-0000-0000-000002010000}"/>
    <cellStyle name="Normale 6" xfId="248" xr:uid="{00000000-0005-0000-0000-000003010000}"/>
    <cellStyle name="Normale 7" xfId="249" xr:uid="{00000000-0005-0000-0000-000004010000}"/>
    <cellStyle name="Nota 2" xfId="250" xr:uid="{00000000-0005-0000-0000-000005010000}"/>
    <cellStyle name="Nota 2 2" xfId="251" xr:uid="{00000000-0005-0000-0000-000006010000}"/>
    <cellStyle name="Nota 2 2 2" xfId="252" xr:uid="{00000000-0005-0000-0000-000007010000}"/>
    <cellStyle name="Nota 2 3" xfId="253" xr:uid="{00000000-0005-0000-0000-000008010000}"/>
    <cellStyle name="Nota 3" xfId="254" xr:uid="{00000000-0005-0000-0000-000009010000}"/>
    <cellStyle name="Nota 3 2" xfId="255" xr:uid="{00000000-0005-0000-0000-00000A010000}"/>
    <cellStyle name="Nota 3 2 2" xfId="256" xr:uid="{00000000-0005-0000-0000-00000B010000}"/>
    <cellStyle name="Nota 3 3" xfId="257" xr:uid="{00000000-0005-0000-0000-00000C010000}"/>
    <cellStyle name="Nota 4" xfId="258" xr:uid="{00000000-0005-0000-0000-00000D010000}"/>
    <cellStyle name="Nota 4 2" xfId="259" xr:uid="{00000000-0005-0000-0000-00000E010000}"/>
    <cellStyle name="Nota 5" xfId="260" xr:uid="{00000000-0005-0000-0000-00000F010000}"/>
    <cellStyle name="Note 2" xfId="89" xr:uid="{00000000-0005-0000-0000-000010010000}"/>
    <cellStyle name="Note 2 2" xfId="261" xr:uid="{00000000-0005-0000-0000-000011010000}"/>
    <cellStyle name="Note 3" xfId="90" xr:uid="{00000000-0005-0000-0000-000012010000}"/>
    <cellStyle name="Note 4" xfId="282" xr:uid="{00000000-0005-0000-0000-000013010000}"/>
    <cellStyle name="Output 18 4" xfId="262" xr:uid="{00000000-0005-0000-0000-000014010000}"/>
    <cellStyle name="Percent 2" xfId="91" xr:uid="{00000000-0005-0000-0000-000015010000}"/>
    <cellStyle name="Percentuale" xfId="377" builtinId="5"/>
    <cellStyle name="Percentuale 2" xfId="263" xr:uid="{00000000-0005-0000-0000-000016010000}"/>
    <cellStyle name="Percentuale 2 2" xfId="264" xr:uid="{00000000-0005-0000-0000-000017010000}"/>
    <cellStyle name="Percentuale 2 2 2" xfId="265" xr:uid="{00000000-0005-0000-0000-000018010000}"/>
    <cellStyle name="Percentuale 2 3" xfId="266" xr:uid="{00000000-0005-0000-0000-000019010000}"/>
    <cellStyle name="Percentuale 3" xfId="267" xr:uid="{00000000-0005-0000-0000-00001A010000}"/>
    <cellStyle name="Percentuale 3 2" xfId="268" xr:uid="{00000000-0005-0000-0000-00001B010000}"/>
    <cellStyle name="Percentuale 4" xfId="269" xr:uid="{00000000-0005-0000-0000-00001C010000}"/>
    <cellStyle name="Percentuale 5" xfId="270" xr:uid="{00000000-0005-0000-0000-00001D010000}"/>
    <cellStyle name="Valore non valido 2" xfId="283" xr:uid="{00000000-0005-0000-0000-00001E010000}"/>
    <cellStyle name="Valore valido 2" xfId="284" xr:uid="{00000000-0005-0000-0000-00001F010000}"/>
    <cellStyle name="Valuta" xfId="376" builtinId="4"/>
  </cellStyles>
  <dxfs count="0"/>
  <tableStyles count="0" defaultTableStyle="TableStyleMedium2" defaultPivotStyle="PivotStyleMedium9"/>
  <colors>
    <mruColors>
      <color rgb="FFFFFF66"/>
      <color rgb="FFFFFF00"/>
      <color rgb="FFB9B9B9"/>
      <color rgb="FF37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3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5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9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8.png"/><Relationship Id="rId7" Type="http://schemas.openxmlformats.org/officeDocument/2006/relationships/image" Target="../media/image23.png"/><Relationship Id="rId2" Type="http://schemas.openxmlformats.org/officeDocument/2006/relationships/image" Target="../media/image17.png"/><Relationship Id="rId1" Type="http://schemas.openxmlformats.org/officeDocument/2006/relationships/image" Target="../media/image9.png"/><Relationship Id="rId6" Type="http://schemas.openxmlformats.org/officeDocument/2006/relationships/image" Target="../media/image22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17.png"/><Relationship Id="rId1" Type="http://schemas.openxmlformats.org/officeDocument/2006/relationships/image" Target="../media/image9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214631</xdr:colOff>
      <xdr:row>1</xdr:row>
      <xdr:rowOff>35562</xdr:rowOff>
    </xdr:from>
    <xdr:to>
      <xdr:col>2</xdr:col>
      <xdr:colOff>574229</xdr:colOff>
      <xdr:row>4</xdr:row>
      <xdr:rowOff>34290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E0796916-600D-CE25-46BB-9662A0566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6851" y="256542"/>
          <a:ext cx="359598" cy="53085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</xdr:row>
      <xdr:rowOff>21590</xdr:rowOff>
    </xdr:from>
    <xdr:to>
      <xdr:col>3</xdr:col>
      <xdr:colOff>643890</xdr:colOff>
      <xdr:row>5</xdr:row>
      <xdr:rowOff>3788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338AA68A-634C-4D5C-AD30-DFF470DA4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7560" y="250190"/>
          <a:ext cx="567690" cy="698478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</xdr:row>
      <xdr:rowOff>45720</xdr:rowOff>
    </xdr:from>
    <xdr:to>
      <xdr:col>4</xdr:col>
      <xdr:colOff>685150</xdr:colOff>
      <xdr:row>4</xdr:row>
      <xdr:rowOff>149859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161C845F-6F68-433B-9B04-B1D53C441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274320"/>
          <a:ext cx="608950" cy="6324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</xdr:row>
      <xdr:rowOff>30481</xdr:rowOff>
    </xdr:from>
    <xdr:to>
      <xdr:col>5</xdr:col>
      <xdr:colOff>574582</xdr:colOff>
      <xdr:row>6</xdr:row>
      <xdr:rowOff>78741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B2C97BC6-E0D9-42ED-80DE-5444C71DC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30140" y="259081"/>
          <a:ext cx="395512" cy="937260"/>
        </a:xfrm>
        <a:prstGeom prst="rect">
          <a:avLst/>
        </a:prstGeom>
      </xdr:spPr>
    </xdr:pic>
    <xdr:clientData/>
  </xdr:twoCellAnchor>
  <xdr:twoCellAnchor editAs="oneCell">
    <xdr:from>
      <xdr:col>6</xdr:col>
      <xdr:colOff>144781</xdr:colOff>
      <xdr:row>1</xdr:row>
      <xdr:rowOff>15240</xdr:rowOff>
    </xdr:from>
    <xdr:to>
      <xdr:col>6</xdr:col>
      <xdr:colOff>643890</xdr:colOff>
      <xdr:row>6</xdr:row>
      <xdr:rowOff>3809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70AEC34B-4896-49F5-BEA4-434752C58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23561" y="236220"/>
          <a:ext cx="487679" cy="876299"/>
        </a:xfrm>
        <a:prstGeom prst="rect">
          <a:avLst/>
        </a:prstGeom>
      </xdr:spPr>
    </xdr:pic>
    <xdr:clientData/>
  </xdr:twoCellAnchor>
  <xdr:twoCellAnchor editAs="oneCell">
    <xdr:from>
      <xdr:col>7</xdr:col>
      <xdr:colOff>147320</xdr:colOff>
      <xdr:row>1</xdr:row>
      <xdr:rowOff>50799</xdr:rowOff>
    </xdr:from>
    <xdr:to>
      <xdr:col>7</xdr:col>
      <xdr:colOff>645159</xdr:colOff>
      <xdr:row>6</xdr:row>
      <xdr:rowOff>73542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FC905947-BA70-3ADF-FB81-FD5DAF8F0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08420" y="228599"/>
          <a:ext cx="482599" cy="900313"/>
        </a:xfrm>
        <a:prstGeom prst="rect">
          <a:avLst/>
        </a:prstGeom>
      </xdr:spPr>
    </xdr:pic>
    <xdr:clientData/>
  </xdr:twoCellAnchor>
  <xdr:twoCellAnchor editAs="oneCell">
    <xdr:from>
      <xdr:col>8</xdr:col>
      <xdr:colOff>113031</xdr:colOff>
      <xdr:row>1</xdr:row>
      <xdr:rowOff>48261</xdr:rowOff>
    </xdr:from>
    <xdr:to>
      <xdr:col>8</xdr:col>
      <xdr:colOff>644209</xdr:colOff>
      <xdr:row>6</xdr:row>
      <xdr:rowOff>73660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220AB976-78D2-1564-5111-B13BD348E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10731" y="226061"/>
          <a:ext cx="531178" cy="914399"/>
        </a:xfrm>
        <a:prstGeom prst="rect">
          <a:avLst/>
        </a:prstGeom>
      </xdr:spPr>
    </xdr:pic>
    <xdr:clientData/>
  </xdr:twoCellAnchor>
  <xdr:twoCellAnchor>
    <xdr:from>
      <xdr:col>2</xdr:col>
      <xdr:colOff>158750</xdr:colOff>
      <xdr:row>6</xdr:row>
      <xdr:rowOff>78740</xdr:rowOff>
    </xdr:from>
    <xdr:to>
      <xdr:col>2</xdr:col>
      <xdr:colOff>648970</xdr:colOff>
      <xdr:row>7</xdr:row>
      <xdr:rowOff>44450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A277555E-6057-A81F-F4E2-64DDC39C001C}"/>
            </a:ext>
          </a:extLst>
        </xdr:cNvPr>
        <xdr:cNvSpPr txBox="1"/>
      </xdr:nvSpPr>
      <xdr:spPr>
        <a:xfrm>
          <a:off x="2734310" y="1130300"/>
          <a:ext cx="490220" cy="140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800"/>
            <a:t>minuti</a:t>
          </a:r>
        </a:p>
      </xdr:txBody>
    </xdr:sp>
    <xdr:clientData/>
  </xdr:twoCellAnchor>
  <xdr:twoCellAnchor>
    <xdr:from>
      <xdr:col>8</xdr:col>
      <xdr:colOff>152400</xdr:colOff>
      <xdr:row>6</xdr:row>
      <xdr:rowOff>82550</xdr:rowOff>
    </xdr:from>
    <xdr:to>
      <xdr:col>8</xdr:col>
      <xdr:colOff>647700</xdr:colOff>
      <xdr:row>7</xdr:row>
      <xdr:rowOff>46990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B320822D-C089-4CD7-B37F-54F2AA9FD145}"/>
            </a:ext>
          </a:extLst>
        </xdr:cNvPr>
        <xdr:cNvSpPr txBox="1"/>
      </xdr:nvSpPr>
      <xdr:spPr>
        <a:xfrm>
          <a:off x="7162800" y="1134110"/>
          <a:ext cx="495300" cy="13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800"/>
            <a:t>minuti</a:t>
          </a:r>
        </a:p>
      </xdr:txBody>
    </xdr:sp>
    <xdr:clientData/>
  </xdr:twoCellAnchor>
  <xdr:twoCellAnchor>
    <xdr:from>
      <xdr:col>7</xdr:col>
      <xdr:colOff>173990</xdr:colOff>
      <xdr:row>6</xdr:row>
      <xdr:rowOff>77470</xdr:rowOff>
    </xdr:from>
    <xdr:to>
      <xdr:col>7</xdr:col>
      <xdr:colOff>662940</xdr:colOff>
      <xdr:row>7</xdr:row>
      <xdr:rowOff>41910</xdr:rowOff>
    </xdr:to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04473886-0762-4A11-A907-85CC8CDC6982}"/>
            </a:ext>
          </a:extLst>
        </xdr:cNvPr>
        <xdr:cNvSpPr txBox="1"/>
      </xdr:nvSpPr>
      <xdr:spPr>
        <a:xfrm>
          <a:off x="6445250" y="1129030"/>
          <a:ext cx="488950" cy="13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800"/>
            <a:t>minuti</a:t>
          </a:r>
        </a:p>
      </xdr:txBody>
    </xdr:sp>
    <xdr:clientData/>
  </xdr:twoCellAnchor>
  <xdr:twoCellAnchor>
    <xdr:from>
      <xdr:col>6</xdr:col>
      <xdr:colOff>173990</xdr:colOff>
      <xdr:row>6</xdr:row>
      <xdr:rowOff>77470</xdr:rowOff>
    </xdr:from>
    <xdr:to>
      <xdr:col>6</xdr:col>
      <xdr:colOff>662940</xdr:colOff>
      <xdr:row>7</xdr:row>
      <xdr:rowOff>41910</xdr:rowOff>
    </xdr:to>
    <xdr:sp macro="" textlink="">
      <xdr:nvSpPr>
        <xdr:cNvPr id="12" name="CasellaDiTesto 11">
          <a:extLst>
            <a:ext uri="{FF2B5EF4-FFF2-40B4-BE49-F238E27FC236}">
              <a16:creationId xmlns:a16="http://schemas.microsoft.com/office/drawing/2014/main" id="{72CF7ACD-8639-4D26-B432-8E0A14F3C3E3}"/>
            </a:ext>
          </a:extLst>
        </xdr:cNvPr>
        <xdr:cNvSpPr txBox="1"/>
      </xdr:nvSpPr>
      <xdr:spPr>
        <a:xfrm>
          <a:off x="5706110" y="1129030"/>
          <a:ext cx="488950" cy="13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800"/>
            <a:t>minuti</a:t>
          </a:r>
        </a:p>
      </xdr:txBody>
    </xdr:sp>
    <xdr:clientData/>
  </xdr:twoCellAnchor>
  <xdr:twoCellAnchor>
    <xdr:from>
      <xdr:col>5</xdr:col>
      <xdr:colOff>173990</xdr:colOff>
      <xdr:row>6</xdr:row>
      <xdr:rowOff>77470</xdr:rowOff>
    </xdr:from>
    <xdr:to>
      <xdr:col>5</xdr:col>
      <xdr:colOff>662940</xdr:colOff>
      <xdr:row>7</xdr:row>
      <xdr:rowOff>41910</xdr:rowOff>
    </xdr:to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4D45233D-AB1C-4623-A4D9-ACEE45DA2685}"/>
            </a:ext>
          </a:extLst>
        </xdr:cNvPr>
        <xdr:cNvSpPr txBox="1"/>
      </xdr:nvSpPr>
      <xdr:spPr>
        <a:xfrm>
          <a:off x="4966970" y="1129030"/>
          <a:ext cx="488950" cy="13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800"/>
            <a:t>minuti</a:t>
          </a:r>
        </a:p>
      </xdr:txBody>
    </xdr:sp>
    <xdr:clientData/>
  </xdr:twoCellAnchor>
  <xdr:twoCellAnchor>
    <xdr:from>
      <xdr:col>4</xdr:col>
      <xdr:colOff>162560</xdr:colOff>
      <xdr:row>6</xdr:row>
      <xdr:rowOff>77470</xdr:rowOff>
    </xdr:from>
    <xdr:to>
      <xdr:col>4</xdr:col>
      <xdr:colOff>657860</xdr:colOff>
      <xdr:row>7</xdr:row>
      <xdr:rowOff>41910</xdr:rowOff>
    </xdr:to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C32B9522-D1C8-483F-AA27-EE899CB63BE8}"/>
            </a:ext>
          </a:extLst>
        </xdr:cNvPr>
        <xdr:cNvSpPr txBox="1"/>
      </xdr:nvSpPr>
      <xdr:spPr>
        <a:xfrm>
          <a:off x="4216400" y="1129030"/>
          <a:ext cx="495300" cy="13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800"/>
            <a:t>minuti</a:t>
          </a:r>
        </a:p>
      </xdr:txBody>
    </xdr:sp>
    <xdr:clientData/>
  </xdr:twoCellAnchor>
  <xdr:twoCellAnchor>
    <xdr:from>
      <xdr:col>3</xdr:col>
      <xdr:colOff>147320</xdr:colOff>
      <xdr:row>6</xdr:row>
      <xdr:rowOff>77470</xdr:rowOff>
    </xdr:from>
    <xdr:to>
      <xdr:col>3</xdr:col>
      <xdr:colOff>636270</xdr:colOff>
      <xdr:row>7</xdr:row>
      <xdr:rowOff>41910</xdr:rowOff>
    </xdr:to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04078DEC-F1A5-4C4B-A08D-911A7AEA6CC2}"/>
            </a:ext>
          </a:extLst>
        </xdr:cNvPr>
        <xdr:cNvSpPr txBox="1"/>
      </xdr:nvSpPr>
      <xdr:spPr>
        <a:xfrm>
          <a:off x="3462020" y="1129030"/>
          <a:ext cx="488950" cy="13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800"/>
            <a:t>minuti</a:t>
          </a:r>
        </a:p>
      </xdr:txBody>
    </xdr:sp>
    <xdr:clientData/>
  </xdr:twoCellAnchor>
  <xdr:oneCellAnchor>
    <xdr:from>
      <xdr:col>9</xdr:col>
      <xdr:colOff>147320</xdr:colOff>
      <xdr:row>1</xdr:row>
      <xdr:rowOff>50799</xdr:rowOff>
    </xdr:from>
    <xdr:ext cx="483869" cy="905393"/>
    <xdr:pic>
      <xdr:nvPicPr>
        <xdr:cNvPr id="16" name="Immagine 15">
          <a:extLst>
            <a:ext uri="{FF2B5EF4-FFF2-40B4-BE49-F238E27FC236}">
              <a16:creationId xmlns:a16="http://schemas.microsoft.com/office/drawing/2014/main" id="{B972FF9F-590B-4F47-9E54-9BF9F9882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09690" y="226059"/>
          <a:ext cx="483869" cy="905393"/>
        </a:xfrm>
        <a:prstGeom prst="rect">
          <a:avLst/>
        </a:prstGeom>
      </xdr:spPr>
    </xdr:pic>
    <xdr:clientData/>
  </xdr:oneCellAnchor>
  <xdr:oneCellAnchor>
    <xdr:from>
      <xdr:col>10</xdr:col>
      <xdr:colOff>113031</xdr:colOff>
      <xdr:row>1</xdr:row>
      <xdr:rowOff>48261</xdr:rowOff>
    </xdr:from>
    <xdr:ext cx="531178" cy="915669"/>
    <xdr:pic>
      <xdr:nvPicPr>
        <xdr:cNvPr id="17" name="Immagine 16">
          <a:extLst>
            <a:ext uri="{FF2B5EF4-FFF2-40B4-BE49-F238E27FC236}">
              <a16:creationId xmlns:a16="http://schemas.microsoft.com/office/drawing/2014/main" id="{79DFAAA5-1A71-465E-9DFA-E3BFFC066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10731" y="224791"/>
          <a:ext cx="531178" cy="915669"/>
        </a:xfrm>
        <a:prstGeom prst="rect">
          <a:avLst/>
        </a:prstGeom>
      </xdr:spPr>
    </xdr:pic>
    <xdr:clientData/>
  </xdr:oneCellAnchor>
  <xdr:twoCellAnchor>
    <xdr:from>
      <xdr:col>10</xdr:col>
      <xdr:colOff>152400</xdr:colOff>
      <xdr:row>6</xdr:row>
      <xdr:rowOff>82550</xdr:rowOff>
    </xdr:from>
    <xdr:to>
      <xdr:col>10</xdr:col>
      <xdr:colOff>647700</xdr:colOff>
      <xdr:row>7</xdr:row>
      <xdr:rowOff>46990</xdr:rowOff>
    </xdr:to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7FB11127-45AF-442F-B192-A49271217517}"/>
            </a:ext>
          </a:extLst>
        </xdr:cNvPr>
        <xdr:cNvSpPr txBox="1"/>
      </xdr:nvSpPr>
      <xdr:spPr>
        <a:xfrm>
          <a:off x="7150100" y="1148080"/>
          <a:ext cx="495300" cy="142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800"/>
            <a:t>minuti</a:t>
          </a:r>
        </a:p>
      </xdr:txBody>
    </xdr:sp>
    <xdr:clientData/>
  </xdr:twoCellAnchor>
  <xdr:twoCellAnchor>
    <xdr:from>
      <xdr:col>9</xdr:col>
      <xdr:colOff>173990</xdr:colOff>
      <xdr:row>6</xdr:row>
      <xdr:rowOff>77470</xdr:rowOff>
    </xdr:from>
    <xdr:to>
      <xdr:col>9</xdr:col>
      <xdr:colOff>662940</xdr:colOff>
      <xdr:row>7</xdr:row>
      <xdr:rowOff>41910</xdr:rowOff>
    </xdr:to>
    <xdr:sp macro="" textlink="">
      <xdr:nvSpPr>
        <xdr:cNvPr id="19" name="CasellaDiTesto 18">
          <a:extLst>
            <a:ext uri="{FF2B5EF4-FFF2-40B4-BE49-F238E27FC236}">
              <a16:creationId xmlns:a16="http://schemas.microsoft.com/office/drawing/2014/main" id="{34540E42-2D54-429E-979B-4F28A98D94C2}"/>
            </a:ext>
          </a:extLst>
        </xdr:cNvPr>
        <xdr:cNvSpPr txBox="1"/>
      </xdr:nvSpPr>
      <xdr:spPr>
        <a:xfrm>
          <a:off x="6437630" y="1144270"/>
          <a:ext cx="483870" cy="140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800"/>
            <a:t>minuti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57150</xdr:rowOff>
    </xdr:from>
    <xdr:ext cx="1315703" cy="463336"/>
    <xdr:pic>
      <xdr:nvPicPr>
        <xdr:cNvPr id="2" name="Picture 1">
          <a:extLst>
            <a:ext uri="{FF2B5EF4-FFF2-40B4-BE49-F238E27FC236}">
              <a16:creationId xmlns:a16="http://schemas.microsoft.com/office/drawing/2014/main" id="{62A21DEB-A929-444D-AE2F-365295669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43840"/>
          <a:ext cx="1315703" cy="463336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57150</xdr:rowOff>
    </xdr:from>
    <xdr:ext cx="1315703" cy="463336"/>
    <xdr:pic>
      <xdr:nvPicPr>
        <xdr:cNvPr id="2" name="Picture 1">
          <a:extLst>
            <a:ext uri="{FF2B5EF4-FFF2-40B4-BE49-F238E27FC236}">
              <a16:creationId xmlns:a16="http://schemas.microsoft.com/office/drawing/2014/main" id="{ECBE0311-DCFF-4E76-9D04-815B5E91B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890" y="243840"/>
          <a:ext cx="1315703" cy="463336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47625</xdr:colOff>
      <xdr:row>2</xdr:row>
      <xdr:rowOff>174594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EAD06CB0-FFF0-4400-B5CD-DBD2C64E2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38325" cy="540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676275</xdr:colOff>
      <xdr:row>0</xdr:row>
      <xdr:rowOff>57150</xdr:rowOff>
    </xdr:from>
    <xdr:to>
      <xdr:col>5</xdr:col>
      <xdr:colOff>1200150</xdr:colOff>
      <xdr:row>3</xdr:row>
      <xdr:rowOff>169545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9A27786F-B0B0-4F35-8EB2-F654DB8D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915" y="57150"/>
          <a:ext cx="1377315" cy="661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1200150</xdr:colOff>
      <xdr:row>0</xdr:row>
      <xdr:rowOff>161921</xdr:rowOff>
    </xdr:from>
    <xdr:ext cx="1952244" cy="726948"/>
    <xdr:pic>
      <xdr:nvPicPr>
        <xdr:cNvPr id="2" name="Picture 1" descr="Y:\Marketing\Loghi\Domal\logo DOMAL (1A) piccolo 6 x 2 cm .jpg">
          <a:extLst>
            <a:ext uri="{FF2B5EF4-FFF2-40B4-BE49-F238E27FC236}">
              <a16:creationId xmlns:a16="http://schemas.microsoft.com/office/drawing/2014/main" id="{638F9C7B-CC6D-4315-BF2E-C8DCEF4E8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9940" y="160651"/>
          <a:ext cx="1952244" cy="72694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5</xdr:row>
      <xdr:rowOff>8890</xdr:rowOff>
    </xdr:from>
    <xdr:to>
      <xdr:col>2</xdr:col>
      <xdr:colOff>38543</xdr:colOff>
      <xdr:row>8</xdr:row>
      <xdr:rowOff>34855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D2C13BC-7663-4FDF-9A36-7C0809580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" y="1137920"/>
          <a:ext cx="1542223" cy="573335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</xdr:colOff>
      <xdr:row>0</xdr:row>
      <xdr:rowOff>91440</xdr:rowOff>
    </xdr:from>
    <xdr:to>
      <xdr:col>2</xdr:col>
      <xdr:colOff>190805</xdr:colOff>
      <xdr:row>4</xdr:row>
      <xdr:rowOff>110490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4F209035-7767-43C4-9802-D76578448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" y="88900"/>
          <a:ext cx="1638605" cy="758190"/>
        </a:xfrm>
        <a:prstGeom prst="rect">
          <a:avLst/>
        </a:prstGeom>
      </xdr:spPr>
    </xdr:pic>
    <xdr:clientData/>
  </xdr:twoCellAnchor>
  <xdr:twoCellAnchor editAs="oneCell">
    <xdr:from>
      <xdr:col>0</xdr:col>
      <xdr:colOff>35560</xdr:colOff>
      <xdr:row>20</xdr:row>
      <xdr:rowOff>7621</xdr:rowOff>
    </xdr:from>
    <xdr:to>
      <xdr:col>2</xdr:col>
      <xdr:colOff>11720</xdr:colOff>
      <xdr:row>25</xdr:row>
      <xdr:rowOff>181610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7525E630-43A7-EB09-4EA0-578636B95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60" y="4395471"/>
          <a:ext cx="1493810" cy="1126489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9</xdr:row>
      <xdr:rowOff>339090</xdr:rowOff>
    </xdr:from>
    <xdr:to>
      <xdr:col>1</xdr:col>
      <xdr:colOff>437204</xdr:colOff>
      <xdr:row>18</xdr:row>
      <xdr:rowOff>34290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4876B5EE-EC5A-4538-9A0D-E529A2585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550" y="2288540"/>
          <a:ext cx="1180154" cy="1752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5</xdr:row>
      <xdr:rowOff>8890</xdr:rowOff>
    </xdr:from>
    <xdr:to>
      <xdr:col>2</xdr:col>
      <xdr:colOff>34733</xdr:colOff>
      <xdr:row>7</xdr:row>
      <xdr:rowOff>187255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FF225FF3-88A3-2717-000B-9B779AF44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139190"/>
          <a:ext cx="1529523" cy="559365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</xdr:colOff>
      <xdr:row>0</xdr:row>
      <xdr:rowOff>91440</xdr:rowOff>
    </xdr:from>
    <xdr:to>
      <xdr:col>2</xdr:col>
      <xdr:colOff>186995</xdr:colOff>
      <xdr:row>3</xdr:row>
      <xdr:rowOff>110490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AE4E0776-CEAC-D043-E5FB-3C7957BA9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" y="91440"/>
          <a:ext cx="1636065" cy="7531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34290</xdr:rowOff>
    </xdr:from>
    <xdr:to>
      <xdr:col>1</xdr:col>
      <xdr:colOff>534670</xdr:colOff>
      <xdr:row>17</xdr:row>
      <xdr:rowOff>192166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C46C995E-6B57-86DA-9617-63551A93B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83740"/>
          <a:ext cx="1487170" cy="1872376"/>
        </a:xfrm>
        <a:prstGeom prst="rect">
          <a:avLst/>
        </a:prstGeom>
      </xdr:spPr>
    </xdr:pic>
    <xdr:clientData/>
  </xdr:twoCellAnchor>
  <xdr:twoCellAnchor editAs="oneCell">
    <xdr:from>
      <xdr:col>0</xdr:col>
      <xdr:colOff>212090</xdr:colOff>
      <xdr:row>18</xdr:row>
      <xdr:rowOff>71120</xdr:rowOff>
    </xdr:from>
    <xdr:to>
      <xdr:col>1</xdr:col>
      <xdr:colOff>535975</xdr:colOff>
      <xdr:row>24</xdr:row>
      <xdr:rowOff>40640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993E8BC2-22DA-E9A4-86C2-2E7EF2FC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2090" y="4077970"/>
          <a:ext cx="1281465" cy="1116330"/>
        </a:xfrm>
        <a:prstGeom prst="rect">
          <a:avLst/>
        </a:prstGeom>
      </xdr:spPr>
    </xdr:pic>
    <xdr:clientData/>
  </xdr:twoCellAnchor>
  <xdr:twoCellAnchor editAs="oneCell">
    <xdr:from>
      <xdr:col>0</xdr:col>
      <xdr:colOff>314961</xdr:colOff>
      <xdr:row>26</xdr:row>
      <xdr:rowOff>43180</xdr:rowOff>
    </xdr:from>
    <xdr:to>
      <xdr:col>1</xdr:col>
      <xdr:colOff>459741</xdr:colOff>
      <xdr:row>32</xdr:row>
      <xdr:rowOff>79301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FAF5C33F-75A3-396B-43E9-CFE42C086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961" y="5574030"/>
          <a:ext cx="1111250" cy="11918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5</xdr:row>
      <xdr:rowOff>8890</xdr:rowOff>
    </xdr:from>
    <xdr:to>
      <xdr:col>2</xdr:col>
      <xdr:colOff>37273</xdr:colOff>
      <xdr:row>8</xdr:row>
      <xdr:rowOff>34855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4BF1797C-3358-49F4-96AA-A5E0ED1C9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" y="1137920"/>
          <a:ext cx="1540953" cy="570795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</xdr:colOff>
      <xdr:row>0</xdr:row>
      <xdr:rowOff>91440</xdr:rowOff>
    </xdr:from>
    <xdr:to>
      <xdr:col>2</xdr:col>
      <xdr:colOff>190805</xdr:colOff>
      <xdr:row>4</xdr:row>
      <xdr:rowOff>110490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513B208E-CA48-43AB-82F0-754631639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" y="88900"/>
          <a:ext cx="1638605" cy="758190"/>
        </a:xfrm>
        <a:prstGeom prst="rect">
          <a:avLst/>
        </a:prstGeom>
      </xdr:spPr>
    </xdr:pic>
    <xdr:clientData/>
  </xdr:twoCellAnchor>
  <xdr:twoCellAnchor editAs="oneCell">
    <xdr:from>
      <xdr:col>0</xdr:col>
      <xdr:colOff>328930</xdr:colOff>
      <xdr:row>21</xdr:row>
      <xdr:rowOff>173990</xdr:rowOff>
    </xdr:from>
    <xdr:to>
      <xdr:col>2</xdr:col>
      <xdr:colOff>78775</xdr:colOff>
      <xdr:row>27</xdr:row>
      <xdr:rowOff>186690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BE3A0878-2073-4897-A739-D20EE51A1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8930" y="4752340"/>
          <a:ext cx="1273845" cy="11493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123191</xdr:colOff>
      <xdr:row>28</xdr:row>
      <xdr:rowOff>118110</xdr:rowOff>
    </xdr:from>
    <xdr:to>
      <xdr:col>1</xdr:col>
      <xdr:colOff>269241</xdr:colOff>
      <xdr:row>34</xdr:row>
      <xdr:rowOff>155501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3C8E4E-F40E-4B42-BD2B-599031714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191" y="6029960"/>
          <a:ext cx="1098550" cy="1218491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9</xdr:row>
      <xdr:rowOff>173990</xdr:rowOff>
    </xdr:from>
    <xdr:to>
      <xdr:col>1</xdr:col>
      <xdr:colOff>149736</xdr:colOff>
      <xdr:row>14</xdr:row>
      <xdr:rowOff>110995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1E6A3C42-6687-B1F8-C8A4-29CEFCCFA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060" y="2123440"/>
          <a:ext cx="990476" cy="1039365"/>
        </a:xfrm>
        <a:prstGeom prst="rect">
          <a:avLst/>
        </a:prstGeom>
      </xdr:spPr>
    </xdr:pic>
    <xdr:clientData/>
  </xdr:twoCellAnchor>
  <xdr:twoCellAnchor editAs="oneCell">
    <xdr:from>
      <xdr:col>0</xdr:col>
      <xdr:colOff>212091</xdr:colOff>
      <xdr:row>16</xdr:row>
      <xdr:rowOff>203200</xdr:rowOff>
    </xdr:from>
    <xdr:to>
      <xdr:col>1</xdr:col>
      <xdr:colOff>383541</xdr:colOff>
      <xdr:row>20</xdr:row>
      <xdr:rowOff>149318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F1566F0B-FC26-88B2-D25B-0C1E29CDA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2091" y="3638550"/>
          <a:ext cx="1134110" cy="8922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5</xdr:row>
      <xdr:rowOff>8890</xdr:rowOff>
    </xdr:from>
    <xdr:to>
      <xdr:col>2</xdr:col>
      <xdr:colOff>38543</xdr:colOff>
      <xdr:row>8</xdr:row>
      <xdr:rowOff>34855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A29E216E-F76D-4F4E-9C72-5A3AB9C16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" y="1137920"/>
          <a:ext cx="1542223" cy="573335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</xdr:colOff>
      <xdr:row>0</xdr:row>
      <xdr:rowOff>91440</xdr:rowOff>
    </xdr:from>
    <xdr:to>
      <xdr:col>2</xdr:col>
      <xdr:colOff>190805</xdr:colOff>
      <xdr:row>4</xdr:row>
      <xdr:rowOff>110490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FD0B1EA7-782A-4EF0-B873-08D428F6E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" y="88900"/>
          <a:ext cx="1638605" cy="758190"/>
        </a:xfrm>
        <a:prstGeom prst="rect">
          <a:avLst/>
        </a:prstGeom>
      </xdr:spPr>
    </xdr:pic>
    <xdr:clientData/>
  </xdr:twoCellAnchor>
  <xdr:twoCellAnchor editAs="oneCell">
    <xdr:from>
      <xdr:col>0</xdr:col>
      <xdr:colOff>196851</xdr:colOff>
      <xdr:row>18</xdr:row>
      <xdr:rowOff>129540</xdr:rowOff>
    </xdr:from>
    <xdr:to>
      <xdr:col>1</xdr:col>
      <xdr:colOff>459741</xdr:colOff>
      <xdr:row>23</xdr:row>
      <xdr:rowOff>79433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2A9F7BB2-4F6E-9280-B85C-1E1E88928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851" y="4136390"/>
          <a:ext cx="1215390" cy="910013"/>
        </a:xfrm>
        <a:prstGeom prst="rect">
          <a:avLst/>
        </a:prstGeom>
      </xdr:spPr>
    </xdr:pic>
    <xdr:clientData/>
  </xdr:twoCellAnchor>
  <xdr:twoCellAnchor editAs="oneCell">
    <xdr:from>
      <xdr:col>0</xdr:col>
      <xdr:colOff>241300</xdr:colOff>
      <xdr:row>9</xdr:row>
      <xdr:rowOff>120650</xdr:rowOff>
    </xdr:from>
    <xdr:to>
      <xdr:col>1</xdr:col>
      <xdr:colOff>73562</xdr:colOff>
      <xdr:row>17</xdr:row>
      <xdr:rowOff>265833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172EED9-CFC7-A6BB-3B06-3B5540D9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300" y="2070100"/>
          <a:ext cx="780952" cy="1859683"/>
        </a:xfrm>
        <a:prstGeom prst="rect">
          <a:avLst/>
        </a:prstGeom>
      </xdr:spPr>
    </xdr:pic>
    <xdr:clientData/>
  </xdr:twoCellAnchor>
  <xdr:twoCellAnchor editAs="oneCell">
    <xdr:from>
      <xdr:col>0</xdr:col>
      <xdr:colOff>116840</xdr:colOff>
      <xdr:row>24</xdr:row>
      <xdr:rowOff>187961</xdr:rowOff>
    </xdr:from>
    <xdr:to>
      <xdr:col>1</xdr:col>
      <xdr:colOff>193040</xdr:colOff>
      <xdr:row>32</xdr:row>
      <xdr:rowOff>78795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8994FC14-65BD-F8E1-AA1A-1662684D1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840" y="5337811"/>
          <a:ext cx="1038860" cy="1428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5</xdr:row>
      <xdr:rowOff>8890</xdr:rowOff>
    </xdr:from>
    <xdr:to>
      <xdr:col>2</xdr:col>
      <xdr:colOff>41083</xdr:colOff>
      <xdr:row>8</xdr:row>
      <xdr:rowOff>72955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BC413A39-1E8A-4529-B51E-85E8BC144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" y="1137920"/>
          <a:ext cx="1546033" cy="617785"/>
        </a:xfrm>
        <a:prstGeom prst="rect">
          <a:avLst/>
        </a:prstGeom>
      </xdr:spPr>
    </xdr:pic>
    <xdr:clientData/>
  </xdr:twoCellAnchor>
  <xdr:twoCellAnchor editAs="oneCell">
    <xdr:from>
      <xdr:col>0</xdr:col>
      <xdr:colOff>66040</xdr:colOff>
      <xdr:row>0</xdr:row>
      <xdr:rowOff>88900</xdr:rowOff>
    </xdr:from>
    <xdr:to>
      <xdr:col>2</xdr:col>
      <xdr:colOff>193345</xdr:colOff>
      <xdr:row>4</xdr:row>
      <xdr:rowOff>152400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C0D1BA8C-8329-4244-B42B-23576ACF2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" y="88900"/>
          <a:ext cx="1644955" cy="996950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400051</xdr:colOff>
      <xdr:row>22</xdr:row>
      <xdr:rowOff>12700</xdr:rowOff>
    </xdr:from>
    <xdr:to>
      <xdr:col>2</xdr:col>
      <xdr:colOff>113031</xdr:colOff>
      <xdr:row>26</xdr:row>
      <xdr:rowOff>187383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C5229622-9D89-45AA-A2B5-3009037D5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1" y="4781550"/>
          <a:ext cx="1230630" cy="921443"/>
        </a:xfrm>
        <a:prstGeom prst="rect">
          <a:avLst/>
        </a:prstGeom>
      </xdr:spPr>
    </xdr:pic>
    <xdr:clientData/>
  </xdr:twoCellAnchor>
  <xdr:twoCellAnchor editAs="oneCell">
    <xdr:from>
      <xdr:col>0</xdr:col>
      <xdr:colOff>298450</xdr:colOff>
      <xdr:row>27</xdr:row>
      <xdr:rowOff>177801</xdr:rowOff>
    </xdr:from>
    <xdr:to>
      <xdr:col>1</xdr:col>
      <xdr:colOff>377190</xdr:colOff>
      <xdr:row>34</xdr:row>
      <xdr:rowOff>262945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90E3A68-1561-4105-BDEE-65F37E626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8450" y="5899151"/>
          <a:ext cx="1031240" cy="1451664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17</xdr:row>
      <xdr:rowOff>87631</xdr:rowOff>
    </xdr:from>
    <xdr:to>
      <xdr:col>2</xdr:col>
      <xdr:colOff>78740</xdr:colOff>
      <xdr:row>21</xdr:row>
      <xdr:rowOff>72985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3E6D199D-1608-77A5-7D88-45B96B9EA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9550" y="3751581"/>
          <a:ext cx="1393190" cy="899754"/>
        </a:xfrm>
        <a:prstGeom prst="rect">
          <a:avLst/>
        </a:prstGeom>
      </xdr:spPr>
    </xdr:pic>
    <xdr:clientData/>
  </xdr:twoCellAnchor>
  <xdr:twoCellAnchor editAs="oneCell">
    <xdr:from>
      <xdr:col>0</xdr:col>
      <xdr:colOff>264160</xdr:colOff>
      <xdr:row>9</xdr:row>
      <xdr:rowOff>228600</xdr:rowOff>
    </xdr:from>
    <xdr:to>
      <xdr:col>1</xdr:col>
      <xdr:colOff>264041</xdr:colOff>
      <xdr:row>16</xdr:row>
      <xdr:rowOff>226059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5968908C-2BC2-6DCC-B734-E0A7F5BF9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4160" y="2178050"/>
          <a:ext cx="952381" cy="14681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</xdr:colOff>
      <xdr:row>0</xdr:row>
      <xdr:rowOff>91440</xdr:rowOff>
    </xdr:from>
    <xdr:to>
      <xdr:col>2</xdr:col>
      <xdr:colOff>193345</xdr:colOff>
      <xdr:row>5</xdr:row>
      <xdr:rowOff>116840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DF2A07C-D923-4BF3-B1E9-E61F8C972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" y="88900"/>
          <a:ext cx="1642415" cy="955040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5</xdr:row>
      <xdr:rowOff>57150</xdr:rowOff>
    </xdr:from>
    <xdr:to>
      <xdr:col>1</xdr:col>
      <xdr:colOff>383540</xdr:colOff>
      <xdr:row>7</xdr:row>
      <xdr:rowOff>111068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C39836FA-2F69-4810-29E2-DC35CD560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00" y="1187450"/>
          <a:ext cx="1247140" cy="434918"/>
        </a:xfrm>
        <a:prstGeom prst="rect">
          <a:avLst/>
        </a:prstGeom>
      </xdr:spPr>
    </xdr:pic>
    <xdr:clientData/>
  </xdr:twoCellAnchor>
  <xdr:twoCellAnchor editAs="oneCell">
    <xdr:from>
      <xdr:col>0</xdr:col>
      <xdr:colOff>91441</xdr:colOff>
      <xdr:row>18</xdr:row>
      <xdr:rowOff>97790</xdr:rowOff>
    </xdr:from>
    <xdr:to>
      <xdr:col>1</xdr:col>
      <xdr:colOff>307340</xdr:colOff>
      <xdr:row>22</xdr:row>
      <xdr:rowOff>79807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30F2B7D-727F-C03C-48D3-8FB4A35CA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1" y="3933190"/>
          <a:ext cx="1179829" cy="944677"/>
        </a:xfrm>
        <a:prstGeom prst="rect">
          <a:avLst/>
        </a:prstGeom>
      </xdr:spPr>
    </xdr:pic>
    <xdr:clientData/>
  </xdr:twoCellAnchor>
  <xdr:twoCellAnchor editAs="oneCell">
    <xdr:from>
      <xdr:col>0</xdr:col>
      <xdr:colOff>97791</xdr:colOff>
      <xdr:row>30</xdr:row>
      <xdr:rowOff>25400</xdr:rowOff>
    </xdr:from>
    <xdr:to>
      <xdr:col>0</xdr:col>
      <xdr:colOff>872490</xdr:colOff>
      <xdr:row>36</xdr:row>
      <xdr:rowOff>34924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4AC91523-0DE4-53B3-5280-C939F1AB7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791" y="6337300"/>
          <a:ext cx="759459" cy="1146174"/>
        </a:xfrm>
        <a:prstGeom prst="rect">
          <a:avLst/>
        </a:prstGeom>
      </xdr:spPr>
    </xdr:pic>
    <xdr:clientData/>
  </xdr:twoCellAnchor>
  <xdr:twoCellAnchor editAs="oneCell">
    <xdr:from>
      <xdr:col>0</xdr:col>
      <xdr:colOff>279401</xdr:colOff>
      <xdr:row>14</xdr:row>
      <xdr:rowOff>26670</xdr:rowOff>
    </xdr:from>
    <xdr:to>
      <xdr:col>2</xdr:col>
      <xdr:colOff>34290</xdr:colOff>
      <xdr:row>17</xdr:row>
      <xdr:rowOff>148969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9B4F1919-1855-2598-C8E1-CAA99D94D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9401" y="3100070"/>
          <a:ext cx="1261109" cy="68744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15241</xdr:colOff>
      <xdr:row>8</xdr:row>
      <xdr:rowOff>190500</xdr:rowOff>
    </xdr:from>
    <xdr:to>
      <xdr:col>0</xdr:col>
      <xdr:colOff>840740</xdr:colOff>
      <xdr:row>13</xdr:row>
      <xdr:rowOff>117706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4634D327-F628-6A01-F0B3-FF10B7CC6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1" y="1911350"/>
          <a:ext cx="825499" cy="1096876"/>
        </a:xfrm>
        <a:prstGeom prst="rect">
          <a:avLst/>
        </a:prstGeom>
      </xdr:spPr>
    </xdr:pic>
    <xdr:clientData/>
  </xdr:twoCellAnchor>
  <xdr:twoCellAnchor editAs="oneCell">
    <xdr:from>
      <xdr:col>0</xdr:col>
      <xdr:colOff>113031</xdr:colOff>
      <xdr:row>23</xdr:row>
      <xdr:rowOff>72552</xdr:rowOff>
    </xdr:from>
    <xdr:to>
      <xdr:col>0</xdr:col>
      <xdr:colOff>841779</xdr:colOff>
      <xdr:row>29</xdr:row>
      <xdr:rowOff>186690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533D4129-DEBF-B074-F549-94D5BE70B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3031" y="5050952"/>
          <a:ext cx="740178" cy="12482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</xdr:colOff>
      <xdr:row>0</xdr:row>
      <xdr:rowOff>91440</xdr:rowOff>
    </xdr:from>
    <xdr:to>
      <xdr:col>2</xdr:col>
      <xdr:colOff>193345</xdr:colOff>
      <xdr:row>6</xdr:row>
      <xdr:rowOff>154940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D7F6A40B-7D81-48A7-A463-843890F71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" y="91440"/>
          <a:ext cx="1644955" cy="1160780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5</xdr:row>
      <xdr:rowOff>57150</xdr:rowOff>
    </xdr:from>
    <xdr:to>
      <xdr:col>1</xdr:col>
      <xdr:colOff>383540</xdr:colOff>
      <xdr:row>7</xdr:row>
      <xdr:rowOff>147898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80D117C0-8E3A-4722-9083-BE63F4C15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00" y="1192530"/>
          <a:ext cx="1247140" cy="45015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20</xdr:row>
      <xdr:rowOff>219711</xdr:rowOff>
    </xdr:from>
    <xdr:to>
      <xdr:col>1</xdr:col>
      <xdr:colOff>148590</xdr:colOff>
      <xdr:row>26</xdr:row>
      <xdr:rowOff>2840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C165FF33-805F-4904-AA12-6526BBC5C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" y="4486911"/>
          <a:ext cx="1089660" cy="1083609"/>
        </a:xfrm>
        <a:prstGeom prst="rect">
          <a:avLst/>
        </a:prstGeom>
      </xdr:spPr>
    </xdr:pic>
    <xdr:clientData/>
  </xdr:twoCellAnchor>
  <xdr:twoCellAnchor editAs="oneCell">
    <xdr:from>
      <xdr:col>0</xdr:col>
      <xdr:colOff>913131</xdr:colOff>
      <xdr:row>32</xdr:row>
      <xdr:rowOff>25400</xdr:rowOff>
    </xdr:from>
    <xdr:to>
      <xdr:col>2</xdr:col>
      <xdr:colOff>154940</xdr:colOff>
      <xdr:row>37</xdr:row>
      <xdr:rowOff>226694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E7EF845-BD61-4BC0-BF84-2750EB6DE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3131" y="6731000"/>
          <a:ext cx="759459" cy="1191894"/>
        </a:xfrm>
        <a:prstGeom prst="rect">
          <a:avLst/>
        </a:prstGeom>
      </xdr:spPr>
    </xdr:pic>
    <xdr:clientData/>
  </xdr:twoCellAnchor>
  <xdr:twoCellAnchor editAs="oneCell">
    <xdr:from>
      <xdr:col>0</xdr:col>
      <xdr:colOff>454661</xdr:colOff>
      <xdr:row>13</xdr:row>
      <xdr:rowOff>57150</xdr:rowOff>
    </xdr:from>
    <xdr:to>
      <xdr:col>2</xdr:col>
      <xdr:colOff>193040</xdr:colOff>
      <xdr:row>17</xdr:row>
      <xdr:rowOff>2919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7B6CAC15-A225-4020-8C96-6057CBED8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4661" y="2952750"/>
          <a:ext cx="1259839" cy="710309"/>
        </a:xfrm>
        <a:prstGeom prst="rect">
          <a:avLst/>
        </a:prstGeom>
      </xdr:spPr>
    </xdr:pic>
    <xdr:clientData/>
  </xdr:twoCellAnchor>
  <xdr:twoCellAnchor editAs="oneCell">
    <xdr:from>
      <xdr:col>0</xdr:col>
      <xdr:colOff>913131</xdr:colOff>
      <xdr:row>25</xdr:row>
      <xdr:rowOff>49692</xdr:rowOff>
    </xdr:from>
    <xdr:to>
      <xdr:col>2</xdr:col>
      <xdr:colOff>145819</xdr:colOff>
      <xdr:row>32</xdr:row>
      <xdr:rowOff>7620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631A30F-96BA-484E-9FBD-3DA1DEDA2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3131" y="5421792"/>
          <a:ext cx="740178" cy="13015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185158</xdr:rowOff>
    </xdr:from>
    <xdr:to>
      <xdr:col>1</xdr:col>
      <xdr:colOff>40640</xdr:colOff>
      <xdr:row>13</xdr:row>
      <xdr:rowOff>41891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CDF3F1AA-EEDD-C5CE-BBFB-414E9951A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914898"/>
          <a:ext cx="998220" cy="1025133"/>
        </a:xfrm>
        <a:prstGeom prst="rect">
          <a:avLst/>
        </a:prstGeom>
      </xdr:spPr>
    </xdr:pic>
    <xdr:clientData/>
  </xdr:twoCellAnchor>
  <xdr:twoCellAnchor editAs="oneCell">
    <xdr:from>
      <xdr:col>0</xdr:col>
      <xdr:colOff>124024</xdr:colOff>
      <xdr:row>17</xdr:row>
      <xdr:rowOff>139950</xdr:rowOff>
    </xdr:from>
    <xdr:to>
      <xdr:col>2</xdr:col>
      <xdr:colOff>70888</xdr:colOff>
      <xdr:row>20</xdr:row>
      <xdr:rowOff>228599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F5E1144B-5329-51CA-0D8D-96C15BD80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4024" y="3797550"/>
          <a:ext cx="1454354" cy="69824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</xdr:colOff>
      <xdr:row>0</xdr:row>
      <xdr:rowOff>91440</xdr:rowOff>
    </xdr:from>
    <xdr:to>
      <xdr:col>2</xdr:col>
      <xdr:colOff>193345</xdr:colOff>
      <xdr:row>6</xdr:row>
      <xdr:rowOff>148590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D953B710-58E9-470C-889E-D06EDDE31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" y="88900"/>
          <a:ext cx="1644955" cy="1158240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5</xdr:row>
      <xdr:rowOff>57150</xdr:rowOff>
    </xdr:from>
    <xdr:to>
      <xdr:col>1</xdr:col>
      <xdr:colOff>383540</xdr:colOff>
      <xdr:row>7</xdr:row>
      <xdr:rowOff>149168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4A71BB5F-DACD-459E-8361-1F470766D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60" y="1189990"/>
          <a:ext cx="1249680" cy="445078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137161</xdr:colOff>
      <xdr:row>9</xdr:row>
      <xdr:rowOff>95250</xdr:rowOff>
    </xdr:from>
    <xdr:to>
      <xdr:col>1</xdr:col>
      <xdr:colOff>460609</xdr:colOff>
      <xdr:row>19</xdr:row>
      <xdr:rowOff>34290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1818289E-D29C-4FC0-8E89-CF490F2DE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1" y="2012950"/>
          <a:ext cx="1283568" cy="2043430"/>
        </a:xfrm>
        <a:prstGeom prst="rect">
          <a:avLst/>
        </a:prstGeom>
      </xdr:spPr>
    </xdr:pic>
    <xdr:clientData/>
  </xdr:twoCellAnchor>
  <xdr:twoCellAnchor editAs="oneCell">
    <xdr:from>
      <xdr:col>0</xdr:col>
      <xdr:colOff>87630</xdr:colOff>
      <xdr:row>19</xdr:row>
      <xdr:rowOff>156210</xdr:rowOff>
    </xdr:from>
    <xdr:to>
      <xdr:col>2</xdr:col>
      <xdr:colOff>72551</xdr:colOff>
      <xdr:row>25</xdr:row>
      <xdr:rowOff>149859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DB514F0A-1809-80E6-E4A5-18A1A8B9A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" y="4182110"/>
          <a:ext cx="1496221" cy="1319529"/>
        </a:xfrm>
        <a:prstGeom prst="rect">
          <a:avLst/>
        </a:prstGeom>
      </xdr:spPr>
    </xdr:pic>
    <xdr:clientData/>
  </xdr:twoCellAnchor>
  <xdr:twoCellAnchor editAs="oneCell">
    <xdr:from>
      <xdr:col>0</xdr:col>
      <xdr:colOff>300992</xdr:colOff>
      <xdr:row>27</xdr:row>
      <xdr:rowOff>116841</xdr:rowOff>
    </xdr:from>
    <xdr:to>
      <xdr:col>1</xdr:col>
      <xdr:colOff>187423</xdr:colOff>
      <xdr:row>36</xdr:row>
      <xdr:rowOff>153670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EA659ED7-F8E5-4585-6315-52BDFA162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0992" y="5857241"/>
          <a:ext cx="831311" cy="17513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07D18-F403-4BFC-B412-0D08F493D811}">
  <sheetPr codeName="Foglio1">
    <pageSetUpPr fitToPage="1"/>
  </sheetPr>
  <dimension ref="A1:O31"/>
  <sheetViews>
    <sheetView tabSelected="1" zoomScaleNormal="100" workbookViewId="0">
      <selection activeCell="Q25" sqref="Q25"/>
    </sheetView>
  </sheetViews>
  <sheetFormatPr defaultRowHeight="14.4" x14ac:dyDescent="0.3"/>
  <cols>
    <col min="1" max="1" width="27.5546875" customWidth="1"/>
    <col min="2" max="2" width="10" customWidth="1"/>
    <col min="3" max="15" width="10.77734375" style="60" customWidth="1"/>
    <col min="16" max="33" width="3.77734375" customWidth="1"/>
  </cols>
  <sheetData>
    <row r="1" spans="1:11" ht="13.95" customHeight="1" thickBot="1" x14ac:dyDescent="0.35">
      <c r="A1" s="288" t="s">
        <v>16666</v>
      </c>
      <c r="B1" s="289" t="s">
        <v>15137</v>
      </c>
      <c r="C1" s="288" t="s">
        <v>15122</v>
      </c>
      <c r="D1" s="288" t="s">
        <v>15123</v>
      </c>
      <c r="E1" s="288" t="s">
        <v>15124</v>
      </c>
      <c r="F1" s="288" t="s">
        <v>15125</v>
      </c>
      <c r="G1" s="288" t="s">
        <v>15126</v>
      </c>
      <c r="H1" s="288" t="s">
        <v>15128</v>
      </c>
      <c r="I1" s="288" t="s">
        <v>15127</v>
      </c>
      <c r="J1" s="288" t="s">
        <v>15128</v>
      </c>
      <c r="K1" s="288" t="s">
        <v>15127</v>
      </c>
    </row>
    <row r="2" spans="1:11" ht="13.95" customHeight="1" x14ac:dyDescent="0.3">
      <c r="A2" s="256" t="s">
        <v>16670</v>
      </c>
      <c r="B2" s="278" t="s">
        <v>5440</v>
      </c>
      <c r="C2" s="254"/>
      <c r="D2" s="99"/>
      <c r="E2" s="99"/>
      <c r="F2" s="99"/>
      <c r="G2" s="99"/>
      <c r="H2" s="99"/>
      <c r="I2" s="297"/>
      <c r="J2" s="298"/>
      <c r="K2" s="190"/>
    </row>
    <row r="3" spans="1:11" ht="13.95" customHeight="1" x14ac:dyDescent="0.3">
      <c r="A3" s="256" t="s">
        <v>16671</v>
      </c>
      <c r="B3" s="278">
        <v>35</v>
      </c>
      <c r="C3" s="255"/>
      <c r="D3" s="241"/>
      <c r="E3" s="241"/>
      <c r="F3" s="241"/>
      <c r="G3" s="241"/>
      <c r="H3" s="241"/>
      <c r="I3" s="299"/>
      <c r="J3" s="300"/>
      <c r="K3" s="191"/>
    </row>
    <row r="4" spans="1:11" ht="13.95" customHeight="1" x14ac:dyDescent="0.3">
      <c r="A4" s="256" t="s">
        <v>16672</v>
      </c>
      <c r="B4" s="278">
        <v>5</v>
      </c>
      <c r="C4" s="255"/>
      <c r="D4" s="241"/>
      <c r="E4" s="241"/>
      <c r="F4" s="241"/>
      <c r="G4" s="241"/>
      <c r="H4" s="241"/>
      <c r="I4" s="299"/>
      <c r="J4" s="300"/>
      <c r="K4" s="191"/>
    </row>
    <row r="5" spans="1:11" ht="13.95" customHeight="1" x14ac:dyDescent="0.3">
      <c r="A5" s="256" t="s">
        <v>16673</v>
      </c>
      <c r="B5" s="278">
        <v>20</v>
      </c>
      <c r="C5" s="255"/>
      <c r="D5" s="241"/>
      <c r="E5" s="241"/>
      <c r="F5" s="241"/>
      <c r="G5" s="241"/>
      <c r="H5" s="241"/>
      <c r="I5" s="299"/>
      <c r="J5" s="300"/>
      <c r="K5" s="191"/>
    </row>
    <row r="6" spans="1:11" ht="13.95" customHeight="1" x14ac:dyDescent="0.3">
      <c r="A6" s="256" t="s">
        <v>16667</v>
      </c>
      <c r="B6" s="279">
        <v>0</v>
      </c>
      <c r="C6" s="255"/>
      <c r="D6" s="241"/>
      <c r="E6" s="241"/>
      <c r="F6" s="241"/>
      <c r="G6" s="241"/>
      <c r="H6" s="242"/>
      <c r="I6" s="301"/>
      <c r="J6" s="302"/>
      <c r="K6" s="243"/>
    </row>
    <row r="7" spans="1:11" ht="13.95" customHeight="1" x14ac:dyDescent="0.3">
      <c r="A7" s="256" t="s">
        <v>16677</v>
      </c>
      <c r="B7" s="280">
        <v>90</v>
      </c>
      <c r="C7" s="241"/>
      <c r="D7" s="241"/>
      <c r="E7" s="241"/>
      <c r="F7" s="241"/>
      <c r="G7" s="241"/>
      <c r="H7" s="242" t="s">
        <v>16676</v>
      </c>
      <c r="I7" s="301" t="s">
        <v>16676</v>
      </c>
      <c r="J7" s="302" t="s">
        <v>16678</v>
      </c>
      <c r="K7" s="243" t="s">
        <v>16678</v>
      </c>
    </row>
    <row r="8" spans="1:11" ht="13.95" customHeight="1" x14ac:dyDescent="0.3">
      <c r="A8" s="256" t="s">
        <v>16669</v>
      </c>
      <c r="B8" s="281">
        <v>45</v>
      </c>
      <c r="C8" s="242">
        <v>80</v>
      </c>
      <c r="D8" s="242">
        <v>150</v>
      </c>
      <c r="E8" s="242">
        <v>240</v>
      </c>
      <c r="F8" s="242">
        <v>180</v>
      </c>
      <c r="G8" s="242">
        <v>280</v>
      </c>
      <c r="H8" s="242">
        <v>360</v>
      </c>
      <c r="I8" s="301">
        <v>480</v>
      </c>
      <c r="J8" s="302">
        <v>300</v>
      </c>
      <c r="K8" s="243">
        <v>400</v>
      </c>
    </row>
    <row r="9" spans="1:11" ht="10.199999999999999" customHeight="1" x14ac:dyDescent="0.3">
      <c r="A9" s="246"/>
      <c r="B9" s="247" t="s">
        <v>16675</v>
      </c>
      <c r="C9" s="241"/>
      <c r="D9" s="241"/>
      <c r="E9" s="241"/>
      <c r="F9" s="241"/>
      <c r="G9" s="241"/>
      <c r="H9" s="241"/>
      <c r="I9" s="299"/>
      <c r="J9" s="300"/>
      <c r="K9" s="191"/>
    </row>
    <row r="10" spans="1:11" ht="10.050000000000001" customHeight="1" x14ac:dyDescent="0.3">
      <c r="A10" s="248" t="str">
        <f>fx!E2</f>
        <v>PROFILATO TELAIO Z</v>
      </c>
      <c r="B10" s="249" t="s">
        <v>15138</v>
      </c>
      <c r="C10" s="244" t="str">
        <f>fx!D2</f>
        <v>D1060000</v>
      </c>
      <c r="D10" s="244" t="str">
        <f>dk!D2</f>
        <v>D1060000</v>
      </c>
      <c r="E10" s="244" t="str">
        <f>ddk!$D$2</f>
        <v>D1060000</v>
      </c>
      <c r="F10" s="244" t="str">
        <f>pbdk!$D$2</f>
        <v>D1060012</v>
      </c>
      <c r="G10" s="244" t="str">
        <f>pbdk!$D$2</f>
        <v>D1060012</v>
      </c>
      <c r="H10" s="244" t="str">
        <f>PT1Ac!$D$2</f>
        <v>D1060073</v>
      </c>
      <c r="I10" s="303" t="str">
        <f>PT2Ac!D2</f>
        <v>D1060073</v>
      </c>
      <c r="J10" s="304" t="str">
        <f>PT1As!D2</f>
        <v>D1060011</v>
      </c>
      <c r="K10" s="198"/>
    </row>
    <row r="11" spans="1:11" ht="10.050000000000001" customHeight="1" x14ac:dyDescent="0.3">
      <c r="A11" s="248" t="str">
        <f>fx!E4</f>
        <v>PROFILATO TELAIO L</v>
      </c>
      <c r="B11" s="250" t="s">
        <v>15139</v>
      </c>
      <c r="C11" s="244" t="str">
        <f>fx!D4</f>
        <v>D1060002</v>
      </c>
      <c r="D11" s="244" t="str">
        <f>dk!D4</f>
        <v>D1060002</v>
      </c>
      <c r="E11" s="244" t="str">
        <f>ddk!$D$4</f>
        <v>D1060002</v>
      </c>
      <c r="F11" s="244" t="str">
        <f>pbdk!$D$4</f>
        <v>D1060059</v>
      </c>
      <c r="G11" s="244" t="str">
        <f>pbddk!$D$4</f>
        <v>D1060059</v>
      </c>
      <c r="H11" s="244" t="str">
        <f>PT1Ac!$D$16</f>
        <v>D3210126</v>
      </c>
      <c r="I11" s="303" t="str">
        <f>PT2Ac!D16</f>
        <v>D3210126</v>
      </c>
      <c r="J11" s="304" t="str">
        <f>PT1As!D5</f>
        <v>D1060094</v>
      </c>
      <c r="K11" s="198"/>
    </row>
    <row r="12" spans="1:11" ht="10.050000000000001" customHeight="1" x14ac:dyDescent="0.3">
      <c r="A12" s="248" t="str">
        <f>dk!E5</f>
        <v>PROFILATO ANTA Z PIANA</v>
      </c>
      <c r="B12" s="251" t="s">
        <v>16680</v>
      </c>
      <c r="C12" s="244"/>
      <c r="D12" s="244" t="str">
        <f>dk!D5</f>
        <v>D1060025</v>
      </c>
      <c r="E12" s="244" t="str">
        <f>ddk!$D$5</f>
        <v>D1060025</v>
      </c>
      <c r="F12" s="244" t="str">
        <f>pbdk!$D$5</f>
        <v>D1060027</v>
      </c>
      <c r="G12" s="244" t="str">
        <f>pbddk!$D$5</f>
        <v>D1060027</v>
      </c>
      <c r="H12" s="244" t="str">
        <f>PT1Ac!$D$4</f>
        <v>D1060087</v>
      </c>
      <c r="I12" s="303" t="str">
        <f>PT2Ac!D4</f>
        <v>D1060087</v>
      </c>
      <c r="J12" s="304" t="str">
        <f>PT1As!D7</f>
        <v>D1060075</v>
      </c>
      <c r="K12" s="198"/>
    </row>
    <row r="13" spans="1:11" ht="10.050000000000001" customHeight="1" x14ac:dyDescent="0.3">
      <c r="A13" s="248" t="str">
        <f>ddk!$E$7</f>
        <v>PROFILATO STULP PIANO</v>
      </c>
      <c r="B13" s="251" t="s">
        <v>16681</v>
      </c>
      <c r="C13" s="244"/>
      <c r="D13" s="244"/>
      <c r="E13" s="244" t="str">
        <f>ddk!$D$7</f>
        <v>D1060034</v>
      </c>
      <c r="F13" s="244"/>
      <c r="G13" s="244" t="str">
        <f>pbddk!$D$8</f>
        <v>D1060034</v>
      </c>
      <c r="H13" s="244"/>
      <c r="I13" s="303"/>
      <c r="J13" s="304"/>
      <c r="K13" s="198"/>
    </row>
    <row r="14" spans="1:11" ht="10.050000000000001" customHeight="1" x14ac:dyDescent="0.3">
      <c r="A14" s="248" t="str">
        <f>PT2Ac!E6</f>
        <v>PROF. ANTA T PORTE COMPLAN. APERT. INT</v>
      </c>
      <c r="B14" s="251"/>
      <c r="C14" s="244"/>
      <c r="D14" s="244"/>
      <c r="E14" s="244"/>
      <c r="F14" s="244"/>
      <c r="G14" s="244"/>
      <c r="H14" s="244"/>
      <c r="I14" s="303" t="str">
        <f>PT2Ac!D6</f>
        <v>D1060088</v>
      </c>
      <c r="J14" s="304"/>
      <c r="K14" s="198"/>
    </row>
    <row r="15" spans="1:11" ht="10.050000000000001" customHeight="1" x14ac:dyDescent="0.3">
      <c r="A15" s="248" t="str">
        <f>pbdk!$E$7</f>
        <v>PROF.ZOCCOLO RIPORTATO H70MM ELEM. APRIB</v>
      </c>
      <c r="B15" s="251"/>
      <c r="C15" s="244"/>
      <c r="D15" s="244"/>
      <c r="E15" s="244"/>
      <c r="F15" s="244" t="str">
        <f>pbdk!$D$7</f>
        <v>D1060045</v>
      </c>
      <c r="G15" s="244" t="str">
        <f>pbddk!$D$7</f>
        <v>D1060045</v>
      </c>
      <c r="H15" s="244"/>
      <c r="I15" s="303"/>
      <c r="J15" s="304"/>
      <c r="K15" s="198"/>
    </row>
    <row r="16" spans="1:11" ht="10.050000000000001" customHeight="1" x14ac:dyDescent="0.3">
      <c r="A16" s="248" t="str">
        <f>PT1Ac!$E$6</f>
        <v>PROF. ZOCCOLO H160MM TIRAVITE EL. FISSI</v>
      </c>
      <c r="B16" s="251"/>
      <c r="C16" s="244"/>
      <c r="D16" s="244"/>
      <c r="E16" s="244"/>
      <c r="F16" s="244"/>
      <c r="G16" s="244"/>
      <c r="H16" s="244" t="str">
        <f>PT1Ac!$D$6</f>
        <v>D1060055</v>
      </c>
      <c r="I16" s="303" t="str">
        <f>PT2Ac!D7</f>
        <v>D1060055</v>
      </c>
      <c r="J16" s="304" t="str">
        <f>PT1As!D6</f>
        <v>D1060056</v>
      </c>
      <c r="K16" s="198"/>
    </row>
    <row r="17" spans="1:11" ht="10.050000000000001" customHeight="1" x14ac:dyDescent="0.3">
      <c r="A17" s="248" t="str">
        <f>PT1Ac!$E$7</f>
        <v>PROFILATO ZOCCOLO RIPORTATO</v>
      </c>
      <c r="B17" s="251"/>
      <c r="C17" s="244"/>
      <c r="D17" s="244"/>
      <c r="E17" s="244"/>
      <c r="F17" s="244"/>
      <c r="G17" s="244"/>
      <c r="H17" s="244" t="str">
        <f>PT1Ac!$D$7</f>
        <v>D1060095</v>
      </c>
      <c r="I17" s="303" t="str">
        <f>PT2Ac!D8</f>
        <v>D1060095</v>
      </c>
      <c r="J17" s="304" t="str">
        <f>PT1As!D4</f>
        <v>D1060097</v>
      </c>
      <c r="K17" s="198"/>
    </row>
    <row r="18" spans="1:11" ht="10.050000000000001" customHeight="1" x14ac:dyDescent="0.3">
      <c r="A18" s="248" t="str">
        <f>fx!E11</f>
        <v>PROFILATO FERMAVETRO A SCATTO 31.5mm</v>
      </c>
      <c r="B18" s="251"/>
      <c r="C18" s="244" t="str">
        <f>fx!D11</f>
        <v>D3290021</v>
      </c>
      <c r="D18" s="244" t="str">
        <f>dk!D11</f>
        <v>D3290021</v>
      </c>
      <c r="E18" s="244" t="str">
        <f>ddk!$D$11</f>
        <v>D3290021</v>
      </c>
      <c r="F18" s="244" t="str">
        <f>pbdk!$D$11</f>
        <v>D3290021</v>
      </c>
      <c r="G18" s="244" t="str">
        <f>pbddk!$D$11</f>
        <v>D3290021</v>
      </c>
      <c r="H18" s="244" t="str">
        <f>PT1Ac!$D$14</f>
        <v>D3290021</v>
      </c>
      <c r="I18" s="303" t="str">
        <f>PT2Ac!D14</f>
        <v>D3290021</v>
      </c>
      <c r="J18" s="304" t="str">
        <f>PT1As!D15</f>
        <v>D3290021</v>
      </c>
      <c r="K18" s="198"/>
    </row>
    <row r="19" spans="1:11" ht="10.050000000000001" customHeight="1" thickBot="1" x14ac:dyDescent="0.35">
      <c r="A19" s="252"/>
      <c r="B19" s="251"/>
      <c r="C19" s="199"/>
      <c r="D19" s="199"/>
      <c r="E19" s="199"/>
      <c r="F19" s="199"/>
      <c r="G19" s="199"/>
      <c r="H19" s="199"/>
      <c r="I19" s="305"/>
      <c r="J19" s="306"/>
      <c r="K19" s="200"/>
    </row>
    <row r="20" spans="1:11" ht="13.95" customHeight="1" x14ac:dyDescent="0.3">
      <c r="A20" s="257" t="s">
        <v>5441</v>
      </c>
      <c r="B20" s="240"/>
      <c r="C20" s="269">
        <v>1</v>
      </c>
      <c r="D20" s="270">
        <v>1</v>
      </c>
      <c r="E20" s="270">
        <v>1</v>
      </c>
      <c r="F20" s="270">
        <v>1</v>
      </c>
      <c r="G20" s="270">
        <v>1</v>
      </c>
      <c r="H20" s="270">
        <v>1</v>
      </c>
      <c r="I20" s="270">
        <v>1</v>
      </c>
      <c r="J20" s="270">
        <v>1</v>
      </c>
      <c r="K20" s="271">
        <v>1</v>
      </c>
    </row>
    <row r="21" spans="1:11" ht="13.95" customHeight="1" x14ac:dyDescent="0.3">
      <c r="A21" s="257" t="s">
        <v>15129</v>
      </c>
      <c r="B21" s="240"/>
      <c r="C21" s="272">
        <v>800</v>
      </c>
      <c r="D21" s="273">
        <v>658</v>
      </c>
      <c r="E21" s="273">
        <v>1200</v>
      </c>
      <c r="F21" s="273">
        <v>800</v>
      </c>
      <c r="G21" s="273">
        <v>1200</v>
      </c>
      <c r="H21" s="273">
        <v>1000</v>
      </c>
      <c r="I21" s="273">
        <v>1600</v>
      </c>
      <c r="J21" s="273">
        <v>1000</v>
      </c>
      <c r="K21" s="274">
        <v>1600</v>
      </c>
    </row>
    <row r="22" spans="1:11" ht="13.95" customHeight="1" thickBot="1" x14ac:dyDescent="0.35">
      <c r="A22" s="257" t="s">
        <v>15130</v>
      </c>
      <c r="B22" s="240"/>
      <c r="C22" s="275">
        <v>1400</v>
      </c>
      <c r="D22" s="276">
        <v>1000</v>
      </c>
      <c r="E22" s="276">
        <v>1400</v>
      </c>
      <c r="F22" s="276">
        <v>2200</v>
      </c>
      <c r="G22" s="276">
        <v>2200</v>
      </c>
      <c r="H22" s="276">
        <v>2300</v>
      </c>
      <c r="I22" s="276">
        <v>2300</v>
      </c>
      <c r="J22" s="276">
        <v>2300</v>
      </c>
      <c r="K22" s="277">
        <v>2300</v>
      </c>
    </row>
    <row r="23" spans="1:11" ht="13.95" customHeight="1" x14ac:dyDescent="0.3">
      <c r="A23" s="258" t="s">
        <v>15131</v>
      </c>
      <c r="B23" s="245"/>
      <c r="C23" s="260">
        <f>fx!B45+fx!B46</f>
        <v>86.212699300000011</v>
      </c>
      <c r="D23" s="261">
        <f>dk!$B$45+dk!$B$46</f>
        <v>138.90625470279997</v>
      </c>
      <c r="E23" s="261">
        <f>ddk!B45+ddk!B46</f>
        <v>303.32873925120003</v>
      </c>
      <c r="F23" s="261">
        <f>pbdk!B45+pbdk!B46</f>
        <v>327.15473104080007</v>
      </c>
      <c r="G23" s="261">
        <f>pbddk!B45+pbddk!B46</f>
        <v>617.87121665360019</v>
      </c>
      <c r="H23" s="261">
        <f>PT1Ac!B48+PT1Ac!B49</f>
        <v>360.95428225583998</v>
      </c>
      <c r="I23" s="261">
        <f>PT2Ac!B48+PT2Ac!B49</f>
        <v>536.34851035584006</v>
      </c>
      <c r="J23" s="261">
        <f>PT1As!M12+PT1As!M20</f>
        <v>384.51838090639995</v>
      </c>
      <c r="K23" s="262" t="e">
        <f>PT2Ac!D48+PT2Ac!D49</f>
        <v>#VALUE!</v>
      </c>
    </row>
    <row r="24" spans="1:11" ht="13.95" customHeight="1" x14ac:dyDescent="0.3">
      <c r="A24" s="258" t="s">
        <v>16667</v>
      </c>
      <c r="B24" s="245"/>
      <c r="C24" s="263">
        <f>C23*$B6/100</f>
        <v>0</v>
      </c>
      <c r="D24" s="264">
        <f t="shared" ref="D24:I24" si="0">D23*$B6/100</f>
        <v>0</v>
      </c>
      <c r="E24" s="264">
        <f t="shared" si="0"/>
        <v>0</v>
      </c>
      <c r="F24" s="264">
        <f t="shared" si="0"/>
        <v>0</v>
      </c>
      <c r="G24" s="264">
        <f t="shared" si="0"/>
        <v>0</v>
      </c>
      <c r="H24" s="264">
        <f t="shared" si="0"/>
        <v>0</v>
      </c>
      <c r="I24" s="264">
        <f t="shared" si="0"/>
        <v>0</v>
      </c>
      <c r="J24" s="264">
        <f t="shared" ref="J24:K24" si="1">J23*$B6/100</f>
        <v>0</v>
      </c>
      <c r="K24" s="265" t="e">
        <f t="shared" si="1"/>
        <v>#VALUE!</v>
      </c>
    </row>
    <row r="25" spans="1:11" ht="13.95" customHeight="1" x14ac:dyDescent="0.3">
      <c r="A25" s="258" t="s">
        <v>15132</v>
      </c>
      <c r="B25" s="245"/>
      <c r="C25" s="263">
        <f>fx!B47</f>
        <v>16.225999999999999</v>
      </c>
      <c r="D25" s="264">
        <f>dk!$B$47</f>
        <v>29.536687500000003</v>
      </c>
      <c r="E25" s="264">
        <f>ddk!B47</f>
        <v>45.97999999999999</v>
      </c>
      <c r="F25" s="264">
        <f>pbdk!B47</f>
        <v>39.07090909090909</v>
      </c>
      <c r="G25" s="264">
        <f>pbddk!B47</f>
        <v>66.856681818181812</v>
      </c>
      <c r="H25" s="264">
        <f>PT1Ac!B50</f>
        <v>33.896000000000001</v>
      </c>
      <c r="I25" s="264">
        <f>PT2Ac!B50</f>
        <v>29.317</v>
      </c>
      <c r="J25" s="264">
        <f>PT1As!M37</f>
        <v>42.541000000000004</v>
      </c>
      <c r="K25" s="265" t="str">
        <f>PT2Ac!D50</f>
        <v>D6220061</v>
      </c>
    </row>
    <row r="26" spans="1:11" ht="13.95" customHeight="1" x14ac:dyDescent="0.3">
      <c r="A26" s="258" t="s">
        <v>15133</v>
      </c>
      <c r="B26" s="245"/>
      <c r="C26" s="263">
        <f>fx!B48</f>
        <v>10.5754</v>
      </c>
      <c r="D26" s="264">
        <f>dk!$B$48</f>
        <v>18.145151999999996</v>
      </c>
      <c r="E26" s="264">
        <f>ddk!B48</f>
        <v>39.4801</v>
      </c>
      <c r="F26" s="264">
        <f>pbdk!B48</f>
        <v>32.831999999999994</v>
      </c>
      <c r="G26" s="264">
        <f>pbddk!B48</f>
        <v>61.559999999999995</v>
      </c>
      <c r="H26" s="264">
        <f>PT1Ac!B51</f>
        <v>25.309899999999999</v>
      </c>
      <c r="I26" s="264">
        <f>PT2Ac!B51</f>
        <v>32.446300000000001</v>
      </c>
      <c r="J26" s="264">
        <f>PT1As!M47</f>
        <v>33.7288</v>
      </c>
      <c r="K26" s="265" t="str">
        <f>PT2Ac!D51</f>
        <v>D6220059</v>
      </c>
    </row>
    <row r="27" spans="1:11" ht="13.95" customHeight="1" x14ac:dyDescent="0.3">
      <c r="A27" s="258" t="s">
        <v>15134</v>
      </c>
      <c r="B27" s="245"/>
      <c r="C27" s="263">
        <f>fx!B49</f>
        <v>0</v>
      </c>
      <c r="D27" s="264">
        <f>dk!$B$49</f>
        <v>91.592760000000013</v>
      </c>
      <c r="E27" s="264">
        <f>ddk!B49</f>
        <v>148.87199999999999</v>
      </c>
      <c r="F27" s="264">
        <f>pbdk!B49</f>
        <v>106.752104</v>
      </c>
      <c r="G27" s="264">
        <f>pbddk!B49</f>
        <v>183.92078400000005</v>
      </c>
      <c r="H27" s="264">
        <f>PT1Ac!B52</f>
        <v>240.30400000000003</v>
      </c>
      <c r="I27" s="264">
        <f>PT2Ac!B52</f>
        <v>152.28800000000001</v>
      </c>
      <c r="J27" s="264">
        <f>PT1As!M59</f>
        <v>160.60600000000002</v>
      </c>
      <c r="K27" s="265" t="str">
        <f>PT2Ac!D52</f>
        <v>D6220060</v>
      </c>
    </row>
    <row r="28" spans="1:11" ht="13.95" customHeight="1" x14ac:dyDescent="0.3">
      <c r="A28" s="258" t="s">
        <v>16668</v>
      </c>
      <c r="B28" s="245"/>
      <c r="C28" s="263">
        <f>$B7*($C21-50)*($C22-50)/1000000</f>
        <v>91.125</v>
      </c>
      <c r="D28" s="264">
        <f>$B7*(D21-150)*(D22-150)/1000000</f>
        <v>38.862000000000002</v>
      </c>
      <c r="E28" s="264">
        <f>$B7*(E21-240)*(E22-150)/1000000</f>
        <v>108</v>
      </c>
      <c r="F28" s="264">
        <f>$B7*(F21-234)*(F22-245)/1000000</f>
        <v>99.587699999999998</v>
      </c>
      <c r="G28" s="264">
        <f>$B7*(G21-387)*(G22-245)/1000000</f>
        <v>143.04734999999999</v>
      </c>
      <c r="H28" s="264">
        <f>$B7*(H21-252)*(H22-289)/1000000</f>
        <v>135.38051999999999</v>
      </c>
      <c r="I28" s="264">
        <f>$B7*(I21-412)*(I22-289)/1000000</f>
        <v>215.01612</v>
      </c>
      <c r="J28" s="264">
        <f>$B7*(J21-252)*(J22-289)/1000000</f>
        <v>135.38051999999999</v>
      </c>
      <c r="K28" s="265">
        <f>$B7*(K21-412)*(K22-289)/1000000</f>
        <v>215.01612</v>
      </c>
    </row>
    <row r="29" spans="1:11" ht="13.95" customHeight="1" thickBot="1" x14ac:dyDescent="0.35">
      <c r="A29" s="258" t="s">
        <v>16674</v>
      </c>
      <c r="B29" s="245"/>
      <c r="C29" s="266">
        <f>C8*($B8/60)</f>
        <v>60</v>
      </c>
      <c r="D29" s="267">
        <f t="shared" ref="D29:I29" si="2">D8*($B8/60)</f>
        <v>112.5</v>
      </c>
      <c r="E29" s="267">
        <f t="shared" si="2"/>
        <v>180</v>
      </c>
      <c r="F29" s="267">
        <f t="shared" si="2"/>
        <v>135</v>
      </c>
      <c r="G29" s="267">
        <f t="shared" si="2"/>
        <v>210</v>
      </c>
      <c r="H29" s="267">
        <f t="shared" si="2"/>
        <v>270</v>
      </c>
      <c r="I29" s="267">
        <f t="shared" si="2"/>
        <v>360</v>
      </c>
      <c r="J29" s="267">
        <f t="shared" ref="J29:K29" si="3">J8*($B8/60)</f>
        <v>225</v>
      </c>
      <c r="K29" s="268">
        <f t="shared" si="3"/>
        <v>300</v>
      </c>
    </row>
    <row r="30" spans="1:11" ht="13.95" customHeight="1" thickBot="1" x14ac:dyDescent="0.35">
      <c r="A30" s="290" t="s">
        <v>15136</v>
      </c>
      <c r="B30" s="291"/>
      <c r="C30" s="285">
        <f>SUM(C23:C27)</f>
        <v>113.01409930000001</v>
      </c>
      <c r="D30" s="286">
        <f t="shared" ref="D30:I30" si="4">SUM(D23:D27)</f>
        <v>278.18085420279999</v>
      </c>
      <c r="E30" s="286">
        <f t="shared" si="4"/>
        <v>537.66083925119995</v>
      </c>
      <c r="F30" s="286">
        <f t="shared" si="4"/>
        <v>505.80974413170918</v>
      </c>
      <c r="G30" s="286">
        <f t="shared" si="4"/>
        <v>930.20868247178203</v>
      </c>
      <c r="H30" s="286">
        <f t="shared" si="4"/>
        <v>660.46418225584011</v>
      </c>
      <c r="I30" s="286">
        <f t="shared" si="4"/>
        <v>750.39981035584003</v>
      </c>
      <c r="J30" s="286">
        <f t="shared" ref="J30:K30" si="5">SUM(J23:J27)</f>
        <v>621.39418090639992</v>
      </c>
      <c r="K30" s="287" t="e">
        <f t="shared" si="5"/>
        <v>#VALUE!</v>
      </c>
    </row>
    <row r="31" spans="1:11" ht="13.95" customHeight="1" thickBot="1" x14ac:dyDescent="0.35">
      <c r="A31" s="259" t="s">
        <v>15135</v>
      </c>
      <c r="B31" s="253"/>
      <c r="C31" s="282">
        <f>C30*C20</f>
        <v>113.01409930000001</v>
      </c>
      <c r="D31" s="283">
        <f t="shared" ref="D31:I31" si="6">D30*D20</f>
        <v>278.18085420279999</v>
      </c>
      <c r="E31" s="283">
        <f t="shared" si="6"/>
        <v>537.66083925119995</v>
      </c>
      <c r="F31" s="283">
        <f t="shared" si="6"/>
        <v>505.80974413170918</v>
      </c>
      <c r="G31" s="283">
        <f t="shared" si="6"/>
        <v>930.20868247178203</v>
      </c>
      <c r="H31" s="283">
        <f t="shared" si="6"/>
        <v>660.46418225584011</v>
      </c>
      <c r="I31" s="307">
        <f t="shared" si="6"/>
        <v>750.39981035584003</v>
      </c>
      <c r="J31" s="308">
        <f t="shared" ref="J31:K31" si="7">J30*J20</f>
        <v>621.39418090639992</v>
      </c>
      <c r="K31" s="284" t="e">
        <f t="shared" si="7"/>
        <v>#VALUE!</v>
      </c>
    </row>
  </sheetData>
  <pageMargins left="0.25" right="0.25" top="0.75" bottom="0.75" header="0.3" footer="0.3"/>
  <pageSetup paperSize="9" fitToHeight="0" orientation="landscape" horizontalDpi="4294967292" verticalDpi="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78943-8D30-43AA-A3D5-9FF3A98CE8EC}">
  <sheetPr codeName="Foglio10"/>
  <dimension ref="A1:K1639"/>
  <sheetViews>
    <sheetView workbookViewId="0">
      <selection activeCell="E322" sqref="E322"/>
    </sheetView>
  </sheetViews>
  <sheetFormatPr defaultColWidth="9.109375" defaultRowHeight="14.4" x14ac:dyDescent="0.3"/>
  <cols>
    <col min="1" max="1" width="12.6640625" style="2" customWidth="1"/>
    <col min="2" max="2" width="32.44140625" style="2" customWidth="1"/>
    <col min="3" max="3" width="6.5546875" customWidth="1"/>
    <col min="4" max="4" width="8.33203125" customWidth="1"/>
  </cols>
  <sheetData>
    <row r="1" spans="1:11" ht="76.8" thickBot="1" x14ac:dyDescent="0.35">
      <c r="A1" s="15" t="s">
        <v>0</v>
      </c>
      <c r="B1" s="15" t="s">
        <v>1</v>
      </c>
      <c r="C1" s="27" t="s">
        <v>4565</v>
      </c>
      <c r="D1" s="29" t="s">
        <v>5364</v>
      </c>
      <c r="E1" s="30" t="s">
        <v>5332</v>
      </c>
      <c r="F1" s="30" t="s">
        <v>5333</v>
      </c>
      <c r="G1" s="30" t="s">
        <v>5334</v>
      </c>
      <c r="H1" s="30" t="s">
        <v>5335</v>
      </c>
      <c r="I1" s="30" t="s">
        <v>5336</v>
      </c>
      <c r="J1" s="30" t="s">
        <v>5330</v>
      </c>
      <c r="K1" s="30" t="s">
        <v>5331</v>
      </c>
    </row>
    <row r="2" spans="1:11" s="2" customFormat="1" x14ac:dyDescent="0.3">
      <c r="A2" s="20" t="s">
        <v>4</v>
      </c>
      <c r="B2" s="28" t="s">
        <v>4564</v>
      </c>
      <c r="C2" s="31" t="s">
        <v>3963</v>
      </c>
      <c r="D2" s="14">
        <v>12.55</v>
      </c>
      <c r="E2" s="33">
        <v>15.2</v>
      </c>
      <c r="F2" s="33">
        <v>15.5</v>
      </c>
      <c r="G2" s="33">
        <v>16.2</v>
      </c>
      <c r="H2" s="33">
        <v>18.5</v>
      </c>
      <c r="I2" s="33">
        <v>20.54</v>
      </c>
      <c r="J2" s="33">
        <v>16.45</v>
      </c>
      <c r="K2" s="33">
        <v>17.86</v>
      </c>
    </row>
    <row r="3" spans="1:11" s="2" customFormat="1" ht="20.399999999999999" x14ac:dyDescent="0.3">
      <c r="A3" s="20" t="s">
        <v>6</v>
      </c>
      <c r="B3" s="28" t="s">
        <v>7</v>
      </c>
      <c r="C3" s="31" t="s">
        <v>3963</v>
      </c>
      <c r="D3" s="14">
        <v>12.55</v>
      </c>
      <c r="E3" s="33">
        <v>15.2</v>
      </c>
      <c r="F3" s="33">
        <v>15.5</v>
      </c>
      <c r="G3" s="33">
        <v>16.2</v>
      </c>
      <c r="H3" s="33">
        <v>18.5</v>
      </c>
      <c r="I3" s="33">
        <v>20.54</v>
      </c>
      <c r="J3" s="33">
        <v>16.45</v>
      </c>
      <c r="K3" s="33">
        <v>17.86</v>
      </c>
    </row>
    <row r="4" spans="1:11" s="2" customFormat="1" x14ac:dyDescent="0.3">
      <c r="A4" s="20" t="s">
        <v>1817</v>
      </c>
      <c r="B4" s="28" t="s">
        <v>1816</v>
      </c>
      <c r="C4" s="31" t="s">
        <v>3963</v>
      </c>
      <c r="D4" s="14">
        <v>12.55</v>
      </c>
      <c r="E4" s="33">
        <v>15.2</v>
      </c>
      <c r="F4" s="33">
        <v>15.5</v>
      </c>
      <c r="G4" s="33">
        <v>16.2</v>
      </c>
      <c r="H4" s="33">
        <v>18.5</v>
      </c>
      <c r="I4" s="33">
        <v>20.54</v>
      </c>
      <c r="J4" s="33">
        <v>16.45</v>
      </c>
      <c r="K4" s="33">
        <v>17.86</v>
      </c>
    </row>
    <row r="5" spans="1:11" s="2" customFormat="1" x14ac:dyDescent="0.3">
      <c r="A5" s="20" t="s">
        <v>11</v>
      </c>
      <c r="B5" s="28" t="s">
        <v>4563</v>
      </c>
      <c r="C5" s="31" t="s">
        <v>3963</v>
      </c>
      <c r="D5" s="14">
        <v>12.55</v>
      </c>
      <c r="E5" s="33">
        <v>15.2</v>
      </c>
      <c r="F5" s="33">
        <v>15.5</v>
      </c>
      <c r="G5" s="33">
        <v>16.2</v>
      </c>
      <c r="H5" s="33">
        <v>18.5</v>
      </c>
      <c r="I5" s="33">
        <v>20.54</v>
      </c>
      <c r="J5" s="33">
        <v>16.45</v>
      </c>
      <c r="K5" s="33">
        <v>17.86</v>
      </c>
    </row>
    <row r="6" spans="1:11" s="2" customFormat="1" x14ac:dyDescent="0.3">
      <c r="A6" s="20" t="s">
        <v>1815</v>
      </c>
      <c r="B6" s="28" t="s">
        <v>1814</v>
      </c>
      <c r="C6" s="31" t="s">
        <v>3963</v>
      </c>
      <c r="D6" s="14">
        <v>12.55</v>
      </c>
      <c r="E6" s="33">
        <v>15.2</v>
      </c>
      <c r="F6" s="33">
        <v>15.5</v>
      </c>
      <c r="G6" s="33">
        <v>16.2</v>
      </c>
      <c r="H6" s="33">
        <v>18.5</v>
      </c>
      <c r="I6" s="33">
        <v>20.54</v>
      </c>
      <c r="J6" s="33">
        <v>16.45</v>
      </c>
      <c r="K6" s="33">
        <v>17.86</v>
      </c>
    </row>
    <row r="7" spans="1:11" s="2" customFormat="1" x14ac:dyDescent="0.3">
      <c r="A7" s="20" t="s">
        <v>1813</v>
      </c>
      <c r="B7" s="28" t="s">
        <v>1812</v>
      </c>
      <c r="C7" s="31" t="s">
        <v>3963</v>
      </c>
      <c r="D7" s="14">
        <v>13.83</v>
      </c>
      <c r="E7" s="33">
        <v>16.48</v>
      </c>
      <c r="F7" s="33">
        <v>16.78</v>
      </c>
      <c r="G7" s="33">
        <v>17.48</v>
      </c>
      <c r="H7" s="33">
        <v>19.78</v>
      </c>
      <c r="I7" s="33">
        <v>21.82</v>
      </c>
      <c r="J7" s="33">
        <v>17.73</v>
      </c>
      <c r="K7" s="33">
        <v>19.14</v>
      </c>
    </row>
    <row r="8" spans="1:11" s="2" customFormat="1" x14ac:dyDescent="0.3">
      <c r="A8" s="20" t="s">
        <v>1811</v>
      </c>
      <c r="B8" s="28" t="s">
        <v>4562</v>
      </c>
      <c r="C8" s="31" t="s">
        <v>3963</v>
      </c>
      <c r="D8" s="14">
        <v>13.719999999999999</v>
      </c>
      <c r="E8" s="33">
        <v>16.37</v>
      </c>
      <c r="F8" s="33">
        <v>16.670000000000002</v>
      </c>
      <c r="G8" s="33">
        <v>17.37</v>
      </c>
      <c r="H8" s="33">
        <v>19.670000000000002</v>
      </c>
      <c r="I8" s="33">
        <v>21.71</v>
      </c>
      <c r="J8" s="33">
        <v>17.62</v>
      </c>
      <c r="K8" s="33">
        <v>19.03</v>
      </c>
    </row>
    <row r="9" spans="1:11" s="2" customFormat="1" x14ac:dyDescent="0.3">
      <c r="A9" s="20" t="s">
        <v>1810</v>
      </c>
      <c r="B9" s="28" t="s">
        <v>4561</v>
      </c>
      <c r="C9" s="31" t="s">
        <v>3963</v>
      </c>
      <c r="D9" s="14">
        <v>12.55</v>
      </c>
      <c r="E9" s="33">
        <v>15.2</v>
      </c>
      <c r="F9" s="33">
        <v>15.5</v>
      </c>
      <c r="G9" s="33">
        <v>16.2</v>
      </c>
      <c r="H9" s="33">
        <v>18.5</v>
      </c>
      <c r="I9" s="33">
        <v>20.54</v>
      </c>
      <c r="J9" s="33">
        <v>16.45</v>
      </c>
      <c r="K9" s="33">
        <v>17.86</v>
      </c>
    </row>
    <row r="10" spans="1:11" s="2" customFormat="1" x14ac:dyDescent="0.3">
      <c r="A10" s="20" t="s">
        <v>1809</v>
      </c>
      <c r="B10" s="28" t="s">
        <v>1176</v>
      </c>
      <c r="C10" s="31" t="s">
        <v>3963</v>
      </c>
      <c r="D10" s="14">
        <v>13.719999999999999</v>
      </c>
      <c r="E10" s="33">
        <v>16.37</v>
      </c>
      <c r="F10" s="33">
        <v>16.670000000000002</v>
      </c>
      <c r="G10" s="33">
        <v>17.37</v>
      </c>
      <c r="H10" s="33">
        <v>19.670000000000002</v>
      </c>
      <c r="I10" s="33">
        <v>21.71</v>
      </c>
      <c r="J10" s="33">
        <v>17.62</v>
      </c>
      <c r="K10" s="33">
        <v>19.03</v>
      </c>
    </row>
    <row r="11" spans="1:11" s="2" customFormat="1" x14ac:dyDescent="0.3">
      <c r="A11" s="20" t="s">
        <v>1808</v>
      </c>
      <c r="B11" s="28" t="s">
        <v>1807</v>
      </c>
      <c r="C11" s="31" t="s">
        <v>3963</v>
      </c>
      <c r="D11" s="14">
        <v>13.719999999999999</v>
      </c>
      <c r="E11" s="33">
        <v>16.37</v>
      </c>
      <c r="F11" s="33">
        <v>16.670000000000002</v>
      </c>
      <c r="G11" s="33">
        <v>17.37</v>
      </c>
      <c r="H11" s="33">
        <v>19.670000000000002</v>
      </c>
      <c r="I11" s="33">
        <v>21.71</v>
      </c>
      <c r="J11" s="33">
        <v>17.62</v>
      </c>
      <c r="K11" s="33">
        <v>19.03</v>
      </c>
    </row>
    <row r="12" spans="1:11" s="2" customFormat="1" x14ac:dyDescent="0.3">
      <c r="A12" s="20" t="s">
        <v>1806</v>
      </c>
      <c r="B12" s="28" t="s">
        <v>1178</v>
      </c>
      <c r="C12" s="31" t="s">
        <v>3963</v>
      </c>
      <c r="D12" s="14">
        <v>13.719999999999999</v>
      </c>
      <c r="E12" s="33">
        <v>16.37</v>
      </c>
      <c r="F12" s="33">
        <v>16.670000000000002</v>
      </c>
      <c r="G12" s="33">
        <v>17.37</v>
      </c>
      <c r="H12" s="33">
        <v>19.670000000000002</v>
      </c>
      <c r="I12" s="33">
        <v>21.71</v>
      </c>
      <c r="J12" s="33">
        <v>17.62</v>
      </c>
      <c r="K12" s="33">
        <v>19.03</v>
      </c>
    </row>
    <row r="13" spans="1:11" s="2" customFormat="1" x14ac:dyDescent="0.3">
      <c r="A13" s="20" t="s">
        <v>1805</v>
      </c>
      <c r="B13" s="28" t="s">
        <v>4560</v>
      </c>
      <c r="C13" s="31" t="s">
        <v>3963</v>
      </c>
      <c r="D13" s="14">
        <v>13.719999999999999</v>
      </c>
      <c r="E13" s="33">
        <v>16.37</v>
      </c>
      <c r="F13" s="33">
        <v>16.670000000000002</v>
      </c>
      <c r="G13" s="33">
        <v>17.37</v>
      </c>
      <c r="H13" s="33">
        <v>19.670000000000002</v>
      </c>
      <c r="I13" s="33">
        <v>21.71</v>
      </c>
      <c r="J13" s="33">
        <v>17.62</v>
      </c>
      <c r="K13" s="33">
        <v>19.03</v>
      </c>
    </row>
    <row r="14" spans="1:11" s="2" customFormat="1" x14ac:dyDescent="0.3">
      <c r="A14" s="20" t="s">
        <v>1804</v>
      </c>
      <c r="B14" s="28" t="s">
        <v>1803</v>
      </c>
      <c r="C14" s="31" t="s">
        <v>3963</v>
      </c>
      <c r="D14" s="14">
        <v>12.55</v>
      </c>
      <c r="E14" s="33">
        <v>15.2</v>
      </c>
      <c r="F14" s="33">
        <v>15.5</v>
      </c>
      <c r="G14" s="33">
        <v>16.2</v>
      </c>
      <c r="H14" s="33">
        <v>18.5</v>
      </c>
      <c r="I14" s="33">
        <v>20.54</v>
      </c>
      <c r="J14" s="33">
        <v>16.45</v>
      </c>
      <c r="K14" s="33">
        <v>17.86</v>
      </c>
    </row>
    <row r="15" spans="1:11" s="2" customFormat="1" ht="20.399999999999999" x14ac:dyDescent="0.3">
      <c r="A15" s="20" t="s">
        <v>1802</v>
      </c>
      <c r="B15" s="28" t="s">
        <v>1801</v>
      </c>
      <c r="C15" s="31" t="s">
        <v>3963</v>
      </c>
      <c r="D15" s="14">
        <v>12.799999999999999</v>
      </c>
      <c r="E15" s="33">
        <v>15.45</v>
      </c>
      <c r="F15" s="33">
        <v>15.75</v>
      </c>
      <c r="G15" s="33">
        <v>16.45</v>
      </c>
      <c r="H15" s="33">
        <v>18.75</v>
      </c>
      <c r="I15" s="33">
        <v>20.79</v>
      </c>
      <c r="J15" s="33">
        <v>16.7</v>
      </c>
      <c r="K15" s="33">
        <v>18.11</v>
      </c>
    </row>
    <row r="16" spans="1:11" s="2" customFormat="1" x14ac:dyDescent="0.3">
      <c r="A16" s="20" t="s">
        <v>1800</v>
      </c>
      <c r="B16" s="28" t="s">
        <v>1799</v>
      </c>
      <c r="C16" s="31" t="s">
        <v>3963</v>
      </c>
      <c r="D16" s="14">
        <v>12.799999999999999</v>
      </c>
      <c r="E16" s="33">
        <v>15.45</v>
      </c>
      <c r="F16" s="33">
        <v>15.75</v>
      </c>
      <c r="G16" s="33">
        <v>16.45</v>
      </c>
      <c r="H16" s="33">
        <v>18.75</v>
      </c>
      <c r="I16" s="33">
        <v>20.79</v>
      </c>
      <c r="J16" s="33">
        <v>16.7</v>
      </c>
      <c r="K16" s="33">
        <v>18.11</v>
      </c>
    </row>
    <row r="17" spans="1:11" s="2" customFormat="1" x14ac:dyDescent="0.3">
      <c r="A17" s="20" t="s">
        <v>1798</v>
      </c>
      <c r="B17" s="28" t="s">
        <v>4559</v>
      </c>
      <c r="C17" s="31" t="s">
        <v>3963</v>
      </c>
      <c r="D17" s="14">
        <v>13.83</v>
      </c>
      <c r="E17" s="33">
        <v>16.48</v>
      </c>
      <c r="F17" s="33">
        <v>16.78</v>
      </c>
      <c r="G17" s="33">
        <v>17.48</v>
      </c>
      <c r="H17" s="33">
        <v>19.78</v>
      </c>
      <c r="I17" s="33">
        <v>21.82</v>
      </c>
      <c r="J17" s="33">
        <v>17.73</v>
      </c>
      <c r="K17" s="33">
        <v>19.14</v>
      </c>
    </row>
    <row r="18" spans="1:11" s="2" customFormat="1" x14ac:dyDescent="0.3">
      <c r="A18" s="20" t="s">
        <v>1797</v>
      </c>
      <c r="B18" s="28" t="s">
        <v>1796</v>
      </c>
      <c r="C18" s="31" t="s">
        <v>3963</v>
      </c>
      <c r="D18" s="14">
        <v>13.83</v>
      </c>
      <c r="E18" s="33">
        <v>16.48</v>
      </c>
      <c r="F18" s="33">
        <v>16.78</v>
      </c>
      <c r="G18" s="33">
        <v>17.48</v>
      </c>
      <c r="H18" s="33">
        <v>19.78</v>
      </c>
      <c r="I18" s="33">
        <v>21.82</v>
      </c>
      <c r="J18" s="33">
        <v>17.73</v>
      </c>
      <c r="K18" s="33">
        <v>19.14</v>
      </c>
    </row>
    <row r="19" spans="1:11" s="2" customFormat="1" x14ac:dyDescent="0.3">
      <c r="A19" s="20" t="s">
        <v>1795</v>
      </c>
      <c r="B19" s="28" t="s">
        <v>4558</v>
      </c>
      <c r="C19" s="31" t="s">
        <v>3963</v>
      </c>
      <c r="D19" s="14">
        <v>13.83</v>
      </c>
      <c r="E19" s="33">
        <v>16.48</v>
      </c>
      <c r="F19" s="33">
        <v>16.78</v>
      </c>
      <c r="G19" s="33">
        <v>17.48</v>
      </c>
      <c r="H19" s="33">
        <v>19.78</v>
      </c>
      <c r="I19" s="33">
        <v>21.82</v>
      </c>
      <c r="J19" s="33">
        <v>17.73</v>
      </c>
      <c r="K19" s="33">
        <v>19.14</v>
      </c>
    </row>
    <row r="20" spans="1:11" s="2" customFormat="1" x14ac:dyDescent="0.3">
      <c r="A20" s="20" t="s">
        <v>1794</v>
      </c>
      <c r="B20" s="28" t="s">
        <v>1793</v>
      </c>
      <c r="C20" s="31" t="s">
        <v>3963</v>
      </c>
      <c r="D20" s="14">
        <v>13.83</v>
      </c>
      <c r="E20" s="33">
        <v>16.48</v>
      </c>
      <c r="F20" s="33">
        <v>16.78</v>
      </c>
      <c r="G20" s="33">
        <v>17.48</v>
      </c>
      <c r="H20" s="33">
        <v>19.78</v>
      </c>
      <c r="I20" s="33">
        <v>21.82</v>
      </c>
      <c r="J20" s="33">
        <v>17.73</v>
      </c>
      <c r="K20" s="33">
        <v>19.14</v>
      </c>
    </row>
    <row r="21" spans="1:11" s="2" customFormat="1" x14ac:dyDescent="0.3">
      <c r="A21" s="20" t="s">
        <v>1792</v>
      </c>
      <c r="B21" s="28" t="s">
        <v>1178</v>
      </c>
      <c r="C21" s="31" t="s">
        <v>3963</v>
      </c>
      <c r="D21" s="14">
        <v>13.83</v>
      </c>
      <c r="E21" s="33">
        <v>16.48</v>
      </c>
      <c r="F21" s="33">
        <v>16.78</v>
      </c>
      <c r="G21" s="33">
        <v>17.48</v>
      </c>
      <c r="H21" s="33">
        <v>19.78</v>
      </c>
      <c r="I21" s="33">
        <v>21.82</v>
      </c>
      <c r="J21" s="33">
        <v>17.73</v>
      </c>
      <c r="K21" s="33">
        <v>19.14</v>
      </c>
    </row>
    <row r="22" spans="1:11" s="2" customFormat="1" x14ac:dyDescent="0.3">
      <c r="A22" s="20" t="s">
        <v>1791</v>
      </c>
      <c r="B22" s="28" t="s">
        <v>1790</v>
      </c>
      <c r="C22" s="31" t="s">
        <v>3963</v>
      </c>
      <c r="D22" s="14">
        <v>13.83</v>
      </c>
      <c r="E22" s="33">
        <v>16.48</v>
      </c>
      <c r="F22" s="33">
        <v>16.78</v>
      </c>
      <c r="G22" s="33">
        <v>17.48</v>
      </c>
      <c r="H22" s="33">
        <v>19.78</v>
      </c>
      <c r="I22" s="33">
        <v>21.82</v>
      </c>
      <c r="J22" s="33">
        <v>17.73</v>
      </c>
      <c r="K22" s="33">
        <v>19.14</v>
      </c>
    </row>
    <row r="23" spans="1:11" s="2" customFormat="1" x14ac:dyDescent="0.3">
      <c r="A23" s="20" t="s">
        <v>1789</v>
      </c>
      <c r="B23" s="28" t="s">
        <v>1133</v>
      </c>
      <c r="C23" s="31" t="s">
        <v>3963</v>
      </c>
      <c r="D23" s="14">
        <v>13.83</v>
      </c>
      <c r="E23" s="33">
        <v>16.48</v>
      </c>
      <c r="F23" s="33">
        <v>16.78</v>
      </c>
      <c r="G23" s="33">
        <v>17.48</v>
      </c>
      <c r="H23" s="33">
        <v>19.78</v>
      </c>
      <c r="I23" s="33">
        <v>21.82</v>
      </c>
      <c r="J23" s="33">
        <v>17.73</v>
      </c>
      <c r="K23" s="33">
        <v>19.14</v>
      </c>
    </row>
    <row r="24" spans="1:11" s="2" customFormat="1" x14ac:dyDescent="0.3">
      <c r="A24" s="20" t="s">
        <v>1788</v>
      </c>
      <c r="B24" s="28" t="s">
        <v>4557</v>
      </c>
      <c r="C24" s="31" t="s">
        <v>3963</v>
      </c>
      <c r="D24" s="14">
        <v>13.83</v>
      </c>
      <c r="E24" s="33">
        <v>16.48</v>
      </c>
      <c r="F24" s="33">
        <v>16.78</v>
      </c>
      <c r="G24" s="33">
        <v>17.48</v>
      </c>
      <c r="H24" s="33">
        <v>19.78</v>
      </c>
      <c r="I24" s="33">
        <v>21.82</v>
      </c>
      <c r="J24" s="33">
        <v>17.73</v>
      </c>
      <c r="K24" s="33">
        <v>19.14</v>
      </c>
    </row>
    <row r="25" spans="1:11" s="2" customFormat="1" x14ac:dyDescent="0.3">
      <c r="A25" s="20" t="s">
        <v>1787</v>
      </c>
      <c r="B25" s="28" t="s">
        <v>752</v>
      </c>
      <c r="C25" s="31" t="s">
        <v>3963</v>
      </c>
      <c r="D25" s="14">
        <v>13.83</v>
      </c>
      <c r="E25" s="33">
        <v>16.48</v>
      </c>
      <c r="F25" s="33">
        <v>16.78</v>
      </c>
      <c r="G25" s="33">
        <v>17.48</v>
      </c>
      <c r="H25" s="33">
        <v>19.78</v>
      </c>
      <c r="I25" s="33">
        <v>21.82</v>
      </c>
      <c r="J25" s="33">
        <v>17.73</v>
      </c>
      <c r="K25" s="33">
        <v>19.14</v>
      </c>
    </row>
    <row r="26" spans="1:11" s="2" customFormat="1" x14ac:dyDescent="0.3">
      <c r="A26" s="20" t="s">
        <v>1786</v>
      </c>
      <c r="B26" s="28" t="s">
        <v>733</v>
      </c>
      <c r="C26" s="31" t="s">
        <v>3963</v>
      </c>
      <c r="D26" s="14">
        <v>13.83</v>
      </c>
      <c r="E26" s="33">
        <v>16.48</v>
      </c>
      <c r="F26" s="33">
        <v>16.78</v>
      </c>
      <c r="G26" s="33">
        <v>17.48</v>
      </c>
      <c r="H26" s="33">
        <v>19.78</v>
      </c>
      <c r="I26" s="33">
        <v>21.82</v>
      </c>
      <c r="J26" s="33">
        <v>17.73</v>
      </c>
      <c r="K26" s="33">
        <v>19.14</v>
      </c>
    </row>
    <row r="27" spans="1:11" s="2" customFormat="1" x14ac:dyDescent="0.3">
      <c r="A27" s="20" t="s">
        <v>1785</v>
      </c>
      <c r="B27" s="28" t="s">
        <v>1784</v>
      </c>
      <c r="C27" s="31" t="s">
        <v>3963</v>
      </c>
      <c r="D27" s="14">
        <v>13.83</v>
      </c>
      <c r="E27" s="33">
        <v>16.48</v>
      </c>
      <c r="F27" s="33">
        <v>16.78</v>
      </c>
      <c r="G27" s="33">
        <v>17.48</v>
      </c>
      <c r="H27" s="33">
        <v>19.78</v>
      </c>
      <c r="I27" s="33">
        <v>21.82</v>
      </c>
      <c r="J27" s="33">
        <v>17.73</v>
      </c>
      <c r="K27" s="33">
        <v>19.14</v>
      </c>
    </row>
    <row r="28" spans="1:11" s="2" customFormat="1" x14ac:dyDescent="0.3">
      <c r="A28" s="20" t="s">
        <v>1783</v>
      </c>
      <c r="B28" s="28" t="s">
        <v>1782</v>
      </c>
      <c r="C28" s="31" t="s">
        <v>3963</v>
      </c>
      <c r="D28" s="14">
        <v>12.91</v>
      </c>
      <c r="E28" s="33">
        <v>15.56</v>
      </c>
      <c r="F28" s="33">
        <v>15.86</v>
      </c>
      <c r="G28" s="33">
        <v>16.559999999999999</v>
      </c>
      <c r="H28" s="33">
        <v>18.86</v>
      </c>
      <c r="I28" s="33">
        <v>20.9</v>
      </c>
      <c r="J28" s="33">
        <v>16.809999999999999</v>
      </c>
      <c r="K28" s="33">
        <v>18.22</v>
      </c>
    </row>
    <row r="29" spans="1:11" s="2" customFormat="1" ht="20.399999999999999" x14ac:dyDescent="0.3">
      <c r="A29" s="20" t="s">
        <v>1781</v>
      </c>
      <c r="B29" s="28" t="s">
        <v>1780</v>
      </c>
      <c r="C29" s="31" t="s">
        <v>3963</v>
      </c>
      <c r="D29" s="14">
        <v>12.91</v>
      </c>
      <c r="E29" s="33">
        <v>15.56</v>
      </c>
      <c r="F29" s="33">
        <v>15.86</v>
      </c>
      <c r="G29" s="33">
        <v>16.559999999999999</v>
      </c>
      <c r="H29" s="33">
        <v>18.86</v>
      </c>
      <c r="I29" s="33">
        <v>20.9</v>
      </c>
      <c r="J29" s="33">
        <v>16.809999999999999</v>
      </c>
      <c r="K29" s="33">
        <v>18.22</v>
      </c>
    </row>
    <row r="30" spans="1:11" s="2" customFormat="1" x14ac:dyDescent="0.3">
      <c r="A30" s="20" t="s">
        <v>1779</v>
      </c>
      <c r="B30" s="28" t="s">
        <v>4556</v>
      </c>
      <c r="C30" s="31" t="s">
        <v>3963</v>
      </c>
      <c r="D30" s="14">
        <v>16.04</v>
      </c>
      <c r="E30" s="33">
        <v>18.690000000000001</v>
      </c>
      <c r="F30" s="33">
        <v>18.989999999999998</v>
      </c>
      <c r="G30" s="33">
        <v>19.690000000000001</v>
      </c>
      <c r="H30" s="33">
        <v>21.99</v>
      </c>
      <c r="I30" s="33">
        <v>24.03</v>
      </c>
      <c r="J30" s="33">
        <v>19.940000000000001</v>
      </c>
      <c r="K30" s="33">
        <v>21.35</v>
      </c>
    </row>
    <row r="31" spans="1:11" s="2" customFormat="1" ht="20.399999999999999" x14ac:dyDescent="0.3">
      <c r="A31" s="20" t="s">
        <v>1778</v>
      </c>
      <c r="B31" s="28" t="s">
        <v>1777</v>
      </c>
      <c r="C31" s="31" t="s">
        <v>3963</v>
      </c>
      <c r="D31" s="14">
        <v>12.55</v>
      </c>
      <c r="E31" s="33">
        <v>15.2</v>
      </c>
      <c r="F31" s="33">
        <v>15.5</v>
      </c>
      <c r="G31" s="33">
        <v>16.2</v>
      </c>
      <c r="H31" s="33">
        <v>18.5</v>
      </c>
      <c r="I31" s="33">
        <v>20.54</v>
      </c>
      <c r="J31" s="33">
        <v>16.45</v>
      </c>
      <c r="K31" s="33">
        <v>17.86</v>
      </c>
    </row>
    <row r="32" spans="1:11" s="2" customFormat="1" x14ac:dyDescent="0.3">
      <c r="A32" s="20" t="s">
        <v>1776</v>
      </c>
      <c r="B32" s="28" t="s">
        <v>4555</v>
      </c>
      <c r="C32" s="31" t="s">
        <v>3963</v>
      </c>
      <c r="D32" s="14">
        <v>12.55</v>
      </c>
      <c r="E32" s="33">
        <v>15.2</v>
      </c>
      <c r="F32" s="33">
        <v>15.5</v>
      </c>
      <c r="G32" s="33">
        <v>16.2</v>
      </c>
      <c r="H32" s="33">
        <v>18.5</v>
      </c>
      <c r="I32" s="33">
        <v>20.54</v>
      </c>
      <c r="J32" s="33">
        <v>16.45</v>
      </c>
      <c r="K32" s="33">
        <v>17.86</v>
      </c>
    </row>
    <row r="33" spans="1:11" s="2" customFormat="1" x14ac:dyDescent="0.3">
      <c r="A33" s="20" t="s">
        <v>1775</v>
      </c>
      <c r="B33" s="28" t="s">
        <v>1774</v>
      </c>
      <c r="C33" s="31" t="s">
        <v>3963</v>
      </c>
      <c r="D33" s="14">
        <v>13.83</v>
      </c>
      <c r="E33" s="33">
        <v>16.48</v>
      </c>
      <c r="F33" s="33">
        <v>16.78</v>
      </c>
      <c r="G33" s="33">
        <v>17.48</v>
      </c>
      <c r="H33" s="33">
        <v>19.78</v>
      </c>
      <c r="I33" s="33">
        <v>21.82</v>
      </c>
      <c r="J33" s="33">
        <v>17.73</v>
      </c>
      <c r="K33" s="33">
        <v>19.14</v>
      </c>
    </row>
    <row r="34" spans="1:11" s="2" customFormat="1" x14ac:dyDescent="0.3">
      <c r="A34" s="20" t="s">
        <v>1773</v>
      </c>
      <c r="B34" s="28" t="s">
        <v>1670</v>
      </c>
      <c r="C34" s="31" t="s">
        <v>3963</v>
      </c>
      <c r="D34" s="14">
        <v>13.83</v>
      </c>
      <c r="E34" s="33">
        <v>16.48</v>
      </c>
      <c r="F34" s="33">
        <v>16.78</v>
      </c>
      <c r="G34" s="33">
        <v>17.48</v>
      </c>
      <c r="H34" s="33">
        <v>19.78</v>
      </c>
      <c r="I34" s="33">
        <v>21.82</v>
      </c>
      <c r="J34" s="33">
        <v>17.73</v>
      </c>
      <c r="K34" s="33">
        <v>19.14</v>
      </c>
    </row>
    <row r="35" spans="1:11" s="2" customFormat="1" x14ac:dyDescent="0.3">
      <c r="A35" s="20" t="s">
        <v>1772</v>
      </c>
      <c r="B35" s="28" t="s">
        <v>4554</v>
      </c>
      <c r="C35" s="31" t="s">
        <v>3963</v>
      </c>
      <c r="D35" s="14">
        <v>13.83</v>
      </c>
      <c r="E35" s="33">
        <v>16.48</v>
      </c>
      <c r="F35" s="33">
        <v>16.78</v>
      </c>
      <c r="G35" s="33">
        <v>17.48</v>
      </c>
      <c r="H35" s="33">
        <v>19.78</v>
      </c>
      <c r="I35" s="33">
        <v>21.82</v>
      </c>
      <c r="J35" s="33">
        <v>17.73</v>
      </c>
      <c r="K35" s="33">
        <v>19.14</v>
      </c>
    </row>
    <row r="36" spans="1:11" s="2" customFormat="1" x14ac:dyDescent="0.3">
      <c r="A36" s="20" t="s">
        <v>1771</v>
      </c>
      <c r="B36" s="28" t="s">
        <v>1770</v>
      </c>
      <c r="C36" s="31" t="s">
        <v>3963</v>
      </c>
      <c r="D36" s="14">
        <v>13.83</v>
      </c>
      <c r="E36" s="33">
        <v>16.48</v>
      </c>
      <c r="F36" s="33">
        <v>16.78</v>
      </c>
      <c r="G36" s="33">
        <v>17.48</v>
      </c>
      <c r="H36" s="33">
        <v>19.78</v>
      </c>
      <c r="I36" s="33">
        <v>21.82</v>
      </c>
      <c r="J36" s="33">
        <v>17.73</v>
      </c>
      <c r="K36" s="33">
        <v>19.14</v>
      </c>
    </row>
    <row r="37" spans="1:11" s="2" customFormat="1" x14ac:dyDescent="0.3">
      <c r="A37" s="20" t="s">
        <v>1769</v>
      </c>
      <c r="B37" s="28" t="s">
        <v>4553</v>
      </c>
      <c r="C37" s="31" t="s">
        <v>3963</v>
      </c>
      <c r="D37" s="14">
        <v>13.83</v>
      </c>
      <c r="E37" s="33">
        <v>16.48</v>
      </c>
      <c r="F37" s="33">
        <v>16.78</v>
      </c>
      <c r="G37" s="33">
        <v>17.48</v>
      </c>
      <c r="H37" s="33">
        <v>19.78</v>
      </c>
      <c r="I37" s="33">
        <v>21.82</v>
      </c>
      <c r="J37" s="33">
        <v>17.73</v>
      </c>
      <c r="K37" s="33">
        <v>19.14</v>
      </c>
    </row>
    <row r="38" spans="1:11" s="2" customFormat="1" x14ac:dyDescent="0.3">
      <c r="A38" s="20" t="s">
        <v>1768</v>
      </c>
      <c r="B38" s="28" t="s">
        <v>4552</v>
      </c>
      <c r="C38" s="31" t="s">
        <v>3963</v>
      </c>
      <c r="D38" s="14">
        <v>13.83</v>
      </c>
      <c r="E38" s="33">
        <v>16.48</v>
      </c>
      <c r="F38" s="33">
        <v>16.78</v>
      </c>
      <c r="G38" s="33">
        <v>17.48</v>
      </c>
      <c r="H38" s="33">
        <v>19.78</v>
      </c>
      <c r="I38" s="33">
        <v>21.82</v>
      </c>
      <c r="J38" s="33">
        <v>17.73</v>
      </c>
      <c r="K38" s="33">
        <v>19.14</v>
      </c>
    </row>
    <row r="39" spans="1:11" s="2" customFormat="1" x14ac:dyDescent="0.3">
      <c r="A39" s="20" t="s">
        <v>1767</v>
      </c>
      <c r="B39" s="28" t="s">
        <v>1766</v>
      </c>
      <c r="C39" s="31" t="s">
        <v>3963</v>
      </c>
      <c r="D39" s="14">
        <v>13.83</v>
      </c>
      <c r="E39" s="33">
        <v>16.48</v>
      </c>
      <c r="F39" s="33">
        <v>16.78</v>
      </c>
      <c r="G39" s="33">
        <v>17.48</v>
      </c>
      <c r="H39" s="33">
        <v>19.78</v>
      </c>
      <c r="I39" s="33">
        <v>21.82</v>
      </c>
      <c r="J39" s="33">
        <v>17.73</v>
      </c>
      <c r="K39" s="33">
        <v>19.14</v>
      </c>
    </row>
    <row r="40" spans="1:11" s="2" customFormat="1" x14ac:dyDescent="0.3">
      <c r="A40" s="20" t="s">
        <v>1765</v>
      </c>
      <c r="B40" s="28" t="s">
        <v>1223</v>
      </c>
      <c r="C40" s="31" t="s">
        <v>3963</v>
      </c>
      <c r="D40" s="14">
        <v>13.83</v>
      </c>
      <c r="E40" s="33">
        <v>16.48</v>
      </c>
      <c r="F40" s="33">
        <v>16.78</v>
      </c>
      <c r="G40" s="33">
        <v>17.48</v>
      </c>
      <c r="H40" s="33">
        <v>19.78</v>
      </c>
      <c r="I40" s="33">
        <v>21.82</v>
      </c>
      <c r="J40" s="33">
        <v>17.73</v>
      </c>
      <c r="K40" s="33">
        <v>19.14</v>
      </c>
    </row>
    <row r="41" spans="1:11" s="2" customFormat="1" x14ac:dyDescent="0.3">
      <c r="A41" s="20" t="s">
        <v>1764</v>
      </c>
      <c r="B41" s="28" t="s">
        <v>1763</v>
      </c>
      <c r="C41" s="31" t="s">
        <v>3963</v>
      </c>
      <c r="D41" s="14">
        <v>13.83</v>
      </c>
      <c r="E41" s="33">
        <v>16.48</v>
      </c>
      <c r="F41" s="33">
        <v>16.78</v>
      </c>
      <c r="G41" s="33">
        <v>17.48</v>
      </c>
      <c r="H41" s="33">
        <v>19.78</v>
      </c>
      <c r="I41" s="33">
        <v>21.82</v>
      </c>
      <c r="J41" s="33">
        <v>17.73</v>
      </c>
      <c r="K41" s="33">
        <v>19.14</v>
      </c>
    </row>
    <row r="42" spans="1:11" s="2" customFormat="1" x14ac:dyDescent="0.3">
      <c r="A42" s="20" t="s">
        <v>1762</v>
      </c>
      <c r="B42" s="28" t="s">
        <v>1761</v>
      </c>
      <c r="C42" s="31" t="s">
        <v>3963</v>
      </c>
      <c r="D42" s="14">
        <v>13.83</v>
      </c>
      <c r="E42" s="33">
        <v>16.48</v>
      </c>
      <c r="F42" s="33">
        <v>16.78</v>
      </c>
      <c r="G42" s="33">
        <v>17.48</v>
      </c>
      <c r="H42" s="33">
        <v>19.78</v>
      </c>
      <c r="I42" s="33">
        <v>21.82</v>
      </c>
      <c r="J42" s="33">
        <v>17.73</v>
      </c>
      <c r="K42" s="33">
        <v>19.14</v>
      </c>
    </row>
    <row r="43" spans="1:11" s="2" customFormat="1" x14ac:dyDescent="0.3">
      <c r="A43" s="20" t="s">
        <v>1760</v>
      </c>
      <c r="B43" s="28" t="s">
        <v>4551</v>
      </c>
      <c r="C43" s="31" t="s">
        <v>3963</v>
      </c>
      <c r="D43" s="14">
        <v>13.83</v>
      </c>
      <c r="E43" s="33">
        <v>16.48</v>
      </c>
      <c r="F43" s="33">
        <v>16.78</v>
      </c>
      <c r="G43" s="33">
        <v>17.48</v>
      </c>
      <c r="H43" s="33">
        <v>19.78</v>
      </c>
      <c r="I43" s="33">
        <v>21.82</v>
      </c>
      <c r="J43" s="33">
        <v>17.73</v>
      </c>
      <c r="K43" s="33">
        <v>19.14</v>
      </c>
    </row>
    <row r="44" spans="1:11" s="2" customFormat="1" x14ac:dyDescent="0.3">
      <c r="A44" s="20" t="s">
        <v>1759</v>
      </c>
      <c r="B44" s="28" t="s">
        <v>1758</v>
      </c>
      <c r="C44" s="31" t="s">
        <v>3963</v>
      </c>
      <c r="D44" s="14">
        <v>12.91</v>
      </c>
      <c r="E44" s="33">
        <v>15.56</v>
      </c>
      <c r="F44" s="33">
        <v>15.86</v>
      </c>
      <c r="G44" s="33">
        <v>16.559999999999999</v>
      </c>
      <c r="H44" s="33">
        <v>18.86</v>
      </c>
      <c r="I44" s="33">
        <v>20.9</v>
      </c>
      <c r="J44" s="33">
        <v>16.809999999999999</v>
      </c>
      <c r="K44" s="33">
        <v>18.22</v>
      </c>
    </row>
    <row r="45" spans="1:11" s="2" customFormat="1" x14ac:dyDescent="0.3">
      <c r="A45" s="20" t="s">
        <v>1757</v>
      </c>
      <c r="B45" s="28" t="s">
        <v>4550</v>
      </c>
      <c r="C45" s="31" t="s">
        <v>3963</v>
      </c>
      <c r="D45" s="32">
        <v>13.83</v>
      </c>
      <c r="E45" s="33">
        <v>16.48</v>
      </c>
      <c r="F45" s="33">
        <v>16.78</v>
      </c>
      <c r="G45" s="33">
        <v>17.48</v>
      </c>
      <c r="H45" s="33">
        <v>19.78</v>
      </c>
      <c r="I45" s="33">
        <v>21.82</v>
      </c>
      <c r="J45" s="33">
        <v>17.73</v>
      </c>
      <c r="K45" s="33">
        <v>19.14</v>
      </c>
    </row>
    <row r="46" spans="1:11" s="2" customFormat="1" x14ac:dyDescent="0.3">
      <c r="A46" s="20" t="s">
        <v>1756</v>
      </c>
      <c r="B46" s="28" t="s">
        <v>1754</v>
      </c>
      <c r="C46" s="31" t="s">
        <v>3963</v>
      </c>
      <c r="D46" s="14">
        <v>13.83</v>
      </c>
      <c r="E46" s="33">
        <v>16.48</v>
      </c>
      <c r="F46" s="33">
        <v>16.78</v>
      </c>
      <c r="G46" s="33">
        <v>17.48</v>
      </c>
      <c r="H46" s="33">
        <v>19.78</v>
      </c>
      <c r="I46" s="33">
        <v>21.82</v>
      </c>
      <c r="J46" s="33">
        <v>17.73</v>
      </c>
      <c r="K46" s="33">
        <v>19.14</v>
      </c>
    </row>
    <row r="47" spans="1:11" s="2" customFormat="1" x14ac:dyDescent="0.3">
      <c r="A47" s="20" t="s">
        <v>1755</v>
      </c>
      <c r="B47" s="28" t="s">
        <v>1754</v>
      </c>
      <c r="C47" s="31" t="s">
        <v>3963</v>
      </c>
      <c r="D47" s="14">
        <v>13.83</v>
      </c>
      <c r="E47" s="33">
        <v>16.48</v>
      </c>
      <c r="F47" s="33">
        <v>16.78</v>
      </c>
      <c r="G47" s="33">
        <v>17.48</v>
      </c>
      <c r="H47" s="33">
        <v>19.78</v>
      </c>
      <c r="I47" s="33">
        <v>21.82</v>
      </c>
      <c r="J47" s="33">
        <v>17.73</v>
      </c>
      <c r="K47" s="33">
        <v>19.14</v>
      </c>
    </row>
    <row r="48" spans="1:11" s="2" customFormat="1" x14ac:dyDescent="0.3">
      <c r="A48" s="20" t="s">
        <v>1753</v>
      </c>
      <c r="B48" s="28" t="s">
        <v>1752</v>
      </c>
      <c r="C48" s="31" t="s">
        <v>3963</v>
      </c>
      <c r="D48" s="14">
        <v>13.83</v>
      </c>
      <c r="E48" s="33">
        <v>16.48</v>
      </c>
      <c r="F48" s="33">
        <v>16.78</v>
      </c>
      <c r="G48" s="33">
        <v>17.48</v>
      </c>
      <c r="H48" s="33">
        <v>19.78</v>
      </c>
      <c r="I48" s="33">
        <v>21.82</v>
      </c>
      <c r="J48" s="33">
        <v>17.73</v>
      </c>
      <c r="K48" s="33">
        <v>19.14</v>
      </c>
    </row>
    <row r="49" spans="1:11" s="2" customFormat="1" x14ac:dyDescent="0.3">
      <c r="A49" s="20" t="s">
        <v>1751</v>
      </c>
      <c r="B49" s="28" t="s">
        <v>4549</v>
      </c>
      <c r="C49" s="31" t="s">
        <v>3963</v>
      </c>
      <c r="D49" s="14">
        <v>13.83</v>
      </c>
      <c r="E49" s="33">
        <v>16.48</v>
      </c>
      <c r="F49" s="33">
        <v>16.78</v>
      </c>
      <c r="G49" s="33">
        <v>17.48</v>
      </c>
      <c r="H49" s="33">
        <v>19.78</v>
      </c>
      <c r="I49" s="33">
        <v>21.82</v>
      </c>
      <c r="J49" s="33">
        <v>17.73</v>
      </c>
      <c r="K49" s="33">
        <v>19.14</v>
      </c>
    </row>
    <row r="50" spans="1:11" s="2" customFormat="1" x14ac:dyDescent="0.3">
      <c r="A50" s="20" t="s">
        <v>1750</v>
      </c>
      <c r="B50" s="28" t="s">
        <v>4548</v>
      </c>
      <c r="C50" s="31" t="s">
        <v>3963</v>
      </c>
      <c r="D50" s="14">
        <v>13.83</v>
      </c>
      <c r="E50" s="33">
        <v>16.48</v>
      </c>
      <c r="F50" s="33">
        <v>16.78</v>
      </c>
      <c r="G50" s="33">
        <v>17.48</v>
      </c>
      <c r="H50" s="33">
        <v>19.78</v>
      </c>
      <c r="I50" s="33">
        <v>21.82</v>
      </c>
      <c r="J50" s="33">
        <v>17.73</v>
      </c>
      <c r="K50" s="33">
        <v>19.14</v>
      </c>
    </row>
    <row r="51" spans="1:11" s="2" customFormat="1" x14ac:dyDescent="0.3">
      <c r="A51" s="20" t="s">
        <v>1749</v>
      </c>
      <c r="B51" s="28" t="s">
        <v>1748</v>
      </c>
      <c r="C51" s="31" t="s">
        <v>3963</v>
      </c>
      <c r="D51" s="14">
        <v>13.83</v>
      </c>
      <c r="E51" s="33">
        <v>16.48</v>
      </c>
      <c r="F51" s="33">
        <v>16.78</v>
      </c>
      <c r="G51" s="33">
        <v>17.48</v>
      </c>
      <c r="H51" s="33">
        <v>19.78</v>
      </c>
      <c r="I51" s="33">
        <v>21.82</v>
      </c>
      <c r="J51" s="33">
        <v>17.73</v>
      </c>
      <c r="K51" s="33">
        <v>19.14</v>
      </c>
    </row>
    <row r="52" spans="1:11" s="2" customFormat="1" x14ac:dyDescent="0.3">
      <c r="A52" s="20" t="s">
        <v>1747</v>
      </c>
      <c r="B52" s="28" t="s">
        <v>4547</v>
      </c>
      <c r="C52" s="31" t="s">
        <v>3963</v>
      </c>
      <c r="D52" s="14">
        <v>13.83</v>
      </c>
      <c r="E52" s="33">
        <v>16.48</v>
      </c>
      <c r="F52" s="33">
        <v>16.78</v>
      </c>
      <c r="G52" s="33">
        <v>17.48</v>
      </c>
      <c r="H52" s="33">
        <v>19.78</v>
      </c>
      <c r="I52" s="33">
        <v>21.82</v>
      </c>
      <c r="J52" s="33">
        <v>17.73</v>
      </c>
      <c r="K52" s="33">
        <v>19.14</v>
      </c>
    </row>
    <row r="53" spans="1:11" s="2" customFormat="1" ht="20.399999999999999" x14ac:dyDescent="0.3">
      <c r="A53" s="20" t="s">
        <v>1746</v>
      </c>
      <c r="B53" s="28" t="s">
        <v>4546</v>
      </c>
      <c r="C53" s="31" t="s">
        <v>3963</v>
      </c>
      <c r="D53" s="14">
        <v>12.91</v>
      </c>
      <c r="E53" s="33">
        <v>15.56</v>
      </c>
      <c r="F53" s="33">
        <v>15.86</v>
      </c>
      <c r="G53" s="33">
        <v>16.559999999999999</v>
      </c>
      <c r="H53" s="33">
        <v>18.86</v>
      </c>
      <c r="I53" s="33">
        <v>20.9</v>
      </c>
      <c r="J53" s="33">
        <v>16.809999999999999</v>
      </c>
      <c r="K53" s="33">
        <v>18.22</v>
      </c>
    </row>
    <row r="54" spans="1:11" s="2" customFormat="1" x14ac:dyDescent="0.3">
      <c r="A54" s="20" t="s">
        <v>1745</v>
      </c>
      <c r="B54" s="28" t="s">
        <v>4545</v>
      </c>
      <c r="C54" s="31" t="s">
        <v>3963</v>
      </c>
      <c r="D54" s="14">
        <v>13.83</v>
      </c>
      <c r="E54" s="33">
        <v>16.48</v>
      </c>
      <c r="F54" s="33">
        <v>16.78</v>
      </c>
      <c r="G54" s="33">
        <v>17.48</v>
      </c>
      <c r="H54" s="33">
        <v>19.78</v>
      </c>
      <c r="I54" s="33">
        <v>21.82</v>
      </c>
      <c r="J54" s="33">
        <v>17.73</v>
      </c>
      <c r="K54" s="33">
        <v>19.14</v>
      </c>
    </row>
    <row r="55" spans="1:11" s="2" customFormat="1" x14ac:dyDescent="0.3">
      <c r="A55" s="20" t="s">
        <v>1744</v>
      </c>
      <c r="B55" s="28" t="s">
        <v>4235</v>
      </c>
      <c r="C55" s="31" t="s">
        <v>3963</v>
      </c>
      <c r="D55" s="14">
        <v>13.83</v>
      </c>
      <c r="E55" s="33">
        <v>16.48</v>
      </c>
      <c r="F55" s="33">
        <v>16.78</v>
      </c>
      <c r="G55" s="33">
        <v>17.48</v>
      </c>
      <c r="H55" s="33">
        <v>19.78</v>
      </c>
      <c r="I55" s="33">
        <v>21.82</v>
      </c>
      <c r="J55" s="33">
        <v>17.73</v>
      </c>
      <c r="K55" s="33">
        <v>19.14</v>
      </c>
    </row>
    <row r="56" spans="1:11" s="2" customFormat="1" x14ac:dyDescent="0.3">
      <c r="A56" s="20" t="s">
        <v>1743</v>
      </c>
      <c r="B56" s="28" t="s">
        <v>4544</v>
      </c>
      <c r="C56" s="31" t="s">
        <v>3963</v>
      </c>
      <c r="D56" s="14">
        <v>13.83</v>
      </c>
      <c r="E56" s="33">
        <v>16.48</v>
      </c>
      <c r="F56" s="33">
        <v>16.78</v>
      </c>
      <c r="G56" s="33">
        <v>17.48</v>
      </c>
      <c r="H56" s="33">
        <v>19.78</v>
      </c>
      <c r="I56" s="33">
        <v>21.82</v>
      </c>
      <c r="J56" s="33">
        <v>17.73</v>
      </c>
      <c r="K56" s="33">
        <v>19.14</v>
      </c>
    </row>
    <row r="57" spans="1:11" s="2" customFormat="1" x14ac:dyDescent="0.3">
      <c r="A57" s="20" t="s">
        <v>1742</v>
      </c>
      <c r="B57" s="28" t="s">
        <v>4543</v>
      </c>
      <c r="C57" s="31" t="s">
        <v>3963</v>
      </c>
      <c r="D57" s="14">
        <v>13.83</v>
      </c>
      <c r="E57" s="33">
        <v>16.48</v>
      </c>
      <c r="F57" s="33">
        <v>16.78</v>
      </c>
      <c r="G57" s="33">
        <v>17.48</v>
      </c>
      <c r="H57" s="33">
        <v>19.78</v>
      </c>
      <c r="I57" s="33">
        <v>21.82</v>
      </c>
      <c r="J57" s="33">
        <v>17.73</v>
      </c>
      <c r="K57" s="33">
        <v>19.14</v>
      </c>
    </row>
    <row r="58" spans="1:11" s="2" customFormat="1" ht="20.399999999999999" x14ac:dyDescent="0.3">
      <c r="A58" s="20" t="s">
        <v>1741</v>
      </c>
      <c r="B58" s="28" t="s">
        <v>4542</v>
      </c>
      <c r="C58" s="31" t="s">
        <v>3963</v>
      </c>
      <c r="D58" s="14">
        <v>13.83</v>
      </c>
      <c r="E58" s="33">
        <v>16.48</v>
      </c>
      <c r="F58" s="33">
        <v>16.78</v>
      </c>
      <c r="G58" s="33">
        <v>17.48</v>
      </c>
      <c r="H58" s="33">
        <v>19.78</v>
      </c>
      <c r="I58" s="33">
        <v>21.82</v>
      </c>
      <c r="J58" s="33">
        <v>17.73</v>
      </c>
      <c r="K58" s="33">
        <v>19.14</v>
      </c>
    </row>
    <row r="59" spans="1:11" s="2" customFormat="1" ht="20.399999999999999" x14ac:dyDescent="0.3">
      <c r="A59" s="20" t="s">
        <v>1740</v>
      </c>
      <c r="B59" s="28" t="s">
        <v>4541</v>
      </c>
      <c r="C59" s="31" t="s">
        <v>3963</v>
      </c>
      <c r="D59" s="14">
        <v>13.83</v>
      </c>
      <c r="E59" s="33">
        <v>16.48</v>
      </c>
      <c r="F59" s="33">
        <v>16.78</v>
      </c>
      <c r="G59" s="33">
        <v>17.48</v>
      </c>
      <c r="H59" s="33">
        <v>19.78</v>
      </c>
      <c r="I59" s="33">
        <v>21.82</v>
      </c>
      <c r="J59" s="33">
        <v>17.73</v>
      </c>
      <c r="K59" s="33">
        <v>19.14</v>
      </c>
    </row>
    <row r="60" spans="1:11" s="2" customFormat="1" x14ac:dyDescent="0.3">
      <c r="A60" s="20" t="s">
        <v>1739</v>
      </c>
      <c r="B60" s="28" t="s">
        <v>4540</v>
      </c>
      <c r="C60" s="31" t="s">
        <v>3963</v>
      </c>
      <c r="D60" s="14">
        <v>13.83</v>
      </c>
      <c r="E60" s="33">
        <v>16.48</v>
      </c>
      <c r="F60" s="33">
        <v>16.78</v>
      </c>
      <c r="G60" s="33">
        <v>17.48</v>
      </c>
      <c r="H60" s="33">
        <v>19.78</v>
      </c>
      <c r="I60" s="33">
        <v>21.82</v>
      </c>
      <c r="J60" s="33">
        <v>17.73</v>
      </c>
      <c r="K60" s="33">
        <v>19.14</v>
      </c>
    </row>
    <row r="61" spans="1:11" s="2" customFormat="1" ht="20.399999999999999" x14ac:dyDescent="0.3">
      <c r="A61" s="20" t="s">
        <v>1738</v>
      </c>
      <c r="B61" s="28" t="s">
        <v>4539</v>
      </c>
      <c r="C61" s="31" t="s">
        <v>3963</v>
      </c>
      <c r="D61" s="14">
        <v>13.83</v>
      </c>
      <c r="E61" s="33">
        <v>16.48</v>
      </c>
      <c r="F61" s="33">
        <v>16.78</v>
      </c>
      <c r="G61" s="33">
        <v>17.48</v>
      </c>
      <c r="H61" s="33">
        <v>19.78</v>
      </c>
      <c r="I61" s="33">
        <v>21.82</v>
      </c>
      <c r="J61" s="33">
        <v>17.73</v>
      </c>
      <c r="K61" s="33">
        <v>19.14</v>
      </c>
    </row>
    <row r="62" spans="1:11" s="2" customFormat="1" x14ac:dyDescent="0.3">
      <c r="A62" s="20" t="s">
        <v>1737</v>
      </c>
      <c r="B62" s="28" t="s">
        <v>4417</v>
      </c>
      <c r="C62" s="31" t="s">
        <v>3963</v>
      </c>
      <c r="D62" s="14">
        <v>13.83</v>
      </c>
      <c r="E62" s="33">
        <v>16.48</v>
      </c>
      <c r="F62" s="33">
        <v>16.78</v>
      </c>
      <c r="G62" s="33">
        <v>17.48</v>
      </c>
      <c r="H62" s="33">
        <v>19.78</v>
      </c>
      <c r="I62" s="33">
        <v>21.82</v>
      </c>
      <c r="J62" s="33">
        <v>17.73</v>
      </c>
      <c r="K62" s="33">
        <v>19.14</v>
      </c>
    </row>
    <row r="63" spans="1:11" s="2" customFormat="1" x14ac:dyDescent="0.3">
      <c r="A63" s="20" t="s">
        <v>1736</v>
      </c>
      <c r="B63" s="28" t="s">
        <v>4538</v>
      </c>
      <c r="C63" s="31" t="s">
        <v>3963</v>
      </c>
      <c r="D63" s="14">
        <v>13.83</v>
      </c>
      <c r="E63" s="33">
        <v>16.48</v>
      </c>
      <c r="F63" s="33">
        <v>16.78</v>
      </c>
      <c r="G63" s="33">
        <v>17.48</v>
      </c>
      <c r="H63" s="33">
        <v>19.78</v>
      </c>
      <c r="I63" s="33">
        <v>21.82</v>
      </c>
      <c r="J63" s="33">
        <v>17.73</v>
      </c>
      <c r="K63" s="33">
        <v>19.14</v>
      </c>
    </row>
    <row r="64" spans="1:11" s="2" customFormat="1" x14ac:dyDescent="0.3">
      <c r="A64" s="20" t="s">
        <v>1735</v>
      </c>
      <c r="B64" s="28" t="s">
        <v>4537</v>
      </c>
      <c r="C64" s="31" t="s">
        <v>3963</v>
      </c>
      <c r="D64" s="14">
        <v>13.83</v>
      </c>
      <c r="E64" s="33">
        <v>16.48</v>
      </c>
      <c r="F64" s="33">
        <v>16.78</v>
      </c>
      <c r="G64" s="33">
        <v>17.48</v>
      </c>
      <c r="H64" s="33">
        <v>19.78</v>
      </c>
      <c r="I64" s="33">
        <v>21.82</v>
      </c>
      <c r="J64" s="33">
        <v>17.73</v>
      </c>
      <c r="K64" s="33">
        <v>19.14</v>
      </c>
    </row>
    <row r="65" spans="1:11" s="2" customFormat="1" x14ac:dyDescent="0.3">
      <c r="A65" s="20" t="s">
        <v>1734</v>
      </c>
      <c r="B65" s="28" t="s">
        <v>1733</v>
      </c>
      <c r="C65" s="31" t="s">
        <v>3963</v>
      </c>
      <c r="D65" s="14">
        <v>13.83</v>
      </c>
      <c r="E65" s="33">
        <v>16.48</v>
      </c>
      <c r="F65" s="33">
        <v>16.78</v>
      </c>
      <c r="G65" s="33">
        <v>17.48</v>
      </c>
      <c r="H65" s="33">
        <v>19.78</v>
      </c>
      <c r="I65" s="33">
        <v>21.82</v>
      </c>
      <c r="J65" s="33">
        <v>17.73</v>
      </c>
      <c r="K65" s="33">
        <v>19.14</v>
      </c>
    </row>
    <row r="66" spans="1:11" s="2" customFormat="1" x14ac:dyDescent="0.3">
      <c r="A66" s="20" t="s">
        <v>1732</v>
      </c>
      <c r="B66" s="28" t="s">
        <v>4536</v>
      </c>
      <c r="C66" s="31" t="s">
        <v>3963</v>
      </c>
      <c r="D66" s="14">
        <v>13.83</v>
      </c>
      <c r="E66" s="33">
        <v>16.48</v>
      </c>
      <c r="F66" s="33">
        <v>16.78</v>
      </c>
      <c r="G66" s="33">
        <v>17.48</v>
      </c>
      <c r="H66" s="33">
        <v>19.78</v>
      </c>
      <c r="I66" s="33">
        <v>21.82</v>
      </c>
      <c r="J66" s="33">
        <v>17.73</v>
      </c>
      <c r="K66" s="33">
        <v>19.14</v>
      </c>
    </row>
    <row r="67" spans="1:11" s="2" customFormat="1" x14ac:dyDescent="0.3">
      <c r="A67" s="20" t="s">
        <v>1731</v>
      </c>
      <c r="B67" s="28" t="s">
        <v>1730</v>
      </c>
      <c r="C67" s="31" t="s">
        <v>3963</v>
      </c>
      <c r="D67" s="14">
        <v>13.83</v>
      </c>
      <c r="E67" s="33">
        <v>16.48</v>
      </c>
      <c r="F67" s="33">
        <v>16.78</v>
      </c>
      <c r="G67" s="33">
        <v>17.48</v>
      </c>
      <c r="H67" s="33">
        <v>19.78</v>
      </c>
      <c r="I67" s="33">
        <v>21.82</v>
      </c>
      <c r="J67" s="33">
        <v>17.73</v>
      </c>
      <c r="K67" s="33">
        <v>19.14</v>
      </c>
    </row>
    <row r="68" spans="1:11" s="2" customFormat="1" x14ac:dyDescent="0.3">
      <c r="A68" s="20" t="s">
        <v>1729</v>
      </c>
      <c r="B68" s="28" t="s">
        <v>4535</v>
      </c>
      <c r="C68" s="31" t="s">
        <v>3963</v>
      </c>
      <c r="D68" s="14">
        <v>13.83</v>
      </c>
      <c r="E68" s="33">
        <v>16.48</v>
      </c>
      <c r="F68" s="33">
        <v>16.78</v>
      </c>
      <c r="G68" s="33">
        <v>17.48</v>
      </c>
      <c r="H68" s="33">
        <v>19.78</v>
      </c>
      <c r="I68" s="33">
        <v>21.82</v>
      </c>
      <c r="J68" s="33">
        <v>17.73</v>
      </c>
      <c r="K68" s="33">
        <v>19.14</v>
      </c>
    </row>
    <row r="69" spans="1:11" s="2" customFormat="1" x14ac:dyDescent="0.3">
      <c r="A69" s="20" t="s">
        <v>1728</v>
      </c>
      <c r="B69" s="28" t="s">
        <v>4534</v>
      </c>
      <c r="C69" s="31" t="s">
        <v>3963</v>
      </c>
      <c r="D69" s="14">
        <v>13.83</v>
      </c>
      <c r="E69" s="33">
        <v>16.48</v>
      </c>
      <c r="F69" s="33">
        <v>16.78</v>
      </c>
      <c r="G69" s="33">
        <v>17.48</v>
      </c>
      <c r="H69" s="33">
        <v>19.78</v>
      </c>
      <c r="I69" s="33">
        <v>21.82</v>
      </c>
      <c r="J69" s="33">
        <v>17.73</v>
      </c>
      <c r="K69" s="33">
        <v>19.14</v>
      </c>
    </row>
    <row r="70" spans="1:11" s="2" customFormat="1" x14ac:dyDescent="0.3">
      <c r="A70" s="20" t="s">
        <v>1727</v>
      </c>
      <c r="B70" s="28" t="s">
        <v>4238</v>
      </c>
      <c r="C70" s="31" t="s">
        <v>3963</v>
      </c>
      <c r="D70" s="14">
        <v>13.83</v>
      </c>
      <c r="E70" s="33">
        <v>16.48</v>
      </c>
      <c r="F70" s="33">
        <v>16.78</v>
      </c>
      <c r="G70" s="33">
        <v>17.48</v>
      </c>
      <c r="H70" s="33">
        <v>19.78</v>
      </c>
      <c r="I70" s="33">
        <v>21.82</v>
      </c>
      <c r="J70" s="33">
        <v>17.73</v>
      </c>
      <c r="K70" s="33">
        <v>19.14</v>
      </c>
    </row>
    <row r="71" spans="1:11" s="2" customFormat="1" x14ac:dyDescent="0.3">
      <c r="A71" s="20" t="s">
        <v>1726</v>
      </c>
      <c r="B71" s="28" t="s">
        <v>4238</v>
      </c>
      <c r="C71" s="31" t="s">
        <v>3963</v>
      </c>
      <c r="D71" s="14">
        <v>13.83</v>
      </c>
      <c r="E71" s="33">
        <v>16.48</v>
      </c>
      <c r="F71" s="33">
        <v>16.78</v>
      </c>
      <c r="G71" s="33">
        <v>17.48</v>
      </c>
      <c r="H71" s="33">
        <v>19.78</v>
      </c>
      <c r="I71" s="33">
        <v>21.82</v>
      </c>
      <c r="J71" s="33">
        <v>17.73</v>
      </c>
      <c r="K71" s="33">
        <v>19.14</v>
      </c>
    </row>
    <row r="72" spans="1:11" s="2" customFormat="1" ht="20.399999999999999" x14ac:dyDescent="0.3">
      <c r="A72" s="20" t="s">
        <v>1725</v>
      </c>
      <c r="B72" s="28" t="s">
        <v>4533</v>
      </c>
      <c r="C72" s="31" t="s">
        <v>3963</v>
      </c>
      <c r="D72" s="14">
        <v>13.83</v>
      </c>
      <c r="E72" s="33">
        <v>16.48</v>
      </c>
      <c r="F72" s="33">
        <v>16.78</v>
      </c>
      <c r="G72" s="33">
        <v>17.48</v>
      </c>
      <c r="H72" s="33">
        <v>19.78</v>
      </c>
      <c r="I72" s="33">
        <v>21.82</v>
      </c>
      <c r="J72" s="33">
        <v>17.73</v>
      </c>
      <c r="K72" s="33">
        <v>19.14</v>
      </c>
    </row>
    <row r="73" spans="1:11" s="2" customFormat="1" ht="20.399999999999999" x14ac:dyDescent="0.3">
      <c r="A73" s="20" t="s">
        <v>1724</v>
      </c>
      <c r="B73" s="28" t="s">
        <v>1723</v>
      </c>
      <c r="C73" s="31" t="s">
        <v>3963</v>
      </c>
      <c r="D73" s="14">
        <v>13.83</v>
      </c>
      <c r="E73" s="33">
        <v>16.48</v>
      </c>
      <c r="F73" s="33">
        <v>16.78</v>
      </c>
      <c r="G73" s="33">
        <v>17.48</v>
      </c>
      <c r="H73" s="33">
        <v>19.78</v>
      </c>
      <c r="I73" s="33">
        <v>21.82</v>
      </c>
      <c r="J73" s="33">
        <v>17.73</v>
      </c>
      <c r="K73" s="33">
        <v>19.14</v>
      </c>
    </row>
    <row r="74" spans="1:11" s="2" customFormat="1" x14ac:dyDescent="0.3">
      <c r="A74" s="20" t="s">
        <v>1722</v>
      </c>
      <c r="B74" s="28" t="s">
        <v>1721</v>
      </c>
      <c r="C74" s="31" t="s">
        <v>3963</v>
      </c>
      <c r="D74" s="14">
        <v>12.55</v>
      </c>
      <c r="E74" s="33">
        <v>15.2</v>
      </c>
      <c r="F74" s="33">
        <v>15.5</v>
      </c>
      <c r="G74" s="33">
        <v>16.2</v>
      </c>
      <c r="H74" s="33">
        <v>18.5</v>
      </c>
      <c r="I74" s="33">
        <v>20.54</v>
      </c>
      <c r="J74" s="33">
        <v>16.45</v>
      </c>
      <c r="K74" s="33">
        <v>17.86</v>
      </c>
    </row>
    <row r="75" spans="1:11" s="2" customFormat="1" ht="20.399999999999999" x14ac:dyDescent="0.3">
      <c r="A75" s="20" t="s">
        <v>1720</v>
      </c>
      <c r="B75" s="28" t="s">
        <v>1719</v>
      </c>
      <c r="C75" s="31" t="s">
        <v>3963</v>
      </c>
      <c r="D75" s="14">
        <v>12.66</v>
      </c>
      <c r="E75" s="33">
        <v>15.31</v>
      </c>
      <c r="F75" s="33">
        <v>15.61</v>
      </c>
      <c r="G75" s="33">
        <v>16.309999999999999</v>
      </c>
      <c r="H75" s="33">
        <v>18.61</v>
      </c>
      <c r="I75" s="33">
        <v>20.65</v>
      </c>
      <c r="J75" s="33">
        <v>16.559999999999999</v>
      </c>
      <c r="K75" s="33">
        <v>17.97</v>
      </c>
    </row>
    <row r="76" spans="1:11" s="2" customFormat="1" x14ac:dyDescent="0.3">
      <c r="A76" s="20" t="s">
        <v>1718</v>
      </c>
      <c r="B76" s="28" t="s">
        <v>4532</v>
      </c>
      <c r="C76" s="31" t="s">
        <v>3963</v>
      </c>
      <c r="D76" s="14">
        <v>12.55</v>
      </c>
      <c r="E76" s="33">
        <v>15.2</v>
      </c>
      <c r="F76" s="33">
        <v>15.5</v>
      </c>
      <c r="G76" s="33">
        <v>16.2</v>
      </c>
      <c r="H76" s="33">
        <v>18.5</v>
      </c>
      <c r="I76" s="33">
        <v>20.54</v>
      </c>
      <c r="J76" s="33">
        <v>16.45</v>
      </c>
      <c r="K76" s="33">
        <v>17.86</v>
      </c>
    </row>
    <row r="77" spans="1:11" s="2" customFormat="1" x14ac:dyDescent="0.3">
      <c r="A77" s="20" t="s">
        <v>1717</v>
      </c>
      <c r="B77" s="28" t="s">
        <v>1716</v>
      </c>
      <c r="C77" s="31" t="s">
        <v>3963</v>
      </c>
      <c r="D77" s="14">
        <v>12.55</v>
      </c>
      <c r="E77" s="33">
        <v>15.2</v>
      </c>
      <c r="F77" s="33">
        <v>15.5</v>
      </c>
      <c r="G77" s="33">
        <v>16.2</v>
      </c>
      <c r="H77" s="33">
        <v>18.5</v>
      </c>
      <c r="I77" s="33">
        <v>20.54</v>
      </c>
      <c r="J77" s="33">
        <v>16.45</v>
      </c>
      <c r="K77" s="33">
        <v>17.86</v>
      </c>
    </row>
    <row r="78" spans="1:11" s="2" customFormat="1" x14ac:dyDescent="0.3">
      <c r="A78" s="20" t="s">
        <v>1715</v>
      </c>
      <c r="B78" s="28" t="s">
        <v>1714</v>
      </c>
      <c r="C78" s="31" t="s">
        <v>3963</v>
      </c>
      <c r="D78" s="14">
        <v>13.83</v>
      </c>
      <c r="E78" s="33">
        <v>16.48</v>
      </c>
      <c r="F78" s="33">
        <v>16.78</v>
      </c>
      <c r="G78" s="33">
        <v>17.48</v>
      </c>
      <c r="H78" s="33">
        <v>19.78</v>
      </c>
      <c r="I78" s="33">
        <v>21.82</v>
      </c>
      <c r="J78" s="33">
        <v>17.73</v>
      </c>
      <c r="K78" s="33">
        <v>19.14</v>
      </c>
    </row>
    <row r="79" spans="1:11" s="2" customFormat="1" ht="20.399999999999999" x14ac:dyDescent="0.3">
      <c r="A79" s="20" t="s">
        <v>1713</v>
      </c>
      <c r="B79" s="28" t="s">
        <v>4531</v>
      </c>
      <c r="C79" s="31" t="s">
        <v>3963</v>
      </c>
      <c r="D79" s="14">
        <v>13.83</v>
      </c>
      <c r="E79" s="33">
        <v>16.48</v>
      </c>
      <c r="F79" s="33">
        <v>16.78</v>
      </c>
      <c r="G79" s="33">
        <v>17.48</v>
      </c>
      <c r="H79" s="33">
        <v>19.78</v>
      </c>
      <c r="I79" s="33">
        <v>21.82</v>
      </c>
      <c r="J79" s="33">
        <v>17.73</v>
      </c>
      <c r="K79" s="33">
        <v>19.14</v>
      </c>
    </row>
    <row r="80" spans="1:11" s="2" customFormat="1" ht="20.399999999999999" x14ac:dyDescent="0.3">
      <c r="A80" s="20" t="s">
        <v>1712</v>
      </c>
      <c r="B80" s="28" t="s">
        <v>1711</v>
      </c>
      <c r="C80" s="31" t="s">
        <v>3963</v>
      </c>
      <c r="D80" s="14">
        <v>13.83</v>
      </c>
      <c r="E80" s="33">
        <v>16.48</v>
      </c>
      <c r="F80" s="33">
        <v>16.78</v>
      </c>
      <c r="G80" s="33">
        <v>17.48</v>
      </c>
      <c r="H80" s="33">
        <v>19.78</v>
      </c>
      <c r="I80" s="33">
        <v>21.82</v>
      </c>
      <c r="J80" s="33">
        <v>17.73</v>
      </c>
      <c r="K80" s="33">
        <v>19.14</v>
      </c>
    </row>
    <row r="81" spans="1:11" s="2" customFormat="1" x14ac:dyDescent="0.3">
      <c r="A81" s="20" t="s">
        <v>1710</v>
      </c>
      <c r="B81" s="28" t="s">
        <v>4530</v>
      </c>
      <c r="C81" s="31" t="s">
        <v>3963</v>
      </c>
      <c r="D81" s="14">
        <v>13.83</v>
      </c>
      <c r="E81" s="33">
        <v>16.48</v>
      </c>
      <c r="F81" s="33">
        <v>16.78</v>
      </c>
      <c r="G81" s="33">
        <v>17.48</v>
      </c>
      <c r="H81" s="33">
        <v>19.78</v>
      </c>
      <c r="I81" s="33">
        <v>21.82</v>
      </c>
      <c r="J81" s="33">
        <v>17.73</v>
      </c>
      <c r="K81" s="33">
        <v>19.14</v>
      </c>
    </row>
    <row r="82" spans="1:11" s="2" customFormat="1" x14ac:dyDescent="0.3">
      <c r="A82" s="20" t="s">
        <v>1709</v>
      </c>
      <c r="B82" s="28" t="s">
        <v>1708</v>
      </c>
      <c r="C82" s="31" t="s">
        <v>3963</v>
      </c>
      <c r="D82" s="14">
        <v>13.83</v>
      </c>
      <c r="E82" s="33">
        <v>16.48</v>
      </c>
      <c r="F82" s="33">
        <v>16.78</v>
      </c>
      <c r="G82" s="33">
        <v>17.48</v>
      </c>
      <c r="H82" s="33">
        <v>19.78</v>
      </c>
      <c r="I82" s="33">
        <v>21.82</v>
      </c>
      <c r="J82" s="33">
        <v>17.73</v>
      </c>
      <c r="K82" s="33">
        <v>19.14</v>
      </c>
    </row>
    <row r="83" spans="1:11" s="2" customFormat="1" x14ac:dyDescent="0.3">
      <c r="A83" s="20" t="s">
        <v>1707</v>
      </c>
      <c r="B83" s="28" t="s">
        <v>4529</v>
      </c>
      <c r="C83" s="31" t="s">
        <v>3963</v>
      </c>
      <c r="D83" s="14">
        <v>13.83</v>
      </c>
      <c r="E83" s="33">
        <v>16.48</v>
      </c>
      <c r="F83" s="33">
        <v>16.78</v>
      </c>
      <c r="G83" s="33">
        <v>17.48</v>
      </c>
      <c r="H83" s="33">
        <v>19.78</v>
      </c>
      <c r="I83" s="33">
        <v>21.82</v>
      </c>
      <c r="J83" s="33">
        <v>17.73</v>
      </c>
      <c r="K83" s="33">
        <v>19.14</v>
      </c>
    </row>
    <row r="84" spans="1:11" s="2" customFormat="1" x14ac:dyDescent="0.3">
      <c r="A84" s="20" t="s">
        <v>1706</v>
      </c>
      <c r="B84" s="28" t="s">
        <v>4528</v>
      </c>
      <c r="C84" s="31" t="s">
        <v>3963</v>
      </c>
      <c r="D84" s="14">
        <v>13.83</v>
      </c>
      <c r="E84" s="33">
        <v>16.48</v>
      </c>
      <c r="F84" s="33">
        <v>16.78</v>
      </c>
      <c r="G84" s="33">
        <v>17.48</v>
      </c>
      <c r="H84" s="33">
        <v>19.78</v>
      </c>
      <c r="I84" s="33">
        <v>21.82</v>
      </c>
      <c r="J84" s="33">
        <v>17.73</v>
      </c>
      <c r="K84" s="33">
        <v>19.14</v>
      </c>
    </row>
    <row r="85" spans="1:11" s="2" customFormat="1" x14ac:dyDescent="0.3">
      <c r="A85" s="20" t="s">
        <v>1705</v>
      </c>
      <c r="B85" s="28" t="s">
        <v>1704</v>
      </c>
      <c r="C85" s="31" t="s">
        <v>3963</v>
      </c>
      <c r="D85" s="14">
        <v>13.83</v>
      </c>
      <c r="E85" s="33">
        <v>16.48</v>
      </c>
      <c r="F85" s="33">
        <v>16.78</v>
      </c>
      <c r="G85" s="33">
        <v>17.48</v>
      </c>
      <c r="H85" s="33">
        <v>19.78</v>
      </c>
      <c r="I85" s="33">
        <v>21.82</v>
      </c>
      <c r="J85" s="33">
        <v>17.73</v>
      </c>
      <c r="K85" s="33">
        <v>19.14</v>
      </c>
    </row>
    <row r="86" spans="1:11" s="2" customFormat="1" x14ac:dyDescent="0.3">
      <c r="A86" s="20" t="s">
        <v>1703</v>
      </c>
      <c r="B86" s="28" t="s">
        <v>1702</v>
      </c>
      <c r="C86" s="31" t="s">
        <v>3963</v>
      </c>
      <c r="D86" s="14">
        <v>13.83</v>
      </c>
      <c r="E86" s="33">
        <v>16.48</v>
      </c>
      <c r="F86" s="33">
        <v>16.78</v>
      </c>
      <c r="G86" s="33">
        <v>17.48</v>
      </c>
      <c r="H86" s="33">
        <v>19.78</v>
      </c>
      <c r="I86" s="33">
        <v>21.82</v>
      </c>
      <c r="J86" s="33">
        <v>17.73</v>
      </c>
      <c r="K86" s="33">
        <v>19.14</v>
      </c>
    </row>
    <row r="87" spans="1:11" s="2" customFormat="1" x14ac:dyDescent="0.3">
      <c r="A87" s="20" t="s">
        <v>1701</v>
      </c>
      <c r="B87" s="28" t="s">
        <v>1700</v>
      </c>
      <c r="C87" s="31" t="s">
        <v>3963</v>
      </c>
      <c r="D87" s="14">
        <v>13.83</v>
      </c>
      <c r="E87" s="33">
        <v>16.48</v>
      </c>
      <c r="F87" s="33">
        <v>16.78</v>
      </c>
      <c r="G87" s="33">
        <v>17.48</v>
      </c>
      <c r="H87" s="33">
        <v>19.78</v>
      </c>
      <c r="I87" s="33">
        <v>21.82</v>
      </c>
      <c r="J87" s="33">
        <v>17.73</v>
      </c>
      <c r="K87" s="33">
        <v>19.14</v>
      </c>
    </row>
    <row r="88" spans="1:11" s="2" customFormat="1" ht="20.399999999999999" x14ac:dyDescent="0.3">
      <c r="A88" s="20" t="s">
        <v>1699</v>
      </c>
      <c r="B88" s="28" t="s">
        <v>4527</v>
      </c>
      <c r="C88" s="31" t="s">
        <v>3956</v>
      </c>
      <c r="D88" s="14">
        <v>26.78192</v>
      </c>
      <c r="E88" s="33">
        <v>31.95</v>
      </c>
      <c r="F88" s="33">
        <v>32.54</v>
      </c>
      <c r="G88" s="33">
        <v>33.909999999999997</v>
      </c>
      <c r="H88" s="33">
        <v>38.4</v>
      </c>
      <c r="I88" s="33">
        <v>42.38</v>
      </c>
      <c r="J88" s="33">
        <v>34.39</v>
      </c>
      <c r="K88" s="33">
        <v>37.15</v>
      </c>
    </row>
    <row r="89" spans="1:11" s="2" customFormat="1" ht="20.399999999999999" x14ac:dyDescent="0.3">
      <c r="A89" s="20" t="s">
        <v>1698</v>
      </c>
      <c r="B89" s="28" t="s">
        <v>1697</v>
      </c>
      <c r="C89" s="31" t="s">
        <v>3956</v>
      </c>
      <c r="D89" s="14">
        <v>4.2127200000000009</v>
      </c>
      <c r="E89" s="33">
        <v>5.03</v>
      </c>
      <c r="F89" s="33">
        <v>5.12</v>
      </c>
      <c r="G89" s="33">
        <v>5.33</v>
      </c>
      <c r="H89" s="33">
        <v>6.04</v>
      </c>
      <c r="I89" s="33">
        <v>6.67</v>
      </c>
      <c r="J89" s="33">
        <v>5.41</v>
      </c>
      <c r="K89" s="33">
        <v>5.84</v>
      </c>
    </row>
    <row r="90" spans="1:11" s="2" customFormat="1" ht="20.399999999999999" x14ac:dyDescent="0.3">
      <c r="A90" s="20" t="s">
        <v>1696</v>
      </c>
      <c r="B90" s="28" t="s">
        <v>1695</v>
      </c>
      <c r="C90" s="31" t="s">
        <v>3956</v>
      </c>
      <c r="D90" s="14">
        <v>18.137120000000003</v>
      </c>
      <c r="E90" s="33">
        <v>21.64</v>
      </c>
      <c r="F90" s="33">
        <v>22.04</v>
      </c>
      <c r="G90" s="33">
        <v>22.96</v>
      </c>
      <c r="H90" s="33">
        <v>26</v>
      </c>
      <c r="I90" s="33">
        <v>28.7</v>
      </c>
      <c r="J90" s="33">
        <v>23.29</v>
      </c>
      <c r="K90" s="33">
        <v>25.16</v>
      </c>
    </row>
    <row r="91" spans="1:11" s="2" customFormat="1" ht="20.399999999999999" x14ac:dyDescent="0.3">
      <c r="A91" s="20" t="s">
        <v>1694</v>
      </c>
      <c r="B91" s="28" t="s">
        <v>1693</v>
      </c>
      <c r="C91" s="31" t="s">
        <v>3956</v>
      </c>
      <c r="D91" s="14">
        <v>8.4603199999999994</v>
      </c>
      <c r="E91" s="33">
        <v>10.1</v>
      </c>
      <c r="F91" s="33">
        <v>10.28</v>
      </c>
      <c r="G91" s="33">
        <v>10.71</v>
      </c>
      <c r="H91" s="33">
        <v>12.13</v>
      </c>
      <c r="I91" s="33">
        <v>13.39</v>
      </c>
      <c r="J91" s="33">
        <v>10.87</v>
      </c>
      <c r="K91" s="33">
        <v>11.74</v>
      </c>
    </row>
    <row r="92" spans="1:11" s="2" customFormat="1" x14ac:dyDescent="0.3">
      <c r="A92" s="20" t="s">
        <v>1692</v>
      </c>
      <c r="B92" s="28" t="s">
        <v>4526</v>
      </c>
      <c r="C92" s="31" t="s">
        <v>3956</v>
      </c>
      <c r="D92" s="14">
        <v>11.51144</v>
      </c>
      <c r="E92" s="33">
        <v>13.73</v>
      </c>
      <c r="F92" s="33">
        <v>13.99</v>
      </c>
      <c r="G92" s="33">
        <v>14.57</v>
      </c>
      <c r="H92" s="33">
        <v>16.5</v>
      </c>
      <c r="I92" s="33">
        <v>18.22</v>
      </c>
      <c r="J92" s="33">
        <v>14.78</v>
      </c>
      <c r="K92" s="33">
        <v>15.97</v>
      </c>
    </row>
    <row r="93" spans="1:11" s="2" customFormat="1" x14ac:dyDescent="0.3">
      <c r="A93" s="20" t="s">
        <v>1691</v>
      </c>
      <c r="B93" s="28" t="s">
        <v>1127</v>
      </c>
      <c r="C93" s="31" t="s">
        <v>3956</v>
      </c>
      <c r="D93" s="14">
        <v>2.85168</v>
      </c>
      <c r="E93" s="33">
        <v>3.4</v>
      </c>
      <c r="F93" s="33">
        <v>3.47</v>
      </c>
      <c r="G93" s="33">
        <v>3.61</v>
      </c>
      <c r="H93" s="33">
        <v>4.09</v>
      </c>
      <c r="I93" s="33">
        <v>4.51</v>
      </c>
      <c r="J93" s="33">
        <v>3.66</v>
      </c>
      <c r="K93" s="33">
        <v>3.96</v>
      </c>
    </row>
    <row r="94" spans="1:11" s="2" customFormat="1" x14ac:dyDescent="0.3">
      <c r="A94" s="20" t="s">
        <v>1690</v>
      </c>
      <c r="B94" s="28" t="s">
        <v>1689</v>
      </c>
      <c r="C94" s="31" t="s">
        <v>3956</v>
      </c>
      <c r="D94" s="14">
        <v>18.196960000000001</v>
      </c>
      <c r="E94" s="33">
        <v>21.71</v>
      </c>
      <c r="F94" s="33">
        <v>22.11</v>
      </c>
      <c r="G94" s="33">
        <v>23.04</v>
      </c>
      <c r="H94" s="33">
        <v>26.09</v>
      </c>
      <c r="I94" s="33">
        <v>28.79</v>
      </c>
      <c r="J94" s="33">
        <v>23.37</v>
      </c>
      <c r="K94" s="33">
        <v>25.24</v>
      </c>
    </row>
    <row r="95" spans="1:11" s="2" customFormat="1" x14ac:dyDescent="0.3">
      <c r="A95" s="20" t="s">
        <v>1688</v>
      </c>
      <c r="B95" s="28" t="s">
        <v>1687</v>
      </c>
      <c r="C95" s="31" t="s">
        <v>3956</v>
      </c>
      <c r="D95" s="14">
        <v>13.002080000000001</v>
      </c>
      <c r="E95" s="33">
        <v>15.51</v>
      </c>
      <c r="F95" s="33">
        <v>15.8</v>
      </c>
      <c r="G95" s="33">
        <v>16.46</v>
      </c>
      <c r="H95" s="33">
        <v>18.64</v>
      </c>
      <c r="I95" s="33">
        <v>20.58</v>
      </c>
      <c r="J95" s="33">
        <v>16.7</v>
      </c>
      <c r="K95" s="33">
        <v>18.04</v>
      </c>
    </row>
    <row r="96" spans="1:11" s="2" customFormat="1" x14ac:dyDescent="0.3">
      <c r="A96" s="20" t="s">
        <v>1686</v>
      </c>
      <c r="B96" s="28" t="s">
        <v>1685</v>
      </c>
      <c r="C96" s="31" t="s">
        <v>3956</v>
      </c>
      <c r="D96" s="14">
        <v>21.816399999999998</v>
      </c>
      <c r="E96" s="33">
        <v>26.03</v>
      </c>
      <c r="F96" s="33">
        <v>26.51</v>
      </c>
      <c r="G96" s="33">
        <v>27.62</v>
      </c>
      <c r="H96" s="33">
        <v>31.28</v>
      </c>
      <c r="I96" s="33">
        <v>34.520000000000003</v>
      </c>
      <c r="J96" s="33">
        <v>28.02</v>
      </c>
      <c r="K96" s="33">
        <v>30.26</v>
      </c>
    </row>
    <row r="97" spans="1:11" s="2" customFormat="1" x14ac:dyDescent="0.3">
      <c r="A97" s="20" t="s">
        <v>1684</v>
      </c>
      <c r="B97" s="28" t="s">
        <v>4525</v>
      </c>
      <c r="C97" s="31" t="s">
        <v>3956</v>
      </c>
      <c r="D97" s="14">
        <v>9.3328000000000007</v>
      </c>
      <c r="E97" s="33">
        <v>11.13</v>
      </c>
      <c r="F97" s="33">
        <v>11.34</v>
      </c>
      <c r="G97" s="33">
        <v>11.81</v>
      </c>
      <c r="H97" s="33">
        <v>13.38</v>
      </c>
      <c r="I97" s="33">
        <v>14.77</v>
      </c>
      <c r="J97" s="33">
        <v>11.98</v>
      </c>
      <c r="K97" s="33">
        <v>12.94</v>
      </c>
    </row>
    <row r="98" spans="1:11" s="2" customFormat="1" ht="20.399999999999999" x14ac:dyDescent="0.3">
      <c r="A98" s="20" t="s">
        <v>1683</v>
      </c>
      <c r="B98" s="28" t="s">
        <v>1682</v>
      </c>
      <c r="C98" s="31" t="s">
        <v>3956</v>
      </c>
      <c r="D98" s="14">
        <v>13.39096</v>
      </c>
      <c r="E98" s="33">
        <v>15.98</v>
      </c>
      <c r="F98" s="33">
        <v>16.27</v>
      </c>
      <c r="G98" s="33">
        <v>16.95</v>
      </c>
      <c r="H98" s="33">
        <v>19.2</v>
      </c>
      <c r="I98" s="33">
        <v>21.19</v>
      </c>
      <c r="J98" s="33">
        <v>17.2</v>
      </c>
      <c r="K98" s="33">
        <v>18.57</v>
      </c>
    </row>
    <row r="99" spans="1:11" s="2" customFormat="1" ht="20.399999999999999" x14ac:dyDescent="0.3">
      <c r="A99" s="20" t="s">
        <v>1681</v>
      </c>
      <c r="B99" s="28" t="s">
        <v>1680</v>
      </c>
      <c r="C99" s="31" t="s">
        <v>3956</v>
      </c>
      <c r="D99" s="14">
        <v>15.380159999999997</v>
      </c>
      <c r="E99" s="33">
        <v>18.350000000000001</v>
      </c>
      <c r="F99" s="33">
        <v>18.690000000000001</v>
      </c>
      <c r="G99" s="33">
        <v>19.47</v>
      </c>
      <c r="H99" s="33">
        <v>22.05</v>
      </c>
      <c r="I99" s="33">
        <v>24.34</v>
      </c>
      <c r="J99" s="33">
        <v>19.75</v>
      </c>
      <c r="K99" s="33">
        <v>21.33</v>
      </c>
    </row>
    <row r="100" spans="1:11" s="2" customFormat="1" x14ac:dyDescent="0.3">
      <c r="A100" s="20" t="s">
        <v>1679</v>
      </c>
      <c r="B100" s="28" t="s">
        <v>4524</v>
      </c>
      <c r="C100" s="31" t="s">
        <v>3956</v>
      </c>
      <c r="D100" s="14">
        <v>18.999600000000001</v>
      </c>
      <c r="E100" s="33">
        <v>22.67</v>
      </c>
      <c r="F100" s="33">
        <v>23.09</v>
      </c>
      <c r="G100" s="33">
        <v>24.05</v>
      </c>
      <c r="H100" s="33">
        <v>27.24</v>
      </c>
      <c r="I100" s="33">
        <v>30.07</v>
      </c>
      <c r="J100" s="33">
        <v>24.4</v>
      </c>
      <c r="K100" s="33">
        <v>26.35</v>
      </c>
    </row>
    <row r="101" spans="1:11" s="2" customFormat="1" ht="20.399999999999999" x14ac:dyDescent="0.3">
      <c r="A101" s="20" t="s">
        <v>1678</v>
      </c>
      <c r="B101" s="28" t="s">
        <v>1677</v>
      </c>
      <c r="C101" s="31" t="s">
        <v>3956</v>
      </c>
      <c r="D101" s="14">
        <v>10.918159999999999</v>
      </c>
      <c r="E101" s="33">
        <v>13.03</v>
      </c>
      <c r="F101" s="33">
        <v>13.27</v>
      </c>
      <c r="G101" s="33">
        <v>13.82</v>
      </c>
      <c r="H101" s="33">
        <v>15.65</v>
      </c>
      <c r="I101" s="33">
        <v>17.28</v>
      </c>
      <c r="J101" s="33">
        <v>14.02</v>
      </c>
      <c r="K101" s="33">
        <v>15.14</v>
      </c>
    </row>
    <row r="102" spans="1:11" s="2" customFormat="1" ht="20.399999999999999" x14ac:dyDescent="0.3">
      <c r="A102" s="20" t="s">
        <v>1676</v>
      </c>
      <c r="B102" s="28" t="s">
        <v>1675</v>
      </c>
      <c r="C102" s="31" t="s">
        <v>3956</v>
      </c>
      <c r="D102" s="14">
        <v>8.7993600000000001</v>
      </c>
      <c r="E102" s="33">
        <v>10.5</v>
      </c>
      <c r="F102" s="33">
        <v>10.69</v>
      </c>
      <c r="G102" s="33">
        <v>11.14</v>
      </c>
      <c r="H102" s="33">
        <v>12.61</v>
      </c>
      <c r="I102" s="33">
        <v>13.92</v>
      </c>
      <c r="J102" s="33">
        <v>11.3</v>
      </c>
      <c r="K102" s="33">
        <v>12.2</v>
      </c>
    </row>
    <row r="103" spans="1:11" s="2" customFormat="1" x14ac:dyDescent="0.3">
      <c r="A103" s="20" t="s">
        <v>1674</v>
      </c>
      <c r="B103" s="28" t="s">
        <v>1673</v>
      </c>
      <c r="C103" s="31" t="s">
        <v>3956</v>
      </c>
      <c r="D103" s="14">
        <v>13.98424</v>
      </c>
      <c r="E103" s="33">
        <v>16.68</v>
      </c>
      <c r="F103" s="33">
        <v>16.989999999999998</v>
      </c>
      <c r="G103" s="33">
        <v>17.7</v>
      </c>
      <c r="H103" s="33">
        <v>20.05</v>
      </c>
      <c r="I103" s="33">
        <v>22.13</v>
      </c>
      <c r="J103" s="33">
        <v>17.96</v>
      </c>
      <c r="K103" s="33">
        <v>19.399999999999999</v>
      </c>
    </row>
    <row r="104" spans="1:11" s="2" customFormat="1" x14ac:dyDescent="0.3">
      <c r="A104" s="20" t="s">
        <v>1672</v>
      </c>
      <c r="B104" s="28" t="s">
        <v>733</v>
      </c>
      <c r="C104" s="31" t="s">
        <v>3963</v>
      </c>
      <c r="D104" s="14">
        <v>12.55</v>
      </c>
      <c r="E104" s="33">
        <v>15.2</v>
      </c>
      <c r="F104" s="33">
        <v>15.5</v>
      </c>
      <c r="G104" s="33">
        <v>16.2</v>
      </c>
      <c r="H104" s="33">
        <v>18.5</v>
      </c>
      <c r="I104" s="33">
        <v>20.54</v>
      </c>
      <c r="J104" s="33">
        <v>16.45</v>
      </c>
      <c r="K104" s="33">
        <v>17.86</v>
      </c>
    </row>
    <row r="105" spans="1:11" s="2" customFormat="1" x14ac:dyDescent="0.3">
      <c r="A105" s="20" t="s">
        <v>1671</v>
      </c>
      <c r="B105" s="28" t="s">
        <v>1670</v>
      </c>
      <c r="C105" s="31" t="s">
        <v>3963</v>
      </c>
      <c r="D105" s="14">
        <v>12.55</v>
      </c>
      <c r="E105" s="33">
        <v>15.2</v>
      </c>
      <c r="F105" s="33">
        <v>15.5</v>
      </c>
      <c r="G105" s="33">
        <v>16.2</v>
      </c>
      <c r="H105" s="33">
        <v>18.5</v>
      </c>
      <c r="I105" s="33">
        <v>20.54</v>
      </c>
      <c r="J105" s="33">
        <v>16.45</v>
      </c>
      <c r="K105" s="33">
        <v>17.86</v>
      </c>
    </row>
    <row r="106" spans="1:11" s="2" customFormat="1" x14ac:dyDescent="0.3">
      <c r="A106" s="20" t="s">
        <v>1669</v>
      </c>
      <c r="B106" s="28" t="s">
        <v>1668</v>
      </c>
      <c r="C106" s="31" t="s">
        <v>3963</v>
      </c>
      <c r="D106" s="14">
        <v>12.55</v>
      </c>
      <c r="E106" s="33">
        <v>15.2</v>
      </c>
      <c r="F106" s="33">
        <v>15.5</v>
      </c>
      <c r="G106" s="33">
        <v>16.2</v>
      </c>
      <c r="H106" s="33">
        <v>18.5</v>
      </c>
      <c r="I106" s="33">
        <v>20.54</v>
      </c>
      <c r="J106" s="33">
        <v>16.45</v>
      </c>
      <c r="K106" s="33">
        <v>17.86</v>
      </c>
    </row>
    <row r="107" spans="1:11" s="2" customFormat="1" x14ac:dyDescent="0.3">
      <c r="A107" s="20" t="s">
        <v>1667</v>
      </c>
      <c r="B107" s="28" t="s">
        <v>1666</v>
      </c>
      <c r="C107" s="31" t="s">
        <v>3963</v>
      </c>
      <c r="D107" s="14">
        <v>12.55</v>
      </c>
      <c r="E107" s="33">
        <v>15.2</v>
      </c>
      <c r="F107" s="33">
        <v>15.5</v>
      </c>
      <c r="G107" s="33">
        <v>16.2</v>
      </c>
      <c r="H107" s="33">
        <v>18.5</v>
      </c>
      <c r="I107" s="33">
        <v>20.54</v>
      </c>
      <c r="J107" s="33">
        <v>16.45</v>
      </c>
      <c r="K107" s="33">
        <v>17.86</v>
      </c>
    </row>
    <row r="108" spans="1:11" s="2" customFormat="1" x14ac:dyDescent="0.3">
      <c r="A108" s="20" t="s">
        <v>1665</v>
      </c>
      <c r="B108" s="28" t="s">
        <v>1664</v>
      </c>
      <c r="C108" s="31" t="s">
        <v>3963</v>
      </c>
      <c r="D108" s="14">
        <v>12.66</v>
      </c>
      <c r="E108" s="33">
        <v>15.31</v>
      </c>
      <c r="F108" s="33">
        <v>15.61</v>
      </c>
      <c r="G108" s="33">
        <v>16.309999999999999</v>
      </c>
      <c r="H108" s="33">
        <v>18.61</v>
      </c>
      <c r="I108" s="33">
        <v>20.65</v>
      </c>
      <c r="J108" s="33">
        <v>16.559999999999999</v>
      </c>
      <c r="K108" s="33">
        <v>17.97</v>
      </c>
    </row>
    <row r="109" spans="1:11" s="2" customFormat="1" x14ac:dyDescent="0.3">
      <c r="A109" s="20" t="s">
        <v>1663</v>
      </c>
      <c r="B109" s="28" t="s">
        <v>1662</v>
      </c>
      <c r="C109" s="31" t="s">
        <v>3963</v>
      </c>
      <c r="D109" s="14">
        <v>12.66</v>
      </c>
      <c r="E109" s="33">
        <v>15.31</v>
      </c>
      <c r="F109" s="33">
        <v>15.61</v>
      </c>
      <c r="G109" s="33">
        <v>16.309999999999999</v>
      </c>
      <c r="H109" s="33">
        <v>18.61</v>
      </c>
      <c r="I109" s="33">
        <v>20.65</v>
      </c>
      <c r="J109" s="33">
        <v>16.559999999999999</v>
      </c>
      <c r="K109" s="33">
        <v>17.97</v>
      </c>
    </row>
    <row r="110" spans="1:11" s="2" customFormat="1" ht="20.399999999999999" x14ac:dyDescent="0.3">
      <c r="A110" s="20" t="s">
        <v>1661</v>
      </c>
      <c r="B110" s="28" t="s">
        <v>1660</v>
      </c>
      <c r="C110" s="31" t="s">
        <v>3963</v>
      </c>
      <c r="D110" s="14">
        <v>13.83</v>
      </c>
      <c r="E110" s="33">
        <v>16.48</v>
      </c>
      <c r="F110" s="33">
        <v>16.78</v>
      </c>
      <c r="G110" s="33">
        <v>17.48</v>
      </c>
      <c r="H110" s="33">
        <v>19.78</v>
      </c>
      <c r="I110" s="33">
        <v>21.82</v>
      </c>
      <c r="J110" s="33">
        <v>17.73</v>
      </c>
      <c r="K110" s="33">
        <v>19.14</v>
      </c>
    </row>
    <row r="111" spans="1:11" s="2" customFormat="1" x14ac:dyDescent="0.3">
      <c r="A111" s="20" t="s">
        <v>1659</v>
      </c>
      <c r="B111" s="28" t="s">
        <v>4523</v>
      </c>
      <c r="C111" s="31" t="s">
        <v>3963</v>
      </c>
      <c r="D111" s="14">
        <v>13.83</v>
      </c>
      <c r="E111" s="33">
        <v>16.48</v>
      </c>
      <c r="F111" s="33">
        <v>16.78</v>
      </c>
      <c r="G111" s="33">
        <v>17.48</v>
      </c>
      <c r="H111" s="33">
        <v>19.78</v>
      </c>
      <c r="I111" s="33">
        <v>21.82</v>
      </c>
      <c r="J111" s="33">
        <v>17.73</v>
      </c>
      <c r="K111" s="33">
        <v>19.14</v>
      </c>
    </row>
    <row r="112" spans="1:11" s="2" customFormat="1" x14ac:dyDescent="0.3">
      <c r="A112" s="20" t="s">
        <v>1658</v>
      </c>
      <c r="B112" s="28" t="s">
        <v>4522</v>
      </c>
      <c r="C112" s="31" t="s">
        <v>3963</v>
      </c>
      <c r="D112" s="14">
        <v>12.66</v>
      </c>
      <c r="E112" s="33">
        <v>15.31</v>
      </c>
      <c r="F112" s="33">
        <v>15.61</v>
      </c>
      <c r="G112" s="33">
        <v>16.309999999999999</v>
      </c>
      <c r="H112" s="33">
        <v>18.61</v>
      </c>
      <c r="I112" s="33">
        <v>20.65</v>
      </c>
      <c r="J112" s="33">
        <v>16.559999999999999</v>
      </c>
      <c r="K112" s="33">
        <v>17.97</v>
      </c>
    </row>
    <row r="113" spans="1:11" s="2" customFormat="1" x14ac:dyDescent="0.3">
      <c r="A113" s="20" t="s">
        <v>1657</v>
      </c>
      <c r="B113" s="28" t="s">
        <v>4521</v>
      </c>
      <c r="C113" s="31" t="s">
        <v>3963</v>
      </c>
      <c r="D113" s="14">
        <v>13.719999999999999</v>
      </c>
      <c r="E113" s="33">
        <v>16.37</v>
      </c>
      <c r="F113" s="33">
        <v>16.670000000000002</v>
      </c>
      <c r="G113" s="33">
        <v>17.37</v>
      </c>
      <c r="H113" s="33">
        <v>19.670000000000002</v>
      </c>
      <c r="I113" s="33">
        <v>21.71</v>
      </c>
      <c r="J113" s="33">
        <v>17.62</v>
      </c>
      <c r="K113" s="33">
        <v>19.03</v>
      </c>
    </row>
    <row r="114" spans="1:11" s="2" customFormat="1" x14ac:dyDescent="0.3">
      <c r="A114" s="20" t="s">
        <v>1656</v>
      </c>
      <c r="B114" s="28" t="s">
        <v>4520</v>
      </c>
      <c r="C114" s="31" t="s">
        <v>3963</v>
      </c>
      <c r="D114" s="14">
        <v>12.91</v>
      </c>
      <c r="E114" s="33">
        <v>15.56</v>
      </c>
      <c r="F114" s="33">
        <v>15.86</v>
      </c>
      <c r="G114" s="33">
        <v>16.559999999999999</v>
      </c>
      <c r="H114" s="33">
        <v>18.86</v>
      </c>
      <c r="I114" s="33">
        <v>20.9</v>
      </c>
      <c r="J114" s="33">
        <v>16.809999999999999</v>
      </c>
      <c r="K114" s="33">
        <v>18.22</v>
      </c>
    </row>
    <row r="115" spans="1:11" s="2" customFormat="1" x14ac:dyDescent="0.3">
      <c r="A115" s="20" t="s">
        <v>1655</v>
      </c>
      <c r="B115" s="28" t="s">
        <v>4519</v>
      </c>
      <c r="C115" s="31" t="s">
        <v>3963</v>
      </c>
      <c r="D115" s="14">
        <v>12.91</v>
      </c>
      <c r="E115" s="33">
        <v>15.56</v>
      </c>
      <c r="F115" s="33">
        <v>15.86</v>
      </c>
      <c r="G115" s="33">
        <v>16.559999999999999</v>
      </c>
      <c r="H115" s="33">
        <v>18.86</v>
      </c>
      <c r="I115" s="33">
        <v>20.9</v>
      </c>
      <c r="J115" s="33">
        <v>16.809999999999999</v>
      </c>
      <c r="K115" s="33">
        <v>18.22</v>
      </c>
    </row>
    <row r="116" spans="1:11" s="2" customFormat="1" x14ac:dyDescent="0.3">
      <c r="A116" s="20" t="s">
        <v>1654</v>
      </c>
      <c r="B116" s="28" t="s">
        <v>1450</v>
      </c>
      <c r="C116" s="31" t="s">
        <v>3963</v>
      </c>
      <c r="D116" s="14">
        <v>12.55</v>
      </c>
      <c r="E116" s="33">
        <v>15.2</v>
      </c>
      <c r="F116" s="33">
        <v>15.5</v>
      </c>
      <c r="G116" s="33">
        <v>16.2</v>
      </c>
      <c r="H116" s="33">
        <v>18.5</v>
      </c>
      <c r="I116" s="33">
        <v>20.54</v>
      </c>
      <c r="J116" s="33">
        <v>16.45</v>
      </c>
      <c r="K116" s="33">
        <v>17.86</v>
      </c>
    </row>
    <row r="117" spans="1:11" s="2" customFormat="1" x14ac:dyDescent="0.3">
      <c r="A117" s="20" t="s">
        <v>1653</v>
      </c>
      <c r="B117" s="28" t="s">
        <v>4492</v>
      </c>
      <c r="C117" s="31" t="s">
        <v>3963</v>
      </c>
      <c r="D117" s="14">
        <v>12.55</v>
      </c>
      <c r="E117" s="33">
        <v>15.2</v>
      </c>
      <c r="F117" s="33">
        <v>15.5</v>
      </c>
      <c r="G117" s="33">
        <v>16.2</v>
      </c>
      <c r="H117" s="33">
        <v>18.5</v>
      </c>
      <c r="I117" s="33">
        <v>20.54</v>
      </c>
      <c r="J117" s="33">
        <v>16.45</v>
      </c>
      <c r="K117" s="33">
        <v>17.86</v>
      </c>
    </row>
    <row r="118" spans="1:11" s="2" customFormat="1" x14ac:dyDescent="0.3">
      <c r="A118" s="20" t="s">
        <v>1652</v>
      </c>
      <c r="B118" s="28" t="s">
        <v>1628</v>
      </c>
      <c r="C118" s="31" t="s">
        <v>3963</v>
      </c>
      <c r="D118" s="14">
        <v>12.55</v>
      </c>
      <c r="E118" s="33">
        <v>15.2</v>
      </c>
      <c r="F118" s="33">
        <v>15.5</v>
      </c>
      <c r="G118" s="33">
        <v>16.2</v>
      </c>
      <c r="H118" s="33">
        <v>18.5</v>
      </c>
      <c r="I118" s="33">
        <v>20.54</v>
      </c>
      <c r="J118" s="33">
        <v>16.45</v>
      </c>
      <c r="K118" s="33">
        <v>17.86</v>
      </c>
    </row>
    <row r="119" spans="1:11" s="2" customFormat="1" x14ac:dyDescent="0.3">
      <c r="A119" s="20" t="s">
        <v>1651</v>
      </c>
      <c r="B119" s="28" t="s">
        <v>4518</v>
      </c>
      <c r="C119" s="31" t="s">
        <v>3963</v>
      </c>
      <c r="D119" s="14">
        <v>12.55</v>
      </c>
      <c r="E119" s="33">
        <v>15.2</v>
      </c>
      <c r="F119" s="33">
        <v>15.5</v>
      </c>
      <c r="G119" s="33">
        <v>16.2</v>
      </c>
      <c r="H119" s="33">
        <v>18.5</v>
      </c>
      <c r="I119" s="33">
        <v>20.54</v>
      </c>
      <c r="J119" s="33">
        <v>16.45</v>
      </c>
      <c r="K119" s="33">
        <v>17.86</v>
      </c>
    </row>
    <row r="120" spans="1:11" s="2" customFormat="1" x14ac:dyDescent="0.3">
      <c r="A120" s="20" t="s">
        <v>1650</v>
      </c>
      <c r="B120" s="28" t="s">
        <v>4500</v>
      </c>
      <c r="C120" s="31" t="s">
        <v>3963</v>
      </c>
      <c r="D120" s="14">
        <v>12.55</v>
      </c>
      <c r="E120" s="33">
        <v>15.2</v>
      </c>
      <c r="F120" s="33">
        <v>15.5</v>
      </c>
      <c r="G120" s="33">
        <v>16.2</v>
      </c>
      <c r="H120" s="33">
        <v>18.5</v>
      </c>
      <c r="I120" s="33">
        <v>20.54</v>
      </c>
      <c r="J120" s="33">
        <v>16.45</v>
      </c>
      <c r="K120" s="33">
        <v>17.86</v>
      </c>
    </row>
    <row r="121" spans="1:11" s="2" customFormat="1" x14ac:dyDescent="0.3">
      <c r="A121" s="20" t="s">
        <v>1649</v>
      </c>
      <c r="B121" s="28" t="s">
        <v>4517</v>
      </c>
      <c r="C121" s="31" t="s">
        <v>3963</v>
      </c>
      <c r="D121" s="14">
        <v>12.55</v>
      </c>
      <c r="E121" s="33">
        <v>15.2</v>
      </c>
      <c r="F121" s="33">
        <v>15.5</v>
      </c>
      <c r="G121" s="33">
        <v>16.2</v>
      </c>
      <c r="H121" s="33">
        <v>18.5</v>
      </c>
      <c r="I121" s="33">
        <v>20.54</v>
      </c>
      <c r="J121" s="33">
        <v>16.45</v>
      </c>
      <c r="K121" s="33">
        <v>17.86</v>
      </c>
    </row>
    <row r="122" spans="1:11" s="2" customFormat="1" x14ac:dyDescent="0.3">
      <c r="A122" s="20" t="s">
        <v>1648</v>
      </c>
      <c r="B122" s="28" t="s">
        <v>1186</v>
      </c>
      <c r="C122" s="31" t="s">
        <v>3963</v>
      </c>
      <c r="D122" s="14">
        <v>12.55</v>
      </c>
      <c r="E122" s="33">
        <v>15.2</v>
      </c>
      <c r="F122" s="33">
        <v>15.5</v>
      </c>
      <c r="G122" s="33">
        <v>16.2</v>
      </c>
      <c r="H122" s="33">
        <v>18.5</v>
      </c>
      <c r="I122" s="33">
        <v>20.54</v>
      </c>
      <c r="J122" s="33">
        <v>16.45</v>
      </c>
      <c r="K122" s="33">
        <v>17.86</v>
      </c>
    </row>
    <row r="123" spans="1:11" s="2" customFormat="1" x14ac:dyDescent="0.3">
      <c r="A123" s="20" t="s">
        <v>1647</v>
      </c>
      <c r="B123" s="28" t="s">
        <v>4516</v>
      </c>
      <c r="C123" s="31" t="s">
        <v>3963</v>
      </c>
      <c r="D123" s="14">
        <v>12.55</v>
      </c>
      <c r="E123" s="33">
        <v>15.2</v>
      </c>
      <c r="F123" s="33">
        <v>15.5</v>
      </c>
      <c r="G123" s="33">
        <v>16.2</v>
      </c>
      <c r="H123" s="33">
        <v>18.5</v>
      </c>
      <c r="I123" s="33">
        <v>20.54</v>
      </c>
      <c r="J123" s="33">
        <v>16.45</v>
      </c>
      <c r="K123" s="33">
        <v>17.86</v>
      </c>
    </row>
    <row r="124" spans="1:11" s="2" customFormat="1" x14ac:dyDescent="0.3">
      <c r="A124" s="20" t="s">
        <v>1646</v>
      </c>
      <c r="B124" s="28" t="s">
        <v>4515</v>
      </c>
      <c r="C124" s="31" t="s">
        <v>3963</v>
      </c>
      <c r="D124" s="14">
        <v>12.55</v>
      </c>
      <c r="E124" s="33">
        <v>15.2</v>
      </c>
      <c r="F124" s="33">
        <v>15.5</v>
      </c>
      <c r="G124" s="33">
        <v>16.2</v>
      </c>
      <c r="H124" s="33">
        <v>18.5</v>
      </c>
      <c r="I124" s="33">
        <v>20.54</v>
      </c>
      <c r="J124" s="33">
        <v>16.45</v>
      </c>
      <c r="K124" s="33">
        <v>17.86</v>
      </c>
    </row>
    <row r="125" spans="1:11" s="2" customFormat="1" ht="20.399999999999999" x14ac:dyDescent="0.3">
      <c r="A125" s="20" t="s">
        <v>1645</v>
      </c>
      <c r="B125" s="28" t="s">
        <v>4514</v>
      </c>
      <c r="C125" s="31" t="s">
        <v>3963</v>
      </c>
      <c r="D125" s="14">
        <v>12.55</v>
      </c>
      <c r="E125" s="33">
        <v>15.2</v>
      </c>
      <c r="F125" s="33">
        <v>15.5</v>
      </c>
      <c r="G125" s="33">
        <v>16.2</v>
      </c>
      <c r="H125" s="33">
        <v>18.5</v>
      </c>
      <c r="I125" s="33">
        <v>20.54</v>
      </c>
      <c r="J125" s="33">
        <v>16.45</v>
      </c>
      <c r="K125" s="33">
        <v>17.86</v>
      </c>
    </row>
    <row r="126" spans="1:11" s="2" customFormat="1" x14ac:dyDescent="0.3">
      <c r="A126" s="20" t="s">
        <v>1644</v>
      </c>
      <c r="B126" s="28" t="s">
        <v>4513</v>
      </c>
      <c r="C126" s="31" t="s">
        <v>3963</v>
      </c>
      <c r="D126" s="14">
        <v>12.55</v>
      </c>
      <c r="E126" s="33">
        <v>15.2</v>
      </c>
      <c r="F126" s="33">
        <v>15.5</v>
      </c>
      <c r="G126" s="33">
        <v>16.2</v>
      </c>
      <c r="H126" s="33">
        <v>18.5</v>
      </c>
      <c r="I126" s="33">
        <v>20.54</v>
      </c>
      <c r="J126" s="33">
        <v>16.45</v>
      </c>
      <c r="K126" s="33">
        <v>17.86</v>
      </c>
    </row>
    <row r="127" spans="1:11" s="2" customFormat="1" x14ac:dyDescent="0.3">
      <c r="A127" s="20" t="s">
        <v>1643</v>
      </c>
      <c r="B127" s="28" t="s">
        <v>4118</v>
      </c>
      <c r="C127" s="31" t="s">
        <v>3963</v>
      </c>
      <c r="D127" s="14">
        <v>12.55</v>
      </c>
      <c r="E127" s="33">
        <v>15.2</v>
      </c>
      <c r="F127" s="33">
        <v>15.5</v>
      </c>
      <c r="G127" s="33">
        <v>16.2</v>
      </c>
      <c r="H127" s="33">
        <v>18.5</v>
      </c>
      <c r="I127" s="33">
        <v>20.54</v>
      </c>
      <c r="J127" s="33">
        <v>16.45</v>
      </c>
      <c r="K127" s="33">
        <v>17.86</v>
      </c>
    </row>
    <row r="128" spans="1:11" s="2" customFormat="1" x14ac:dyDescent="0.3">
      <c r="A128" s="20" t="s">
        <v>1642</v>
      </c>
      <c r="B128" s="28" t="s">
        <v>4512</v>
      </c>
      <c r="C128" s="31" t="s">
        <v>3963</v>
      </c>
      <c r="D128" s="14">
        <v>12.55</v>
      </c>
      <c r="E128" s="33">
        <v>15.2</v>
      </c>
      <c r="F128" s="33">
        <v>15.5</v>
      </c>
      <c r="G128" s="33">
        <v>16.2</v>
      </c>
      <c r="H128" s="33">
        <v>18.5</v>
      </c>
      <c r="I128" s="33">
        <v>20.54</v>
      </c>
      <c r="J128" s="33">
        <v>16.45</v>
      </c>
      <c r="K128" s="33">
        <v>17.86</v>
      </c>
    </row>
    <row r="129" spans="1:11" s="2" customFormat="1" x14ac:dyDescent="0.3">
      <c r="A129" s="20" t="s">
        <v>1641</v>
      </c>
      <c r="B129" s="28" t="s">
        <v>4511</v>
      </c>
      <c r="C129" s="31" t="s">
        <v>3963</v>
      </c>
      <c r="D129" s="32">
        <v>12.55</v>
      </c>
      <c r="E129" s="33">
        <v>15.2</v>
      </c>
      <c r="F129" s="33">
        <v>15.5</v>
      </c>
      <c r="G129" s="33">
        <v>16.2</v>
      </c>
      <c r="H129" s="33">
        <v>18.5</v>
      </c>
      <c r="I129" s="33">
        <v>20.54</v>
      </c>
      <c r="J129" s="33">
        <v>16.45</v>
      </c>
      <c r="K129" s="33">
        <v>17.86</v>
      </c>
    </row>
    <row r="130" spans="1:11" s="2" customFormat="1" x14ac:dyDescent="0.3">
      <c r="A130" s="20" t="s">
        <v>1640</v>
      </c>
      <c r="B130" s="28" t="s">
        <v>4510</v>
      </c>
      <c r="C130" s="31" t="s">
        <v>3963</v>
      </c>
      <c r="D130" s="14">
        <v>12.55</v>
      </c>
      <c r="E130" s="33">
        <v>15.2</v>
      </c>
      <c r="F130" s="33">
        <v>15.5</v>
      </c>
      <c r="G130" s="33">
        <v>16.2</v>
      </c>
      <c r="H130" s="33">
        <v>18.5</v>
      </c>
      <c r="I130" s="33">
        <v>20.54</v>
      </c>
      <c r="J130" s="33">
        <v>16.45</v>
      </c>
      <c r="K130" s="33">
        <v>17.86</v>
      </c>
    </row>
    <row r="131" spans="1:11" s="2" customFormat="1" x14ac:dyDescent="0.3">
      <c r="A131" s="20" t="s">
        <v>1639</v>
      </c>
      <c r="B131" s="28" t="s">
        <v>1638</v>
      </c>
      <c r="C131" s="31" t="s">
        <v>3963</v>
      </c>
      <c r="D131" s="14">
        <v>12.55</v>
      </c>
      <c r="E131" s="33">
        <v>15.2</v>
      </c>
      <c r="F131" s="33">
        <v>15.5</v>
      </c>
      <c r="G131" s="33">
        <v>16.2</v>
      </c>
      <c r="H131" s="33">
        <v>18.5</v>
      </c>
      <c r="I131" s="33">
        <v>20.54</v>
      </c>
      <c r="J131" s="33">
        <v>16.45</v>
      </c>
      <c r="K131" s="33">
        <v>17.86</v>
      </c>
    </row>
    <row r="132" spans="1:11" s="2" customFormat="1" ht="20.399999999999999" x14ac:dyDescent="0.3">
      <c r="A132" s="20" t="s">
        <v>1637</v>
      </c>
      <c r="B132" s="28" t="s">
        <v>4509</v>
      </c>
      <c r="C132" s="31" t="s">
        <v>3963</v>
      </c>
      <c r="D132" s="14">
        <v>12.55</v>
      </c>
      <c r="E132" s="33">
        <v>15.2</v>
      </c>
      <c r="F132" s="33">
        <v>15.5</v>
      </c>
      <c r="G132" s="33">
        <v>16.2</v>
      </c>
      <c r="H132" s="33">
        <v>18.5</v>
      </c>
      <c r="I132" s="33">
        <v>20.54</v>
      </c>
      <c r="J132" s="33">
        <v>16.45</v>
      </c>
      <c r="K132" s="33">
        <v>17.86</v>
      </c>
    </row>
    <row r="133" spans="1:11" s="2" customFormat="1" x14ac:dyDescent="0.3">
      <c r="A133" s="20" t="s">
        <v>1636</v>
      </c>
      <c r="B133" s="28" t="s">
        <v>733</v>
      </c>
      <c r="C133" s="31" t="s">
        <v>3963</v>
      </c>
      <c r="D133" s="14">
        <v>12.55</v>
      </c>
      <c r="E133" s="33">
        <v>15.2</v>
      </c>
      <c r="F133" s="33">
        <v>15.5</v>
      </c>
      <c r="G133" s="33">
        <v>16.2</v>
      </c>
      <c r="H133" s="33">
        <v>18.5</v>
      </c>
      <c r="I133" s="33">
        <v>20.54</v>
      </c>
      <c r="J133" s="33">
        <v>16.45</v>
      </c>
      <c r="K133" s="33">
        <v>17.86</v>
      </c>
    </row>
    <row r="134" spans="1:11" s="2" customFormat="1" x14ac:dyDescent="0.3">
      <c r="A134" s="20" t="s">
        <v>1635</v>
      </c>
      <c r="B134" s="28" t="s">
        <v>4508</v>
      </c>
      <c r="C134" s="31" t="s">
        <v>3963</v>
      </c>
      <c r="D134" s="14">
        <v>12.55</v>
      </c>
      <c r="E134" s="33">
        <v>15.2</v>
      </c>
      <c r="F134" s="33">
        <v>15.5</v>
      </c>
      <c r="G134" s="33">
        <v>16.2</v>
      </c>
      <c r="H134" s="33">
        <v>18.5</v>
      </c>
      <c r="I134" s="33">
        <v>20.54</v>
      </c>
      <c r="J134" s="33">
        <v>16.45</v>
      </c>
      <c r="K134" s="33">
        <v>17.86</v>
      </c>
    </row>
    <row r="135" spans="1:11" s="2" customFormat="1" x14ac:dyDescent="0.3">
      <c r="A135" s="20" t="s">
        <v>1634</v>
      </c>
      <c r="B135" s="28" t="s">
        <v>4507</v>
      </c>
      <c r="C135" s="31" t="s">
        <v>3963</v>
      </c>
      <c r="D135" s="14">
        <v>12.55</v>
      </c>
      <c r="E135" s="33">
        <v>15.2</v>
      </c>
      <c r="F135" s="33">
        <v>15.5</v>
      </c>
      <c r="G135" s="33">
        <v>16.2</v>
      </c>
      <c r="H135" s="33">
        <v>18.5</v>
      </c>
      <c r="I135" s="33">
        <v>20.54</v>
      </c>
      <c r="J135" s="33">
        <v>16.45</v>
      </c>
      <c r="K135" s="33">
        <v>17.86</v>
      </c>
    </row>
    <row r="136" spans="1:11" s="2" customFormat="1" x14ac:dyDescent="0.3">
      <c r="A136" s="20" t="s">
        <v>1633</v>
      </c>
      <c r="B136" s="28" t="s">
        <v>4505</v>
      </c>
      <c r="C136" s="31" t="s">
        <v>3963</v>
      </c>
      <c r="D136" s="14">
        <v>12.55</v>
      </c>
      <c r="E136" s="33">
        <v>15.2</v>
      </c>
      <c r="F136" s="33">
        <v>15.5</v>
      </c>
      <c r="G136" s="33">
        <v>16.2</v>
      </c>
      <c r="H136" s="33">
        <v>18.5</v>
      </c>
      <c r="I136" s="33">
        <v>20.54</v>
      </c>
      <c r="J136" s="33">
        <v>16.45</v>
      </c>
      <c r="K136" s="33">
        <v>17.86</v>
      </c>
    </row>
    <row r="137" spans="1:11" s="2" customFormat="1" ht="20.399999999999999" x14ac:dyDescent="0.3">
      <c r="A137" s="20" t="s">
        <v>1632</v>
      </c>
      <c r="B137" s="28" t="s">
        <v>4506</v>
      </c>
      <c r="C137" s="31" t="s">
        <v>3963</v>
      </c>
      <c r="D137" s="14">
        <v>12.55</v>
      </c>
      <c r="E137" s="33">
        <v>15.2</v>
      </c>
      <c r="F137" s="33">
        <v>15.5</v>
      </c>
      <c r="G137" s="33">
        <v>16.2</v>
      </c>
      <c r="H137" s="33">
        <v>18.5</v>
      </c>
      <c r="I137" s="33">
        <v>20.54</v>
      </c>
      <c r="J137" s="33">
        <v>16.45</v>
      </c>
      <c r="K137" s="33">
        <v>17.86</v>
      </c>
    </row>
    <row r="138" spans="1:11" s="2" customFormat="1" x14ac:dyDescent="0.3">
      <c r="A138" s="20" t="s">
        <v>1631</v>
      </c>
      <c r="B138" s="28" t="s">
        <v>4505</v>
      </c>
      <c r="C138" s="31" t="s">
        <v>3963</v>
      </c>
      <c r="D138" s="14">
        <v>12.55</v>
      </c>
      <c r="E138" s="33">
        <v>15.2</v>
      </c>
      <c r="F138" s="33">
        <v>15.5</v>
      </c>
      <c r="G138" s="33">
        <v>16.2</v>
      </c>
      <c r="H138" s="33">
        <v>18.5</v>
      </c>
      <c r="I138" s="33">
        <v>20.54</v>
      </c>
      <c r="J138" s="33">
        <v>16.45</v>
      </c>
      <c r="K138" s="33">
        <v>17.86</v>
      </c>
    </row>
    <row r="139" spans="1:11" s="2" customFormat="1" ht="20.399999999999999" x14ac:dyDescent="0.3">
      <c r="A139" s="20" t="s">
        <v>1630</v>
      </c>
      <c r="B139" s="28" t="s">
        <v>4504</v>
      </c>
      <c r="C139" s="31" t="s">
        <v>3963</v>
      </c>
      <c r="D139" s="14">
        <v>12.55</v>
      </c>
      <c r="E139" s="33">
        <v>15.2</v>
      </c>
      <c r="F139" s="33">
        <v>15.5</v>
      </c>
      <c r="G139" s="33">
        <v>16.2</v>
      </c>
      <c r="H139" s="33">
        <v>18.5</v>
      </c>
      <c r="I139" s="33">
        <v>20.54</v>
      </c>
      <c r="J139" s="33">
        <v>16.45</v>
      </c>
      <c r="K139" s="33">
        <v>17.86</v>
      </c>
    </row>
    <row r="140" spans="1:11" s="2" customFormat="1" x14ac:dyDescent="0.3">
      <c r="A140" s="20" t="s">
        <v>1629</v>
      </c>
      <c r="B140" s="28" t="s">
        <v>1628</v>
      </c>
      <c r="C140" s="31" t="s">
        <v>3963</v>
      </c>
      <c r="D140" s="14">
        <v>12.55</v>
      </c>
      <c r="E140" s="33">
        <v>15.2</v>
      </c>
      <c r="F140" s="33">
        <v>15.5</v>
      </c>
      <c r="G140" s="33">
        <v>16.2</v>
      </c>
      <c r="H140" s="33">
        <v>18.5</v>
      </c>
      <c r="I140" s="33">
        <v>20.54</v>
      </c>
      <c r="J140" s="33">
        <v>16.45</v>
      </c>
      <c r="K140" s="33">
        <v>17.86</v>
      </c>
    </row>
    <row r="141" spans="1:11" s="2" customFormat="1" x14ac:dyDescent="0.3">
      <c r="A141" s="20" t="s">
        <v>1627</v>
      </c>
      <c r="B141" s="28" t="s">
        <v>1626</v>
      </c>
      <c r="C141" s="31" t="s">
        <v>3963</v>
      </c>
      <c r="D141" s="14">
        <v>12.55</v>
      </c>
      <c r="E141" s="33">
        <v>15.2</v>
      </c>
      <c r="F141" s="33">
        <v>15.5</v>
      </c>
      <c r="G141" s="33">
        <v>16.2</v>
      </c>
      <c r="H141" s="33">
        <v>18.5</v>
      </c>
      <c r="I141" s="33">
        <v>20.54</v>
      </c>
      <c r="J141" s="33">
        <v>16.45</v>
      </c>
      <c r="K141" s="33">
        <v>17.86</v>
      </c>
    </row>
    <row r="142" spans="1:11" s="2" customFormat="1" ht="20.399999999999999" x14ac:dyDescent="0.3">
      <c r="A142" s="20" t="s">
        <v>1625</v>
      </c>
      <c r="B142" s="28" t="s">
        <v>1624</v>
      </c>
      <c r="C142" s="31" t="s">
        <v>3963</v>
      </c>
      <c r="D142" s="14">
        <v>12.55</v>
      </c>
      <c r="E142" s="33">
        <v>15.2</v>
      </c>
      <c r="F142" s="33">
        <v>15.5</v>
      </c>
      <c r="G142" s="33">
        <v>16.2</v>
      </c>
      <c r="H142" s="33">
        <v>18.5</v>
      </c>
      <c r="I142" s="33">
        <v>20.54</v>
      </c>
      <c r="J142" s="33">
        <v>16.45</v>
      </c>
      <c r="K142" s="33">
        <v>17.86</v>
      </c>
    </row>
    <row r="143" spans="1:11" s="2" customFormat="1" x14ac:dyDescent="0.3">
      <c r="A143" s="20" t="s">
        <v>1623</v>
      </c>
      <c r="B143" s="28" t="s">
        <v>4503</v>
      </c>
      <c r="C143" s="31" t="s">
        <v>3963</v>
      </c>
      <c r="D143" s="14">
        <v>12.55</v>
      </c>
      <c r="E143" s="33">
        <v>15.2</v>
      </c>
      <c r="F143" s="33">
        <v>15.5</v>
      </c>
      <c r="G143" s="33">
        <v>16.2</v>
      </c>
      <c r="H143" s="33">
        <v>18.5</v>
      </c>
      <c r="I143" s="33">
        <v>20.54</v>
      </c>
      <c r="J143" s="33">
        <v>16.45</v>
      </c>
      <c r="K143" s="33">
        <v>17.86</v>
      </c>
    </row>
    <row r="144" spans="1:11" s="2" customFormat="1" x14ac:dyDescent="0.3">
      <c r="A144" s="20" t="s">
        <v>1622</v>
      </c>
      <c r="B144" s="28" t="s">
        <v>4502</v>
      </c>
      <c r="C144" s="31" t="s">
        <v>3963</v>
      </c>
      <c r="D144" s="14">
        <v>12.55</v>
      </c>
      <c r="E144" s="33">
        <v>15.2</v>
      </c>
      <c r="F144" s="33">
        <v>15.5</v>
      </c>
      <c r="G144" s="33">
        <v>16.2</v>
      </c>
      <c r="H144" s="33">
        <v>18.5</v>
      </c>
      <c r="I144" s="33">
        <v>20.54</v>
      </c>
      <c r="J144" s="33">
        <v>16.45</v>
      </c>
      <c r="K144" s="33">
        <v>17.86</v>
      </c>
    </row>
    <row r="145" spans="1:11" ht="20.399999999999999" x14ac:dyDescent="0.3">
      <c r="A145" s="20" t="s">
        <v>1621</v>
      </c>
      <c r="B145" s="28" t="s">
        <v>1620</v>
      </c>
      <c r="C145" s="31" t="s">
        <v>3963</v>
      </c>
      <c r="D145" s="14">
        <v>12.55</v>
      </c>
      <c r="E145" s="33">
        <v>15.2</v>
      </c>
      <c r="F145" s="33">
        <v>15.5</v>
      </c>
      <c r="G145" s="33">
        <v>16.2</v>
      </c>
      <c r="H145" s="33">
        <v>18.5</v>
      </c>
      <c r="I145" s="33">
        <v>20.54</v>
      </c>
      <c r="J145" s="33">
        <v>16.45</v>
      </c>
      <c r="K145" s="33">
        <v>17.86</v>
      </c>
    </row>
    <row r="146" spans="1:11" ht="20.399999999999999" x14ac:dyDescent="0.3">
      <c r="A146" s="20" t="s">
        <v>1619</v>
      </c>
      <c r="B146" s="28" t="s">
        <v>4501</v>
      </c>
      <c r="C146" s="31" t="s">
        <v>3963</v>
      </c>
      <c r="D146" s="14">
        <v>12.55</v>
      </c>
      <c r="E146" s="33">
        <v>15.2</v>
      </c>
      <c r="F146" s="33">
        <v>15.5</v>
      </c>
      <c r="G146" s="33">
        <v>16.2</v>
      </c>
      <c r="H146" s="33">
        <v>18.5</v>
      </c>
      <c r="I146" s="33">
        <v>20.54</v>
      </c>
      <c r="J146" s="33">
        <v>16.45</v>
      </c>
      <c r="K146" s="33">
        <v>17.86</v>
      </c>
    </row>
    <row r="147" spans="1:11" x14ac:dyDescent="0.3">
      <c r="A147" s="20" t="s">
        <v>1618</v>
      </c>
      <c r="B147" s="28" t="s">
        <v>4500</v>
      </c>
      <c r="C147" s="31" t="s">
        <v>3963</v>
      </c>
      <c r="D147" s="14">
        <v>12.55</v>
      </c>
      <c r="E147" s="33">
        <v>15.2</v>
      </c>
      <c r="F147" s="33">
        <v>15.5</v>
      </c>
      <c r="G147" s="33">
        <v>16.2</v>
      </c>
      <c r="H147" s="33">
        <v>18.5</v>
      </c>
      <c r="I147" s="33">
        <v>20.54</v>
      </c>
      <c r="J147" s="33">
        <v>16.45</v>
      </c>
      <c r="K147" s="33">
        <v>17.86</v>
      </c>
    </row>
    <row r="148" spans="1:11" x14ac:dyDescent="0.3">
      <c r="A148" s="20" t="s">
        <v>1617</v>
      </c>
      <c r="B148" s="28" t="s">
        <v>4499</v>
      </c>
      <c r="C148" s="31" t="s">
        <v>3963</v>
      </c>
      <c r="D148" s="14">
        <v>12.55</v>
      </c>
      <c r="E148" s="33">
        <v>15.2</v>
      </c>
      <c r="F148" s="33">
        <v>15.5</v>
      </c>
      <c r="G148" s="33">
        <v>16.2</v>
      </c>
      <c r="H148" s="33">
        <v>18.5</v>
      </c>
      <c r="I148" s="33">
        <v>20.54</v>
      </c>
      <c r="J148" s="33">
        <v>16.45</v>
      </c>
      <c r="K148" s="33">
        <v>17.86</v>
      </c>
    </row>
    <row r="149" spans="1:11" x14ac:dyDescent="0.3">
      <c r="A149" s="20" t="s">
        <v>1616</v>
      </c>
      <c r="B149" s="28" t="s">
        <v>4498</v>
      </c>
      <c r="C149" s="31" t="s">
        <v>3963</v>
      </c>
      <c r="D149" s="14">
        <v>12.55</v>
      </c>
      <c r="E149" s="33">
        <v>15.2</v>
      </c>
      <c r="F149" s="33">
        <v>15.5</v>
      </c>
      <c r="G149" s="33">
        <v>16.2</v>
      </c>
      <c r="H149" s="33">
        <v>18.5</v>
      </c>
      <c r="I149" s="33">
        <v>20.54</v>
      </c>
      <c r="J149" s="33">
        <v>16.45</v>
      </c>
      <c r="K149" s="33">
        <v>17.86</v>
      </c>
    </row>
    <row r="150" spans="1:11" x14ac:dyDescent="0.3">
      <c r="A150" s="20" t="s">
        <v>1615</v>
      </c>
      <c r="B150" s="28" t="s">
        <v>4497</v>
      </c>
      <c r="C150" s="31" t="s">
        <v>3963</v>
      </c>
      <c r="D150" s="14">
        <v>12.55</v>
      </c>
      <c r="E150" s="33">
        <v>15.2</v>
      </c>
      <c r="F150" s="33">
        <v>15.5</v>
      </c>
      <c r="G150" s="33">
        <v>16.2</v>
      </c>
      <c r="H150" s="33">
        <v>18.5</v>
      </c>
      <c r="I150" s="33">
        <v>20.54</v>
      </c>
      <c r="J150" s="33">
        <v>16.45</v>
      </c>
      <c r="K150" s="33">
        <v>17.86</v>
      </c>
    </row>
    <row r="151" spans="1:11" x14ac:dyDescent="0.3">
      <c r="A151" s="20" t="s">
        <v>1614</v>
      </c>
      <c r="B151" s="28" t="s">
        <v>4496</v>
      </c>
      <c r="C151" s="31" t="s">
        <v>3963</v>
      </c>
      <c r="D151" s="14">
        <v>12.55</v>
      </c>
      <c r="E151" s="33">
        <v>15.2</v>
      </c>
      <c r="F151" s="33">
        <v>15.5</v>
      </c>
      <c r="G151" s="33">
        <v>16.2</v>
      </c>
      <c r="H151" s="33">
        <v>18.5</v>
      </c>
      <c r="I151" s="33">
        <v>20.54</v>
      </c>
      <c r="J151" s="33">
        <v>16.45</v>
      </c>
      <c r="K151" s="33">
        <v>17.86</v>
      </c>
    </row>
    <row r="152" spans="1:11" x14ac:dyDescent="0.3">
      <c r="A152" s="20" t="s">
        <v>1613</v>
      </c>
      <c r="B152" s="28" t="s">
        <v>4495</v>
      </c>
      <c r="C152" s="31" t="s">
        <v>3963</v>
      </c>
      <c r="D152" s="14">
        <v>12.55</v>
      </c>
      <c r="E152" s="33">
        <v>15.2</v>
      </c>
      <c r="F152" s="33">
        <v>15.5</v>
      </c>
      <c r="G152" s="33">
        <v>16.2</v>
      </c>
      <c r="H152" s="33">
        <v>18.5</v>
      </c>
      <c r="I152" s="33">
        <v>20.54</v>
      </c>
      <c r="J152" s="33">
        <v>16.45</v>
      </c>
      <c r="K152" s="33">
        <v>17.86</v>
      </c>
    </row>
    <row r="153" spans="1:11" x14ac:dyDescent="0.3">
      <c r="A153" s="20" t="s">
        <v>1612</v>
      </c>
      <c r="B153" s="28" t="s">
        <v>4494</v>
      </c>
      <c r="C153" s="31" t="s">
        <v>3963</v>
      </c>
      <c r="D153" s="14">
        <v>12.55</v>
      </c>
      <c r="E153" s="33">
        <v>15.2</v>
      </c>
      <c r="F153" s="33">
        <v>15.5</v>
      </c>
      <c r="G153" s="33">
        <v>16.2</v>
      </c>
      <c r="H153" s="33">
        <v>18.5</v>
      </c>
      <c r="I153" s="33">
        <v>20.54</v>
      </c>
      <c r="J153" s="33">
        <v>16.45</v>
      </c>
      <c r="K153" s="33">
        <v>17.86</v>
      </c>
    </row>
    <row r="154" spans="1:11" ht="20.399999999999999" x14ac:dyDescent="0.3">
      <c r="A154" s="20" t="s">
        <v>1611</v>
      </c>
      <c r="B154" s="28" t="s">
        <v>1610</v>
      </c>
      <c r="C154" s="31" t="s">
        <v>3963</v>
      </c>
      <c r="D154" s="14">
        <v>12.55</v>
      </c>
      <c r="E154" s="33">
        <v>15.2</v>
      </c>
      <c r="F154" s="33">
        <v>15.5</v>
      </c>
      <c r="G154" s="33">
        <v>16.2</v>
      </c>
      <c r="H154" s="33">
        <v>18.5</v>
      </c>
      <c r="I154" s="33">
        <v>20.54</v>
      </c>
      <c r="J154" s="33">
        <v>16.45</v>
      </c>
      <c r="K154" s="33">
        <v>17.86</v>
      </c>
    </row>
    <row r="155" spans="1:11" x14ac:dyDescent="0.3">
      <c r="A155" s="20" t="s">
        <v>1609</v>
      </c>
      <c r="B155" s="28" t="s">
        <v>1452</v>
      </c>
      <c r="C155" s="31" t="s">
        <v>3963</v>
      </c>
      <c r="D155" s="14">
        <v>12.55</v>
      </c>
      <c r="E155" s="33">
        <v>15.2</v>
      </c>
      <c r="F155" s="33">
        <v>15.5</v>
      </c>
      <c r="G155" s="33">
        <v>16.2</v>
      </c>
      <c r="H155" s="33">
        <v>18.5</v>
      </c>
      <c r="I155" s="33">
        <v>20.54</v>
      </c>
      <c r="J155" s="33">
        <v>16.45</v>
      </c>
      <c r="K155" s="33">
        <v>17.86</v>
      </c>
    </row>
    <row r="156" spans="1:11" x14ac:dyDescent="0.3">
      <c r="A156" s="20" t="s">
        <v>1608</v>
      </c>
      <c r="B156" s="28" t="s">
        <v>4493</v>
      </c>
      <c r="C156" s="31" t="s">
        <v>3963</v>
      </c>
      <c r="D156" s="14">
        <v>12.55</v>
      </c>
      <c r="E156" s="33">
        <v>15.2</v>
      </c>
      <c r="F156" s="33">
        <v>15.5</v>
      </c>
      <c r="G156" s="33">
        <v>16.2</v>
      </c>
      <c r="H156" s="33">
        <v>18.5</v>
      </c>
      <c r="I156" s="33">
        <v>20.54</v>
      </c>
      <c r="J156" s="33">
        <v>16.45</v>
      </c>
      <c r="K156" s="33">
        <v>17.86</v>
      </c>
    </row>
    <row r="157" spans="1:11" x14ac:dyDescent="0.3">
      <c r="A157" s="20" t="s">
        <v>1607</v>
      </c>
      <c r="B157" s="28" t="s">
        <v>4492</v>
      </c>
      <c r="C157" s="31" t="s">
        <v>3963</v>
      </c>
      <c r="D157" s="14">
        <v>12.55</v>
      </c>
      <c r="E157" s="33">
        <v>15.2</v>
      </c>
      <c r="F157" s="33">
        <v>15.5</v>
      </c>
      <c r="G157" s="33">
        <v>16.2</v>
      </c>
      <c r="H157" s="33">
        <v>18.5</v>
      </c>
      <c r="I157" s="33">
        <v>20.54</v>
      </c>
      <c r="J157" s="33">
        <v>16.45</v>
      </c>
      <c r="K157" s="33">
        <v>17.86</v>
      </c>
    </row>
    <row r="158" spans="1:11" x14ac:dyDescent="0.3">
      <c r="A158" s="20" t="s">
        <v>1606</v>
      </c>
      <c r="B158" s="28" t="s">
        <v>4491</v>
      </c>
      <c r="C158" s="31" t="s">
        <v>3963</v>
      </c>
      <c r="D158" s="14">
        <v>12.55</v>
      </c>
      <c r="E158" s="33">
        <v>15.2</v>
      </c>
      <c r="F158" s="33">
        <v>15.5</v>
      </c>
      <c r="G158" s="33">
        <v>16.2</v>
      </c>
      <c r="H158" s="33">
        <v>18.5</v>
      </c>
      <c r="I158" s="33">
        <v>20.54</v>
      </c>
      <c r="J158" s="33">
        <v>16.45</v>
      </c>
      <c r="K158" s="33">
        <v>17.86</v>
      </c>
    </row>
    <row r="159" spans="1:11" x14ac:dyDescent="0.3">
      <c r="A159" s="20" t="s">
        <v>1605</v>
      </c>
      <c r="B159" s="28" t="s">
        <v>1604</v>
      </c>
      <c r="C159" s="31" t="s">
        <v>3963</v>
      </c>
      <c r="D159" s="14">
        <v>12.55</v>
      </c>
      <c r="E159" s="33">
        <v>15.2</v>
      </c>
      <c r="F159" s="33">
        <v>15.5</v>
      </c>
      <c r="G159" s="33">
        <v>16.2</v>
      </c>
      <c r="H159" s="33">
        <v>18.5</v>
      </c>
      <c r="I159" s="33">
        <v>20.54</v>
      </c>
      <c r="J159" s="33">
        <v>16.45</v>
      </c>
      <c r="K159" s="33">
        <v>17.86</v>
      </c>
    </row>
    <row r="160" spans="1:11" x14ac:dyDescent="0.3">
      <c r="A160" s="20" t="s">
        <v>1603</v>
      </c>
      <c r="B160" s="28" t="s">
        <v>4490</v>
      </c>
      <c r="C160" s="31" t="s">
        <v>3963</v>
      </c>
      <c r="D160" s="14">
        <v>12.55</v>
      </c>
      <c r="E160" s="33">
        <v>15.2</v>
      </c>
      <c r="F160" s="33">
        <v>15.5</v>
      </c>
      <c r="G160" s="33">
        <v>16.2</v>
      </c>
      <c r="H160" s="33">
        <v>18.5</v>
      </c>
      <c r="I160" s="33">
        <v>20.54</v>
      </c>
      <c r="J160" s="33">
        <v>16.45</v>
      </c>
      <c r="K160" s="33">
        <v>17.86</v>
      </c>
    </row>
    <row r="161" spans="1:11" x14ac:dyDescent="0.3">
      <c r="A161" s="20" t="s">
        <v>1602</v>
      </c>
      <c r="B161" s="28" t="s">
        <v>4489</v>
      </c>
      <c r="C161" s="31" t="s">
        <v>3963</v>
      </c>
      <c r="D161" s="14">
        <v>12.55</v>
      </c>
      <c r="E161" s="33">
        <v>15.2</v>
      </c>
      <c r="F161" s="33">
        <v>15.5</v>
      </c>
      <c r="G161" s="33">
        <v>16.2</v>
      </c>
      <c r="H161" s="33">
        <v>18.5</v>
      </c>
      <c r="I161" s="33">
        <v>20.54</v>
      </c>
      <c r="J161" s="33">
        <v>16.45</v>
      </c>
      <c r="K161" s="33">
        <v>17.86</v>
      </c>
    </row>
    <row r="162" spans="1:11" x14ac:dyDescent="0.3">
      <c r="A162" s="20" t="s">
        <v>1601</v>
      </c>
      <c r="B162" s="28" t="s">
        <v>4488</v>
      </c>
      <c r="C162" s="31" t="s">
        <v>3963</v>
      </c>
      <c r="D162" s="14">
        <v>12.55</v>
      </c>
      <c r="E162" s="33">
        <v>15.2</v>
      </c>
      <c r="F162" s="33">
        <v>15.5</v>
      </c>
      <c r="G162" s="33">
        <v>16.2</v>
      </c>
      <c r="H162" s="33">
        <v>18.5</v>
      </c>
      <c r="I162" s="33">
        <v>20.54</v>
      </c>
      <c r="J162" s="33">
        <v>16.45</v>
      </c>
      <c r="K162" s="33">
        <v>17.86</v>
      </c>
    </row>
    <row r="163" spans="1:11" ht="20.399999999999999" x14ac:dyDescent="0.3">
      <c r="A163" s="20" t="s">
        <v>1600</v>
      </c>
      <c r="B163" s="28" t="s">
        <v>1599</v>
      </c>
      <c r="C163" s="31" t="s">
        <v>3963</v>
      </c>
      <c r="D163" s="14">
        <v>12.55</v>
      </c>
      <c r="E163" s="33">
        <v>15.2</v>
      </c>
      <c r="F163" s="33">
        <v>15.5</v>
      </c>
      <c r="G163" s="33">
        <v>16.2</v>
      </c>
      <c r="H163" s="33">
        <v>18.5</v>
      </c>
      <c r="I163" s="33">
        <v>20.54</v>
      </c>
      <c r="J163" s="33">
        <v>16.45</v>
      </c>
      <c r="K163" s="33">
        <v>17.86</v>
      </c>
    </row>
    <row r="164" spans="1:11" ht="20.399999999999999" x14ac:dyDescent="0.3">
      <c r="A164" s="20" t="s">
        <v>1598</v>
      </c>
      <c r="B164" s="28" t="s">
        <v>1597</v>
      </c>
      <c r="C164" s="31" t="s">
        <v>3963</v>
      </c>
      <c r="D164" s="14">
        <v>12.55</v>
      </c>
      <c r="E164" s="33">
        <v>15.2</v>
      </c>
      <c r="F164" s="33">
        <v>15.5</v>
      </c>
      <c r="G164" s="33">
        <v>16.2</v>
      </c>
      <c r="H164" s="33">
        <v>18.5</v>
      </c>
      <c r="I164" s="33">
        <v>20.54</v>
      </c>
      <c r="J164" s="33">
        <v>16.45</v>
      </c>
      <c r="K164" s="33">
        <v>17.86</v>
      </c>
    </row>
    <row r="165" spans="1:11" ht="20.399999999999999" x14ac:dyDescent="0.3">
      <c r="A165" s="20" t="s">
        <v>1596</v>
      </c>
      <c r="B165" s="28" t="s">
        <v>1595</v>
      </c>
      <c r="C165" s="31" t="s">
        <v>3963</v>
      </c>
      <c r="D165" s="14">
        <v>12.55</v>
      </c>
      <c r="E165" s="33">
        <v>15.2</v>
      </c>
      <c r="F165" s="33">
        <v>15.5</v>
      </c>
      <c r="G165" s="33">
        <v>16.2</v>
      </c>
      <c r="H165" s="33">
        <v>18.5</v>
      </c>
      <c r="I165" s="33">
        <v>20.54</v>
      </c>
      <c r="J165" s="33">
        <v>16.45</v>
      </c>
      <c r="K165" s="33">
        <v>17.86</v>
      </c>
    </row>
    <row r="166" spans="1:11" ht="20.399999999999999" x14ac:dyDescent="0.3">
      <c r="A166" s="20" t="s">
        <v>1594</v>
      </c>
      <c r="B166" s="28" t="s">
        <v>4487</v>
      </c>
      <c r="C166" s="31" t="s">
        <v>3963</v>
      </c>
      <c r="D166" s="14">
        <v>12.55</v>
      </c>
      <c r="E166" s="33">
        <v>15.2</v>
      </c>
      <c r="F166" s="33">
        <v>15.5</v>
      </c>
      <c r="G166" s="33">
        <v>16.2</v>
      </c>
      <c r="H166" s="33">
        <v>18.5</v>
      </c>
      <c r="I166" s="33">
        <v>20.54</v>
      </c>
      <c r="J166" s="33">
        <v>16.45</v>
      </c>
      <c r="K166" s="33">
        <v>17.86</v>
      </c>
    </row>
    <row r="167" spans="1:11" ht="20.399999999999999" x14ac:dyDescent="0.3">
      <c r="A167" s="20" t="s">
        <v>1593</v>
      </c>
      <c r="B167" s="28" t="s">
        <v>4486</v>
      </c>
      <c r="C167" s="31" t="s">
        <v>3963</v>
      </c>
      <c r="D167" s="14">
        <v>12.55</v>
      </c>
      <c r="E167" s="33">
        <v>15.2</v>
      </c>
      <c r="F167" s="33">
        <v>15.5</v>
      </c>
      <c r="G167" s="33">
        <v>16.2</v>
      </c>
      <c r="H167" s="33">
        <v>18.5</v>
      </c>
      <c r="I167" s="33">
        <v>20.54</v>
      </c>
      <c r="J167" s="33">
        <v>16.45</v>
      </c>
      <c r="K167" s="33">
        <v>17.86</v>
      </c>
    </row>
    <row r="168" spans="1:11" x14ac:dyDescent="0.3">
      <c r="A168" s="20" t="s">
        <v>1592</v>
      </c>
      <c r="B168" s="28" t="s">
        <v>4485</v>
      </c>
      <c r="C168" s="31" t="s">
        <v>3963</v>
      </c>
      <c r="D168" s="14">
        <v>12.55</v>
      </c>
      <c r="E168" s="33">
        <v>15.2</v>
      </c>
      <c r="F168" s="33">
        <v>15.5</v>
      </c>
      <c r="G168" s="33">
        <v>16.2</v>
      </c>
      <c r="H168" s="33">
        <v>18.5</v>
      </c>
      <c r="I168" s="33">
        <v>20.54</v>
      </c>
      <c r="J168" s="33">
        <v>16.45</v>
      </c>
      <c r="K168" s="33">
        <v>17.86</v>
      </c>
    </row>
    <row r="169" spans="1:11" x14ac:dyDescent="0.3">
      <c r="A169" s="20" t="s">
        <v>1591</v>
      </c>
      <c r="B169" s="28" t="s">
        <v>4484</v>
      </c>
      <c r="C169" s="31" t="s">
        <v>3963</v>
      </c>
      <c r="D169" s="14">
        <v>12.55</v>
      </c>
      <c r="E169" s="33">
        <v>15.2</v>
      </c>
      <c r="F169" s="33">
        <v>15.5</v>
      </c>
      <c r="G169" s="33">
        <v>16.2</v>
      </c>
      <c r="H169" s="33">
        <v>18.5</v>
      </c>
      <c r="I169" s="33">
        <v>20.54</v>
      </c>
      <c r="J169" s="33">
        <v>16.45</v>
      </c>
      <c r="K169" s="33">
        <v>17.86</v>
      </c>
    </row>
    <row r="170" spans="1:11" ht="20.399999999999999" x14ac:dyDescent="0.3">
      <c r="A170" s="20" t="s">
        <v>1590</v>
      </c>
      <c r="B170" s="28" t="s">
        <v>4483</v>
      </c>
      <c r="C170" s="31" t="s">
        <v>3963</v>
      </c>
      <c r="D170" s="14">
        <v>12.55</v>
      </c>
      <c r="E170" s="33">
        <v>15.2</v>
      </c>
      <c r="F170" s="33">
        <v>15.5</v>
      </c>
      <c r="G170" s="33">
        <v>16.2</v>
      </c>
      <c r="H170" s="33">
        <v>18.5</v>
      </c>
      <c r="I170" s="33">
        <v>20.54</v>
      </c>
      <c r="J170" s="33">
        <v>16.45</v>
      </c>
      <c r="K170" s="33">
        <v>17.86</v>
      </c>
    </row>
    <row r="171" spans="1:11" ht="20.399999999999999" x14ac:dyDescent="0.3">
      <c r="A171" s="20" t="s">
        <v>1589</v>
      </c>
      <c r="B171" s="28" t="s">
        <v>1588</v>
      </c>
      <c r="C171" s="31" t="s">
        <v>3963</v>
      </c>
      <c r="D171" s="32">
        <v>13.83</v>
      </c>
      <c r="E171" s="33">
        <v>16.48</v>
      </c>
      <c r="F171" s="33">
        <v>16.78</v>
      </c>
      <c r="G171" s="33">
        <v>17.48</v>
      </c>
      <c r="H171" s="33">
        <v>19.78</v>
      </c>
      <c r="I171" s="33">
        <v>21.82</v>
      </c>
      <c r="J171" s="33">
        <v>17.73</v>
      </c>
      <c r="K171" s="33">
        <v>19.14</v>
      </c>
    </row>
    <row r="172" spans="1:11" x14ac:dyDescent="0.3">
      <c r="A172" s="20" t="s">
        <v>1587</v>
      </c>
      <c r="B172" s="28" t="s">
        <v>4482</v>
      </c>
      <c r="C172" s="31" t="s">
        <v>3963</v>
      </c>
      <c r="D172" s="14">
        <v>12.55</v>
      </c>
      <c r="E172" s="33">
        <v>15.2</v>
      </c>
      <c r="F172" s="33">
        <v>15.5</v>
      </c>
      <c r="G172" s="33">
        <v>16.2</v>
      </c>
      <c r="H172" s="33">
        <v>18.5</v>
      </c>
      <c r="I172" s="33">
        <v>20.54</v>
      </c>
      <c r="J172" s="33">
        <v>16.45</v>
      </c>
      <c r="K172" s="33">
        <v>17.86</v>
      </c>
    </row>
    <row r="173" spans="1:11" x14ac:dyDescent="0.3">
      <c r="A173" s="20" t="s">
        <v>1586</v>
      </c>
      <c r="B173" s="28" t="s">
        <v>4481</v>
      </c>
      <c r="C173" s="31" t="s">
        <v>3963</v>
      </c>
      <c r="D173" s="14">
        <v>13.83</v>
      </c>
      <c r="E173" s="33">
        <v>16.48</v>
      </c>
      <c r="F173" s="33">
        <v>16.78</v>
      </c>
      <c r="G173" s="33">
        <v>17.48</v>
      </c>
      <c r="H173" s="33">
        <v>19.78</v>
      </c>
      <c r="I173" s="33">
        <v>21.82</v>
      </c>
      <c r="J173" s="33">
        <v>17.73</v>
      </c>
      <c r="K173" s="33">
        <v>19.14</v>
      </c>
    </row>
    <row r="174" spans="1:11" x14ac:dyDescent="0.3">
      <c r="A174" s="20" t="s">
        <v>1585</v>
      </c>
      <c r="B174" s="28" t="s">
        <v>1584</v>
      </c>
      <c r="C174" s="31" t="s">
        <v>3963</v>
      </c>
      <c r="D174" s="14">
        <v>12.55</v>
      </c>
      <c r="E174" s="33">
        <v>15.2</v>
      </c>
      <c r="F174" s="33">
        <v>15.5</v>
      </c>
      <c r="G174" s="33">
        <v>16.2</v>
      </c>
      <c r="H174" s="33">
        <v>18.5</v>
      </c>
      <c r="I174" s="33">
        <v>20.54</v>
      </c>
      <c r="J174" s="33">
        <v>16.45</v>
      </c>
      <c r="K174" s="33">
        <v>17.86</v>
      </c>
    </row>
    <row r="175" spans="1:11" x14ac:dyDescent="0.3">
      <c r="A175" s="20" t="s">
        <v>1583</v>
      </c>
      <c r="B175" s="28" t="s">
        <v>4480</v>
      </c>
      <c r="C175" s="31" t="s">
        <v>3963</v>
      </c>
      <c r="D175" s="14">
        <v>12.55</v>
      </c>
      <c r="E175" s="33">
        <v>15.2</v>
      </c>
      <c r="F175" s="33">
        <v>15.5</v>
      </c>
      <c r="G175" s="33">
        <v>16.2</v>
      </c>
      <c r="H175" s="33">
        <v>18.5</v>
      </c>
      <c r="I175" s="33">
        <v>20.54</v>
      </c>
      <c r="J175" s="33">
        <v>16.45</v>
      </c>
      <c r="K175" s="33">
        <v>17.86</v>
      </c>
    </row>
    <row r="176" spans="1:11" x14ac:dyDescent="0.3">
      <c r="A176" s="20" t="s">
        <v>3958</v>
      </c>
      <c r="B176" s="28" t="s">
        <v>3957</v>
      </c>
      <c r="C176" s="31" t="s">
        <v>3956</v>
      </c>
      <c r="D176" s="14">
        <v>11.1456</v>
      </c>
      <c r="E176" s="33">
        <v>13.29</v>
      </c>
      <c r="F176" s="33">
        <v>13.54</v>
      </c>
      <c r="G176" s="33">
        <v>14.1</v>
      </c>
      <c r="H176" s="33">
        <v>15.97</v>
      </c>
      <c r="I176" s="33">
        <v>17.62</v>
      </c>
      <c r="J176" s="33">
        <v>14.3</v>
      </c>
      <c r="K176" s="33">
        <v>15.45</v>
      </c>
    </row>
    <row r="177" spans="1:11" x14ac:dyDescent="0.3">
      <c r="A177" s="20" t="s">
        <v>1582</v>
      </c>
      <c r="B177" s="28" t="s">
        <v>253</v>
      </c>
      <c r="C177" s="31" t="s">
        <v>3963</v>
      </c>
      <c r="D177" s="14">
        <v>13.71</v>
      </c>
      <c r="E177" s="33">
        <v>16.36</v>
      </c>
      <c r="F177" s="33">
        <v>16.66</v>
      </c>
      <c r="G177" s="33">
        <v>17.36</v>
      </c>
      <c r="H177" s="33">
        <v>19.66</v>
      </c>
      <c r="I177" s="33">
        <v>21.7</v>
      </c>
      <c r="J177" s="33">
        <v>17.61</v>
      </c>
      <c r="K177" s="33">
        <v>19.02</v>
      </c>
    </row>
    <row r="178" spans="1:11" x14ac:dyDescent="0.3">
      <c r="A178" s="20" t="s">
        <v>1581</v>
      </c>
      <c r="B178" s="28" t="s">
        <v>1580</v>
      </c>
      <c r="C178" s="31" t="s">
        <v>3956</v>
      </c>
      <c r="D178" s="14">
        <v>35.0747</v>
      </c>
      <c r="E178" s="33">
        <v>40.49</v>
      </c>
      <c r="F178" s="33">
        <v>41.11</v>
      </c>
      <c r="G178" s="33">
        <v>42.54</v>
      </c>
      <c r="H178" s="33">
        <v>47.24</v>
      </c>
      <c r="I178" s="33">
        <v>51.41</v>
      </c>
      <c r="J178" s="33">
        <v>43.05</v>
      </c>
      <c r="K178" s="33">
        <v>45.93</v>
      </c>
    </row>
    <row r="179" spans="1:11" x14ac:dyDescent="0.3">
      <c r="A179" s="20" t="s">
        <v>1579</v>
      </c>
      <c r="B179" s="28" t="s">
        <v>4479</v>
      </c>
      <c r="C179" s="31" t="s">
        <v>3956</v>
      </c>
      <c r="D179" s="14">
        <v>16.972080000000002</v>
      </c>
      <c r="E179" s="33">
        <v>19.59</v>
      </c>
      <c r="F179" s="33">
        <v>19.89</v>
      </c>
      <c r="G179" s="33">
        <v>20.58</v>
      </c>
      <c r="H179" s="33">
        <v>22.85</v>
      </c>
      <c r="I179" s="33">
        <v>24.87</v>
      </c>
      <c r="J179" s="33">
        <v>20.83</v>
      </c>
      <c r="K179" s="33">
        <v>22.22</v>
      </c>
    </row>
    <row r="180" spans="1:11" x14ac:dyDescent="0.3">
      <c r="A180" s="20" t="s">
        <v>12</v>
      </c>
      <c r="B180" s="28" t="s">
        <v>4478</v>
      </c>
      <c r="C180" s="31" t="s">
        <v>3956</v>
      </c>
      <c r="D180" s="14">
        <v>26.240199999999998</v>
      </c>
      <c r="E180" s="33">
        <v>30.14</v>
      </c>
      <c r="F180" s="33">
        <v>30.58</v>
      </c>
      <c r="G180" s="33">
        <v>31.61</v>
      </c>
      <c r="H180" s="33">
        <v>34.99</v>
      </c>
      <c r="I180" s="33">
        <v>37.99</v>
      </c>
      <c r="J180" s="33">
        <v>31.97</v>
      </c>
      <c r="K180" s="33">
        <v>34.049999999999997</v>
      </c>
    </row>
    <row r="181" spans="1:11" x14ac:dyDescent="0.3">
      <c r="A181" s="20" t="s">
        <v>13</v>
      </c>
      <c r="B181" s="28" t="s">
        <v>4477</v>
      </c>
      <c r="C181" s="31" t="s">
        <v>3956</v>
      </c>
      <c r="D181" s="14">
        <v>23.753459999999993</v>
      </c>
      <c r="E181" s="33">
        <v>27.28</v>
      </c>
      <c r="F181" s="33">
        <v>27.68</v>
      </c>
      <c r="G181" s="33">
        <v>28.61</v>
      </c>
      <c r="H181" s="33">
        <v>31.67</v>
      </c>
      <c r="I181" s="33">
        <v>34.39</v>
      </c>
      <c r="J181" s="33">
        <v>28.94</v>
      </c>
      <c r="K181" s="33">
        <v>30.82</v>
      </c>
    </row>
    <row r="182" spans="1:11" x14ac:dyDescent="0.3">
      <c r="A182" s="20" t="s">
        <v>14</v>
      </c>
      <c r="B182" s="28" t="s">
        <v>4476</v>
      </c>
      <c r="C182" s="31" t="s">
        <v>3956</v>
      </c>
      <c r="D182" s="14">
        <v>25.280220000000003</v>
      </c>
      <c r="E182" s="33">
        <v>29.04</v>
      </c>
      <c r="F182" s="33">
        <v>29.46</v>
      </c>
      <c r="G182" s="33">
        <v>30.45</v>
      </c>
      <c r="H182" s="33">
        <v>33.71</v>
      </c>
      <c r="I182" s="33">
        <v>36.6</v>
      </c>
      <c r="J182" s="33">
        <v>30.81</v>
      </c>
      <c r="K182" s="33">
        <v>32.799999999999997</v>
      </c>
    </row>
    <row r="183" spans="1:11" x14ac:dyDescent="0.3">
      <c r="A183" s="20" t="s">
        <v>1578</v>
      </c>
      <c r="B183" s="28" t="s">
        <v>4475</v>
      </c>
      <c r="C183" s="31" t="s">
        <v>3956</v>
      </c>
      <c r="D183" s="14">
        <v>23.733459999999994</v>
      </c>
      <c r="E183" s="33">
        <v>27.26</v>
      </c>
      <c r="F183" s="33">
        <v>27.66</v>
      </c>
      <c r="G183" s="33">
        <v>28.59</v>
      </c>
      <c r="H183" s="33">
        <v>31.65</v>
      </c>
      <c r="I183" s="33">
        <v>34.369999999999997</v>
      </c>
      <c r="J183" s="33">
        <v>28.92</v>
      </c>
      <c r="K183" s="33">
        <v>30.8</v>
      </c>
    </row>
    <row r="184" spans="1:11" x14ac:dyDescent="0.3">
      <c r="A184" s="20" t="s">
        <v>1577</v>
      </c>
      <c r="B184" s="28" t="s">
        <v>4474</v>
      </c>
      <c r="C184" s="31" t="s">
        <v>3956</v>
      </c>
      <c r="D184" s="14">
        <v>21.375019999999996</v>
      </c>
      <c r="E184" s="33">
        <v>24.55</v>
      </c>
      <c r="F184" s="33">
        <v>24.91</v>
      </c>
      <c r="G184" s="33">
        <v>25.74</v>
      </c>
      <c r="H184" s="33">
        <v>28.5</v>
      </c>
      <c r="I184" s="33">
        <v>30.94</v>
      </c>
      <c r="J184" s="33">
        <v>26.04</v>
      </c>
      <c r="K184" s="33">
        <v>27.73</v>
      </c>
    </row>
    <row r="185" spans="1:11" x14ac:dyDescent="0.3">
      <c r="A185" s="20" t="s">
        <v>1576</v>
      </c>
      <c r="B185" s="28" t="s">
        <v>4473</v>
      </c>
      <c r="C185" s="31" t="s">
        <v>3956</v>
      </c>
      <c r="D185" s="14">
        <v>25.825679999999998</v>
      </c>
      <c r="E185" s="33">
        <v>29.66</v>
      </c>
      <c r="F185" s="33">
        <v>30.1</v>
      </c>
      <c r="G185" s="33">
        <v>31.11</v>
      </c>
      <c r="H185" s="33">
        <v>34.44</v>
      </c>
      <c r="I185" s="33">
        <v>37.4</v>
      </c>
      <c r="J185" s="33">
        <v>31.47</v>
      </c>
      <c r="K185" s="33">
        <v>33.51</v>
      </c>
    </row>
    <row r="186" spans="1:11" x14ac:dyDescent="0.3">
      <c r="A186" s="20" t="s">
        <v>1575</v>
      </c>
      <c r="B186" s="28" t="s">
        <v>4472</v>
      </c>
      <c r="C186" s="31" t="s">
        <v>3956</v>
      </c>
      <c r="D186" s="14">
        <v>22.86046</v>
      </c>
      <c r="E186" s="33">
        <v>26.26</v>
      </c>
      <c r="F186" s="33">
        <v>26.64</v>
      </c>
      <c r="G186" s="33">
        <v>27.54</v>
      </c>
      <c r="H186" s="33">
        <v>30.48</v>
      </c>
      <c r="I186" s="33">
        <v>33.1</v>
      </c>
      <c r="J186" s="33">
        <v>27.86</v>
      </c>
      <c r="K186" s="33">
        <v>29.66</v>
      </c>
    </row>
    <row r="187" spans="1:11" x14ac:dyDescent="0.3">
      <c r="A187" s="20" t="s">
        <v>1574</v>
      </c>
      <c r="B187" s="28" t="s">
        <v>4471</v>
      </c>
      <c r="C187" s="31" t="s">
        <v>3956</v>
      </c>
      <c r="D187" s="14">
        <v>29.27806</v>
      </c>
      <c r="E187" s="33">
        <v>33.630000000000003</v>
      </c>
      <c r="F187" s="33">
        <v>34.119999999999997</v>
      </c>
      <c r="G187" s="33">
        <v>35.270000000000003</v>
      </c>
      <c r="H187" s="33">
        <v>39.04</v>
      </c>
      <c r="I187" s="33">
        <v>42.39</v>
      </c>
      <c r="J187" s="33">
        <v>35.68</v>
      </c>
      <c r="K187" s="33">
        <v>37.99</v>
      </c>
    </row>
    <row r="188" spans="1:11" x14ac:dyDescent="0.3">
      <c r="A188" s="20" t="s">
        <v>1573</v>
      </c>
      <c r="B188" s="28" t="s">
        <v>4470</v>
      </c>
      <c r="C188" s="31" t="s">
        <v>3956</v>
      </c>
      <c r="D188" s="14">
        <v>31.630840000000003</v>
      </c>
      <c r="E188" s="33">
        <v>36.33</v>
      </c>
      <c r="F188" s="33">
        <v>36.86</v>
      </c>
      <c r="G188" s="33">
        <v>38.11</v>
      </c>
      <c r="H188" s="33">
        <v>42.19</v>
      </c>
      <c r="I188" s="33">
        <v>45.81</v>
      </c>
      <c r="J188" s="33">
        <v>38.549999999999997</v>
      </c>
      <c r="K188" s="33">
        <v>41.05</v>
      </c>
    </row>
    <row r="189" spans="1:11" x14ac:dyDescent="0.3">
      <c r="A189" s="20" t="s">
        <v>1572</v>
      </c>
      <c r="B189" s="28" t="s">
        <v>4469</v>
      </c>
      <c r="C189" s="31" t="s">
        <v>3956</v>
      </c>
      <c r="D189" s="14">
        <v>28.402039999999996</v>
      </c>
      <c r="E189" s="33">
        <v>32.630000000000003</v>
      </c>
      <c r="F189" s="33">
        <v>33.1</v>
      </c>
      <c r="G189" s="33">
        <v>34.22</v>
      </c>
      <c r="H189" s="33">
        <v>37.89</v>
      </c>
      <c r="I189" s="33">
        <v>41.14</v>
      </c>
      <c r="J189" s="33">
        <v>34.619999999999997</v>
      </c>
      <c r="K189" s="33">
        <v>36.869999999999997</v>
      </c>
    </row>
    <row r="190" spans="1:11" x14ac:dyDescent="0.3">
      <c r="A190" s="20" t="s">
        <v>1571</v>
      </c>
      <c r="B190" s="28" t="s">
        <v>4468</v>
      </c>
      <c r="C190" s="31" t="s">
        <v>3956</v>
      </c>
      <c r="D190" s="14">
        <v>24.174959999999999</v>
      </c>
      <c r="E190" s="33">
        <v>27.77</v>
      </c>
      <c r="F190" s="33">
        <v>28.18</v>
      </c>
      <c r="G190" s="33">
        <v>29.12</v>
      </c>
      <c r="H190" s="33">
        <v>32.24</v>
      </c>
      <c r="I190" s="33">
        <v>35.01</v>
      </c>
      <c r="J190" s="33">
        <v>29.46</v>
      </c>
      <c r="K190" s="33">
        <v>31.38</v>
      </c>
    </row>
    <row r="191" spans="1:11" x14ac:dyDescent="0.3">
      <c r="A191" s="20" t="s">
        <v>1570</v>
      </c>
      <c r="B191" s="28" t="s">
        <v>4467</v>
      </c>
      <c r="C191" s="31" t="s">
        <v>3956</v>
      </c>
      <c r="D191" s="14">
        <v>30.609539999999999</v>
      </c>
      <c r="E191" s="33">
        <v>35.159999999999997</v>
      </c>
      <c r="F191" s="33">
        <v>35.68</v>
      </c>
      <c r="G191" s="33">
        <v>36.880000000000003</v>
      </c>
      <c r="H191" s="33">
        <v>40.840000000000003</v>
      </c>
      <c r="I191" s="33">
        <v>44.34</v>
      </c>
      <c r="J191" s="33">
        <v>37.31</v>
      </c>
      <c r="K191" s="33">
        <v>39.74</v>
      </c>
    </row>
    <row r="192" spans="1:11" x14ac:dyDescent="0.3">
      <c r="A192" s="20" t="s">
        <v>1569</v>
      </c>
      <c r="B192" s="28" t="s">
        <v>4466</v>
      </c>
      <c r="C192" s="31" t="s">
        <v>3956</v>
      </c>
      <c r="D192" s="14">
        <v>25.348519999999997</v>
      </c>
      <c r="E192" s="33">
        <v>29.12</v>
      </c>
      <c r="F192" s="33">
        <v>29.54</v>
      </c>
      <c r="G192" s="33">
        <v>30.54</v>
      </c>
      <c r="H192" s="33">
        <v>33.81</v>
      </c>
      <c r="I192" s="33">
        <v>36.71</v>
      </c>
      <c r="J192" s="33">
        <v>30.89</v>
      </c>
      <c r="K192" s="33">
        <v>32.9</v>
      </c>
    </row>
    <row r="193" spans="1:11" x14ac:dyDescent="0.3">
      <c r="A193" s="20" t="s">
        <v>1568</v>
      </c>
      <c r="B193" s="28" t="s">
        <v>4465</v>
      </c>
      <c r="C193" s="31" t="s">
        <v>3956</v>
      </c>
      <c r="D193" s="14">
        <v>25.291539999999998</v>
      </c>
      <c r="E193" s="33">
        <v>29.05</v>
      </c>
      <c r="F193" s="33">
        <v>29.48</v>
      </c>
      <c r="G193" s="33">
        <v>30.47</v>
      </c>
      <c r="H193" s="33">
        <v>33.729999999999997</v>
      </c>
      <c r="I193" s="33">
        <v>36.630000000000003</v>
      </c>
      <c r="J193" s="33">
        <v>30.83</v>
      </c>
      <c r="K193" s="33">
        <v>32.83</v>
      </c>
    </row>
    <row r="194" spans="1:11" x14ac:dyDescent="0.3">
      <c r="A194" s="20" t="s">
        <v>1567</v>
      </c>
      <c r="B194" s="28" t="s">
        <v>4464</v>
      </c>
      <c r="C194" s="31" t="s">
        <v>3956</v>
      </c>
      <c r="D194" s="14">
        <v>33.31288</v>
      </c>
      <c r="E194" s="33">
        <v>38.26</v>
      </c>
      <c r="F194" s="33">
        <v>38.82</v>
      </c>
      <c r="G194" s="33">
        <v>40.130000000000003</v>
      </c>
      <c r="H194" s="33">
        <v>44.43</v>
      </c>
      <c r="I194" s="33">
        <v>48.24</v>
      </c>
      <c r="J194" s="33">
        <v>40.6</v>
      </c>
      <c r="K194" s="33">
        <v>43.23</v>
      </c>
    </row>
    <row r="195" spans="1:11" x14ac:dyDescent="0.3">
      <c r="A195" s="20" t="s">
        <v>1566</v>
      </c>
      <c r="B195" s="28" t="s">
        <v>4463</v>
      </c>
      <c r="C195" s="31" t="s">
        <v>3956</v>
      </c>
      <c r="D195" s="14">
        <v>38.511260000000007</v>
      </c>
      <c r="E195" s="33">
        <v>44.24</v>
      </c>
      <c r="F195" s="33">
        <v>44.89</v>
      </c>
      <c r="G195" s="33">
        <v>46.4</v>
      </c>
      <c r="H195" s="33">
        <v>51.37</v>
      </c>
      <c r="I195" s="33">
        <v>55.78</v>
      </c>
      <c r="J195" s="33">
        <v>46.94</v>
      </c>
      <c r="K195" s="33">
        <v>49.99</v>
      </c>
    </row>
    <row r="196" spans="1:11" x14ac:dyDescent="0.3">
      <c r="A196" s="20" t="s">
        <v>1565</v>
      </c>
      <c r="B196" s="28" t="s">
        <v>1564</v>
      </c>
      <c r="C196" s="31" t="s">
        <v>3956</v>
      </c>
      <c r="D196" s="14">
        <v>25.929640000000003</v>
      </c>
      <c r="E196" s="33">
        <v>29.78</v>
      </c>
      <c r="F196" s="33">
        <v>30.22</v>
      </c>
      <c r="G196" s="33">
        <v>31.24</v>
      </c>
      <c r="H196" s="33">
        <v>34.58</v>
      </c>
      <c r="I196" s="33">
        <v>37.549999999999997</v>
      </c>
      <c r="J196" s="33">
        <v>31.6</v>
      </c>
      <c r="K196" s="33">
        <v>33.65</v>
      </c>
    </row>
    <row r="197" spans="1:11" x14ac:dyDescent="0.3">
      <c r="A197" s="20" t="s">
        <v>1563</v>
      </c>
      <c r="B197" s="28" t="s">
        <v>1562</v>
      </c>
      <c r="C197" s="31" t="s">
        <v>3956</v>
      </c>
      <c r="D197" s="14">
        <v>26.60472</v>
      </c>
      <c r="E197" s="33">
        <v>30.56</v>
      </c>
      <c r="F197" s="33">
        <v>31.01</v>
      </c>
      <c r="G197" s="33">
        <v>32.049999999999997</v>
      </c>
      <c r="H197" s="33">
        <v>35.479999999999997</v>
      </c>
      <c r="I197" s="33">
        <v>38.53</v>
      </c>
      <c r="J197" s="33">
        <v>32.42</v>
      </c>
      <c r="K197" s="33">
        <v>34.53</v>
      </c>
    </row>
    <row r="198" spans="1:11" ht="20.399999999999999" x14ac:dyDescent="0.3">
      <c r="A198" s="20" t="s">
        <v>1561</v>
      </c>
      <c r="B198" s="28" t="s">
        <v>4462</v>
      </c>
      <c r="C198" s="31" t="s">
        <v>3956</v>
      </c>
      <c r="D198" s="14">
        <v>33.245900000000006</v>
      </c>
      <c r="E198" s="33">
        <v>38.19</v>
      </c>
      <c r="F198" s="33">
        <v>38.75</v>
      </c>
      <c r="G198" s="33">
        <v>40.049999999999997</v>
      </c>
      <c r="H198" s="33">
        <v>44.34</v>
      </c>
      <c r="I198" s="33">
        <v>48.15</v>
      </c>
      <c r="J198" s="33">
        <v>40.520000000000003</v>
      </c>
      <c r="K198" s="33">
        <v>43.15</v>
      </c>
    </row>
    <row r="199" spans="1:11" x14ac:dyDescent="0.3">
      <c r="A199" s="20" t="s">
        <v>1560</v>
      </c>
      <c r="B199" s="28" t="s">
        <v>4461</v>
      </c>
      <c r="C199" s="31" t="s">
        <v>3956</v>
      </c>
      <c r="D199" s="14">
        <v>31.952720000000003</v>
      </c>
      <c r="E199" s="33">
        <v>36.700000000000003</v>
      </c>
      <c r="F199" s="33">
        <v>37.24</v>
      </c>
      <c r="G199" s="33">
        <v>38.49</v>
      </c>
      <c r="H199" s="33">
        <v>42.62</v>
      </c>
      <c r="I199" s="33">
        <v>46.27</v>
      </c>
      <c r="J199" s="33">
        <v>38.94</v>
      </c>
      <c r="K199" s="33">
        <v>41.47</v>
      </c>
    </row>
    <row r="200" spans="1:11" ht="20.399999999999999" x14ac:dyDescent="0.3">
      <c r="A200" s="20" t="s">
        <v>1559</v>
      </c>
      <c r="B200" s="28" t="s">
        <v>4460</v>
      </c>
      <c r="C200" s="31" t="s">
        <v>3956</v>
      </c>
      <c r="D200" s="14">
        <v>26.204540000000001</v>
      </c>
      <c r="E200" s="33">
        <v>30.1</v>
      </c>
      <c r="F200" s="33">
        <v>30.54</v>
      </c>
      <c r="G200" s="33">
        <v>31.57</v>
      </c>
      <c r="H200" s="33">
        <v>34.950000000000003</v>
      </c>
      <c r="I200" s="33">
        <v>37.94</v>
      </c>
      <c r="J200" s="33">
        <v>31.93</v>
      </c>
      <c r="K200" s="33">
        <v>34</v>
      </c>
    </row>
    <row r="201" spans="1:11" x14ac:dyDescent="0.3">
      <c r="A201" s="20" t="s">
        <v>1558</v>
      </c>
      <c r="B201" s="28" t="s">
        <v>4459</v>
      </c>
      <c r="C201" s="31" t="s">
        <v>3956</v>
      </c>
      <c r="D201" s="14">
        <v>26.002279999999999</v>
      </c>
      <c r="E201" s="33">
        <v>29.87</v>
      </c>
      <c r="F201" s="33">
        <v>30.3</v>
      </c>
      <c r="G201" s="33">
        <v>31.32</v>
      </c>
      <c r="H201" s="33">
        <v>34.68</v>
      </c>
      <c r="I201" s="33">
        <v>37.65</v>
      </c>
      <c r="J201" s="33">
        <v>31.69</v>
      </c>
      <c r="K201" s="33">
        <v>33.74</v>
      </c>
    </row>
    <row r="202" spans="1:11" x14ac:dyDescent="0.3">
      <c r="A202" s="20" t="s">
        <v>1557</v>
      </c>
      <c r="B202" s="28" t="s">
        <v>4458</v>
      </c>
      <c r="C202" s="31" t="s">
        <v>3956</v>
      </c>
      <c r="D202" s="14">
        <v>29.356359999999995</v>
      </c>
      <c r="E202" s="33">
        <v>33.72</v>
      </c>
      <c r="F202" s="33">
        <v>34.21</v>
      </c>
      <c r="G202" s="33">
        <v>35.36</v>
      </c>
      <c r="H202" s="33">
        <v>39.15</v>
      </c>
      <c r="I202" s="33">
        <v>42.51</v>
      </c>
      <c r="J202" s="33">
        <v>35.78</v>
      </c>
      <c r="K202" s="33">
        <v>38.1</v>
      </c>
    </row>
    <row r="203" spans="1:11" x14ac:dyDescent="0.3">
      <c r="A203" s="20" t="s">
        <v>1556</v>
      </c>
      <c r="B203" s="28" t="s">
        <v>1555</v>
      </c>
      <c r="C203" s="31" t="s">
        <v>3956</v>
      </c>
      <c r="D203" s="14">
        <v>41.130259999999993</v>
      </c>
      <c r="E203" s="33">
        <v>47.25</v>
      </c>
      <c r="F203" s="33">
        <v>47.95</v>
      </c>
      <c r="G203" s="33">
        <v>49.57</v>
      </c>
      <c r="H203" s="33">
        <v>54.88</v>
      </c>
      <c r="I203" s="33">
        <v>59.6</v>
      </c>
      <c r="J203" s="33">
        <v>50.14</v>
      </c>
      <c r="K203" s="33">
        <v>53.4</v>
      </c>
    </row>
    <row r="204" spans="1:11" x14ac:dyDescent="0.3">
      <c r="A204" s="20" t="s">
        <v>1554</v>
      </c>
      <c r="B204" s="28" t="s">
        <v>4457</v>
      </c>
      <c r="C204" s="31" t="s">
        <v>3956</v>
      </c>
      <c r="D204" s="14">
        <v>23.531560000000006</v>
      </c>
      <c r="E204" s="33">
        <v>27.15</v>
      </c>
      <c r="F204" s="33">
        <v>27.56</v>
      </c>
      <c r="G204" s="33">
        <v>28.52</v>
      </c>
      <c r="H204" s="33">
        <v>31.66</v>
      </c>
      <c r="I204" s="33">
        <v>34.450000000000003</v>
      </c>
      <c r="J204" s="33">
        <v>28.86</v>
      </c>
      <c r="K204" s="33">
        <v>30.79</v>
      </c>
    </row>
    <row r="205" spans="1:11" x14ac:dyDescent="0.3">
      <c r="A205" s="20" t="s">
        <v>1553</v>
      </c>
      <c r="B205" s="28" t="s">
        <v>4456</v>
      </c>
      <c r="C205" s="31" t="s">
        <v>3956</v>
      </c>
      <c r="D205" s="14">
        <v>24.655119999999997</v>
      </c>
      <c r="E205" s="33">
        <v>28.45</v>
      </c>
      <c r="F205" s="33">
        <v>28.88</v>
      </c>
      <c r="G205" s="33">
        <v>29.88</v>
      </c>
      <c r="H205" s="33">
        <v>33.18</v>
      </c>
      <c r="I205" s="33">
        <v>36.1</v>
      </c>
      <c r="J205" s="33">
        <v>30.24</v>
      </c>
      <c r="K205" s="33">
        <v>32.26</v>
      </c>
    </row>
    <row r="206" spans="1:11" x14ac:dyDescent="0.3">
      <c r="A206" s="20" t="s">
        <v>1552</v>
      </c>
      <c r="B206" s="28" t="s">
        <v>4455</v>
      </c>
      <c r="C206" s="31" t="s">
        <v>3956</v>
      </c>
      <c r="D206" s="14">
        <v>24.623799999999999</v>
      </c>
      <c r="E206" s="33">
        <v>28.41</v>
      </c>
      <c r="F206" s="33">
        <v>28.84</v>
      </c>
      <c r="G206" s="33">
        <v>29.84</v>
      </c>
      <c r="H206" s="33">
        <v>33.130000000000003</v>
      </c>
      <c r="I206" s="33">
        <v>36.049999999999997</v>
      </c>
      <c r="J206" s="33">
        <v>30.2</v>
      </c>
      <c r="K206" s="33">
        <v>32.22</v>
      </c>
    </row>
    <row r="207" spans="1:11" x14ac:dyDescent="0.3">
      <c r="A207" s="20" t="s">
        <v>1551</v>
      </c>
      <c r="B207" s="28" t="s">
        <v>4454</v>
      </c>
      <c r="C207" s="31" t="s">
        <v>3956</v>
      </c>
      <c r="D207" s="14">
        <v>32.091560000000001</v>
      </c>
      <c r="E207" s="33">
        <v>37.04</v>
      </c>
      <c r="F207" s="33">
        <v>37.6</v>
      </c>
      <c r="G207" s="33">
        <v>38.9</v>
      </c>
      <c r="H207" s="33">
        <v>43.19</v>
      </c>
      <c r="I207" s="33">
        <v>47</v>
      </c>
      <c r="J207" s="33">
        <v>39.369999999999997</v>
      </c>
      <c r="K207" s="33">
        <v>42</v>
      </c>
    </row>
    <row r="208" spans="1:11" x14ac:dyDescent="0.3">
      <c r="A208" s="20" t="s">
        <v>1550</v>
      </c>
      <c r="B208" s="28" t="s">
        <v>4453</v>
      </c>
      <c r="C208" s="31" t="s">
        <v>3956</v>
      </c>
      <c r="D208" s="14">
        <v>27.998820000000002</v>
      </c>
      <c r="E208" s="33">
        <v>32.31</v>
      </c>
      <c r="F208" s="33">
        <v>32.799999999999997</v>
      </c>
      <c r="G208" s="33">
        <v>33.94</v>
      </c>
      <c r="H208" s="33">
        <v>37.68</v>
      </c>
      <c r="I208" s="33">
        <v>41</v>
      </c>
      <c r="J208" s="33">
        <v>34.340000000000003</v>
      </c>
      <c r="K208" s="33">
        <v>36.64</v>
      </c>
    </row>
    <row r="209" spans="1:11" x14ac:dyDescent="0.3">
      <c r="A209" s="20" t="s">
        <v>1549</v>
      </c>
      <c r="B209" s="28" t="s">
        <v>4452</v>
      </c>
      <c r="C209" s="31" t="s">
        <v>3956</v>
      </c>
      <c r="D209" s="14">
        <v>29.132380000000005</v>
      </c>
      <c r="E209" s="33">
        <v>33.619999999999997</v>
      </c>
      <c r="F209" s="33">
        <v>34.130000000000003</v>
      </c>
      <c r="G209" s="33">
        <v>35.31</v>
      </c>
      <c r="H209" s="33">
        <v>39.21</v>
      </c>
      <c r="I209" s="33">
        <v>42.66</v>
      </c>
      <c r="J209" s="33">
        <v>35.74</v>
      </c>
      <c r="K209" s="33">
        <v>38.119999999999997</v>
      </c>
    </row>
    <row r="210" spans="1:11" x14ac:dyDescent="0.3">
      <c r="A210" s="20" t="s">
        <v>1548</v>
      </c>
      <c r="B210" s="28" t="s">
        <v>4451</v>
      </c>
      <c r="C210" s="31" t="s">
        <v>3956</v>
      </c>
      <c r="D210" s="14">
        <v>27.224119999999999</v>
      </c>
      <c r="E210" s="33">
        <v>31.42</v>
      </c>
      <c r="F210" s="33">
        <v>31.89</v>
      </c>
      <c r="G210" s="33">
        <v>33</v>
      </c>
      <c r="H210" s="33">
        <v>36.64</v>
      </c>
      <c r="I210" s="33">
        <v>39.86</v>
      </c>
      <c r="J210" s="33">
        <v>33.39</v>
      </c>
      <c r="K210" s="33">
        <v>35.619999999999997</v>
      </c>
    </row>
    <row r="211" spans="1:11" x14ac:dyDescent="0.3">
      <c r="A211" s="20" t="s">
        <v>1547</v>
      </c>
      <c r="B211" s="28" t="s">
        <v>4450</v>
      </c>
      <c r="C211" s="31" t="s">
        <v>3956</v>
      </c>
      <c r="D211" s="14">
        <v>28.356359999999995</v>
      </c>
      <c r="E211" s="33">
        <v>32.72</v>
      </c>
      <c r="F211" s="33">
        <v>33.21</v>
      </c>
      <c r="G211" s="33">
        <v>34.36</v>
      </c>
      <c r="H211" s="33">
        <v>38.15</v>
      </c>
      <c r="I211" s="33">
        <v>41.51</v>
      </c>
      <c r="J211" s="33">
        <v>34.78</v>
      </c>
      <c r="K211" s="33">
        <v>37.1</v>
      </c>
    </row>
    <row r="212" spans="1:11" x14ac:dyDescent="0.3">
      <c r="A212" s="20" t="s">
        <v>1546</v>
      </c>
      <c r="B212" s="28" t="s">
        <v>1545</v>
      </c>
      <c r="C212" s="31" t="s">
        <v>3956</v>
      </c>
      <c r="D212" s="14">
        <v>30.203700000000001</v>
      </c>
      <c r="E212" s="33">
        <v>34.700000000000003</v>
      </c>
      <c r="F212" s="33">
        <v>35.200000000000003</v>
      </c>
      <c r="G212" s="33">
        <v>36.39</v>
      </c>
      <c r="H212" s="33">
        <v>40.29</v>
      </c>
      <c r="I212" s="33">
        <v>43.75</v>
      </c>
      <c r="J212" s="33">
        <v>36.81</v>
      </c>
      <c r="K212" s="33">
        <v>39.200000000000003</v>
      </c>
    </row>
    <row r="213" spans="1:11" x14ac:dyDescent="0.3">
      <c r="A213" s="20" t="s">
        <v>1544</v>
      </c>
      <c r="B213" s="28" t="s">
        <v>1543</v>
      </c>
      <c r="C213" s="31" t="s">
        <v>3956</v>
      </c>
      <c r="D213" s="14">
        <v>28.7409</v>
      </c>
      <c r="E213" s="33">
        <v>33.020000000000003</v>
      </c>
      <c r="F213" s="33">
        <v>33.51</v>
      </c>
      <c r="G213" s="33">
        <v>34.64</v>
      </c>
      <c r="H213" s="33">
        <v>38.35</v>
      </c>
      <c r="I213" s="33">
        <v>41.64</v>
      </c>
      <c r="J213" s="33">
        <v>35.04</v>
      </c>
      <c r="K213" s="33">
        <v>37.32</v>
      </c>
    </row>
    <row r="214" spans="1:11" ht="20.399999999999999" x14ac:dyDescent="0.3">
      <c r="A214" s="20" t="s">
        <v>3849</v>
      </c>
      <c r="B214" s="28" t="s">
        <v>4449</v>
      </c>
      <c r="C214" s="31" t="s">
        <v>3956</v>
      </c>
      <c r="D214" s="14">
        <v>34.631880000000002</v>
      </c>
      <c r="E214" s="33">
        <v>39.979999999999997</v>
      </c>
      <c r="F214" s="33">
        <v>40.58</v>
      </c>
      <c r="G214" s="33">
        <v>42</v>
      </c>
      <c r="H214" s="33">
        <v>46.64</v>
      </c>
      <c r="I214" s="33">
        <v>50.76</v>
      </c>
      <c r="J214" s="33">
        <v>42.5</v>
      </c>
      <c r="K214" s="33">
        <v>45.35</v>
      </c>
    </row>
    <row r="215" spans="1:11" x14ac:dyDescent="0.3">
      <c r="A215" s="20" t="s">
        <v>4448</v>
      </c>
      <c r="B215" s="28" t="s">
        <v>1418</v>
      </c>
      <c r="C215" s="31" t="s">
        <v>3956</v>
      </c>
      <c r="D215" s="14">
        <v>23.130249999999997</v>
      </c>
      <c r="E215" s="33">
        <v>26.72</v>
      </c>
      <c r="F215" s="33">
        <v>27.13</v>
      </c>
      <c r="G215" s="33">
        <v>28.08</v>
      </c>
      <c r="H215" s="33">
        <v>31.19</v>
      </c>
      <c r="I215" s="33">
        <v>33.96</v>
      </c>
      <c r="J215" s="33">
        <v>28.41</v>
      </c>
      <c r="K215" s="33">
        <v>30.33</v>
      </c>
    </row>
    <row r="216" spans="1:11" x14ac:dyDescent="0.3">
      <c r="A216" s="20" t="s">
        <v>4447</v>
      </c>
      <c r="B216" s="28" t="s">
        <v>4446</v>
      </c>
      <c r="C216" s="31" t="s">
        <v>3956</v>
      </c>
      <c r="D216" s="14">
        <v>26.168150000000004</v>
      </c>
      <c r="E216" s="33">
        <v>30.23</v>
      </c>
      <c r="F216" s="33">
        <v>30.69</v>
      </c>
      <c r="G216" s="33">
        <v>31.76</v>
      </c>
      <c r="H216" s="33">
        <v>35.29</v>
      </c>
      <c r="I216" s="33">
        <v>38.42</v>
      </c>
      <c r="J216" s="33">
        <v>32.15</v>
      </c>
      <c r="K216" s="33">
        <v>34.31</v>
      </c>
    </row>
    <row r="217" spans="1:11" x14ac:dyDescent="0.3">
      <c r="A217" s="20" t="s">
        <v>4445</v>
      </c>
      <c r="B217" s="28" t="s">
        <v>4444</v>
      </c>
      <c r="C217" s="31" t="s">
        <v>3956</v>
      </c>
      <c r="D217" s="14">
        <v>25.072949999999999</v>
      </c>
      <c r="E217" s="33">
        <v>28.97</v>
      </c>
      <c r="F217" s="33">
        <v>29.41</v>
      </c>
      <c r="G217" s="33">
        <v>30.43</v>
      </c>
      <c r="H217" s="33">
        <v>33.81</v>
      </c>
      <c r="I217" s="33">
        <v>36.81</v>
      </c>
      <c r="J217" s="33">
        <v>30.8</v>
      </c>
      <c r="K217" s="33">
        <v>32.869999999999997</v>
      </c>
    </row>
    <row r="218" spans="1:11" x14ac:dyDescent="0.3">
      <c r="A218" s="20" t="s">
        <v>3850</v>
      </c>
      <c r="B218" s="28" t="s">
        <v>4443</v>
      </c>
      <c r="C218" s="31" t="s">
        <v>3956</v>
      </c>
      <c r="D218" s="14">
        <v>24.397199999999998</v>
      </c>
      <c r="E218" s="33">
        <v>28.16</v>
      </c>
      <c r="F218" s="33">
        <v>28.59</v>
      </c>
      <c r="G218" s="33">
        <v>29.58</v>
      </c>
      <c r="H218" s="33">
        <v>32.85</v>
      </c>
      <c r="I218" s="33">
        <v>35.74</v>
      </c>
      <c r="J218" s="33">
        <v>29.94</v>
      </c>
      <c r="K218" s="33">
        <v>31.94</v>
      </c>
    </row>
    <row r="219" spans="1:11" x14ac:dyDescent="0.3">
      <c r="A219" s="20" t="s">
        <v>4442</v>
      </c>
      <c r="B219" s="28" t="s">
        <v>4441</v>
      </c>
      <c r="C219" s="31" t="s">
        <v>3956</v>
      </c>
      <c r="D219" s="14">
        <v>25.3262</v>
      </c>
      <c r="E219" s="33">
        <v>29.26</v>
      </c>
      <c r="F219" s="33">
        <v>29.7</v>
      </c>
      <c r="G219" s="33">
        <v>30.74</v>
      </c>
      <c r="H219" s="33">
        <v>34.159999999999997</v>
      </c>
      <c r="I219" s="33">
        <v>37.18</v>
      </c>
      <c r="J219" s="33">
        <v>31.11</v>
      </c>
      <c r="K219" s="33">
        <v>33.21</v>
      </c>
    </row>
    <row r="220" spans="1:11" x14ac:dyDescent="0.3">
      <c r="A220" s="20" t="s">
        <v>4440</v>
      </c>
      <c r="B220" s="28" t="s">
        <v>1378</v>
      </c>
      <c r="C220" s="31" t="s">
        <v>3956</v>
      </c>
      <c r="D220" s="14">
        <v>24.716399999999997</v>
      </c>
      <c r="E220" s="33">
        <v>28.55</v>
      </c>
      <c r="F220" s="33">
        <v>28.99</v>
      </c>
      <c r="G220" s="33">
        <v>30</v>
      </c>
      <c r="H220" s="33">
        <v>33.33</v>
      </c>
      <c r="I220" s="33">
        <v>36.29</v>
      </c>
      <c r="J220" s="33">
        <v>30.36</v>
      </c>
      <c r="K220" s="33">
        <v>32.409999999999997</v>
      </c>
    </row>
    <row r="221" spans="1:11" x14ac:dyDescent="0.3">
      <c r="A221" s="20" t="s">
        <v>4439</v>
      </c>
      <c r="B221" s="28" t="s">
        <v>4438</v>
      </c>
      <c r="C221" s="31" t="s">
        <v>3956</v>
      </c>
      <c r="D221" s="14">
        <v>35.235199999999992</v>
      </c>
      <c r="E221" s="33">
        <v>40.700000000000003</v>
      </c>
      <c r="F221" s="33">
        <v>41.32</v>
      </c>
      <c r="G221" s="33">
        <v>42.77</v>
      </c>
      <c r="H221" s="33">
        <v>47.52</v>
      </c>
      <c r="I221" s="33">
        <v>51.73</v>
      </c>
      <c r="J221" s="33">
        <v>43.28</v>
      </c>
      <c r="K221" s="33">
        <v>46.2</v>
      </c>
    </row>
    <row r="222" spans="1:11" x14ac:dyDescent="0.3">
      <c r="A222" s="20" t="s">
        <v>4437</v>
      </c>
      <c r="B222" s="28" t="s">
        <v>4436</v>
      </c>
      <c r="C222" s="31" t="s">
        <v>3956</v>
      </c>
      <c r="D222" s="14">
        <v>34.171099999999996</v>
      </c>
      <c r="E222" s="33">
        <v>39.479999999999997</v>
      </c>
      <c r="F222" s="33">
        <v>40.08</v>
      </c>
      <c r="G222" s="33">
        <v>41.48</v>
      </c>
      <c r="H222" s="33">
        <v>46.08</v>
      </c>
      <c r="I222" s="33">
        <v>50.17</v>
      </c>
      <c r="J222" s="33">
        <v>41.98</v>
      </c>
      <c r="K222" s="33">
        <v>44.8</v>
      </c>
    </row>
    <row r="223" spans="1:11" x14ac:dyDescent="0.3">
      <c r="A223" s="20" t="s">
        <v>4435</v>
      </c>
      <c r="B223" s="28" t="s">
        <v>1159</v>
      </c>
      <c r="C223" s="31" t="s">
        <v>3956</v>
      </c>
      <c r="D223" s="14">
        <v>16.491300000000003</v>
      </c>
      <c r="E223" s="33">
        <v>19.05</v>
      </c>
      <c r="F223" s="33">
        <v>19.34</v>
      </c>
      <c r="G223" s="33">
        <v>20.02</v>
      </c>
      <c r="H223" s="33">
        <v>22.24</v>
      </c>
      <c r="I223" s="33">
        <v>24.21</v>
      </c>
      <c r="J223" s="33">
        <v>20.260000000000002</v>
      </c>
      <c r="K223" s="33">
        <v>21.62</v>
      </c>
    </row>
    <row r="224" spans="1:11" x14ac:dyDescent="0.3">
      <c r="A224" s="20" t="s">
        <v>4434</v>
      </c>
      <c r="B224" s="28" t="s">
        <v>4433</v>
      </c>
      <c r="C224" s="31" t="s">
        <v>3956</v>
      </c>
      <c r="D224" s="14">
        <v>26.700199999999999</v>
      </c>
      <c r="E224" s="33">
        <v>30.84</v>
      </c>
      <c r="F224" s="33">
        <v>31.31</v>
      </c>
      <c r="G224" s="33">
        <v>32.409999999999997</v>
      </c>
      <c r="H224" s="33">
        <v>36.01</v>
      </c>
      <c r="I224" s="33">
        <v>39.200000000000003</v>
      </c>
      <c r="J224" s="33">
        <v>32.799999999999997</v>
      </c>
      <c r="K224" s="33">
        <v>35.01</v>
      </c>
    </row>
    <row r="225" spans="1:11" x14ac:dyDescent="0.3">
      <c r="A225" s="20" t="s">
        <v>4432</v>
      </c>
      <c r="B225" s="28" t="s">
        <v>4431</v>
      </c>
      <c r="C225" s="31" t="s">
        <v>3956</v>
      </c>
      <c r="D225" s="14">
        <v>31.768549999999998</v>
      </c>
      <c r="E225" s="33">
        <v>36.700000000000003</v>
      </c>
      <c r="F225" s="33">
        <v>37.26</v>
      </c>
      <c r="G225" s="33">
        <v>38.56</v>
      </c>
      <c r="H225" s="33">
        <v>42.84</v>
      </c>
      <c r="I225" s="33">
        <v>46.64</v>
      </c>
      <c r="J225" s="33">
        <v>39.03</v>
      </c>
      <c r="K225" s="33">
        <v>41.65</v>
      </c>
    </row>
    <row r="226" spans="1:11" x14ac:dyDescent="0.3">
      <c r="A226" s="20" t="s">
        <v>4430</v>
      </c>
      <c r="B226" s="28" t="s">
        <v>4429</v>
      </c>
      <c r="C226" s="31" t="s">
        <v>3956</v>
      </c>
      <c r="D226" s="14">
        <v>32.156199999999998</v>
      </c>
      <c r="E226" s="33">
        <v>37.15</v>
      </c>
      <c r="F226" s="33">
        <v>37.71</v>
      </c>
      <c r="G226" s="33">
        <v>39.03</v>
      </c>
      <c r="H226" s="33">
        <v>43.37</v>
      </c>
      <c r="I226" s="33">
        <v>47.21</v>
      </c>
      <c r="J226" s="33">
        <v>39.5</v>
      </c>
      <c r="K226" s="33">
        <v>42.16</v>
      </c>
    </row>
    <row r="227" spans="1:11" x14ac:dyDescent="0.3">
      <c r="A227" s="20" t="s">
        <v>1542</v>
      </c>
      <c r="B227" s="28" t="s">
        <v>1450</v>
      </c>
      <c r="C227" s="31" t="s">
        <v>3956</v>
      </c>
      <c r="D227" s="14">
        <v>24.673439999999996</v>
      </c>
      <c r="E227" s="33">
        <v>28.34</v>
      </c>
      <c r="F227" s="33">
        <v>28.76</v>
      </c>
      <c r="G227" s="33">
        <v>29.73</v>
      </c>
      <c r="H227" s="33">
        <v>32.909999999999997</v>
      </c>
      <c r="I227" s="33">
        <v>35.729999999999997</v>
      </c>
      <c r="J227" s="33">
        <v>30.07</v>
      </c>
      <c r="K227" s="33">
        <v>32.020000000000003</v>
      </c>
    </row>
    <row r="228" spans="1:11" x14ac:dyDescent="0.3">
      <c r="A228" s="20" t="s">
        <v>1541</v>
      </c>
      <c r="B228" s="28" t="s">
        <v>4338</v>
      </c>
      <c r="C228" s="31" t="s">
        <v>3956</v>
      </c>
      <c r="D228" s="14">
        <v>24.673439999999996</v>
      </c>
      <c r="E228" s="33">
        <v>28.34</v>
      </c>
      <c r="F228" s="33">
        <v>28.76</v>
      </c>
      <c r="G228" s="33">
        <v>29.73</v>
      </c>
      <c r="H228" s="33">
        <v>32.909999999999997</v>
      </c>
      <c r="I228" s="33">
        <v>35.729999999999997</v>
      </c>
      <c r="J228" s="33">
        <v>30.07</v>
      </c>
      <c r="K228" s="33">
        <v>32.020000000000003</v>
      </c>
    </row>
    <row r="229" spans="1:11" x14ac:dyDescent="0.3">
      <c r="A229" s="20" t="s">
        <v>1540</v>
      </c>
      <c r="B229" s="28" t="s">
        <v>1452</v>
      </c>
      <c r="C229" s="31" t="s">
        <v>3956</v>
      </c>
      <c r="D229" s="14">
        <v>22.305</v>
      </c>
      <c r="E229" s="33">
        <v>25.62</v>
      </c>
      <c r="F229" s="33">
        <v>25.99</v>
      </c>
      <c r="G229" s="33">
        <v>26.87</v>
      </c>
      <c r="H229" s="33">
        <v>29.74</v>
      </c>
      <c r="I229" s="33">
        <v>32.29</v>
      </c>
      <c r="J229" s="33">
        <v>27.18</v>
      </c>
      <c r="K229" s="33">
        <v>28.94</v>
      </c>
    </row>
    <row r="230" spans="1:11" x14ac:dyDescent="0.3">
      <c r="A230" s="20" t="s">
        <v>1539</v>
      </c>
      <c r="B230" s="28" t="s">
        <v>1452</v>
      </c>
      <c r="C230" s="31" t="s">
        <v>3956</v>
      </c>
      <c r="D230" s="14">
        <v>26.771320000000003</v>
      </c>
      <c r="E230" s="33">
        <v>30.75</v>
      </c>
      <c r="F230" s="33">
        <v>31.2</v>
      </c>
      <c r="G230" s="33">
        <v>32.25</v>
      </c>
      <c r="H230" s="33">
        <v>35.71</v>
      </c>
      <c r="I230" s="33">
        <v>38.770000000000003</v>
      </c>
      <c r="J230" s="33">
        <v>32.630000000000003</v>
      </c>
      <c r="K230" s="33">
        <v>34.75</v>
      </c>
    </row>
    <row r="231" spans="1:11" x14ac:dyDescent="0.3">
      <c r="A231" s="20" t="s">
        <v>1538</v>
      </c>
      <c r="B231" s="28" t="s">
        <v>4337</v>
      </c>
      <c r="C231" s="31" t="s">
        <v>3956</v>
      </c>
      <c r="D231" s="14">
        <v>25.374180000000003</v>
      </c>
      <c r="E231" s="33">
        <v>29.15</v>
      </c>
      <c r="F231" s="33">
        <v>29.57</v>
      </c>
      <c r="G231" s="33">
        <v>30.57</v>
      </c>
      <c r="H231" s="33">
        <v>33.840000000000003</v>
      </c>
      <c r="I231" s="33">
        <v>36.74</v>
      </c>
      <c r="J231" s="33">
        <v>30.92</v>
      </c>
      <c r="K231" s="33">
        <v>32.93</v>
      </c>
    </row>
    <row r="232" spans="1:11" x14ac:dyDescent="0.3">
      <c r="A232" s="20" t="s">
        <v>1537</v>
      </c>
      <c r="B232" s="28" t="s">
        <v>4337</v>
      </c>
      <c r="C232" s="31" t="s">
        <v>3956</v>
      </c>
      <c r="D232" s="14">
        <v>27.487719999999999</v>
      </c>
      <c r="E232" s="33">
        <v>31.57</v>
      </c>
      <c r="F232" s="33">
        <v>32.04</v>
      </c>
      <c r="G232" s="33">
        <v>33.119999999999997</v>
      </c>
      <c r="H232" s="33">
        <v>36.659999999999997</v>
      </c>
      <c r="I232" s="33">
        <v>39.81</v>
      </c>
      <c r="J232" s="33">
        <v>33.5</v>
      </c>
      <c r="K232" s="33">
        <v>35.68</v>
      </c>
    </row>
    <row r="233" spans="1:11" x14ac:dyDescent="0.3">
      <c r="A233" s="20" t="s">
        <v>1536</v>
      </c>
      <c r="B233" s="28" t="s">
        <v>4336</v>
      </c>
      <c r="C233" s="31" t="s">
        <v>3956</v>
      </c>
      <c r="D233" s="14">
        <v>23.961379999999998</v>
      </c>
      <c r="E233" s="33">
        <v>27.52</v>
      </c>
      <c r="F233" s="33">
        <v>27.92</v>
      </c>
      <c r="G233" s="33">
        <v>28.86</v>
      </c>
      <c r="H233" s="33">
        <v>31.95</v>
      </c>
      <c r="I233" s="33">
        <v>34.69</v>
      </c>
      <c r="J233" s="33">
        <v>29.2</v>
      </c>
      <c r="K233" s="33">
        <v>31.09</v>
      </c>
    </row>
    <row r="234" spans="1:11" x14ac:dyDescent="0.3">
      <c r="A234" s="20" t="s">
        <v>1535</v>
      </c>
      <c r="B234" s="28" t="s">
        <v>4428</v>
      </c>
      <c r="C234" s="31" t="s">
        <v>3956</v>
      </c>
      <c r="D234" s="14">
        <v>23.806100000000001</v>
      </c>
      <c r="E234" s="33">
        <v>27.34</v>
      </c>
      <c r="F234" s="33">
        <v>27.74</v>
      </c>
      <c r="G234" s="33">
        <v>28.68</v>
      </c>
      <c r="H234" s="33">
        <v>31.75</v>
      </c>
      <c r="I234" s="33">
        <v>34.47</v>
      </c>
      <c r="J234" s="33">
        <v>29.01</v>
      </c>
      <c r="K234" s="33">
        <v>30.89</v>
      </c>
    </row>
    <row r="235" spans="1:11" x14ac:dyDescent="0.3">
      <c r="A235" s="20" t="s">
        <v>1534</v>
      </c>
      <c r="B235" s="28" t="s">
        <v>4335</v>
      </c>
      <c r="C235" s="31" t="s">
        <v>3956</v>
      </c>
      <c r="D235" s="14">
        <v>26.210199999999997</v>
      </c>
      <c r="E235" s="33">
        <v>30.11</v>
      </c>
      <c r="F235" s="33">
        <v>30.55</v>
      </c>
      <c r="G235" s="33">
        <v>31.58</v>
      </c>
      <c r="H235" s="33">
        <v>34.96</v>
      </c>
      <c r="I235" s="33">
        <v>37.96</v>
      </c>
      <c r="J235" s="33">
        <v>31.94</v>
      </c>
      <c r="K235" s="33">
        <v>34.020000000000003</v>
      </c>
    </row>
    <row r="236" spans="1:11" ht="20.399999999999999" x14ac:dyDescent="0.3">
      <c r="A236" s="20" t="s">
        <v>1533</v>
      </c>
      <c r="B236" s="28" t="s">
        <v>4334</v>
      </c>
      <c r="C236" s="31" t="s">
        <v>3956</v>
      </c>
      <c r="D236" s="14">
        <v>23.46856</v>
      </c>
      <c r="E236" s="33">
        <v>26.96</v>
      </c>
      <c r="F236" s="33">
        <v>27.35</v>
      </c>
      <c r="G236" s="33">
        <v>28.27</v>
      </c>
      <c r="H236" s="33">
        <v>31.3</v>
      </c>
      <c r="I236" s="33">
        <v>33.979999999999997</v>
      </c>
      <c r="J236" s="33">
        <v>28.6</v>
      </c>
      <c r="K236" s="33">
        <v>30.46</v>
      </c>
    </row>
    <row r="237" spans="1:11" x14ac:dyDescent="0.3">
      <c r="A237" s="20" t="s">
        <v>1532</v>
      </c>
      <c r="B237" s="28" t="s">
        <v>4333</v>
      </c>
      <c r="C237" s="31" t="s">
        <v>3956</v>
      </c>
      <c r="D237" s="14">
        <v>31.895739999999996</v>
      </c>
      <c r="E237" s="33">
        <v>36.64</v>
      </c>
      <c r="F237" s="33">
        <v>37.17</v>
      </c>
      <c r="G237" s="33">
        <v>38.43</v>
      </c>
      <c r="H237" s="33">
        <v>42.54</v>
      </c>
      <c r="I237" s="33">
        <v>46.19</v>
      </c>
      <c r="J237" s="33">
        <v>38.869999999999997</v>
      </c>
      <c r="K237" s="33">
        <v>41.4</v>
      </c>
    </row>
    <row r="238" spans="1:11" ht="20.399999999999999" x14ac:dyDescent="0.3">
      <c r="A238" s="20" t="s">
        <v>1531</v>
      </c>
      <c r="B238" s="28" t="s">
        <v>4427</v>
      </c>
      <c r="C238" s="31" t="s">
        <v>3956</v>
      </c>
      <c r="D238" s="14">
        <v>30.198039999999999</v>
      </c>
      <c r="E238" s="33">
        <v>34.69</v>
      </c>
      <c r="F238" s="33">
        <v>35.200000000000003</v>
      </c>
      <c r="G238" s="33">
        <v>36.380000000000003</v>
      </c>
      <c r="H238" s="33">
        <v>40.28</v>
      </c>
      <c r="I238" s="33">
        <v>43.73</v>
      </c>
      <c r="J238" s="33">
        <v>36.799999999999997</v>
      </c>
      <c r="K238" s="33">
        <v>39.19</v>
      </c>
    </row>
    <row r="239" spans="1:11" ht="20.399999999999999" x14ac:dyDescent="0.3">
      <c r="A239" s="20" t="s">
        <v>1530</v>
      </c>
      <c r="B239" s="28" t="s">
        <v>4426</v>
      </c>
      <c r="C239" s="31" t="s">
        <v>3956</v>
      </c>
      <c r="D239" s="14">
        <v>32.56082</v>
      </c>
      <c r="E239" s="33">
        <v>37.4</v>
      </c>
      <c r="F239" s="33">
        <v>37.950000000000003</v>
      </c>
      <c r="G239" s="33">
        <v>39.229999999999997</v>
      </c>
      <c r="H239" s="33">
        <v>43.43</v>
      </c>
      <c r="I239" s="33">
        <v>47.16</v>
      </c>
      <c r="J239" s="33">
        <v>39.69</v>
      </c>
      <c r="K239" s="33">
        <v>42.26</v>
      </c>
    </row>
    <row r="240" spans="1:11" x14ac:dyDescent="0.3">
      <c r="A240" s="20" t="s">
        <v>1529</v>
      </c>
      <c r="B240" s="28" t="s">
        <v>1305</v>
      </c>
      <c r="C240" s="31" t="s">
        <v>3956</v>
      </c>
      <c r="D240" s="14">
        <v>53.436979999999991</v>
      </c>
      <c r="E240" s="33">
        <v>61.39</v>
      </c>
      <c r="F240" s="33">
        <v>62.3</v>
      </c>
      <c r="G240" s="33">
        <v>64.400000000000006</v>
      </c>
      <c r="H240" s="33">
        <v>71.3</v>
      </c>
      <c r="I240" s="33">
        <v>77.430000000000007</v>
      </c>
      <c r="J240" s="33">
        <v>65.150000000000006</v>
      </c>
      <c r="K240" s="33">
        <v>69.38</v>
      </c>
    </row>
    <row r="241" spans="1:11" x14ac:dyDescent="0.3">
      <c r="A241" s="20" t="s">
        <v>1528</v>
      </c>
      <c r="B241" s="28" t="s">
        <v>976</v>
      </c>
      <c r="C241" s="31" t="s">
        <v>3956</v>
      </c>
      <c r="D241" s="14">
        <v>42.085900000000002</v>
      </c>
      <c r="E241" s="33">
        <v>48.35</v>
      </c>
      <c r="F241" s="33">
        <v>49.06</v>
      </c>
      <c r="G241" s="33">
        <v>50.72</v>
      </c>
      <c r="H241" s="33">
        <v>56.16</v>
      </c>
      <c r="I241" s="33">
        <v>60.98</v>
      </c>
      <c r="J241" s="33">
        <v>51.31</v>
      </c>
      <c r="K241" s="33">
        <v>54.64</v>
      </c>
    </row>
    <row r="242" spans="1:11" ht="20.399999999999999" x14ac:dyDescent="0.3">
      <c r="A242" s="20" t="s">
        <v>1527</v>
      </c>
      <c r="B242" s="28" t="s">
        <v>1399</v>
      </c>
      <c r="C242" s="31" t="s">
        <v>3956</v>
      </c>
      <c r="D242" s="14">
        <v>27.613000000000007</v>
      </c>
      <c r="E242" s="33">
        <v>31.72</v>
      </c>
      <c r="F242" s="33">
        <v>32.19</v>
      </c>
      <c r="G242" s="33">
        <v>33.270000000000003</v>
      </c>
      <c r="H242" s="33">
        <v>36.840000000000003</v>
      </c>
      <c r="I242" s="33">
        <v>40</v>
      </c>
      <c r="J242" s="33">
        <v>33.659999999999997</v>
      </c>
      <c r="K242" s="33">
        <v>35.840000000000003</v>
      </c>
    </row>
    <row r="243" spans="1:11" x14ac:dyDescent="0.3">
      <c r="A243" s="20" t="s">
        <v>1526</v>
      </c>
      <c r="B243" s="28" t="s">
        <v>4327</v>
      </c>
      <c r="C243" s="31" t="s">
        <v>3956</v>
      </c>
      <c r="D243" s="14">
        <v>27.399419999999996</v>
      </c>
      <c r="E243" s="33">
        <v>31.47</v>
      </c>
      <c r="F243" s="33">
        <v>31.93</v>
      </c>
      <c r="G243" s="33">
        <v>33.01</v>
      </c>
      <c r="H243" s="33">
        <v>36.54</v>
      </c>
      <c r="I243" s="33">
        <v>39.68</v>
      </c>
      <c r="J243" s="33">
        <v>33.39</v>
      </c>
      <c r="K243" s="33">
        <v>35.56</v>
      </c>
    </row>
    <row r="244" spans="1:11" x14ac:dyDescent="0.3">
      <c r="A244" s="20" t="s">
        <v>1525</v>
      </c>
      <c r="B244" s="28" t="s">
        <v>1298</v>
      </c>
      <c r="C244" s="31" t="s">
        <v>3956</v>
      </c>
      <c r="D244" s="14">
        <v>25.010980000000004</v>
      </c>
      <c r="E244" s="33">
        <v>28.73</v>
      </c>
      <c r="F244" s="33">
        <v>29.15</v>
      </c>
      <c r="G244" s="33">
        <v>30.13</v>
      </c>
      <c r="H244" s="33">
        <v>33.36</v>
      </c>
      <c r="I244" s="33">
        <v>36.22</v>
      </c>
      <c r="J244" s="33">
        <v>30.48</v>
      </c>
      <c r="K244" s="33">
        <v>32.46</v>
      </c>
    </row>
    <row r="245" spans="1:11" x14ac:dyDescent="0.3">
      <c r="A245" s="20" t="s">
        <v>1524</v>
      </c>
      <c r="B245" s="28" t="s">
        <v>4425</v>
      </c>
      <c r="C245" s="31" t="s">
        <v>3956</v>
      </c>
      <c r="D245" s="14">
        <v>27.399419999999996</v>
      </c>
      <c r="E245" s="33">
        <v>31.47</v>
      </c>
      <c r="F245" s="33">
        <v>31.93</v>
      </c>
      <c r="G245" s="33">
        <v>33.01</v>
      </c>
      <c r="H245" s="33">
        <v>36.54</v>
      </c>
      <c r="I245" s="33">
        <v>39.68</v>
      </c>
      <c r="J245" s="33">
        <v>33.39</v>
      </c>
      <c r="K245" s="33">
        <v>35.56</v>
      </c>
    </row>
    <row r="246" spans="1:11" x14ac:dyDescent="0.3">
      <c r="A246" s="20" t="s">
        <v>1523</v>
      </c>
      <c r="B246" s="28" t="s">
        <v>4424</v>
      </c>
      <c r="C246" s="31" t="s">
        <v>3956</v>
      </c>
      <c r="D246" s="14">
        <v>25.010980000000004</v>
      </c>
      <c r="E246" s="33">
        <v>28.73</v>
      </c>
      <c r="F246" s="33">
        <v>29.15</v>
      </c>
      <c r="G246" s="33">
        <v>30.13</v>
      </c>
      <c r="H246" s="33">
        <v>33.36</v>
      </c>
      <c r="I246" s="33">
        <v>36.22</v>
      </c>
      <c r="J246" s="33">
        <v>30.48</v>
      </c>
      <c r="K246" s="33">
        <v>32.46</v>
      </c>
    </row>
    <row r="247" spans="1:11" x14ac:dyDescent="0.3">
      <c r="A247" s="20" t="s">
        <v>1522</v>
      </c>
      <c r="B247" s="28" t="s">
        <v>4423</v>
      </c>
      <c r="C247" s="31" t="s">
        <v>3956</v>
      </c>
      <c r="D247" s="14">
        <v>29.528619999999997</v>
      </c>
      <c r="E247" s="33">
        <v>33.92</v>
      </c>
      <c r="F247" s="33">
        <v>34.42</v>
      </c>
      <c r="G247" s="33">
        <v>35.58</v>
      </c>
      <c r="H247" s="33">
        <v>39.39</v>
      </c>
      <c r="I247" s="33">
        <v>42.77</v>
      </c>
      <c r="J247" s="33">
        <v>35.99</v>
      </c>
      <c r="K247" s="33">
        <v>38.33</v>
      </c>
    </row>
    <row r="248" spans="1:11" x14ac:dyDescent="0.3">
      <c r="A248" s="20" t="s">
        <v>1521</v>
      </c>
      <c r="B248" s="28" t="s">
        <v>4325</v>
      </c>
      <c r="C248" s="31" t="s">
        <v>3956</v>
      </c>
      <c r="D248" s="14">
        <v>27.170180000000002</v>
      </c>
      <c r="E248" s="33">
        <v>31.21</v>
      </c>
      <c r="F248" s="33">
        <v>31.66</v>
      </c>
      <c r="G248" s="33">
        <v>32.729999999999997</v>
      </c>
      <c r="H248" s="33">
        <v>36.229999999999997</v>
      </c>
      <c r="I248" s="33">
        <v>39.340000000000003</v>
      </c>
      <c r="J248" s="33">
        <v>33.11</v>
      </c>
      <c r="K248" s="33">
        <v>35.26</v>
      </c>
    </row>
    <row r="249" spans="1:11" x14ac:dyDescent="0.3">
      <c r="A249" s="20" t="s">
        <v>1520</v>
      </c>
      <c r="B249" s="28" t="s">
        <v>4324</v>
      </c>
      <c r="C249" s="31" t="s">
        <v>3956</v>
      </c>
      <c r="D249" s="14">
        <v>24.18496</v>
      </c>
      <c r="E249" s="33">
        <v>27.78</v>
      </c>
      <c r="F249" s="33">
        <v>28.19</v>
      </c>
      <c r="G249" s="33">
        <v>29.13</v>
      </c>
      <c r="H249" s="33">
        <v>32.25</v>
      </c>
      <c r="I249" s="33">
        <v>35.020000000000003</v>
      </c>
      <c r="J249" s="33">
        <v>29.47</v>
      </c>
      <c r="K249" s="33">
        <v>31.39</v>
      </c>
    </row>
    <row r="250" spans="1:11" x14ac:dyDescent="0.3">
      <c r="A250" s="20" t="s">
        <v>1519</v>
      </c>
      <c r="B250" s="28" t="s">
        <v>4323</v>
      </c>
      <c r="C250" s="31" t="s">
        <v>3956</v>
      </c>
      <c r="D250" s="14">
        <v>28.547319999999999</v>
      </c>
      <c r="E250" s="33">
        <v>32.79</v>
      </c>
      <c r="F250" s="33">
        <v>33.270000000000003</v>
      </c>
      <c r="G250" s="33">
        <v>34.39</v>
      </c>
      <c r="H250" s="33">
        <v>38.08</v>
      </c>
      <c r="I250" s="33">
        <v>41.35</v>
      </c>
      <c r="J250" s="33">
        <v>34.799999999999997</v>
      </c>
      <c r="K250" s="33">
        <v>37.049999999999997</v>
      </c>
    </row>
    <row r="251" spans="1:11" ht="20.399999999999999" x14ac:dyDescent="0.3">
      <c r="A251" s="20" t="s">
        <v>1518</v>
      </c>
      <c r="B251" s="28" t="s">
        <v>1517</v>
      </c>
      <c r="C251" s="31" t="s">
        <v>3956</v>
      </c>
      <c r="D251" s="14">
        <v>23.734779999999997</v>
      </c>
      <c r="E251" s="33">
        <v>27.27</v>
      </c>
      <c r="F251" s="33">
        <v>27.67</v>
      </c>
      <c r="G251" s="33">
        <v>28.6</v>
      </c>
      <c r="H251" s="33">
        <v>31.67</v>
      </c>
      <c r="I251" s="33">
        <v>34.39</v>
      </c>
      <c r="J251" s="33">
        <v>28.93</v>
      </c>
      <c r="K251" s="33">
        <v>30.81</v>
      </c>
    </row>
    <row r="252" spans="1:11" x14ac:dyDescent="0.3">
      <c r="A252" s="20" t="s">
        <v>1516</v>
      </c>
      <c r="B252" s="28" t="s">
        <v>1444</v>
      </c>
      <c r="C252" s="31" t="s">
        <v>3956</v>
      </c>
      <c r="D252" s="14">
        <v>25.529459999999997</v>
      </c>
      <c r="E252" s="33">
        <v>29.32</v>
      </c>
      <c r="F252" s="33">
        <v>29.75</v>
      </c>
      <c r="G252" s="33">
        <v>30.75</v>
      </c>
      <c r="H252" s="33">
        <v>34.04</v>
      </c>
      <c r="I252" s="33">
        <v>36.96</v>
      </c>
      <c r="J252" s="33">
        <v>31.11</v>
      </c>
      <c r="K252" s="33">
        <v>33.130000000000003</v>
      </c>
    </row>
    <row r="253" spans="1:11" x14ac:dyDescent="0.3">
      <c r="A253" s="20" t="s">
        <v>1515</v>
      </c>
      <c r="B253" s="28" t="s">
        <v>1442</v>
      </c>
      <c r="C253" s="31" t="s">
        <v>3956</v>
      </c>
      <c r="D253" s="14">
        <v>30.411619999999999</v>
      </c>
      <c r="E253" s="33">
        <v>34.94</v>
      </c>
      <c r="F253" s="33">
        <v>35.450000000000003</v>
      </c>
      <c r="G253" s="33">
        <v>36.64</v>
      </c>
      <c r="H253" s="33">
        <v>40.57</v>
      </c>
      <c r="I253" s="33">
        <v>44.05</v>
      </c>
      <c r="J253" s="33">
        <v>37.07</v>
      </c>
      <c r="K253" s="33">
        <v>39.479999999999997</v>
      </c>
    </row>
    <row r="254" spans="1:11" x14ac:dyDescent="0.3">
      <c r="A254" s="20" t="s">
        <v>1514</v>
      </c>
      <c r="B254" s="28" t="s">
        <v>4320</v>
      </c>
      <c r="C254" s="31" t="s">
        <v>3956</v>
      </c>
      <c r="D254" s="14">
        <v>33.536459999999998</v>
      </c>
      <c r="E254" s="33">
        <v>38.520000000000003</v>
      </c>
      <c r="F254" s="33">
        <v>39.090000000000003</v>
      </c>
      <c r="G254" s="33">
        <v>40.4</v>
      </c>
      <c r="H254" s="33">
        <v>44.73</v>
      </c>
      <c r="I254" s="33">
        <v>48.57</v>
      </c>
      <c r="J254" s="33">
        <v>40.869999999999997</v>
      </c>
      <c r="K254" s="33">
        <v>43.52</v>
      </c>
    </row>
    <row r="255" spans="1:11" x14ac:dyDescent="0.3">
      <c r="A255" s="20" t="s">
        <v>1513</v>
      </c>
      <c r="B255" s="28" t="s">
        <v>1448</v>
      </c>
      <c r="C255" s="31" t="s">
        <v>3956</v>
      </c>
      <c r="D255" s="14">
        <v>26.728679999999997</v>
      </c>
      <c r="E255" s="33">
        <v>30.7</v>
      </c>
      <c r="F255" s="33">
        <v>31.15</v>
      </c>
      <c r="G255" s="33">
        <v>32.200000000000003</v>
      </c>
      <c r="H255" s="33">
        <v>35.64</v>
      </c>
      <c r="I255" s="33">
        <v>38.700000000000003</v>
      </c>
      <c r="J255" s="33">
        <v>32.57</v>
      </c>
      <c r="K255" s="33">
        <v>34.68</v>
      </c>
    </row>
    <row r="256" spans="1:11" x14ac:dyDescent="0.3">
      <c r="A256" s="20" t="s">
        <v>1512</v>
      </c>
      <c r="B256" s="28" t="s">
        <v>1446</v>
      </c>
      <c r="C256" s="31" t="s">
        <v>3956</v>
      </c>
      <c r="D256" s="14">
        <v>31.543860000000002</v>
      </c>
      <c r="E256" s="33">
        <v>36.24</v>
      </c>
      <c r="F256" s="33">
        <v>36.770000000000003</v>
      </c>
      <c r="G256" s="33">
        <v>38.01</v>
      </c>
      <c r="H256" s="33">
        <v>42.08</v>
      </c>
      <c r="I256" s="33">
        <v>45.69</v>
      </c>
      <c r="J256" s="33">
        <v>38.450000000000003</v>
      </c>
      <c r="K256" s="33">
        <v>40.950000000000003</v>
      </c>
    </row>
    <row r="257" spans="1:11" ht="20.399999999999999" x14ac:dyDescent="0.3">
      <c r="A257" s="20" t="s">
        <v>1511</v>
      </c>
      <c r="B257" s="28" t="s">
        <v>4319</v>
      </c>
      <c r="C257" s="31" t="s">
        <v>3956</v>
      </c>
      <c r="D257" s="14">
        <v>34.63738</v>
      </c>
      <c r="E257" s="33">
        <v>39.79</v>
      </c>
      <c r="F257" s="33">
        <v>40.369999999999997</v>
      </c>
      <c r="G257" s="33">
        <v>41.73</v>
      </c>
      <c r="H257" s="33">
        <v>46.2</v>
      </c>
      <c r="I257" s="33">
        <v>50.16</v>
      </c>
      <c r="J257" s="33">
        <v>42.22</v>
      </c>
      <c r="K257" s="33">
        <v>44.95</v>
      </c>
    </row>
    <row r="258" spans="1:11" ht="20.399999999999999" x14ac:dyDescent="0.3">
      <c r="A258" s="20" t="s">
        <v>1510</v>
      </c>
      <c r="B258" s="28" t="s">
        <v>4422</v>
      </c>
      <c r="C258" s="31" t="s">
        <v>3956</v>
      </c>
      <c r="D258" s="14">
        <v>39.503879999999995</v>
      </c>
      <c r="E258" s="33">
        <v>45.38</v>
      </c>
      <c r="F258" s="33">
        <v>46.05</v>
      </c>
      <c r="G258" s="33">
        <v>47.6</v>
      </c>
      <c r="H258" s="33">
        <v>52.7</v>
      </c>
      <c r="I258" s="33">
        <v>57.23</v>
      </c>
      <c r="J258" s="33">
        <v>48.15</v>
      </c>
      <c r="K258" s="33">
        <v>51.28</v>
      </c>
    </row>
    <row r="259" spans="1:11" x14ac:dyDescent="0.3">
      <c r="A259" s="20" t="s">
        <v>1509</v>
      </c>
      <c r="B259" s="28" t="s">
        <v>4421</v>
      </c>
      <c r="C259" s="31" t="s">
        <v>3956</v>
      </c>
      <c r="D259" s="14">
        <v>26.671700000000001</v>
      </c>
      <c r="E259" s="33">
        <v>30.63</v>
      </c>
      <c r="F259" s="33">
        <v>31.08</v>
      </c>
      <c r="G259" s="33">
        <v>32.130000000000003</v>
      </c>
      <c r="H259" s="33">
        <v>35.57</v>
      </c>
      <c r="I259" s="33">
        <v>38.619999999999997</v>
      </c>
      <c r="J259" s="33">
        <v>32.5</v>
      </c>
      <c r="K259" s="33">
        <v>34.61</v>
      </c>
    </row>
    <row r="260" spans="1:11" ht="20.399999999999999" x14ac:dyDescent="0.3">
      <c r="A260" s="20" t="s">
        <v>1508</v>
      </c>
      <c r="B260" s="28" t="s">
        <v>4317</v>
      </c>
      <c r="C260" s="31" t="s">
        <v>3956</v>
      </c>
      <c r="D260" s="14">
        <v>34.63738</v>
      </c>
      <c r="E260" s="33">
        <v>39.79</v>
      </c>
      <c r="F260" s="33">
        <v>40.369999999999997</v>
      </c>
      <c r="G260" s="33">
        <v>41.73</v>
      </c>
      <c r="H260" s="33">
        <v>46.2</v>
      </c>
      <c r="I260" s="33">
        <v>50.16</v>
      </c>
      <c r="J260" s="33">
        <v>42.22</v>
      </c>
      <c r="K260" s="33">
        <v>44.95</v>
      </c>
    </row>
    <row r="261" spans="1:11" x14ac:dyDescent="0.3">
      <c r="A261" s="20" t="s">
        <v>1507</v>
      </c>
      <c r="B261" s="28" t="s">
        <v>1378</v>
      </c>
      <c r="C261" s="31" t="s">
        <v>3956</v>
      </c>
      <c r="D261" s="14">
        <v>26.87528</v>
      </c>
      <c r="E261" s="33">
        <v>30.87</v>
      </c>
      <c r="F261" s="33">
        <v>31.32</v>
      </c>
      <c r="G261" s="33">
        <v>32.380000000000003</v>
      </c>
      <c r="H261" s="33">
        <v>35.85</v>
      </c>
      <c r="I261" s="33">
        <v>38.92</v>
      </c>
      <c r="J261" s="33">
        <v>32.76</v>
      </c>
      <c r="K261" s="33">
        <v>34.880000000000003</v>
      </c>
    </row>
    <row r="262" spans="1:11" x14ac:dyDescent="0.3">
      <c r="A262" s="20" t="s">
        <v>1506</v>
      </c>
      <c r="B262" s="28" t="s">
        <v>1268</v>
      </c>
      <c r="C262" s="31" t="s">
        <v>3956</v>
      </c>
      <c r="D262" s="14">
        <v>27.550359999999998</v>
      </c>
      <c r="E262" s="33">
        <v>31.65</v>
      </c>
      <c r="F262" s="33">
        <v>32.11</v>
      </c>
      <c r="G262" s="33">
        <v>33.19</v>
      </c>
      <c r="H262" s="33">
        <v>36.75</v>
      </c>
      <c r="I262" s="33">
        <v>39.9</v>
      </c>
      <c r="J262" s="33">
        <v>33.58</v>
      </c>
      <c r="K262" s="33">
        <v>35.76</v>
      </c>
    </row>
    <row r="263" spans="1:11" x14ac:dyDescent="0.3">
      <c r="A263" s="20" t="s">
        <v>1505</v>
      </c>
      <c r="B263" s="28" t="s">
        <v>4420</v>
      </c>
      <c r="C263" s="31" t="s">
        <v>3956</v>
      </c>
      <c r="D263" s="14">
        <v>28.681639999999998</v>
      </c>
      <c r="E263" s="33">
        <v>33.06</v>
      </c>
      <c r="F263" s="33">
        <v>33.56</v>
      </c>
      <c r="G263" s="33">
        <v>34.72</v>
      </c>
      <c r="H263" s="33">
        <v>38.520000000000003</v>
      </c>
      <c r="I263" s="33">
        <v>41.9</v>
      </c>
      <c r="J263" s="33">
        <v>35.130000000000003</v>
      </c>
      <c r="K263" s="33">
        <v>37.46</v>
      </c>
    </row>
    <row r="264" spans="1:11" x14ac:dyDescent="0.3">
      <c r="A264" s="20" t="s">
        <v>1504</v>
      </c>
      <c r="B264" s="28" t="s">
        <v>4419</v>
      </c>
      <c r="C264" s="31" t="s">
        <v>3956</v>
      </c>
      <c r="D264" s="14">
        <v>30.623880000000007</v>
      </c>
      <c r="E264" s="33">
        <v>35.18</v>
      </c>
      <c r="F264" s="33">
        <v>35.69</v>
      </c>
      <c r="G264" s="33">
        <v>36.89</v>
      </c>
      <c r="H264" s="33">
        <v>40.85</v>
      </c>
      <c r="I264" s="33">
        <v>44.35</v>
      </c>
      <c r="J264" s="33">
        <v>37.32</v>
      </c>
      <c r="K264" s="33">
        <v>39.75</v>
      </c>
    </row>
    <row r="265" spans="1:11" ht="20.399999999999999" x14ac:dyDescent="0.3">
      <c r="A265" s="20" t="s">
        <v>1503</v>
      </c>
      <c r="B265" s="28" t="s">
        <v>4418</v>
      </c>
      <c r="C265" s="31" t="s">
        <v>3956</v>
      </c>
      <c r="D265" s="14">
        <v>38.412960000000005</v>
      </c>
      <c r="E265" s="33">
        <v>44.13</v>
      </c>
      <c r="F265" s="33">
        <v>44.77</v>
      </c>
      <c r="G265" s="33">
        <v>46.28</v>
      </c>
      <c r="H265" s="33">
        <v>51.24</v>
      </c>
      <c r="I265" s="33">
        <v>55.64</v>
      </c>
      <c r="J265" s="33">
        <v>46.82</v>
      </c>
      <c r="K265" s="33">
        <v>49.86</v>
      </c>
    </row>
    <row r="266" spans="1:11" x14ac:dyDescent="0.3">
      <c r="A266" s="20" t="s">
        <v>1502</v>
      </c>
      <c r="B266" s="28" t="s">
        <v>1501</v>
      </c>
      <c r="C266" s="31" t="s">
        <v>3956</v>
      </c>
      <c r="D266" s="14">
        <v>26.922260000000001</v>
      </c>
      <c r="E266" s="33">
        <v>30.93</v>
      </c>
      <c r="F266" s="33">
        <v>31.38</v>
      </c>
      <c r="G266" s="33">
        <v>32.44</v>
      </c>
      <c r="H266" s="33">
        <v>35.909999999999997</v>
      </c>
      <c r="I266" s="33">
        <v>39</v>
      </c>
      <c r="J266" s="33">
        <v>32.82</v>
      </c>
      <c r="K266" s="33">
        <v>34.950000000000003</v>
      </c>
    </row>
    <row r="267" spans="1:11" x14ac:dyDescent="0.3">
      <c r="A267" s="20" t="s">
        <v>1500</v>
      </c>
      <c r="B267" s="28" t="s">
        <v>1249</v>
      </c>
      <c r="C267" s="31" t="s">
        <v>3956</v>
      </c>
      <c r="D267" s="14">
        <v>36.804879999999997</v>
      </c>
      <c r="E267" s="33">
        <v>42.29</v>
      </c>
      <c r="F267" s="33">
        <v>42.91</v>
      </c>
      <c r="G267" s="33">
        <v>44.35</v>
      </c>
      <c r="H267" s="33">
        <v>49.11</v>
      </c>
      <c r="I267" s="33">
        <v>53.33</v>
      </c>
      <c r="J267" s="33">
        <v>44.87</v>
      </c>
      <c r="K267" s="33">
        <v>47.79</v>
      </c>
    </row>
    <row r="268" spans="1:11" ht="20.399999999999999" x14ac:dyDescent="0.3">
      <c r="A268" s="20" t="s">
        <v>1499</v>
      </c>
      <c r="B268" s="28" t="s">
        <v>1498</v>
      </c>
      <c r="C268" s="31" t="s">
        <v>3956</v>
      </c>
      <c r="D268" s="14">
        <v>25.945299999999996</v>
      </c>
      <c r="E268" s="33">
        <v>29.8</v>
      </c>
      <c r="F268" s="33">
        <v>30.24</v>
      </c>
      <c r="G268" s="33">
        <v>31.26</v>
      </c>
      <c r="H268" s="33">
        <v>34.6</v>
      </c>
      <c r="I268" s="33">
        <v>37.57</v>
      </c>
      <c r="J268" s="33">
        <v>31.62</v>
      </c>
      <c r="K268" s="33">
        <v>33.67</v>
      </c>
    </row>
    <row r="269" spans="1:11" ht="20.399999999999999" x14ac:dyDescent="0.3">
      <c r="A269" s="20" t="s">
        <v>1497</v>
      </c>
      <c r="B269" s="28" t="s">
        <v>1496</v>
      </c>
      <c r="C269" s="31" t="s">
        <v>3956</v>
      </c>
      <c r="D269" s="14">
        <v>27.150180000000006</v>
      </c>
      <c r="E269" s="33">
        <v>31.19</v>
      </c>
      <c r="F269" s="33">
        <v>31.64</v>
      </c>
      <c r="G269" s="33">
        <v>32.71</v>
      </c>
      <c r="H269" s="33">
        <v>36.21</v>
      </c>
      <c r="I269" s="33">
        <v>39.32</v>
      </c>
      <c r="J269" s="33">
        <v>33.090000000000003</v>
      </c>
      <c r="K269" s="33">
        <v>35.24</v>
      </c>
    </row>
    <row r="270" spans="1:11" ht="20.399999999999999" x14ac:dyDescent="0.3">
      <c r="A270" s="20" t="s">
        <v>1495</v>
      </c>
      <c r="B270" s="28" t="s">
        <v>1494</v>
      </c>
      <c r="C270" s="31" t="s">
        <v>3956</v>
      </c>
      <c r="D270" s="14">
        <v>28.853540000000002</v>
      </c>
      <c r="E270" s="33">
        <v>33.14</v>
      </c>
      <c r="F270" s="33">
        <v>33.630000000000003</v>
      </c>
      <c r="G270" s="33">
        <v>34.76</v>
      </c>
      <c r="H270" s="33">
        <v>38.49</v>
      </c>
      <c r="I270" s="33">
        <v>41.79</v>
      </c>
      <c r="J270" s="33">
        <v>35.17</v>
      </c>
      <c r="K270" s="33">
        <v>37.450000000000003</v>
      </c>
    </row>
    <row r="271" spans="1:11" ht="20.399999999999999" x14ac:dyDescent="0.3">
      <c r="A271" s="20" t="s">
        <v>1493</v>
      </c>
      <c r="B271" s="28" t="s">
        <v>1492</v>
      </c>
      <c r="C271" s="31" t="s">
        <v>3956</v>
      </c>
      <c r="D271" s="14">
        <v>35.759619999999991</v>
      </c>
      <c r="E271" s="33">
        <v>41.08</v>
      </c>
      <c r="F271" s="33">
        <v>41.68</v>
      </c>
      <c r="G271" s="33">
        <v>43.09</v>
      </c>
      <c r="H271" s="33">
        <v>47.7</v>
      </c>
      <c r="I271" s="33">
        <v>51.8</v>
      </c>
      <c r="J271" s="33">
        <v>43.59</v>
      </c>
      <c r="K271" s="33">
        <v>46.42</v>
      </c>
    </row>
    <row r="272" spans="1:11" ht="20.399999999999999" x14ac:dyDescent="0.3">
      <c r="A272" s="20" t="s">
        <v>1491</v>
      </c>
      <c r="B272" s="28" t="s">
        <v>1490</v>
      </c>
      <c r="C272" s="31" t="s">
        <v>3956</v>
      </c>
      <c r="D272" s="14">
        <v>37.421659999999996</v>
      </c>
      <c r="E272" s="33">
        <v>42.99</v>
      </c>
      <c r="F272" s="33">
        <v>43.62</v>
      </c>
      <c r="G272" s="33">
        <v>45.09</v>
      </c>
      <c r="H272" s="33">
        <v>49.92</v>
      </c>
      <c r="I272" s="33">
        <v>54.21</v>
      </c>
      <c r="J272" s="33">
        <v>45.62</v>
      </c>
      <c r="K272" s="33">
        <v>48.58</v>
      </c>
    </row>
    <row r="273" spans="1:11" ht="20.399999999999999" x14ac:dyDescent="0.3">
      <c r="A273" s="20" t="s">
        <v>1489</v>
      </c>
      <c r="B273" s="28" t="s">
        <v>1488</v>
      </c>
      <c r="C273" s="31" t="s">
        <v>3956</v>
      </c>
      <c r="D273" s="14">
        <v>34.482099999999996</v>
      </c>
      <c r="E273" s="33">
        <v>39.61</v>
      </c>
      <c r="F273" s="33">
        <v>40.19</v>
      </c>
      <c r="G273" s="33">
        <v>41.54</v>
      </c>
      <c r="H273" s="33">
        <v>46</v>
      </c>
      <c r="I273" s="33">
        <v>49.94</v>
      </c>
      <c r="J273" s="33">
        <v>42.03</v>
      </c>
      <c r="K273" s="33">
        <v>44.76</v>
      </c>
    </row>
    <row r="274" spans="1:11" ht="20.399999999999999" x14ac:dyDescent="0.3">
      <c r="A274" s="20" t="s">
        <v>1487</v>
      </c>
      <c r="B274" s="28" t="s">
        <v>1486</v>
      </c>
      <c r="C274" s="31" t="s">
        <v>3956</v>
      </c>
      <c r="D274" s="14">
        <v>48.073320000000002</v>
      </c>
      <c r="E274" s="33">
        <v>55.23</v>
      </c>
      <c r="F274" s="33">
        <v>56.04</v>
      </c>
      <c r="G274" s="33">
        <v>57.94</v>
      </c>
      <c r="H274" s="33">
        <v>64.150000000000006</v>
      </c>
      <c r="I274" s="33">
        <v>69.66</v>
      </c>
      <c r="J274" s="33">
        <v>58.61</v>
      </c>
      <c r="K274" s="33">
        <v>62.42</v>
      </c>
    </row>
    <row r="275" spans="1:11" ht="20.399999999999999" x14ac:dyDescent="0.3">
      <c r="A275" s="20" t="s">
        <v>1485</v>
      </c>
      <c r="B275" s="28" t="s">
        <v>1484</v>
      </c>
      <c r="C275" s="31" t="s">
        <v>3956</v>
      </c>
      <c r="D275" s="14">
        <v>59.274779999999993</v>
      </c>
      <c r="E275" s="33">
        <v>68.11</v>
      </c>
      <c r="F275" s="33">
        <v>69.11</v>
      </c>
      <c r="G275" s="33">
        <v>71.44</v>
      </c>
      <c r="H275" s="33">
        <v>79.11</v>
      </c>
      <c r="I275" s="33">
        <v>85.91</v>
      </c>
      <c r="J275" s="33">
        <v>72.27</v>
      </c>
      <c r="K275" s="33">
        <v>76.97</v>
      </c>
    </row>
    <row r="276" spans="1:11" ht="20.399999999999999" x14ac:dyDescent="0.3">
      <c r="A276" s="20" t="s">
        <v>1483</v>
      </c>
      <c r="B276" s="28" t="s">
        <v>1482</v>
      </c>
      <c r="C276" s="31" t="s">
        <v>3956</v>
      </c>
      <c r="D276" s="14">
        <v>32.872700000000002</v>
      </c>
      <c r="E276" s="33">
        <v>37.76</v>
      </c>
      <c r="F276" s="33">
        <v>38.32</v>
      </c>
      <c r="G276" s="33">
        <v>39.61</v>
      </c>
      <c r="H276" s="33">
        <v>43.85</v>
      </c>
      <c r="I276" s="33">
        <v>47.61</v>
      </c>
      <c r="J276" s="33">
        <v>40.07</v>
      </c>
      <c r="K276" s="33">
        <v>42.67</v>
      </c>
    </row>
    <row r="277" spans="1:11" ht="20.399999999999999" x14ac:dyDescent="0.3">
      <c r="A277" s="20" t="s">
        <v>1481</v>
      </c>
      <c r="B277" s="28" t="s">
        <v>1480</v>
      </c>
      <c r="C277" s="31" t="s">
        <v>3956</v>
      </c>
      <c r="D277" s="14">
        <v>34.165879999999994</v>
      </c>
      <c r="E277" s="33">
        <v>39.25</v>
      </c>
      <c r="F277" s="33">
        <v>39.82</v>
      </c>
      <c r="G277" s="33">
        <v>41.17</v>
      </c>
      <c r="H277" s="33">
        <v>45.58</v>
      </c>
      <c r="I277" s="33">
        <v>49.49</v>
      </c>
      <c r="J277" s="33">
        <v>41.65</v>
      </c>
      <c r="K277" s="33">
        <v>44.35</v>
      </c>
    </row>
    <row r="278" spans="1:11" x14ac:dyDescent="0.3">
      <c r="A278" s="20" t="s">
        <v>1479</v>
      </c>
      <c r="B278" s="28" t="s">
        <v>1478</v>
      </c>
      <c r="C278" s="31" t="s">
        <v>3956</v>
      </c>
      <c r="D278" s="14">
        <v>46.105059999999995</v>
      </c>
      <c r="E278" s="33">
        <v>52.97</v>
      </c>
      <c r="F278" s="33">
        <v>53.75</v>
      </c>
      <c r="G278" s="33">
        <v>55.56</v>
      </c>
      <c r="H278" s="33">
        <v>61.52</v>
      </c>
      <c r="I278" s="33">
        <v>66.81</v>
      </c>
      <c r="J278" s="33">
        <v>56.21</v>
      </c>
      <c r="K278" s="33">
        <v>59.86</v>
      </c>
    </row>
    <row r="279" spans="1:11" ht="20.399999999999999" x14ac:dyDescent="0.3">
      <c r="A279" s="20" t="s">
        <v>1477</v>
      </c>
      <c r="B279" s="28" t="s">
        <v>1476</v>
      </c>
      <c r="C279" s="31" t="s">
        <v>3956</v>
      </c>
      <c r="D279" s="14">
        <v>47.195979999999999</v>
      </c>
      <c r="E279" s="33">
        <v>54.23</v>
      </c>
      <c r="F279" s="33">
        <v>55.02</v>
      </c>
      <c r="G279" s="33">
        <v>56.88</v>
      </c>
      <c r="H279" s="33">
        <v>62.98</v>
      </c>
      <c r="I279" s="33">
        <v>68.39</v>
      </c>
      <c r="J279" s="33">
        <v>57.54</v>
      </c>
      <c r="K279" s="33">
        <v>61.28</v>
      </c>
    </row>
    <row r="280" spans="1:11" x14ac:dyDescent="0.3">
      <c r="A280" s="20" t="s">
        <v>1475</v>
      </c>
      <c r="B280" s="28" t="s">
        <v>1474</v>
      </c>
      <c r="C280" s="31" t="s">
        <v>3956</v>
      </c>
      <c r="D280" s="14">
        <v>56.590119999999992</v>
      </c>
      <c r="E280" s="33">
        <v>65.02</v>
      </c>
      <c r="F280" s="33">
        <v>65.98</v>
      </c>
      <c r="G280" s="33">
        <v>68.2</v>
      </c>
      <c r="H280" s="33">
        <v>75.52</v>
      </c>
      <c r="I280" s="33">
        <v>82.01</v>
      </c>
      <c r="J280" s="33">
        <v>69</v>
      </c>
      <c r="K280" s="33">
        <v>73.489999999999995</v>
      </c>
    </row>
    <row r="281" spans="1:11" ht="20.399999999999999" x14ac:dyDescent="0.3">
      <c r="A281" s="20" t="s">
        <v>1473</v>
      </c>
      <c r="B281" s="28" t="s">
        <v>1472</v>
      </c>
      <c r="C281" s="31" t="s">
        <v>3956</v>
      </c>
      <c r="D281" s="14">
        <v>57.691040000000008</v>
      </c>
      <c r="E281" s="33">
        <v>66.290000000000006</v>
      </c>
      <c r="F281" s="33">
        <v>67.260000000000005</v>
      </c>
      <c r="G281" s="33">
        <v>69.53</v>
      </c>
      <c r="H281" s="33">
        <v>76.989999999999995</v>
      </c>
      <c r="I281" s="33">
        <v>83.61</v>
      </c>
      <c r="J281" s="33">
        <v>70.34</v>
      </c>
      <c r="K281" s="33">
        <v>74.92</v>
      </c>
    </row>
    <row r="282" spans="1:11" ht="20.399999999999999" x14ac:dyDescent="0.3">
      <c r="A282" s="20" t="s">
        <v>1473</v>
      </c>
      <c r="B282" s="28" t="s">
        <v>1472</v>
      </c>
      <c r="C282" s="31" t="s">
        <v>3956</v>
      </c>
      <c r="D282" s="14">
        <v>77.421599999999998</v>
      </c>
      <c r="E282" s="33">
        <v>86.02</v>
      </c>
      <c r="F282" s="33">
        <v>86.99</v>
      </c>
      <c r="G282" s="33">
        <v>89.26</v>
      </c>
      <c r="H282" s="33">
        <v>96.72</v>
      </c>
      <c r="I282" s="33">
        <v>103.34</v>
      </c>
      <c r="J282" s="33">
        <v>90.07</v>
      </c>
      <c r="K282" s="33">
        <v>94.65</v>
      </c>
    </row>
    <row r="283" spans="1:11" ht="20.399999999999999" x14ac:dyDescent="0.3">
      <c r="A283" s="20" t="s">
        <v>1471</v>
      </c>
      <c r="B283" s="28" t="s">
        <v>1470</v>
      </c>
      <c r="C283" s="31" t="s">
        <v>3956</v>
      </c>
      <c r="D283" s="14">
        <v>59.311759999999992</v>
      </c>
      <c r="E283" s="33">
        <v>68.150000000000006</v>
      </c>
      <c r="F283" s="33">
        <v>69.150000000000006</v>
      </c>
      <c r="G283" s="33">
        <v>71.489999999999995</v>
      </c>
      <c r="H283" s="33">
        <v>79.16</v>
      </c>
      <c r="I283" s="33">
        <v>85.97</v>
      </c>
      <c r="J283" s="33">
        <v>72.319999999999993</v>
      </c>
      <c r="K283" s="33">
        <v>77.03</v>
      </c>
    </row>
    <row r="284" spans="1:11" ht="20.399999999999999" x14ac:dyDescent="0.3">
      <c r="A284" s="20" t="s">
        <v>1471</v>
      </c>
      <c r="B284" s="28" t="s">
        <v>1470</v>
      </c>
      <c r="C284" s="31" t="s">
        <v>3956</v>
      </c>
      <c r="D284" s="14">
        <v>79.610399999999984</v>
      </c>
      <c r="E284" s="33">
        <v>88.45</v>
      </c>
      <c r="F284" s="33">
        <v>89.45</v>
      </c>
      <c r="G284" s="33">
        <v>91.79</v>
      </c>
      <c r="H284" s="33">
        <v>99.46</v>
      </c>
      <c r="I284" s="33">
        <v>106.27</v>
      </c>
      <c r="J284" s="33">
        <v>92.62</v>
      </c>
      <c r="K284" s="33">
        <v>97.32</v>
      </c>
    </row>
    <row r="285" spans="1:11" ht="20.399999999999999" x14ac:dyDescent="0.3">
      <c r="A285" s="20" t="s">
        <v>1469</v>
      </c>
      <c r="B285" s="28" t="s">
        <v>1468</v>
      </c>
      <c r="C285" s="31" t="s">
        <v>3956</v>
      </c>
      <c r="D285" s="14">
        <v>60.895499999999991</v>
      </c>
      <c r="E285" s="33">
        <v>69.97</v>
      </c>
      <c r="F285" s="33">
        <v>71</v>
      </c>
      <c r="G285" s="33">
        <v>73.400000000000006</v>
      </c>
      <c r="H285" s="33">
        <v>81.27</v>
      </c>
      <c r="I285" s="33">
        <v>88.26</v>
      </c>
      <c r="J285" s="33">
        <v>74.25</v>
      </c>
      <c r="K285" s="33">
        <v>79.08</v>
      </c>
    </row>
    <row r="286" spans="1:11" x14ac:dyDescent="0.3">
      <c r="A286" s="20" t="s">
        <v>1467</v>
      </c>
      <c r="B286" s="28" t="s">
        <v>1339</v>
      </c>
      <c r="C286" s="31" t="s">
        <v>3956</v>
      </c>
      <c r="D286" s="14">
        <v>49.635740000000006</v>
      </c>
      <c r="E286" s="33">
        <v>57.03</v>
      </c>
      <c r="F286" s="33">
        <v>57.86</v>
      </c>
      <c r="G286" s="33">
        <v>59.82</v>
      </c>
      <c r="H286" s="33">
        <v>66.23</v>
      </c>
      <c r="I286" s="33">
        <v>71.92</v>
      </c>
      <c r="J286" s="33">
        <v>60.51</v>
      </c>
      <c r="K286" s="33">
        <v>64.45</v>
      </c>
    </row>
    <row r="287" spans="1:11" x14ac:dyDescent="0.3">
      <c r="A287" s="20" t="s">
        <v>8</v>
      </c>
      <c r="B287" s="28" t="s">
        <v>9</v>
      </c>
      <c r="C287" s="31" t="s">
        <v>3956</v>
      </c>
      <c r="D287" s="14">
        <v>36.518660000000011</v>
      </c>
      <c r="E287" s="33">
        <v>41.95</v>
      </c>
      <c r="F287" s="33">
        <v>42.57</v>
      </c>
      <c r="G287" s="33">
        <v>44</v>
      </c>
      <c r="H287" s="33">
        <v>48.72</v>
      </c>
      <c r="I287" s="33">
        <v>52.91</v>
      </c>
      <c r="J287" s="33">
        <v>44.52</v>
      </c>
      <c r="K287" s="33">
        <v>47.41</v>
      </c>
    </row>
    <row r="288" spans="1:11" x14ac:dyDescent="0.3">
      <c r="A288" s="20" t="s">
        <v>1466</v>
      </c>
      <c r="B288" s="28" t="s">
        <v>1159</v>
      </c>
      <c r="C288" s="31" t="s">
        <v>3956</v>
      </c>
      <c r="D288" s="14">
        <v>14.75648</v>
      </c>
      <c r="E288" s="33">
        <v>16.95</v>
      </c>
      <c r="F288" s="33">
        <v>17.2</v>
      </c>
      <c r="G288" s="33">
        <v>17.78</v>
      </c>
      <c r="H288" s="33">
        <v>19.68</v>
      </c>
      <c r="I288" s="33">
        <v>21.37</v>
      </c>
      <c r="J288" s="33">
        <v>17.989999999999998</v>
      </c>
      <c r="K288" s="33">
        <v>19.149999999999999</v>
      </c>
    </row>
    <row r="289" spans="1:11" ht="20.399999999999999" x14ac:dyDescent="0.3">
      <c r="A289" s="20" t="s">
        <v>1465</v>
      </c>
      <c r="B289" s="28" t="s">
        <v>1464</v>
      </c>
      <c r="C289" s="31" t="s">
        <v>3956</v>
      </c>
      <c r="D289" s="14">
        <v>31.159340000000004</v>
      </c>
      <c r="E289" s="33">
        <v>35.79</v>
      </c>
      <c r="F289" s="33">
        <v>36.32</v>
      </c>
      <c r="G289" s="33">
        <v>37.54</v>
      </c>
      <c r="H289" s="33">
        <v>41.57</v>
      </c>
      <c r="I289" s="33">
        <v>45.13</v>
      </c>
      <c r="J289" s="33">
        <v>37.979999999999997</v>
      </c>
      <c r="K289" s="33">
        <v>40.450000000000003</v>
      </c>
    </row>
    <row r="290" spans="1:11" ht="20.399999999999999" x14ac:dyDescent="0.3">
      <c r="A290" s="20" t="s">
        <v>1463</v>
      </c>
      <c r="B290" s="28" t="s">
        <v>1462</v>
      </c>
      <c r="C290" s="31" t="s">
        <v>3956</v>
      </c>
      <c r="D290" s="14">
        <v>27.103200000000001</v>
      </c>
      <c r="E290" s="33">
        <v>31.13</v>
      </c>
      <c r="F290" s="33">
        <v>31.59</v>
      </c>
      <c r="G290" s="33">
        <v>32.65</v>
      </c>
      <c r="H290" s="33">
        <v>36.15</v>
      </c>
      <c r="I290" s="33">
        <v>39.25</v>
      </c>
      <c r="J290" s="33">
        <v>33.03</v>
      </c>
      <c r="K290" s="33">
        <v>35.17</v>
      </c>
    </row>
    <row r="291" spans="1:11" x14ac:dyDescent="0.3">
      <c r="A291" s="20" t="s">
        <v>1461</v>
      </c>
      <c r="B291" s="28" t="s">
        <v>1247</v>
      </c>
      <c r="C291" s="31" t="s">
        <v>3956</v>
      </c>
      <c r="D291" s="14">
        <v>25.17192</v>
      </c>
      <c r="E291" s="33">
        <v>28.91</v>
      </c>
      <c r="F291" s="33">
        <v>29.34</v>
      </c>
      <c r="G291" s="33">
        <v>30.33</v>
      </c>
      <c r="H291" s="33">
        <v>33.57</v>
      </c>
      <c r="I291" s="33">
        <v>36.450000000000003</v>
      </c>
      <c r="J291" s="33">
        <v>30.68</v>
      </c>
      <c r="K291" s="33">
        <v>32.67</v>
      </c>
    </row>
    <row r="292" spans="1:11" x14ac:dyDescent="0.3">
      <c r="A292" s="20" t="s">
        <v>1460</v>
      </c>
      <c r="B292" s="28" t="s">
        <v>1459</v>
      </c>
      <c r="C292" s="31" t="s">
        <v>3956</v>
      </c>
      <c r="D292" s="14">
        <v>39.0837</v>
      </c>
      <c r="E292" s="33">
        <v>44.9</v>
      </c>
      <c r="F292" s="33">
        <v>45.56</v>
      </c>
      <c r="G292" s="33">
        <v>47.1</v>
      </c>
      <c r="H292" s="33">
        <v>52.14</v>
      </c>
      <c r="I292" s="33">
        <v>56.62</v>
      </c>
      <c r="J292" s="33">
        <v>47.64</v>
      </c>
      <c r="K292" s="33">
        <v>50.74</v>
      </c>
    </row>
    <row r="293" spans="1:11" x14ac:dyDescent="0.3">
      <c r="A293" s="20" t="s">
        <v>1458</v>
      </c>
      <c r="B293" s="28" t="s">
        <v>4360</v>
      </c>
      <c r="C293" s="31" t="s">
        <v>3956</v>
      </c>
      <c r="D293" s="14">
        <v>40.504799999999996</v>
      </c>
      <c r="E293" s="33">
        <v>46.55</v>
      </c>
      <c r="F293" s="33">
        <v>47.23</v>
      </c>
      <c r="G293" s="33">
        <v>48.83</v>
      </c>
      <c r="H293" s="33">
        <v>54.07</v>
      </c>
      <c r="I293" s="33">
        <v>58.72</v>
      </c>
      <c r="J293" s="33">
        <v>49.4</v>
      </c>
      <c r="K293" s="33">
        <v>52.61</v>
      </c>
    </row>
    <row r="294" spans="1:11" x14ac:dyDescent="0.3">
      <c r="A294" s="20" t="s">
        <v>1457</v>
      </c>
      <c r="B294" s="28" t="s">
        <v>892</v>
      </c>
      <c r="C294" s="31" t="s">
        <v>3956</v>
      </c>
      <c r="D294" s="14">
        <v>25.012299999999996</v>
      </c>
      <c r="E294" s="33">
        <v>28.74</v>
      </c>
      <c r="F294" s="33">
        <v>29.16</v>
      </c>
      <c r="G294" s="33">
        <v>30.14</v>
      </c>
      <c r="H294" s="33">
        <v>33.369999999999997</v>
      </c>
      <c r="I294" s="33">
        <v>36.24</v>
      </c>
      <c r="J294" s="33">
        <v>30.49</v>
      </c>
      <c r="K294" s="33">
        <v>32.47</v>
      </c>
    </row>
    <row r="295" spans="1:11" x14ac:dyDescent="0.3">
      <c r="A295" s="20" t="s">
        <v>1456</v>
      </c>
      <c r="B295" s="28" t="s">
        <v>1310</v>
      </c>
      <c r="C295" s="31" t="s">
        <v>3956</v>
      </c>
      <c r="D295" s="14">
        <v>29.746540000000003</v>
      </c>
      <c r="E295" s="33">
        <v>34.17</v>
      </c>
      <c r="F295" s="33">
        <v>34.67</v>
      </c>
      <c r="G295" s="33">
        <v>35.840000000000003</v>
      </c>
      <c r="H295" s="33">
        <v>39.68</v>
      </c>
      <c r="I295" s="33">
        <v>43.08</v>
      </c>
      <c r="J295" s="33">
        <v>36.26</v>
      </c>
      <c r="K295" s="33">
        <v>38.61</v>
      </c>
    </row>
    <row r="296" spans="1:11" x14ac:dyDescent="0.3">
      <c r="A296" s="20" t="s">
        <v>1455</v>
      </c>
      <c r="B296" s="28" t="s">
        <v>4309</v>
      </c>
      <c r="C296" s="31" t="s">
        <v>3956</v>
      </c>
      <c r="D296" s="14">
        <v>25.923979999999993</v>
      </c>
      <c r="E296" s="33">
        <v>29.77</v>
      </c>
      <c r="F296" s="33">
        <v>30.21</v>
      </c>
      <c r="G296" s="33">
        <v>31.23</v>
      </c>
      <c r="H296" s="33">
        <v>34.57</v>
      </c>
      <c r="I296" s="33">
        <v>37.53</v>
      </c>
      <c r="J296" s="33">
        <v>31.59</v>
      </c>
      <c r="K296" s="33">
        <v>33.64</v>
      </c>
    </row>
    <row r="297" spans="1:11" ht="20.399999999999999" x14ac:dyDescent="0.3">
      <c r="A297" s="20" t="s">
        <v>1454</v>
      </c>
      <c r="B297" s="28" t="s">
        <v>1201</v>
      </c>
      <c r="C297" s="31" t="s">
        <v>3956</v>
      </c>
      <c r="D297" s="14">
        <v>14.964399999999999</v>
      </c>
      <c r="E297" s="33">
        <v>17.190000000000001</v>
      </c>
      <c r="F297" s="33">
        <v>17.440000000000001</v>
      </c>
      <c r="G297" s="33">
        <v>18.03</v>
      </c>
      <c r="H297" s="33">
        <v>19.96</v>
      </c>
      <c r="I297" s="33">
        <v>21.68</v>
      </c>
      <c r="J297" s="33">
        <v>18.239999999999998</v>
      </c>
      <c r="K297" s="33">
        <v>19.420000000000002</v>
      </c>
    </row>
    <row r="298" spans="1:11" x14ac:dyDescent="0.3">
      <c r="A298" s="20" t="s">
        <v>3845</v>
      </c>
      <c r="B298" s="28" t="s">
        <v>5355</v>
      </c>
      <c r="C298" s="31" t="s">
        <v>3956</v>
      </c>
      <c r="D298" s="14">
        <v>24.40288</v>
      </c>
      <c r="E298" s="33">
        <v>28.03</v>
      </c>
      <c r="F298" s="33">
        <v>28.44</v>
      </c>
      <c r="G298" s="33">
        <v>29.4</v>
      </c>
      <c r="H298" s="33">
        <v>32.54</v>
      </c>
      <c r="I298" s="33">
        <v>35.33</v>
      </c>
      <c r="J298" s="33">
        <v>29.74</v>
      </c>
      <c r="K298" s="33">
        <v>31.67</v>
      </c>
    </row>
    <row r="299" spans="1:11" x14ac:dyDescent="0.3">
      <c r="A299" s="20" t="s">
        <v>3846</v>
      </c>
      <c r="B299" s="28" t="s">
        <v>5353</v>
      </c>
      <c r="C299" s="31" t="s">
        <v>3956</v>
      </c>
      <c r="D299" s="14">
        <v>22.01444</v>
      </c>
      <c r="E299" s="33">
        <v>25.28</v>
      </c>
      <c r="F299" s="33">
        <v>25.65</v>
      </c>
      <c r="G299" s="33">
        <v>26.52</v>
      </c>
      <c r="H299" s="33">
        <v>29.36</v>
      </c>
      <c r="I299" s="33">
        <v>31.87</v>
      </c>
      <c r="J299" s="33">
        <v>26.83</v>
      </c>
      <c r="K299" s="33">
        <v>28.57</v>
      </c>
    </row>
    <row r="300" spans="1:11" x14ac:dyDescent="0.3">
      <c r="A300" s="20" t="s">
        <v>4416</v>
      </c>
      <c r="B300" s="28" t="s">
        <v>4415</v>
      </c>
      <c r="C300" s="31" t="s">
        <v>3956</v>
      </c>
      <c r="D300" s="14">
        <v>34.309840000000001</v>
      </c>
      <c r="E300" s="33">
        <v>39.409999999999997</v>
      </c>
      <c r="F300" s="33">
        <v>39.99</v>
      </c>
      <c r="G300" s="33">
        <v>41.33</v>
      </c>
      <c r="H300" s="33">
        <v>45.76</v>
      </c>
      <c r="I300" s="33">
        <v>49.68</v>
      </c>
      <c r="J300" s="33">
        <v>41.81</v>
      </c>
      <c r="K300" s="33">
        <v>44.53</v>
      </c>
    </row>
    <row r="301" spans="1:11" x14ac:dyDescent="0.3">
      <c r="A301" s="20" t="s">
        <v>4414</v>
      </c>
      <c r="B301" s="28" t="s">
        <v>4274</v>
      </c>
      <c r="C301" s="31" t="s">
        <v>3956</v>
      </c>
      <c r="D301" s="14">
        <v>34.309840000000001</v>
      </c>
      <c r="E301" s="33">
        <v>39.409999999999997</v>
      </c>
      <c r="F301" s="33">
        <v>39.99</v>
      </c>
      <c r="G301" s="33">
        <v>41.33</v>
      </c>
      <c r="H301" s="33">
        <v>45.76</v>
      </c>
      <c r="I301" s="33">
        <v>49.68</v>
      </c>
      <c r="J301" s="33">
        <v>41.81</v>
      </c>
      <c r="K301" s="33">
        <v>44.53</v>
      </c>
    </row>
    <row r="302" spans="1:11" x14ac:dyDescent="0.3">
      <c r="A302" s="20" t="s">
        <v>4413</v>
      </c>
      <c r="B302" s="28" t="s">
        <v>4291</v>
      </c>
      <c r="C302" s="31" t="s">
        <v>3956</v>
      </c>
      <c r="D302" s="14">
        <v>41.610440000000011</v>
      </c>
      <c r="E302" s="33">
        <v>47.8</v>
      </c>
      <c r="F302" s="33">
        <v>48.5</v>
      </c>
      <c r="G302" s="33">
        <v>50.13</v>
      </c>
      <c r="H302" s="33">
        <v>55.5</v>
      </c>
      <c r="I302" s="33">
        <v>60.26</v>
      </c>
      <c r="J302" s="33">
        <v>50.71</v>
      </c>
      <c r="K302" s="33">
        <v>54</v>
      </c>
    </row>
    <row r="303" spans="1:11" x14ac:dyDescent="0.3">
      <c r="A303" s="20" t="s">
        <v>4412</v>
      </c>
      <c r="B303" s="28" t="s">
        <v>4289</v>
      </c>
      <c r="C303" s="31" t="s">
        <v>3956</v>
      </c>
      <c r="D303" s="14">
        <v>43.162860000000002</v>
      </c>
      <c r="E303" s="33">
        <v>49.58</v>
      </c>
      <c r="F303" s="33">
        <v>50.3</v>
      </c>
      <c r="G303" s="33">
        <v>52</v>
      </c>
      <c r="H303" s="33">
        <v>57.57</v>
      </c>
      <c r="I303" s="33">
        <v>62.51</v>
      </c>
      <c r="J303" s="33">
        <v>52.6</v>
      </c>
      <c r="K303" s="33">
        <v>56.02</v>
      </c>
    </row>
    <row r="304" spans="1:11" x14ac:dyDescent="0.3">
      <c r="A304" s="20" t="s">
        <v>4411</v>
      </c>
      <c r="B304" s="28" t="s">
        <v>4410</v>
      </c>
      <c r="C304" s="31" t="s">
        <v>3956</v>
      </c>
      <c r="D304" s="14">
        <v>43.043239999999997</v>
      </c>
      <c r="E304" s="33">
        <v>49.44</v>
      </c>
      <c r="F304" s="33">
        <v>50.16</v>
      </c>
      <c r="G304" s="33">
        <v>51.85</v>
      </c>
      <c r="H304" s="33">
        <v>57.41</v>
      </c>
      <c r="I304" s="33">
        <v>62.33</v>
      </c>
      <c r="J304" s="33">
        <v>52.46</v>
      </c>
      <c r="K304" s="33">
        <v>55.86</v>
      </c>
    </row>
    <row r="305" spans="1:11" x14ac:dyDescent="0.3">
      <c r="A305" s="20" t="s">
        <v>4409</v>
      </c>
      <c r="B305" s="28" t="s">
        <v>4290</v>
      </c>
      <c r="C305" s="31" t="s">
        <v>3956</v>
      </c>
      <c r="D305" s="14">
        <v>45.737899999999996</v>
      </c>
      <c r="E305" s="33">
        <v>52.54</v>
      </c>
      <c r="F305" s="33">
        <v>53.3</v>
      </c>
      <c r="G305" s="33">
        <v>55.1</v>
      </c>
      <c r="H305" s="33">
        <v>61</v>
      </c>
      <c r="I305" s="33">
        <v>66.23</v>
      </c>
      <c r="J305" s="33">
        <v>55.74</v>
      </c>
      <c r="K305" s="33">
        <v>59.36</v>
      </c>
    </row>
    <row r="306" spans="1:11" x14ac:dyDescent="0.3">
      <c r="A306" s="20" t="s">
        <v>4408</v>
      </c>
      <c r="B306" s="28" t="s">
        <v>4407</v>
      </c>
      <c r="C306" s="31" t="s">
        <v>3956</v>
      </c>
      <c r="D306" s="14">
        <v>47.280320000000003</v>
      </c>
      <c r="E306" s="33">
        <v>54.31</v>
      </c>
      <c r="F306" s="33">
        <v>55.1</v>
      </c>
      <c r="G306" s="33">
        <v>56.96</v>
      </c>
      <c r="H306" s="33">
        <v>63.06</v>
      </c>
      <c r="I306" s="33">
        <v>68.47</v>
      </c>
      <c r="J306" s="33">
        <v>57.62</v>
      </c>
      <c r="K306" s="33">
        <v>61.36</v>
      </c>
    </row>
    <row r="307" spans="1:11" x14ac:dyDescent="0.3">
      <c r="A307" s="20" t="s">
        <v>4406</v>
      </c>
      <c r="B307" s="28" t="s">
        <v>4405</v>
      </c>
      <c r="C307" s="31" t="s">
        <v>3956</v>
      </c>
      <c r="D307" s="14">
        <v>47.160699999999999</v>
      </c>
      <c r="E307" s="33">
        <v>54.17</v>
      </c>
      <c r="F307" s="33">
        <v>54.96</v>
      </c>
      <c r="G307" s="33">
        <v>56.81</v>
      </c>
      <c r="H307" s="33">
        <v>62.9</v>
      </c>
      <c r="I307" s="33">
        <v>68.290000000000006</v>
      </c>
      <c r="J307" s="33">
        <v>57.48</v>
      </c>
      <c r="K307" s="33">
        <v>61.21</v>
      </c>
    </row>
    <row r="308" spans="1:11" ht="20.399999999999999" x14ac:dyDescent="0.3">
      <c r="A308" s="20" t="s">
        <v>4404</v>
      </c>
      <c r="B308" s="28" t="s">
        <v>4403</v>
      </c>
      <c r="C308" s="31" t="s">
        <v>3956</v>
      </c>
      <c r="D308" s="14">
        <v>42.882300000000001</v>
      </c>
      <c r="E308" s="33">
        <v>49.26</v>
      </c>
      <c r="F308" s="33">
        <v>49.98</v>
      </c>
      <c r="G308" s="33">
        <v>51.66</v>
      </c>
      <c r="H308" s="33">
        <v>57.19</v>
      </c>
      <c r="I308" s="33">
        <v>62.1</v>
      </c>
      <c r="J308" s="33">
        <v>52.26</v>
      </c>
      <c r="K308" s="33">
        <v>55.65</v>
      </c>
    </row>
    <row r="309" spans="1:11" ht="20.399999999999999" x14ac:dyDescent="0.3">
      <c r="A309" s="20" t="s">
        <v>4402</v>
      </c>
      <c r="B309" s="28" t="s">
        <v>4401</v>
      </c>
      <c r="C309" s="31" t="s">
        <v>3956</v>
      </c>
      <c r="D309" s="14">
        <v>44.393399999999993</v>
      </c>
      <c r="E309" s="33">
        <v>50.99</v>
      </c>
      <c r="F309" s="33">
        <v>51.74</v>
      </c>
      <c r="G309" s="33">
        <v>53.48</v>
      </c>
      <c r="H309" s="33">
        <v>59.21</v>
      </c>
      <c r="I309" s="33">
        <v>64.290000000000006</v>
      </c>
      <c r="J309" s="33">
        <v>54.1</v>
      </c>
      <c r="K309" s="33">
        <v>57.62</v>
      </c>
    </row>
    <row r="310" spans="1:11" ht="20.399999999999999" x14ac:dyDescent="0.3">
      <c r="A310" s="20" t="s">
        <v>4400</v>
      </c>
      <c r="B310" s="28" t="s">
        <v>4399</v>
      </c>
      <c r="C310" s="31" t="s">
        <v>3956</v>
      </c>
      <c r="D310" s="14">
        <v>44.273780000000002</v>
      </c>
      <c r="E310" s="33">
        <v>50.85</v>
      </c>
      <c r="F310" s="33">
        <v>51.6</v>
      </c>
      <c r="G310" s="33">
        <v>53.34</v>
      </c>
      <c r="H310" s="33">
        <v>59.05</v>
      </c>
      <c r="I310" s="33">
        <v>64.11</v>
      </c>
      <c r="J310" s="33">
        <v>53.96</v>
      </c>
      <c r="K310" s="33">
        <v>57.46</v>
      </c>
    </row>
    <row r="311" spans="1:11" x14ac:dyDescent="0.3">
      <c r="A311" s="20" t="s">
        <v>4398</v>
      </c>
      <c r="B311" s="28" t="s">
        <v>4397</v>
      </c>
      <c r="C311" s="31" t="s">
        <v>3956</v>
      </c>
      <c r="D311" s="14">
        <v>46.999759999999995</v>
      </c>
      <c r="E311" s="33">
        <v>53.99</v>
      </c>
      <c r="F311" s="33">
        <v>54.78</v>
      </c>
      <c r="G311" s="33">
        <v>56.62</v>
      </c>
      <c r="H311" s="33">
        <v>62.68</v>
      </c>
      <c r="I311" s="33">
        <v>68.06</v>
      </c>
      <c r="J311" s="33">
        <v>57.28</v>
      </c>
      <c r="K311" s="33">
        <v>61</v>
      </c>
    </row>
    <row r="312" spans="1:11" ht="20.399999999999999" x14ac:dyDescent="0.3">
      <c r="A312" s="20" t="s">
        <v>4396</v>
      </c>
      <c r="B312" s="28" t="s">
        <v>4395</v>
      </c>
      <c r="C312" s="31" t="s">
        <v>3956</v>
      </c>
      <c r="D312" s="14">
        <v>48.510860000000001</v>
      </c>
      <c r="E312" s="33">
        <v>55.72</v>
      </c>
      <c r="F312" s="33">
        <v>56.54</v>
      </c>
      <c r="G312" s="33">
        <v>58.44</v>
      </c>
      <c r="H312" s="33">
        <v>64.7</v>
      </c>
      <c r="I312" s="33">
        <v>70.25</v>
      </c>
      <c r="J312" s="33">
        <v>59.12</v>
      </c>
      <c r="K312" s="33">
        <v>62.96</v>
      </c>
    </row>
    <row r="313" spans="1:11" ht="20.399999999999999" x14ac:dyDescent="0.3">
      <c r="A313" s="20" t="s">
        <v>4394</v>
      </c>
      <c r="B313" s="28" t="s">
        <v>4393</v>
      </c>
      <c r="C313" s="31" t="s">
        <v>3956</v>
      </c>
      <c r="D313" s="14">
        <v>48.375580000000006</v>
      </c>
      <c r="E313" s="33">
        <v>55.57</v>
      </c>
      <c r="F313" s="33">
        <v>56.38</v>
      </c>
      <c r="G313" s="33">
        <v>58.28</v>
      </c>
      <c r="H313" s="33">
        <v>64.52</v>
      </c>
      <c r="I313" s="33">
        <v>70.05</v>
      </c>
      <c r="J313" s="33">
        <v>58.96</v>
      </c>
      <c r="K313" s="33">
        <v>62.78</v>
      </c>
    </row>
    <row r="314" spans="1:11" ht="20.399999999999999" x14ac:dyDescent="0.3">
      <c r="A314" s="20" t="s">
        <v>4392</v>
      </c>
      <c r="B314" s="28" t="s">
        <v>4391</v>
      </c>
      <c r="C314" s="31" t="s">
        <v>3956</v>
      </c>
      <c r="D314" s="14">
        <v>33.801360000000003</v>
      </c>
      <c r="E314" s="33">
        <v>38.83</v>
      </c>
      <c r="F314" s="33">
        <v>39.39</v>
      </c>
      <c r="G314" s="33">
        <v>40.72</v>
      </c>
      <c r="H314" s="33">
        <v>45.08</v>
      </c>
      <c r="I314" s="33">
        <v>48.95</v>
      </c>
      <c r="J314" s="33">
        <v>41.2</v>
      </c>
      <c r="K314" s="33">
        <v>43.87</v>
      </c>
    </row>
    <row r="315" spans="1:11" ht="20.399999999999999" x14ac:dyDescent="0.3">
      <c r="A315" s="20" t="s">
        <v>4390</v>
      </c>
      <c r="B315" s="28" t="s">
        <v>4389</v>
      </c>
      <c r="C315" s="31" t="s">
        <v>3956</v>
      </c>
      <c r="D315" s="14">
        <v>34.621719999999996</v>
      </c>
      <c r="E315" s="33">
        <v>39.770000000000003</v>
      </c>
      <c r="F315" s="33">
        <v>40.35</v>
      </c>
      <c r="G315" s="33">
        <v>41.71</v>
      </c>
      <c r="H315" s="33">
        <v>46.18</v>
      </c>
      <c r="I315" s="33">
        <v>50.14</v>
      </c>
      <c r="J315" s="33">
        <v>42.2</v>
      </c>
      <c r="K315" s="33">
        <v>44.93</v>
      </c>
    </row>
    <row r="316" spans="1:11" ht="20.399999999999999" x14ac:dyDescent="0.3">
      <c r="A316" s="20" t="s">
        <v>4388</v>
      </c>
      <c r="B316" s="28" t="s">
        <v>4387</v>
      </c>
      <c r="C316" s="31" t="s">
        <v>3956</v>
      </c>
      <c r="D316" s="14">
        <v>38.40164</v>
      </c>
      <c r="E316" s="33">
        <v>44.11</v>
      </c>
      <c r="F316" s="33">
        <v>44.76</v>
      </c>
      <c r="G316" s="33">
        <v>46.26</v>
      </c>
      <c r="H316" s="33">
        <v>51.22</v>
      </c>
      <c r="I316" s="33">
        <v>55.61</v>
      </c>
      <c r="J316" s="33">
        <v>46.8</v>
      </c>
      <c r="K316" s="33">
        <v>49.84</v>
      </c>
    </row>
    <row r="317" spans="1:11" ht="20.399999999999999" x14ac:dyDescent="0.3">
      <c r="A317" s="20" t="s">
        <v>4386</v>
      </c>
      <c r="B317" s="28" t="s">
        <v>4385</v>
      </c>
      <c r="C317" s="31" t="s">
        <v>3956</v>
      </c>
      <c r="D317" s="14">
        <v>37.606940000000002</v>
      </c>
      <c r="E317" s="33">
        <v>43.2</v>
      </c>
      <c r="F317" s="33">
        <v>43.83</v>
      </c>
      <c r="G317" s="33">
        <v>45.3</v>
      </c>
      <c r="H317" s="33">
        <v>50.16</v>
      </c>
      <c r="I317" s="33">
        <v>54.46</v>
      </c>
      <c r="J317" s="33">
        <v>45.83</v>
      </c>
      <c r="K317" s="33">
        <v>48.81</v>
      </c>
    </row>
    <row r="318" spans="1:11" ht="20.399999999999999" x14ac:dyDescent="0.3">
      <c r="A318" s="20" t="s">
        <v>4384</v>
      </c>
      <c r="B318" s="28" t="s">
        <v>4383</v>
      </c>
      <c r="C318" s="31" t="s">
        <v>3956</v>
      </c>
      <c r="D318" s="14">
        <v>38.048439999999999</v>
      </c>
      <c r="E318" s="33">
        <v>43.7</v>
      </c>
      <c r="F318" s="33">
        <v>44.34</v>
      </c>
      <c r="G318" s="33">
        <v>45.84</v>
      </c>
      <c r="H318" s="33">
        <v>50.75</v>
      </c>
      <c r="I318" s="33">
        <v>55.1</v>
      </c>
      <c r="J318" s="33">
        <v>46.37</v>
      </c>
      <c r="K318" s="33">
        <v>49.38</v>
      </c>
    </row>
    <row r="319" spans="1:11" x14ac:dyDescent="0.3">
      <c r="A319" s="20" t="s">
        <v>4382</v>
      </c>
      <c r="B319" s="28" t="s">
        <v>1205</v>
      </c>
      <c r="C319" s="31" t="s">
        <v>3956</v>
      </c>
      <c r="D319" s="14">
        <v>28.54166</v>
      </c>
      <c r="E319" s="33">
        <v>32.78</v>
      </c>
      <c r="F319" s="33">
        <v>33.26</v>
      </c>
      <c r="G319" s="33">
        <v>34.39</v>
      </c>
      <c r="H319" s="33">
        <v>38.07</v>
      </c>
      <c r="I319" s="33">
        <v>41.33</v>
      </c>
      <c r="J319" s="33">
        <v>34.79</v>
      </c>
      <c r="K319" s="33">
        <v>37.04</v>
      </c>
    </row>
    <row r="320" spans="1:11" x14ac:dyDescent="0.3">
      <c r="A320" s="20" t="s">
        <v>4381</v>
      </c>
      <c r="B320" s="28" t="s">
        <v>1203</v>
      </c>
      <c r="C320" s="31" t="s">
        <v>3956</v>
      </c>
      <c r="D320" s="14">
        <v>27.586019999999998</v>
      </c>
      <c r="E320" s="33">
        <v>31.69</v>
      </c>
      <c r="F320" s="33">
        <v>32.15</v>
      </c>
      <c r="G320" s="33">
        <v>33.229999999999997</v>
      </c>
      <c r="H320" s="33">
        <v>36.79</v>
      </c>
      <c r="I320" s="33">
        <v>39.950000000000003</v>
      </c>
      <c r="J320" s="33">
        <v>33.619999999999997</v>
      </c>
      <c r="K320" s="33">
        <v>35.799999999999997</v>
      </c>
    </row>
    <row r="321" spans="1:11" x14ac:dyDescent="0.3">
      <c r="A321" s="20" t="s">
        <v>4380</v>
      </c>
      <c r="B321" s="28" t="s">
        <v>1163</v>
      </c>
      <c r="C321" s="31" t="s">
        <v>3956</v>
      </c>
      <c r="D321" s="14">
        <v>18.224519999999998</v>
      </c>
      <c r="E321" s="33">
        <v>20.93</v>
      </c>
      <c r="F321" s="33">
        <v>21.24</v>
      </c>
      <c r="G321" s="33">
        <v>21.95</v>
      </c>
      <c r="H321" s="33">
        <v>24.31</v>
      </c>
      <c r="I321" s="33">
        <v>26.39</v>
      </c>
      <c r="J321" s="33">
        <v>22.21</v>
      </c>
      <c r="K321" s="33">
        <v>23.65</v>
      </c>
    </row>
    <row r="322" spans="1:11" x14ac:dyDescent="0.3">
      <c r="A322" s="20" t="s">
        <v>4379</v>
      </c>
      <c r="B322" s="28" t="s">
        <v>1336</v>
      </c>
      <c r="C322" s="31" t="s">
        <v>3956</v>
      </c>
      <c r="D322" s="32">
        <v>12.835199999999999</v>
      </c>
      <c r="E322" s="33">
        <v>14.74</v>
      </c>
      <c r="F322" s="33">
        <v>14.96</v>
      </c>
      <c r="G322" s="33">
        <v>15.46</v>
      </c>
      <c r="H322" s="33">
        <v>17.12</v>
      </c>
      <c r="I322" s="33">
        <v>18.59</v>
      </c>
      <c r="J322" s="33">
        <v>15.64</v>
      </c>
      <c r="K322" s="33">
        <v>16.66</v>
      </c>
    </row>
    <row r="323" spans="1:11" x14ac:dyDescent="0.3">
      <c r="A323" s="20" t="s">
        <v>4378</v>
      </c>
      <c r="B323" s="28" t="s">
        <v>1223</v>
      </c>
      <c r="C323" s="31" t="s">
        <v>3956</v>
      </c>
      <c r="D323" s="14">
        <v>13.60858</v>
      </c>
      <c r="E323" s="33">
        <v>15.63</v>
      </c>
      <c r="F323" s="33">
        <v>15.86</v>
      </c>
      <c r="G323" s="33">
        <v>16.39</v>
      </c>
      <c r="H323" s="33">
        <v>18.149999999999999</v>
      </c>
      <c r="I323" s="33">
        <v>19.7</v>
      </c>
      <c r="J323" s="33">
        <v>16.579999999999998</v>
      </c>
      <c r="K323" s="33">
        <v>17.66</v>
      </c>
    </row>
    <row r="324" spans="1:11" x14ac:dyDescent="0.3">
      <c r="A324" s="20" t="s">
        <v>4377</v>
      </c>
      <c r="B324" s="28" t="s">
        <v>1223</v>
      </c>
      <c r="C324" s="31" t="s">
        <v>3956</v>
      </c>
      <c r="D324" s="32">
        <v>20.805220000000006</v>
      </c>
      <c r="E324" s="33">
        <v>23.9</v>
      </c>
      <c r="F324" s="33">
        <v>24.25</v>
      </c>
      <c r="G324" s="33">
        <v>25.06</v>
      </c>
      <c r="H324" s="33">
        <v>27.75</v>
      </c>
      <c r="I324" s="33">
        <v>30.13</v>
      </c>
      <c r="J324" s="33">
        <v>25.36</v>
      </c>
      <c r="K324" s="33">
        <v>27</v>
      </c>
    </row>
    <row r="325" spans="1:11" x14ac:dyDescent="0.3">
      <c r="A325" s="20" t="s">
        <v>4376</v>
      </c>
      <c r="B325" s="28" t="s">
        <v>4375</v>
      </c>
      <c r="C325" s="31" t="s">
        <v>3956</v>
      </c>
      <c r="D325" s="32">
        <v>18.707339999999999</v>
      </c>
      <c r="E325" s="33">
        <v>21.49</v>
      </c>
      <c r="F325" s="33">
        <v>21.8</v>
      </c>
      <c r="G325" s="33">
        <v>22.54</v>
      </c>
      <c r="H325" s="33">
        <v>24.95</v>
      </c>
      <c r="I325" s="33">
        <v>27.09</v>
      </c>
      <c r="J325" s="33">
        <v>22.8</v>
      </c>
      <c r="K325" s="33">
        <v>24.28</v>
      </c>
    </row>
    <row r="326" spans="1:11" x14ac:dyDescent="0.3">
      <c r="A326" s="20" t="s">
        <v>4374</v>
      </c>
      <c r="B326" s="28" t="s">
        <v>1163</v>
      </c>
      <c r="C326" s="31" t="s">
        <v>3956</v>
      </c>
      <c r="D326" s="14">
        <v>11.82258</v>
      </c>
      <c r="E326" s="33">
        <v>13.58</v>
      </c>
      <c r="F326" s="33">
        <v>13.78</v>
      </c>
      <c r="G326" s="33">
        <v>14.24</v>
      </c>
      <c r="H326" s="33">
        <v>15.77</v>
      </c>
      <c r="I326" s="33">
        <v>17.12</v>
      </c>
      <c r="J326" s="33">
        <v>14.41</v>
      </c>
      <c r="K326" s="33">
        <v>15.34</v>
      </c>
    </row>
    <row r="327" spans="1:11" x14ac:dyDescent="0.3">
      <c r="A327" s="20" t="s">
        <v>1453</v>
      </c>
      <c r="B327" s="28" t="s">
        <v>1452</v>
      </c>
      <c r="C327" s="31" t="s">
        <v>3956</v>
      </c>
      <c r="D327" s="14">
        <v>18.149000000000004</v>
      </c>
      <c r="E327" s="33">
        <v>20.75</v>
      </c>
      <c r="F327" s="33">
        <v>21.04</v>
      </c>
      <c r="G327" s="33">
        <v>21.73</v>
      </c>
      <c r="H327" s="33">
        <v>23.98</v>
      </c>
      <c r="I327" s="33">
        <v>25.98</v>
      </c>
      <c r="J327" s="33">
        <v>21.97</v>
      </c>
      <c r="K327" s="33">
        <v>23.35</v>
      </c>
    </row>
    <row r="328" spans="1:11" x14ac:dyDescent="0.3">
      <c r="A328" s="20" t="s">
        <v>1451</v>
      </c>
      <c r="B328" s="28" t="s">
        <v>1450</v>
      </c>
      <c r="C328" s="31" t="s">
        <v>3956</v>
      </c>
      <c r="D328" s="14">
        <v>20.399400000000004</v>
      </c>
      <c r="E328" s="33">
        <v>23.34</v>
      </c>
      <c r="F328" s="33">
        <v>23.67</v>
      </c>
      <c r="G328" s="33">
        <v>24.44</v>
      </c>
      <c r="H328" s="33">
        <v>26.99</v>
      </c>
      <c r="I328" s="33">
        <v>29.25</v>
      </c>
      <c r="J328" s="33">
        <v>24.72</v>
      </c>
      <c r="K328" s="33">
        <v>26.28</v>
      </c>
    </row>
    <row r="329" spans="1:11" x14ac:dyDescent="0.3">
      <c r="A329" s="20" t="s">
        <v>1449</v>
      </c>
      <c r="B329" s="28" t="s">
        <v>1448</v>
      </c>
      <c r="C329" s="31" t="s">
        <v>3956</v>
      </c>
      <c r="D329" s="14">
        <v>21.942400000000003</v>
      </c>
      <c r="E329" s="33">
        <v>25.04</v>
      </c>
      <c r="F329" s="33">
        <v>25.39</v>
      </c>
      <c r="G329" s="33">
        <v>26.21</v>
      </c>
      <c r="H329" s="33">
        <v>28.89</v>
      </c>
      <c r="I329" s="33">
        <v>31.27</v>
      </c>
      <c r="J329" s="33">
        <v>26.5</v>
      </c>
      <c r="K329" s="33">
        <v>28.14</v>
      </c>
    </row>
    <row r="330" spans="1:11" x14ac:dyDescent="0.3">
      <c r="A330" s="20" t="s">
        <v>1447</v>
      </c>
      <c r="B330" s="28" t="s">
        <v>1446</v>
      </c>
      <c r="C330" s="31" t="s">
        <v>3956</v>
      </c>
      <c r="D330" s="14">
        <v>27.283800000000003</v>
      </c>
      <c r="E330" s="33">
        <v>31.3</v>
      </c>
      <c r="F330" s="33">
        <v>31.76</v>
      </c>
      <c r="G330" s="33">
        <v>32.82</v>
      </c>
      <c r="H330" s="33">
        <v>36.299999999999997</v>
      </c>
      <c r="I330" s="33">
        <v>39.4</v>
      </c>
      <c r="J330" s="33">
        <v>33.200000000000003</v>
      </c>
      <c r="K330" s="33">
        <v>35.33</v>
      </c>
    </row>
    <row r="331" spans="1:11" x14ac:dyDescent="0.3">
      <c r="A331" s="20" t="s">
        <v>1445</v>
      </c>
      <c r="B331" s="28" t="s">
        <v>1444</v>
      </c>
      <c r="C331" s="31" t="s">
        <v>3956</v>
      </c>
      <c r="D331" s="14">
        <v>20.738400000000006</v>
      </c>
      <c r="E331" s="33">
        <v>23.62</v>
      </c>
      <c r="F331" s="33">
        <v>23.95</v>
      </c>
      <c r="G331" s="33">
        <v>24.71</v>
      </c>
      <c r="H331" s="33">
        <v>27.21</v>
      </c>
      <c r="I331" s="33">
        <v>29.43</v>
      </c>
      <c r="J331" s="33">
        <v>24.98</v>
      </c>
      <c r="K331" s="33">
        <v>26.52</v>
      </c>
    </row>
    <row r="332" spans="1:11" x14ac:dyDescent="0.3">
      <c r="A332" s="20" t="s">
        <v>1443</v>
      </c>
      <c r="B332" s="28" t="s">
        <v>1442</v>
      </c>
      <c r="C332" s="31" t="s">
        <v>3956</v>
      </c>
      <c r="D332" s="14">
        <v>26.099799999999998</v>
      </c>
      <c r="E332" s="33">
        <v>29.91</v>
      </c>
      <c r="F332" s="33">
        <v>30.34</v>
      </c>
      <c r="G332" s="33">
        <v>31.34</v>
      </c>
      <c r="H332" s="33">
        <v>34.64</v>
      </c>
      <c r="I332" s="33">
        <v>37.57</v>
      </c>
      <c r="J332" s="33">
        <v>31.7</v>
      </c>
      <c r="K332" s="33">
        <v>33.72</v>
      </c>
    </row>
    <row r="333" spans="1:11" x14ac:dyDescent="0.3">
      <c r="A333" s="20" t="s">
        <v>1441</v>
      </c>
      <c r="B333" s="28" t="s">
        <v>1368</v>
      </c>
      <c r="C333" s="31" t="s">
        <v>3956</v>
      </c>
      <c r="D333" s="14">
        <v>25.119200000000003</v>
      </c>
      <c r="E333" s="33">
        <v>28.68</v>
      </c>
      <c r="F333" s="33">
        <v>29.08</v>
      </c>
      <c r="G333" s="33">
        <v>30.02</v>
      </c>
      <c r="H333" s="33">
        <v>33.119999999999997</v>
      </c>
      <c r="I333" s="33">
        <v>35.86</v>
      </c>
      <c r="J333" s="33">
        <v>30.36</v>
      </c>
      <c r="K333" s="33">
        <v>32.26</v>
      </c>
    </row>
    <row r="334" spans="1:11" x14ac:dyDescent="0.3">
      <c r="A334" s="20" t="s">
        <v>1440</v>
      </c>
      <c r="B334" s="28" t="s">
        <v>1439</v>
      </c>
      <c r="C334" s="31" t="s">
        <v>3956</v>
      </c>
      <c r="D334" s="14">
        <v>30.330599999999997</v>
      </c>
      <c r="E334" s="33">
        <v>34.81</v>
      </c>
      <c r="F334" s="33">
        <v>35.32</v>
      </c>
      <c r="G334" s="33">
        <v>36.51</v>
      </c>
      <c r="H334" s="33">
        <v>40.4</v>
      </c>
      <c r="I334" s="33">
        <v>43.85</v>
      </c>
      <c r="J334" s="33">
        <v>36.93</v>
      </c>
      <c r="K334" s="33">
        <v>39.32</v>
      </c>
    </row>
    <row r="335" spans="1:11" x14ac:dyDescent="0.3">
      <c r="A335" s="20" t="s">
        <v>3847</v>
      </c>
      <c r="B335" s="28" t="s">
        <v>4373</v>
      </c>
      <c r="C335" s="31" t="s">
        <v>3956</v>
      </c>
      <c r="D335" s="14">
        <v>33.649549999999998</v>
      </c>
      <c r="E335" s="33">
        <v>38.630000000000003</v>
      </c>
      <c r="F335" s="33">
        <v>39.200000000000003</v>
      </c>
      <c r="G335" s="33">
        <v>40.520000000000003</v>
      </c>
      <c r="H335" s="33">
        <v>44.84</v>
      </c>
      <c r="I335" s="33">
        <v>48.68</v>
      </c>
      <c r="J335" s="33">
        <v>40.99</v>
      </c>
      <c r="K335" s="33">
        <v>43.64</v>
      </c>
    </row>
    <row r="336" spans="1:11" x14ac:dyDescent="0.3">
      <c r="A336" s="20" t="s">
        <v>3848</v>
      </c>
      <c r="B336" s="28" t="s">
        <v>4372</v>
      </c>
      <c r="C336" s="31" t="s">
        <v>3956</v>
      </c>
      <c r="D336" s="14">
        <v>27.230180000000004</v>
      </c>
      <c r="E336" s="33">
        <v>31.27</v>
      </c>
      <c r="F336" s="33">
        <v>31.72</v>
      </c>
      <c r="G336" s="33">
        <v>32.79</v>
      </c>
      <c r="H336" s="33">
        <v>36.29</v>
      </c>
      <c r="I336" s="33">
        <v>39.4</v>
      </c>
      <c r="J336" s="33">
        <v>33.17</v>
      </c>
      <c r="K336" s="33">
        <v>35.32</v>
      </c>
    </row>
    <row r="337" spans="1:11" x14ac:dyDescent="0.3">
      <c r="A337" s="20" t="s">
        <v>4598</v>
      </c>
      <c r="B337" s="28" t="s">
        <v>4599</v>
      </c>
      <c r="C337" s="31" t="s">
        <v>3956</v>
      </c>
      <c r="D337" s="14">
        <v>37.052859999999995</v>
      </c>
      <c r="E337" s="33">
        <v>42.77</v>
      </c>
      <c r="F337" s="33">
        <v>43.42</v>
      </c>
      <c r="G337" s="33">
        <v>44.93</v>
      </c>
      <c r="H337" s="33">
        <v>49.89</v>
      </c>
      <c r="I337" s="33">
        <v>54.3</v>
      </c>
      <c r="J337" s="33">
        <v>45.47</v>
      </c>
      <c r="K337" s="33">
        <v>48.51</v>
      </c>
    </row>
    <row r="338" spans="1:11" x14ac:dyDescent="0.3">
      <c r="A338" s="20" t="s">
        <v>4596</v>
      </c>
      <c r="B338" s="28" t="s">
        <v>4597</v>
      </c>
      <c r="C338" s="31" t="s">
        <v>3956</v>
      </c>
      <c r="D338" s="14">
        <v>29.841459999999998</v>
      </c>
      <c r="E338" s="33">
        <v>34.450000000000003</v>
      </c>
      <c r="F338" s="33">
        <v>34.97</v>
      </c>
      <c r="G338" s="33">
        <v>36.19</v>
      </c>
      <c r="H338" s="33">
        <v>40.18</v>
      </c>
      <c r="I338" s="33">
        <v>43.73</v>
      </c>
      <c r="J338" s="33">
        <v>36.619999999999997</v>
      </c>
      <c r="K338" s="33">
        <v>39.07</v>
      </c>
    </row>
    <row r="339" spans="1:11" x14ac:dyDescent="0.3">
      <c r="A339" s="20" t="s">
        <v>4619</v>
      </c>
      <c r="B339" s="28" t="s">
        <v>4620</v>
      </c>
      <c r="C339" s="31" t="s">
        <v>3956</v>
      </c>
      <c r="D339" s="14">
        <v>25.10295</v>
      </c>
      <c r="E339" s="33">
        <v>29</v>
      </c>
      <c r="F339" s="33">
        <v>29.44</v>
      </c>
      <c r="G339" s="33">
        <v>30.46</v>
      </c>
      <c r="H339" s="33">
        <v>33.840000000000003</v>
      </c>
      <c r="I339" s="33">
        <v>36.840000000000003</v>
      </c>
      <c r="J339" s="33">
        <v>30.83</v>
      </c>
      <c r="K339" s="33">
        <v>32.9</v>
      </c>
    </row>
    <row r="340" spans="1:11" x14ac:dyDescent="0.3">
      <c r="A340" s="20" t="s">
        <v>4617</v>
      </c>
      <c r="B340" s="28" t="s">
        <v>4618</v>
      </c>
      <c r="C340" s="31" t="s">
        <v>3956</v>
      </c>
      <c r="D340" s="14">
        <v>26.198150000000005</v>
      </c>
      <c r="E340" s="33">
        <v>30.26</v>
      </c>
      <c r="F340" s="33">
        <v>30.72</v>
      </c>
      <c r="G340" s="33">
        <v>31.79</v>
      </c>
      <c r="H340" s="33">
        <v>35.32</v>
      </c>
      <c r="I340" s="33">
        <v>38.450000000000003</v>
      </c>
      <c r="J340" s="33">
        <v>32.18</v>
      </c>
      <c r="K340" s="33">
        <v>34.340000000000003</v>
      </c>
    </row>
    <row r="341" spans="1:11" x14ac:dyDescent="0.3">
      <c r="A341" s="20" t="s">
        <v>1438</v>
      </c>
      <c r="B341" s="28" t="s">
        <v>1437</v>
      </c>
      <c r="C341" s="31" t="s">
        <v>3963</v>
      </c>
      <c r="D341" s="14">
        <v>17.259999999999998</v>
      </c>
      <c r="E341" s="33">
        <v>19.91</v>
      </c>
      <c r="F341" s="33">
        <v>20.21</v>
      </c>
      <c r="G341" s="33">
        <v>20.91</v>
      </c>
      <c r="H341" s="33">
        <v>23.21</v>
      </c>
      <c r="I341" s="33">
        <v>25.25</v>
      </c>
      <c r="J341" s="33">
        <v>21.16</v>
      </c>
      <c r="K341" s="33">
        <v>22.57</v>
      </c>
    </row>
    <row r="342" spans="1:11" x14ac:dyDescent="0.3">
      <c r="A342" s="20" t="s">
        <v>1436</v>
      </c>
      <c r="B342" s="28" t="s">
        <v>1435</v>
      </c>
      <c r="C342" s="31" t="s">
        <v>3963</v>
      </c>
      <c r="D342" s="14">
        <v>17.259999999999998</v>
      </c>
      <c r="E342" s="33">
        <v>19.91</v>
      </c>
      <c r="F342" s="33">
        <v>20.21</v>
      </c>
      <c r="G342" s="33">
        <v>20.91</v>
      </c>
      <c r="H342" s="33">
        <v>23.21</v>
      </c>
      <c r="I342" s="33">
        <v>25.25</v>
      </c>
      <c r="J342" s="33">
        <v>21.16</v>
      </c>
      <c r="K342" s="33">
        <v>22.57</v>
      </c>
    </row>
    <row r="343" spans="1:11" ht="20.399999999999999" x14ac:dyDescent="0.3">
      <c r="A343" s="20" t="s">
        <v>1434</v>
      </c>
      <c r="B343" s="28" t="s">
        <v>1433</v>
      </c>
      <c r="C343" s="31" t="s">
        <v>3963</v>
      </c>
      <c r="D343" s="14">
        <v>17.259999999999998</v>
      </c>
      <c r="E343" s="33">
        <v>19.91</v>
      </c>
      <c r="F343" s="33">
        <v>20.21</v>
      </c>
      <c r="G343" s="33">
        <v>20.91</v>
      </c>
      <c r="H343" s="33">
        <v>23.21</v>
      </c>
      <c r="I343" s="33">
        <v>25.25</v>
      </c>
      <c r="J343" s="33">
        <v>21.16</v>
      </c>
      <c r="K343" s="33">
        <v>22.57</v>
      </c>
    </row>
    <row r="344" spans="1:11" x14ac:dyDescent="0.3">
      <c r="A344" s="20" t="s">
        <v>1432</v>
      </c>
      <c r="B344" s="28" t="s">
        <v>4371</v>
      </c>
      <c r="C344" s="31" t="s">
        <v>3963</v>
      </c>
      <c r="D344" s="14">
        <v>17.259999999999998</v>
      </c>
      <c r="E344" s="33">
        <v>19.91</v>
      </c>
      <c r="F344" s="33">
        <v>20.21</v>
      </c>
      <c r="G344" s="33">
        <v>20.91</v>
      </c>
      <c r="H344" s="33">
        <v>23.21</v>
      </c>
      <c r="I344" s="33">
        <v>25.25</v>
      </c>
      <c r="J344" s="33">
        <v>21.16</v>
      </c>
      <c r="K344" s="33">
        <v>22.57</v>
      </c>
    </row>
    <row r="345" spans="1:11" ht="20.399999999999999" x14ac:dyDescent="0.3">
      <c r="A345" s="20" t="s">
        <v>1431</v>
      </c>
      <c r="B345" s="28" t="s">
        <v>4370</v>
      </c>
      <c r="C345" s="31" t="s">
        <v>3963</v>
      </c>
      <c r="D345" s="14">
        <v>17.259999999999998</v>
      </c>
      <c r="E345" s="33">
        <v>19.91</v>
      </c>
      <c r="F345" s="33">
        <v>20.21</v>
      </c>
      <c r="G345" s="33">
        <v>20.91</v>
      </c>
      <c r="H345" s="33">
        <v>23.21</v>
      </c>
      <c r="I345" s="33">
        <v>25.25</v>
      </c>
      <c r="J345" s="33">
        <v>21.16</v>
      </c>
      <c r="K345" s="33">
        <v>22.57</v>
      </c>
    </row>
    <row r="346" spans="1:11" x14ac:dyDescent="0.3">
      <c r="A346" s="20" t="s">
        <v>1430</v>
      </c>
      <c r="B346" s="28" t="s">
        <v>4369</v>
      </c>
      <c r="C346" s="31" t="s">
        <v>3963</v>
      </c>
      <c r="D346" s="14">
        <v>17.259999999999998</v>
      </c>
      <c r="E346" s="33">
        <v>19.91</v>
      </c>
      <c r="F346" s="33">
        <v>20.21</v>
      </c>
      <c r="G346" s="33">
        <v>20.91</v>
      </c>
      <c r="H346" s="33">
        <v>23.21</v>
      </c>
      <c r="I346" s="33">
        <v>25.25</v>
      </c>
      <c r="J346" s="33">
        <v>21.16</v>
      </c>
      <c r="K346" s="33">
        <v>22.57</v>
      </c>
    </row>
    <row r="347" spans="1:11" x14ac:dyDescent="0.3">
      <c r="A347" s="20" t="s">
        <v>1429</v>
      </c>
      <c r="B347" s="28" t="s">
        <v>1178</v>
      </c>
      <c r="C347" s="31" t="s">
        <v>3963</v>
      </c>
      <c r="D347" s="14">
        <v>17.259999999999998</v>
      </c>
      <c r="E347" s="33">
        <v>19.91</v>
      </c>
      <c r="F347" s="33">
        <v>20.21</v>
      </c>
      <c r="G347" s="33">
        <v>20.91</v>
      </c>
      <c r="H347" s="33">
        <v>23.21</v>
      </c>
      <c r="I347" s="33">
        <v>25.25</v>
      </c>
      <c r="J347" s="33">
        <v>21.16</v>
      </c>
      <c r="K347" s="33">
        <v>22.57</v>
      </c>
    </row>
    <row r="348" spans="1:11" x14ac:dyDescent="0.3">
      <c r="A348" s="20" t="s">
        <v>1428</v>
      </c>
      <c r="B348" s="28" t="s">
        <v>4369</v>
      </c>
      <c r="C348" s="31" t="s">
        <v>3963</v>
      </c>
      <c r="D348" s="14">
        <v>17.259999999999998</v>
      </c>
      <c r="E348" s="33">
        <v>19.91</v>
      </c>
      <c r="F348" s="33">
        <v>20.21</v>
      </c>
      <c r="G348" s="33">
        <v>20.91</v>
      </c>
      <c r="H348" s="33">
        <v>23.21</v>
      </c>
      <c r="I348" s="33">
        <v>25.25</v>
      </c>
      <c r="J348" s="33">
        <v>21.16</v>
      </c>
      <c r="K348" s="33">
        <v>22.57</v>
      </c>
    </row>
    <row r="349" spans="1:11" x14ac:dyDescent="0.3">
      <c r="A349" s="20" t="s">
        <v>1427</v>
      </c>
      <c r="B349" s="28" t="s">
        <v>4368</v>
      </c>
      <c r="C349" s="31" t="s">
        <v>3963</v>
      </c>
      <c r="D349" s="14">
        <v>17.259999999999998</v>
      </c>
      <c r="E349" s="33">
        <v>19.91</v>
      </c>
      <c r="F349" s="33">
        <v>20.21</v>
      </c>
      <c r="G349" s="33">
        <v>20.91</v>
      </c>
      <c r="H349" s="33">
        <v>23.21</v>
      </c>
      <c r="I349" s="33">
        <v>25.25</v>
      </c>
      <c r="J349" s="33">
        <v>21.16</v>
      </c>
      <c r="K349" s="33">
        <v>22.57</v>
      </c>
    </row>
    <row r="350" spans="1:11" x14ac:dyDescent="0.3">
      <c r="A350" s="20" t="s">
        <v>1426</v>
      </c>
      <c r="B350" s="28" t="s">
        <v>4367</v>
      </c>
      <c r="C350" s="31" t="s">
        <v>3963</v>
      </c>
      <c r="D350" s="14">
        <v>17.259999999999998</v>
      </c>
      <c r="E350" s="33">
        <v>19.91</v>
      </c>
      <c r="F350" s="33">
        <v>20.21</v>
      </c>
      <c r="G350" s="33">
        <v>20.91</v>
      </c>
      <c r="H350" s="33">
        <v>23.21</v>
      </c>
      <c r="I350" s="33">
        <v>25.25</v>
      </c>
      <c r="J350" s="33">
        <v>21.16</v>
      </c>
      <c r="K350" s="33">
        <v>22.57</v>
      </c>
    </row>
    <row r="351" spans="1:11" ht="20.399999999999999" x14ac:dyDescent="0.3">
      <c r="A351" s="20" t="s">
        <v>1425</v>
      </c>
      <c r="B351" s="28" t="s">
        <v>4366</v>
      </c>
      <c r="C351" s="31" t="s">
        <v>3963</v>
      </c>
      <c r="D351" s="14">
        <v>17.259999999999998</v>
      </c>
      <c r="E351" s="33">
        <v>19.91</v>
      </c>
      <c r="F351" s="33">
        <v>20.21</v>
      </c>
      <c r="G351" s="33">
        <v>20.91</v>
      </c>
      <c r="H351" s="33">
        <v>23.21</v>
      </c>
      <c r="I351" s="33">
        <v>25.25</v>
      </c>
      <c r="J351" s="33">
        <v>21.16</v>
      </c>
      <c r="K351" s="33">
        <v>22.57</v>
      </c>
    </row>
    <row r="352" spans="1:11" x14ac:dyDescent="0.3">
      <c r="A352" s="20" t="s">
        <v>1424</v>
      </c>
      <c r="B352" s="28" t="s">
        <v>4365</v>
      </c>
      <c r="C352" s="31" t="s">
        <v>3963</v>
      </c>
      <c r="D352" s="14">
        <v>17.259999999999998</v>
      </c>
      <c r="E352" s="33">
        <v>19.91</v>
      </c>
      <c r="F352" s="33">
        <v>20.21</v>
      </c>
      <c r="G352" s="33">
        <v>20.91</v>
      </c>
      <c r="H352" s="33">
        <v>23.21</v>
      </c>
      <c r="I352" s="33">
        <v>25.25</v>
      </c>
      <c r="J352" s="33">
        <v>21.16</v>
      </c>
      <c r="K352" s="33">
        <v>22.57</v>
      </c>
    </row>
    <row r="353" spans="1:11" x14ac:dyDescent="0.3">
      <c r="A353" s="20" t="s">
        <v>1423</v>
      </c>
      <c r="B353" s="28" t="s">
        <v>4364</v>
      </c>
      <c r="C353" s="31" t="s">
        <v>3963</v>
      </c>
      <c r="D353" s="14">
        <v>17.259999999999998</v>
      </c>
      <c r="E353" s="33">
        <v>19.91</v>
      </c>
      <c r="F353" s="33">
        <v>20.21</v>
      </c>
      <c r="G353" s="33">
        <v>20.91</v>
      </c>
      <c r="H353" s="33">
        <v>23.21</v>
      </c>
      <c r="I353" s="33">
        <v>25.25</v>
      </c>
      <c r="J353" s="33">
        <v>21.16</v>
      </c>
      <c r="K353" s="33">
        <v>22.57</v>
      </c>
    </row>
    <row r="354" spans="1:11" x14ac:dyDescent="0.3">
      <c r="A354" s="20" t="s">
        <v>1422</v>
      </c>
      <c r="B354" s="28" t="s">
        <v>4363</v>
      </c>
      <c r="C354" s="31" t="s">
        <v>3963</v>
      </c>
      <c r="D354" s="14">
        <v>17.259999999999998</v>
      </c>
      <c r="E354" s="33">
        <v>19.91</v>
      </c>
      <c r="F354" s="33">
        <v>20.21</v>
      </c>
      <c r="G354" s="33">
        <v>20.91</v>
      </c>
      <c r="H354" s="33">
        <v>23.21</v>
      </c>
      <c r="I354" s="33">
        <v>25.25</v>
      </c>
      <c r="J354" s="33">
        <v>21.16</v>
      </c>
      <c r="K354" s="33">
        <v>22.57</v>
      </c>
    </row>
    <row r="355" spans="1:11" x14ac:dyDescent="0.3">
      <c r="A355" s="20" t="s">
        <v>1421</v>
      </c>
      <c r="B355" s="28" t="s">
        <v>4362</v>
      </c>
      <c r="C355" s="31" t="s">
        <v>3963</v>
      </c>
      <c r="D355" s="14">
        <v>17.259999999999998</v>
      </c>
      <c r="E355" s="33">
        <v>19.91</v>
      </c>
      <c r="F355" s="33">
        <v>20.21</v>
      </c>
      <c r="G355" s="33">
        <v>20.91</v>
      </c>
      <c r="H355" s="33">
        <v>23.21</v>
      </c>
      <c r="I355" s="33">
        <v>25.25</v>
      </c>
      <c r="J355" s="33">
        <v>21.16</v>
      </c>
      <c r="K355" s="33">
        <v>22.57</v>
      </c>
    </row>
    <row r="356" spans="1:11" x14ac:dyDescent="0.3">
      <c r="A356" s="20" t="s">
        <v>1420</v>
      </c>
      <c r="B356" s="28" t="s">
        <v>4361</v>
      </c>
      <c r="C356" s="31" t="s">
        <v>3956</v>
      </c>
      <c r="D356" s="14">
        <v>46.337750000000007</v>
      </c>
      <c r="E356" s="33">
        <v>52.71</v>
      </c>
      <c r="F356" s="33">
        <v>53.43</v>
      </c>
      <c r="G356" s="33">
        <v>55.12</v>
      </c>
      <c r="H356" s="33">
        <v>60.65</v>
      </c>
      <c r="I356" s="33">
        <v>65.55</v>
      </c>
      <c r="J356" s="33">
        <v>55.72</v>
      </c>
      <c r="K356" s="33">
        <v>59.11</v>
      </c>
    </row>
    <row r="357" spans="1:11" x14ac:dyDescent="0.3">
      <c r="A357" s="20" t="s">
        <v>4600</v>
      </c>
      <c r="B357" s="28" t="s">
        <v>4601</v>
      </c>
      <c r="C357" s="31" t="s">
        <v>3956</v>
      </c>
      <c r="D357" s="14">
        <v>24.518760000000004</v>
      </c>
      <c r="E357" s="33">
        <v>28.3</v>
      </c>
      <c r="F357" s="33">
        <v>28.73</v>
      </c>
      <c r="G357" s="33">
        <v>29.73</v>
      </c>
      <c r="H357" s="33">
        <v>33.020000000000003</v>
      </c>
      <c r="I357" s="33">
        <v>35.93</v>
      </c>
      <c r="J357" s="33">
        <v>30.09</v>
      </c>
      <c r="K357" s="33">
        <v>32.1</v>
      </c>
    </row>
    <row r="358" spans="1:11" x14ac:dyDescent="0.3">
      <c r="A358" s="20" t="s">
        <v>4602</v>
      </c>
      <c r="B358" s="28" t="s">
        <v>4603</v>
      </c>
      <c r="C358" s="31" t="s">
        <v>3956</v>
      </c>
      <c r="D358" s="14">
        <v>25.617640000000002</v>
      </c>
      <c r="E358" s="33">
        <v>29.57</v>
      </c>
      <c r="F358" s="33">
        <v>30.02</v>
      </c>
      <c r="G358" s="33">
        <v>31.06</v>
      </c>
      <c r="H358" s="33">
        <v>34.5</v>
      </c>
      <c r="I358" s="33">
        <v>37.54</v>
      </c>
      <c r="J358" s="33">
        <v>31.44</v>
      </c>
      <c r="K358" s="33">
        <v>33.54</v>
      </c>
    </row>
    <row r="359" spans="1:11" x14ac:dyDescent="0.3">
      <c r="A359" s="20" t="s">
        <v>1419</v>
      </c>
      <c r="B359" s="28" t="s">
        <v>4360</v>
      </c>
      <c r="C359" s="31" t="s">
        <v>3963</v>
      </c>
      <c r="D359" s="14">
        <v>17.169999999999998</v>
      </c>
      <c r="E359" s="33">
        <v>19.82</v>
      </c>
      <c r="F359" s="33">
        <v>20.12</v>
      </c>
      <c r="G359" s="33">
        <v>20.82</v>
      </c>
      <c r="H359" s="33">
        <v>23.12</v>
      </c>
      <c r="I359" s="33">
        <v>25.16</v>
      </c>
      <c r="J359" s="33">
        <v>21.07</v>
      </c>
      <c r="K359" s="33">
        <v>22.48</v>
      </c>
    </row>
    <row r="360" spans="1:11" x14ac:dyDescent="0.3">
      <c r="A360" s="20" t="s">
        <v>1417</v>
      </c>
      <c r="B360" s="28" t="s">
        <v>1450</v>
      </c>
      <c r="C360" s="31" t="s">
        <v>3956</v>
      </c>
      <c r="D360" s="14">
        <v>21.257080000000002</v>
      </c>
      <c r="E360" s="33">
        <v>24.54</v>
      </c>
      <c r="F360" s="33">
        <v>24.91</v>
      </c>
      <c r="G360" s="33">
        <v>25.78</v>
      </c>
      <c r="H360" s="33">
        <v>28.62</v>
      </c>
      <c r="I360" s="33">
        <v>31.15</v>
      </c>
      <c r="J360" s="33">
        <v>26.09</v>
      </c>
      <c r="K360" s="33">
        <v>27.83</v>
      </c>
    </row>
    <row r="361" spans="1:11" x14ac:dyDescent="0.3">
      <c r="A361" s="20" t="s">
        <v>1416</v>
      </c>
      <c r="B361" s="28" t="s">
        <v>4338</v>
      </c>
      <c r="C361" s="31" t="s">
        <v>3956</v>
      </c>
      <c r="D361" s="14">
        <v>21.257080000000002</v>
      </c>
      <c r="E361" s="33">
        <v>24.54</v>
      </c>
      <c r="F361" s="33">
        <v>24.91</v>
      </c>
      <c r="G361" s="33">
        <v>25.78</v>
      </c>
      <c r="H361" s="33">
        <v>28.62</v>
      </c>
      <c r="I361" s="33">
        <v>31.15</v>
      </c>
      <c r="J361" s="33">
        <v>26.09</v>
      </c>
      <c r="K361" s="33">
        <v>27.83</v>
      </c>
    </row>
    <row r="362" spans="1:11" x14ac:dyDescent="0.3">
      <c r="A362" s="20" t="s">
        <v>1415</v>
      </c>
      <c r="B362" s="28" t="s">
        <v>1452</v>
      </c>
      <c r="C362" s="31" t="s">
        <v>3956</v>
      </c>
      <c r="D362" s="14">
        <v>18.958639999999999</v>
      </c>
      <c r="E362" s="33">
        <v>21.88</v>
      </c>
      <c r="F362" s="33">
        <v>22.22</v>
      </c>
      <c r="G362" s="33">
        <v>22.99</v>
      </c>
      <c r="H362" s="33">
        <v>25.53</v>
      </c>
      <c r="I362" s="33">
        <v>27.78</v>
      </c>
      <c r="J362" s="33">
        <v>23.26</v>
      </c>
      <c r="K362" s="33">
        <v>24.82</v>
      </c>
    </row>
    <row r="363" spans="1:11" x14ac:dyDescent="0.3">
      <c r="A363" s="20" t="s">
        <v>1414</v>
      </c>
      <c r="B363" s="28" t="s">
        <v>1452</v>
      </c>
      <c r="C363" s="31" t="s">
        <v>3956</v>
      </c>
      <c r="D363" s="14">
        <v>23.555519999999998</v>
      </c>
      <c r="E363" s="33">
        <v>27.19</v>
      </c>
      <c r="F363" s="33">
        <v>27.6</v>
      </c>
      <c r="G363" s="33">
        <v>28.56</v>
      </c>
      <c r="H363" s="33">
        <v>31.72</v>
      </c>
      <c r="I363" s="33">
        <v>34.520000000000003</v>
      </c>
      <c r="J363" s="33">
        <v>28.91</v>
      </c>
      <c r="K363" s="33">
        <v>30.84</v>
      </c>
    </row>
    <row r="364" spans="1:11" x14ac:dyDescent="0.3">
      <c r="A364" s="20" t="s">
        <v>1413</v>
      </c>
      <c r="B364" s="28" t="s">
        <v>4337</v>
      </c>
      <c r="C364" s="31" t="s">
        <v>3956</v>
      </c>
      <c r="D364" s="14">
        <v>21.927820000000001</v>
      </c>
      <c r="E364" s="33">
        <v>25.31</v>
      </c>
      <c r="F364" s="33">
        <v>25.69</v>
      </c>
      <c r="G364" s="33">
        <v>26.59</v>
      </c>
      <c r="H364" s="33">
        <v>29.53</v>
      </c>
      <c r="I364" s="33">
        <v>32.130000000000003</v>
      </c>
      <c r="J364" s="33">
        <v>26.91</v>
      </c>
      <c r="K364" s="33">
        <v>28.71</v>
      </c>
    </row>
    <row r="365" spans="1:11" x14ac:dyDescent="0.3">
      <c r="A365" s="20" t="s">
        <v>1412</v>
      </c>
      <c r="B365" s="28" t="s">
        <v>4337</v>
      </c>
      <c r="C365" s="31" t="s">
        <v>3956</v>
      </c>
      <c r="D365" s="14">
        <v>23.977020000000003</v>
      </c>
      <c r="E365" s="33">
        <v>27.68</v>
      </c>
      <c r="F365" s="33">
        <v>28.1</v>
      </c>
      <c r="G365" s="33">
        <v>29.08</v>
      </c>
      <c r="H365" s="33">
        <v>32.29</v>
      </c>
      <c r="I365" s="33">
        <v>35.14</v>
      </c>
      <c r="J365" s="33">
        <v>29.43</v>
      </c>
      <c r="K365" s="33">
        <v>31.4</v>
      </c>
    </row>
    <row r="366" spans="1:11" x14ac:dyDescent="0.3">
      <c r="A366" s="20" t="s">
        <v>1411</v>
      </c>
      <c r="B366" s="28" t="s">
        <v>4336</v>
      </c>
      <c r="C366" s="31" t="s">
        <v>3956</v>
      </c>
      <c r="D366" s="14">
        <v>20.570679999999999</v>
      </c>
      <c r="E366" s="33">
        <v>23.75</v>
      </c>
      <c r="F366" s="33">
        <v>24.1</v>
      </c>
      <c r="G366" s="33">
        <v>24.94</v>
      </c>
      <c r="H366" s="33">
        <v>27.7</v>
      </c>
      <c r="I366" s="33">
        <v>30.14</v>
      </c>
      <c r="J366" s="33">
        <v>25.24</v>
      </c>
      <c r="K366" s="33">
        <v>26.93</v>
      </c>
    </row>
    <row r="367" spans="1:11" x14ac:dyDescent="0.3">
      <c r="A367" s="20" t="s">
        <v>1410</v>
      </c>
      <c r="B367" s="28" t="s">
        <v>4359</v>
      </c>
      <c r="C367" s="31" t="s">
        <v>3956</v>
      </c>
      <c r="D367" s="32">
        <v>27.799199999999995</v>
      </c>
      <c r="E367" s="33">
        <v>32.090000000000003</v>
      </c>
      <c r="F367" s="33">
        <v>32.58</v>
      </c>
      <c r="G367" s="33">
        <v>33.71</v>
      </c>
      <c r="H367" s="33">
        <v>37.44</v>
      </c>
      <c r="I367" s="33">
        <v>40.74</v>
      </c>
      <c r="J367" s="33">
        <v>34.119999999999997</v>
      </c>
      <c r="K367" s="33">
        <v>36.4</v>
      </c>
    </row>
    <row r="368" spans="1:11" x14ac:dyDescent="0.3">
      <c r="A368" s="20" t="s">
        <v>1409</v>
      </c>
      <c r="B368" s="28" t="s">
        <v>4230</v>
      </c>
      <c r="C368" s="31" t="s">
        <v>3956</v>
      </c>
      <c r="D368" s="32">
        <v>25.510760000000001</v>
      </c>
      <c r="E368" s="33">
        <v>29.45</v>
      </c>
      <c r="F368" s="33">
        <v>29.89</v>
      </c>
      <c r="G368" s="33">
        <v>30.93</v>
      </c>
      <c r="H368" s="33">
        <v>34.35</v>
      </c>
      <c r="I368" s="33">
        <v>37.380000000000003</v>
      </c>
      <c r="J368" s="33">
        <v>31.31</v>
      </c>
      <c r="K368" s="33">
        <v>33.4</v>
      </c>
    </row>
    <row r="369" spans="1:11" x14ac:dyDescent="0.3">
      <c r="A369" s="20" t="s">
        <v>1408</v>
      </c>
      <c r="B369" s="28" t="s">
        <v>1407</v>
      </c>
      <c r="C369" s="31" t="s">
        <v>3956</v>
      </c>
      <c r="D369" s="14">
        <v>20.690300000000004</v>
      </c>
      <c r="E369" s="33">
        <v>23.88</v>
      </c>
      <c r="F369" s="33">
        <v>24.25</v>
      </c>
      <c r="G369" s="33">
        <v>25.09</v>
      </c>
      <c r="H369" s="33">
        <v>27.86</v>
      </c>
      <c r="I369" s="33">
        <v>30.32</v>
      </c>
      <c r="J369" s="33">
        <v>25.39</v>
      </c>
      <c r="K369" s="33">
        <v>27.09</v>
      </c>
    </row>
    <row r="370" spans="1:11" x14ac:dyDescent="0.3">
      <c r="A370" s="20" t="s">
        <v>1406</v>
      </c>
      <c r="B370" s="28" t="s">
        <v>4335</v>
      </c>
      <c r="C370" s="31" t="s">
        <v>3956</v>
      </c>
      <c r="D370" s="14">
        <v>22.733839999999997</v>
      </c>
      <c r="E370" s="33">
        <v>26.24</v>
      </c>
      <c r="F370" s="33">
        <v>26.64</v>
      </c>
      <c r="G370" s="33">
        <v>27.57</v>
      </c>
      <c r="H370" s="33">
        <v>30.61</v>
      </c>
      <c r="I370" s="33">
        <v>33.31</v>
      </c>
      <c r="J370" s="33">
        <v>27.9</v>
      </c>
      <c r="K370" s="33">
        <v>29.76</v>
      </c>
    </row>
    <row r="371" spans="1:11" x14ac:dyDescent="0.3">
      <c r="A371" s="20" t="s">
        <v>1405</v>
      </c>
      <c r="B371" s="28" t="s">
        <v>4333</v>
      </c>
      <c r="C371" s="31" t="s">
        <v>3956</v>
      </c>
      <c r="D371" s="14">
        <v>27.783540000000002</v>
      </c>
      <c r="E371" s="33">
        <v>32.07</v>
      </c>
      <c r="F371" s="33">
        <v>32.56</v>
      </c>
      <c r="G371" s="33">
        <v>33.69</v>
      </c>
      <c r="H371" s="33">
        <v>37.42</v>
      </c>
      <c r="I371" s="33">
        <v>40.72</v>
      </c>
      <c r="J371" s="33">
        <v>34.1</v>
      </c>
      <c r="K371" s="33">
        <v>36.380000000000003</v>
      </c>
    </row>
    <row r="372" spans="1:11" x14ac:dyDescent="0.3">
      <c r="A372" s="20" t="s">
        <v>1404</v>
      </c>
      <c r="B372" s="28" t="s">
        <v>4358</v>
      </c>
      <c r="C372" s="31" t="s">
        <v>3956</v>
      </c>
      <c r="D372" s="14">
        <v>26.155840000000001</v>
      </c>
      <c r="E372" s="33">
        <v>30.19</v>
      </c>
      <c r="F372" s="33">
        <v>30.65</v>
      </c>
      <c r="G372" s="33">
        <v>31.72</v>
      </c>
      <c r="H372" s="33">
        <v>35.22</v>
      </c>
      <c r="I372" s="33">
        <v>38.33</v>
      </c>
      <c r="J372" s="33">
        <v>32.1</v>
      </c>
      <c r="K372" s="33">
        <v>34.25</v>
      </c>
    </row>
    <row r="373" spans="1:11" ht="20.399999999999999" x14ac:dyDescent="0.3">
      <c r="A373" s="20" t="s">
        <v>1403</v>
      </c>
      <c r="B373" s="28" t="s">
        <v>4357</v>
      </c>
      <c r="C373" s="31" t="s">
        <v>3956</v>
      </c>
      <c r="D373" s="14">
        <v>28.444279999999996</v>
      </c>
      <c r="E373" s="33">
        <v>32.840000000000003</v>
      </c>
      <c r="F373" s="33">
        <v>33.340000000000003</v>
      </c>
      <c r="G373" s="33">
        <v>34.5</v>
      </c>
      <c r="H373" s="33">
        <v>38.31</v>
      </c>
      <c r="I373" s="33">
        <v>41.69</v>
      </c>
      <c r="J373" s="33">
        <v>34.909999999999997</v>
      </c>
      <c r="K373" s="33">
        <v>37.25</v>
      </c>
    </row>
    <row r="374" spans="1:11" x14ac:dyDescent="0.3">
      <c r="A374" s="20" t="s">
        <v>1402</v>
      </c>
      <c r="B374" s="28" t="s">
        <v>1401</v>
      </c>
      <c r="C374" s="31" t="s">
        <v>3956</v>
      </c>
      <c r="D374" s="14">
        <v>48.767039999999994</v>
      </c>
      <c r="E374" s="33">
        <v>56.3</v>
      </c>
      <c r="F374" s="33">
        <v>57.16</v>
      </c>
      <c r="G374" s="33">
        <v>59.15</v>
      </c>
      <c r="H374" s="33">
        <v>65.69</v>
      </c>
      <c r="I374" s="33">
        <v>71.489999999999995</v>
      </c>
      <c r="J374" s="33">
        <v>59.86</v>
      </c>
      <c r="K374" s="33">
        <v>63.87</v>
      </c>
    </row>
    <row r="375" spans="1:11" x14ac:dyDescent="0.3">
      <c r="A375" s="20" t="s">
        <v>1400</v>
      </c>
      <c r="B375" s="28" t="s">
        <v>976</v>
      </c>
      <c r="C375" s="31" t="s">
        <v>3956</v>
      </c>
      <c r="D375" s="14">
        <v>38.3401</v>
      </c>
      <c r="E375" s="33">
        <v>44.26</v>
      </c>
      <c r="F375" s="33">
        <v>44.93</v>
      </c>
      <c r="G375" s="33">
        <v>46.5</v>
      </c>
      <c r="H375" s="33">
        <v>51.64</v>
      </c>
      <c r="I375" s="33">
        <v>56.2</v>
      </c>
      <c r="J375" s="33">
        <v>47.06</v>
      </c>
      <c r="K375" s="33">
        <v>50.21</v>
      </c>
    </row>
    <row r="376" spans="1:11" x14ac:dyDescent="0.3">
      <c r="A376" s="20" t="s">
        <v>1398</v>
      </c>
      <c r="B376" s="28" t="s">
        <v>4326</v>
      </c>
      <c r="C376" s="31" t="s">
        <v>3956</v>
      </c>
      <c r="D376" s="14">
        <v>25.51642</v>
      </c>
      <c r="E376" s="33">
        <v>29.46</v>
      </c>
      <c r="F376" s="33">
        <v>29.9</v>
      </c>
      <c r="G376" s="33">
        <v>30.94</v>
      </c>
      <c r="H376" s="33">
        <v>34.36</v>
      </c>
      <c r="I376" s="33">
        <v>37.4</v>
      </c>
      <c r="J376" s="33">
        <v>31.32</v>
      </c>
      <c r="K376" s="33">
        <v>33.409999999999997</v>
      </c>
    </row>
    <row r="377" spans="1:11" x14ac:dyDescent="0.3">
      <c r="A377" s="20" t="s">
        <v>1397</v>
      </c>
      <c r="B377" s="28" t="s">
        <v>4356</v>
      </c>
      <c r="C377" s="31" t="s">
        <v>3956</v>
      </c>
      <c r="D377" s="14">
        <v>23.217980000000001</v>
      </c>
      <c r="E377" s="33">
        <v>26.8</v>
      </c>
      <c r="F377" s="33">
        <v>27.21</v>
      </c>
      <c r="G377" s="33">
        <v>28.16</v>
      </c>
      <c r="H377" s="33">
        <v>31.27</v>
      </c>
      <c r="I377" s="33">
        <v>34.03</v>
      </c>
      <c r="J377" s="33">
        <v>28.49</v>
      </c>
      <c r="K377" s="33">
        <v>30.4</v>
      </c>
    </row>
    <row r="378" spans="1:11" x14ac:dyDescent="0.3">
      <c r="A378" s="20" t="s">
        <v>1396</v>
      </c>
      <c r="B378" s="28" t="s">
        <v>4324</v>
      </c>
      <c r="C378" s="31" t="s">
        <v>3956</v>
      </c>
      <c r="D378" s="14">
        <v>20.768600000000003</v>
      </c>
      <c r="E378" s="33">
        <v>23.98</v>
      </c>
      <c r="F378" s="33">
        <v>24.34</v>
      </c>
      <c r="G378" s="33">
        <v>25.19</v>
      </c>
      <c r="H378" s="33">
        <v>27.97</v>
      </c>
      <c r="I378" s="33">
        <v>30.44</v>
      </c>
      <c r="J378" s="33">
        <v>25.49</v>
      </c>
      <c r="K378" s="33">
        <v>27.19</v>
      </c>
    </row>
    <row r="379" spans="1:11" x14ac:dyDescent="0.3">
      <c r="A379" s="20" t="s">
        <v>1395</v>
      </c>
      <c r="B379" s="28" t="s">
        <v>4323</v>
      </c>
      <c r="C379" s="31" t="s">
        <v>3956</v>
      </c>
      <c r="D379" s="14">
        <v>24.980959999999996</v>
      </c>
      <c r="E379" s="33">
        <v>28.84</v>
      </c>
      <c r="F379" s="33">
        <v>29.28</v>
      </c>
      <c r="G379" s="33">
        <v>30.3</v>
      </c>
      <c r="H379" s="33">
        <v>33.64</v>
      </c>
      <c r="I379" s="33">
        <v>36.61</v>
      </c>
      <c r="J379" s="33">
        <v>30.66</v>
      </c>
      <c r="K379" s="33">
        <v>32.71</v>
      </c>
    </row>
    <row r="380" spans="1:11" x14ac:dyDescent="0.3">
      <c r="A380" s="20" t="s">
        <v>1394</v>
      </c>
      <c r="B380" s="28" t="s">
        <v>1444</v>
      </c>
      <c r="C380" s="31" t="s">
        <v>3956</v>
      </c>
      <c r="D380" s="14">
        <v>21.922159999999998</v>
      </c>
      <c r="E380" s="33">
        <v>25.3</v>
      </c>
      <c r="F380" s="33">
        <v>25.69</v>
      </c>
      <c r="G380" s="33">
        <v>26.58</v>
      </c>
      <c r="H380" s="33">
        <v>29.51</v>
      </c>
      <c r="I380" s="33">
        <v>32.119999999999997</v>
      </c>
      <c r="J380" s="33">
        <v>26.9</v>
      </c>
      <c r="K380" s="33">
        <v>28.7</v>
      </c>
    </row>
    <row r="381" spans="1:11" x14ac:dyDescent="0.3">
      <c r="A381" s="20" t="s">
        <v>1393</v>
      </c>
      <c r="B381" s="28" t="s">
        <v>1392</v>
      </c>
      <c r="C381" s="31" t="s">
        <v>3956</v>
      </c>
      <c r="D381" s="14">
        <v>27.055819999999994</v>
      </c>
      <c r="E381" s="33">
        <v>31.23</v>
      </c>
      <c r="F381" s="33">
        <v>31.71</v>
      </c>
      <c r="G381" s="33">
        <v>32.81</v>
      </c>
      <c r="H381" s="33">
        <v>36.44</v>
      </c>
      <c r="I381" s="33">
        <v>39.659999999999997</v>
      </c>
      <c r="J381" s="33">
        <v>33.21</v>
      </c>
      <c r="K381" s="33">
        <v>35.43</v>
      </c>
    </row>
    <row r="382" spans="1:11" x14ac:dyDescent="0.3">
      <c r="A382" s="20" t="s">
        <v>1391</v>
      </c>
      <c r="B382" s="28" t="s">
        <v>1390</v>
      </c>
      <c r="C382" s="31" t="s">
        <v>3956</v>
      </c>
      <c r="D382" s="14">
        <v>29.197660000000003</v>
      </c>
      <c r="E382" s="33">
        <v>33.71</v>
      </c>
      <c r="F382" s="33">
        <v>34.22</v>
      </c>
      <c r="G382" s="33">
        <v>35.409999999999997</v>
      </c>
      <c r="H382" s="33">
        <v>39.32</v>
      </c>
      <c r="I382" s="33">
        <v>42.79</v>
      </c>
      <c r="J382" s="33">
        <v>35.83</v>
      </c>
      <c r="K382" s="33">
        <v>38.229999999999997</v>
      </c>
    </row>
    <row r="383" spans="1:11" x14ac:dyDescent="0.3">
      <c r="A383" s="20" t="s">
        <v>1389</v>
      </c>
      <c r="B383" s="28" t="s">
        <v>1448</v>
      </c>
      <c r="C383" s="31" t="s">
        <v>3956</v>
      </c>
      <c r="D383" s="14">
        <v>23.055719999999997</v>
      </c>
      <c r="E383" s="33">
        <v>26.61</v>
      </c>
      <c r="F383" s="33">
        <v>27.01</v>
      </c>
      <c r="G383" s="33">
        <v>27.95</v>
      </c>
      <c r="H383" s="33">
        <v>31.04</v>
      </c>
      <c r="I383" s="33">
        <v>33.78</v>
      </c>
      <c r="J383" s="33">
        <v>28.29</v>
      </c>
      <c r="K383" s="33">
        <v>30.18</v>
      </c>
    </row>
    <row r="384" spans="1:11" x14ac:dyDescent="0.3">
      <c r="A384" s="20" t="s">
        <v>1388</v>
      </c>
      <c r="B384" s="28" t="s">
        <v>1387</v>
      </c>
      <c r="C384" s="31" t="s">
        <v>3956</v>
      </c>
      <c r="D384" s="14">
        <v>28.158060000000003</v>
      </c>
      <c r="E384" s="33">
        <v>32.51</v>
      </c>
      <c r="F384" s="33">
        <v>33</v>
      </c>
      <c r="G384" s="33">
        <v>34.15</v>
      </c>
      <c r="H384" s="33">
        <v>37.92</v>
      </c>
      <c r="I384" s="33">
        <v>41.27</v>
      </c>
      <c r="J384" s="33">
        <v>34.56</v>
      </c>
      <c r="K384" s="33">
        <v>36.869999999999997</v>
      </c>
    </row>
    <row r="385" spans="1:11" ht="20.399999999999999" x14ac:dyDescent="0.3">
      <c r="A385" s="20" t="s">
        <v>1386</v>
      </c>
      <c r="B385" s="28" t="s">
        <v>1385</v>
      </c>
      <c r="C385" s="31" t="s">
        <v>3956</v>
      </c>
      <c r="D385" s="14">
        <v>30.258580000000002</v>
      </c>
      <c r="E385" s="33">
        <v>34.93</v>
      </c>
      <c r="F385" s="33">
        <v>35.46</v>
      </c>
      <c r="G385" s="33">
        <v>36.69</v>
      </c>
      <c r="H385" s="33">
        <v>40.75</v>
      </c>
      <c r="I385" s="33">
        <v>44.34</v>
      </c>
      <c r="J385" s="33">
        <v>37.130000000000003</v>
      </c>
      <c r="K385" s="33">
        <v>39.619999999999997</v>
      </c>
    </row>
    <row r="386" spans="1:11" ht="20.399999999999999" x14ac:dyDescent="0.3">
      <c r="A386" s="20" t="s">
        <v>1384</v>
      </c>
      <c r="B386" s="28" t="s">
        <v>1383</v>
      </c>
      <c r="C386" s="31" t="s">
        <v>3956</v>
      </c>
      <c r="D386" s="14">
        <v>35.323940000000007</v>
      </c>
      <c r="E386" s="33">
        <v>40.78</v>
      </c>
      <c r="F386" s="33">
        <v>41.4</v>
      </c>
      <c r="G386" s="33">
        <v>42.84</v>
      </c>
      <c r="H386" s="33">
        <v>47.57</v>
      </c>
      <c r="I386" s="33">
        <v>51.78</v>
      </c>
      <c r="J386" s="33">
        <v>43.35</v>
      </c>
      <c r="K386" s="33">
        <v>46.26</v>
      </c>
    </row>
    <row r="387" spans="1:11" x14ac:dyDescent="0.3">
      <c r="A387" s="20" t="s">
        <v>1382</v>
      </c>
      <c r="B387" s="28" t="s">
        <v>4318</v>
      </c>
      <c r="C387" s="31" t="s">
        <v>3956</v>
      </c>
      <c r="D387" s="14">
        <v>23.014400000000002</v>
      </c>
      <c r="E387" s="33">
        <v>26.57</v>
      </c>
      <c r="F387" s="33">
        <v>26.97</v>
      </c>
      <c r="G387" s="33">
        <v>27.91</v>
      </c>
      <c r="H387" s="33">
        <v>30.99</v>
      </c>
      <c r="I387" s="33">
        <v>33.72</v>
      </c>
      <c r="J387" s="33">
        <v>28.24</v>
      </c>
      <c r="K387" s="33">
        <v>30.13</v>
      </c>
    </row>
    <row r="388" spans="1:11" ht="20.399999999999999" x14ac:dyDescent="0.3">
      <c r="A388" s="20" t="s">
        <v>1381</v>
      </c>
      <c r="B388" s="28" t="s">
        <v>1380</v>
      </c>
      <c r="C388" s="31" t="s">
        <v>3956</v>
      </c>
      <c r="D388" s="14">
        <v>30.258580000000002</v>
      </c>
      <c r="E388" s="33">
        <v>34.93</v>
      </c>
      <c r="F388" s="33">
        <v>35.46</v>
      </c>
      <c r="G388" s="33">
        <v>36.69</v>
      </c>
      <c r="H388" s="33">
        <v>40.75</v>
      </c>
      <c r="I388" s="33">
        <v>44.34</v>
      </c>
      <c r="J388" s="33">
        <v>37.130000000000003</v>
      </c>
      <c r="K388" s="33">
        <v>39.619999999999997</v>
      </c>
    </row>
    <row r="389" spans="1:11" x14ac:dyDescent="0.3">
      <c r="A389" s="20" t="s">
        <v>1379</v>
      </c>
      <c r="B389" s="28" t="s">
        <v>1378</v>
      </c>
      <c r="C389" s="31" t="s">
        <v>3956</v>
      </c>
      <c r="D389" s="14">
        <v>23.955699999999997</v>
      </c>
      <c r="E389" s="33">
        <v>27.65</v>
      </c>
      <c r="F389" s="33">
        <v>28.07</v>
      </c>
      <c r="G389" s="33">
        <v>29.05</v>
      </c>
      <c r="H389" s="33">
        <v>32.26</v>
      </c>
      <c r="I389" s="33">
        <v>35.1</v>
      </c>
      <c r="J389" s="33">
        <v>29.4</v>
      </c>
      <c r="K389" s="33">
        <v>31.36</v>
      </c>
    </row>
    <row r="390" spans="1:11" x14ac:dyDescent="0.3">
      <c r="A390" s="20" t="s">
        <v>1377</v>
      </c>
      <c r="B390" s="28" t="s">
        <v>1268</v>
      </c>
      <c r="C390" s="31" t="s">
        <v>3956</v>
      </c>
      <c r="D390" s="14">
        <v>24.865680000000001</v>
      </c>
      <c r="E390" s="33">
        <v>28.7</v>
      </c>
      <c r="F390" s="33">
        <v>29.14</v>
      </c>
      <c r="G390" s="33">
        <v>30.15</v>
      </c>
      <c r="H390" s="33">
        <v>33.479999999999997</v>
      </c>
      <c r="I390" s="33">
        <v>36.44</v>
      </c>
      <c r="J390" s="33">
        <v>30.51</v>
      </c>
      <c r="K390" s="33">
        <v>32.549999999999997</v>
      </c>
    </row>
    <row r="391" spans="1:11" x14ac:dyDescent="0.3">
      <c r="A391" s="20" t="s">
        <v>1376</v>
      </c>
      <c r="B391" s="28" t="s">
        <v>4355</v>
      </c>
      <c r="C391" s="31" t="s">
        <v>3956</v>
      </c>
      <c r="D391" s="14">
        <v>25.718679999999996</v>
      </c>
      <c r="E391" s="33">
        <v>29.69</v>
      </c>
      <c r="F391" s="33">
        <v>30.14</v>
      </c>
      <c r="G391" s="33">
        <v>31.19</v>
      </c>
      <c r="H391" s="33">
        <v>34.630000000000003</v>
      </c>
      <c r="I391" s="33">
        <v>37.69</v>
      </c>
      <c r="J391" s="33">
        <v>31.56</v>
      </c>
      <c r="K391" s="33">
        <v>33.67</v>
      </c>
    </row>
    <row r="392" spans="1:11" x14ac:dyDescent="0.3">
      <c r="A392" s="20" t="s">
        <v>1375</v>
      </c>
      <c r="B392" s="28" t="s">
        <v>4315</v>
      </c>
      <c r="C392" s="31" t="s">
        <v>3956</v>
      </c>
      <c r="D392" s="32">
        <v>30.831019999999999</v>
      </c>
      <c r="E392" s="33">
        <v>35.590000000000003</v>
      </c>
      <c r="F392" s="33">
        <v>36.130000000000003</v>
      </c>
      <c r="G392" s="33">
        <v>37.39</v>
      </c>
      <c r="H392" s="33">
        <v>41.52</v>
      </c>
      <c r="I392" s="33">
        <v>45.19</v>
      </c>
      <c r="J392" s="33">
        <v>37.840000000000003</v>
      </c>
      <c r="K392" s="33">
        <v>40.369999999999997</v>
      </c>
    </row>
    <row r="393" spans="1:11" ht="20.399999999999999" x14ac:dyDescent="0.3">
      <c r="A393" s="20" t="s">
        <v>1374</v>
      </c>
      <c r="B393" s="28" t="s">
        <v>1373</v>
      </c>
      <c r="C393" s="31" t="s">
        <v>3956</v>
      </c>
      <c r="D393" s="14">
        <v>32.947199999999995</v>
      </c>
      <c r="E393" s="33">
        <v>38.04</v>
      </c>
      <c r="F393" s="33">
        <v>38.61</v>
      </c>
      <c r="G393" s="33">
        <v>39.96</v>
      </c>
      <c r="H393" s="33">
        <v>44.37</v>
      </c>
      <c r="I393" s="33">
        <v>48.29</v>
      </c>
      <c r="J393" s="33">
        <v>40.44</v>
      </c>
      <c r="K393" s="33">
        <v>43.14</v>
      </c>
    </row>
    <row r="394" spans="1:11" ht="20.399999999999999" x14ac:dyDescent="0.3">
      <c r="A394" s="20" t="s">
        <v>1372</v>
      </c>
      <c r="B394" s="28" t="s">
        <v>1371</v>
      </c>
      <c r="C394" s="31" t="s">
        <v>3956</v>
      </c>
      <c r="D394" s="32">
        <v>37.986899999999999</v>
      </c>
      <c r="E394" s="33">
        <v>43.86</v>
      </c>
      <c r="F394" s="33">
        <v>44.52</v>
      </c>
      <c r="G394" s="33">
        <v>46.07</v>
      </c>
      <c r="H394" s="33">
        <v>51.17</v>
      </c>
      <c r="I394" s="33">
        <v>55.68</v>
      </c>
      <c r="J394" s="33">
        <v>46.63</v>
      </c>
      <c r="K394" s="33">
        <v>49.75</v>
      </c>
    </row>
    <row r="395" spans="1:11" x14ac:dyDescent="0.3">
      <c r="A395" s="20" t="s">
        <v>1370</v>
      </c>
      <c r="B395" s="28" t="s">
        <v>4311</v>
      </c>
      <c r="C395" s="31" t="s">
        <v>3956</v>
      </c>
      <c r="D395" s="14">
        <v>26.722620000000006</v>
      </c>
      <c r="E395" s="33">
        <v>30.85</v>
      </c>
      <c r="F395" s="33">
        <v>31.32</v>
      </c>
      <c r="G395" s="33">
        <v>32.409999999999997</v>
      </c>
      <c r="H395" s="33">
        <v>35.99</v>
      </c>
      <c r="I395" s="33">
        <v>39.159999999999997</v>
      </c>
      <c r="J395" s="33">
        <v>32.79</v>
      </c>
      <c r="K395" s="33">
        <v>34.99</v>
      </c>
    </row>
    <row r="396" spans="1:11" x14ac:dyDescent="0.3">
      <c r="A396" s="20" t="s">
        <v>1369</v>
      </c>
      <c r="B396" s="28" t="s">
        <v>1368</v>
      </c>
      <c r="C396" s="31" t="s">
        <v>3956</v>
      </c>
      <c r="D396" s="14">
        <v>26.348099999999999</v>
      </c>
      <c r="E396" s="33">
        <v>30.42</v>
      </c>
      <c r="F396" s="33">
        <v>30.88</v>
      </c>
      <c r="G396" s="33">
        <v>31.95</v>
      </c>
      <c r="H396" s="33">
        <v>35.479999999999997</v>
      </c>
      <c r="I396" s="33">
        <v>38.61</v>
      </c>
      <c r="J396" s="33">
        <v>32.33</v>
      </c>
      <c r="K396" s="33">
        <v>34.5</v>
      </c>
    </row>
    <row r="397" spans="1:11" x14ac:dyDescent="0.3">
      <c r="A397" s="20" t="s">
        <v>1367</v>
      </c>
      <c r="B397" s="28" t="s">
        <v>4309</v>
      </c>
      <c r="C397" s="31" t="s">
        <v>3956</v>
      </c>
      <c r="D397" s="14">
        <v>22.296679999999999</v>
      </c>
      <c r="E397" s="33">
        <v>25.74</v>
      </c>
      <c r="F397" s="33">
        <v>26.13</v>
      </c>
      <c r="G397" s="33">
        <v>27.03</v>
      </c>
      <c r="H397" s="33">
        <v>30.02</v>
      </c>
      <c r="I397" s="33">
        <v>32.67</v>
      </c>
      <c r="J397" s="33">
        <v>27.36</v>
      </c>
      <c r="K397" s="33">
        <v>29.19</v>
      </c>
    </row>
    <row r="398" spans="1:11" x14ac:dyDescent="0.3">
      <c r="A398" s="20" t="s">
        <v>1366</v>
      </c>
      <c r="B398" s="28" t="s">
        <v>4308</v>
      </c>
      <c r="C398" s="31" t="s">
        <v>3956</v>
      </c>
      <c r="D398" s="14">
        <v>26.706959999999995</v>
      </c>
      <c r="E398" s="33">
        <v>30.83</v>
      </c>
      <c r="F398" s="33">
        <v>31.3</v>
      </c>
      <c r="G398" s="33">
        <v>32.39</v>
      </c>
      <c r="H398" s="33">
        <v>35.97</v>
      </c>
      <c r="I398" s="33">
        <v>39.14</v>
      </c>
      <c r="J398" s="33">
        <v>32.78</v>
      </c>
      <c r="K398" s="33">
        <v>34.97</v>
      </c>
    </row>
    <row r="399" spans="1:11" ht="20.399999999999999" x14ac:dyDescent="0.3">
      <c r="A399" s="20" t="s">
        <v>1365</v>
      </c>
      <c r="B399" s="28" t="s">
        <v>1364</v>
      </c>
      <c r="C399" s="31" t="s">
        <v>3956</v>
      </c>
      <c r="D399" s="14">
        <v>33.914160000000003</v>
      </c>
      <c r="E399" s="33">
        <v>39.15</v>
      </c>
      <c r="F399" s="33">
        <v>39.74</v>
      </c>
      <c r="G399" s="33">
        <v>41.13</v>
      </c>
      <c r="H399" s="33">
        <v>45.67</v>
      </c>
      <c r="I399" s="33">
        <v>49.7</v>
      </c>
      <c r="J399" s="33">
        <v>41.62</v>
      </c>
      <c r="K399" s="33">
        <v>44.41</v>
      </c>
    </row>
    <row r="400" spans="1:11" x14ac:dyDescent="0.3">
      <c r="A400" s="20" t="s">
        <v>1363</v>
      </c>
      <c r="B400" s="28" t="s">
        <v>4306</v>
      </c>
      <c r="C400" s="31" t="s">
        <v>3956</v>
      </c>
      <c r="D400" s="14">
        <v>24.002680000000002</v>
      </c>
      <c r="E400" s="33">
        <v>27.71</v>
      </c>
      <c r="F400" s="33">
        <v>28.13</v>
      </c>
      <c r="G400" s="33">
        <v>29.11</v>
      </c>
      <c r="H400" s="33">
        <v>32.32</v>
      </c>
      <c r="I400" s="33">
        <v>35.17</v>
      </c>
      <c r="J400" s="33">
        <v>29.45</v>
      </c>
      <c r="K400" s="33">
        <v>31.43</v>
      </c>
    </row>
    <row r="401" spans="1:11" ht="20.399999999999999" x14ac:dyDescent="0.3">
      <c r="A401" s="20" t="s">
        <v>1362</v>
      </c>
      <c r="B401" s="28" t="s">
        <v>4354</v>
      </c>
      <c r="C401" s="31" t="s">
        <v>3956</v>
      </c>
      <c r="D401" s="14">
        <v>22.46894</v>
      </c>
      <c r="E401" s="33">
        <v>25.94</v>
      </c>
      <c r="F401" s="33">
        <v>26.33</v>
      </c>
      <c r="G401" s="33">
        <v>27.25</v>
      </c>
      <c r="H401" s="33">
        <v>30.26</v>
      </c>
      <c r="I401" s="33">
        <v>32.93</v>
      </c>
      <c r="J401" s="33">
        <v>27.57</v>
      </c>
      <c r="K401" s="33">
        <v>29.42</v>
      </c>
    </row>
    <row r="402" spans="1:11" ht="20.399999999999999" x14ac:dyDescent="0.3">
      <c r="A402" s="20" t="s">
        <v>1361</v>
      </c>
      <c r="B402" s="28" t="s">
        <v>4353</v>
      </c>
      <c r="C402" s="31" t="s">
        <v>3956</v>
      </c>
      <c r="D402" s="14">
        <v>23.643820000000002</v>
      </c>
      <c r="E402" s="33">
        <v>27.29</v>
      </c>
      <c r="F402" s="33">
        <v>27.71</v>
      </c>
      <c r="G402" s="33">
        <v>28.67</v>
      </c>
      <c r="H402" s="33">
        <v>31.84</v>
      </c>
      <c r="I402" s="33">
        <v>34.65</v>
      </c>
      <c r="J402" s="33">
        <v>29.01</v>
      </c>
      <c r="K402" s="33">
        <v>30.96</v>
      </c>
    </row>
    <row r="403" spans="1:11" x14ac:dyDescent="0.3">
      <c r="A403" s="20" t="s">
        <v>1360</v>
      </c>
      <c r="B403" s="28" t="s">
        <v>4302</v>
      </c>
      <c r="C403" s="31" t="s">
        <v>3956</v>
      </c>
      <c r="D403" s="14">
        <v>25.277180000000001</v>
      </c>
      <c r="E403" s="33">
        <v>29.18</v>
      </c>
      <c r="F403" s="33">
        <v>29.62</v>
      </c>
      <c r="G403" s="33">
        <v>30.65</v>
      </c>
      <c r="H403" s="33">
        <v>34.04</v>
      </c>
      <c r="I403" s="33">
        <v>37.049999999999997</v>
      </c>
      <c r="J403" s="33">
        <v>31.02</v>
      </c>
      <c r="K403" s="33">
        <v>33.1</v>
      </c>
    </row>
    <row r="404" spans="1:11" ht="20.399999999999999" x14ac:dyDescent="0.3">
      <c r="A404" s="20" t="s">
        <v>1359</v>
      </c>
      <c r="B404" s="28" t="s">
        <v>4352</v>
      </c>
      <c r="C404" s="31" t="s">
        <v>3956</v>
      </c>
      <c r="D404" s="14">
        <v>31.527419999999999</v>
      </c>
      <c r="E404" s="33">
        <v>36.4</v>
      </c>
      <c r="F404" s="33">
        <v>36.950000000000003</v>
      </c>
      <c r="G404" s="33">
        <v>38.229999999999997</v>
      </c>
      <c r="H404" s="33">
        <v>42.46</v>
      </c>
      <c r="I404" s="33">
        <v>46.21</v>
      </c>
      <c r="J404" s="33">
        <v>38.69</v>
      </c>
      <c r="K404" s="33">
        <v>41.28</v>
      </c>
    </row>
    <row r="405" spans="1:11" ht="20.399999999999999" x14ac:dyDescent="0.3">
      <c r="A405" s="20" t="s">
        <v>1358</v>
      </c>
      <c r="B405" s="28" t="s">
        <v>1357</v>
      </c>
      <c r="C405" s="31" t="s">
        <v>3956</v>
      </c>
      <c r="D405" s="14">
        <v>28.038439999999998</v>
      </c>
      <c r="E405" s="33">
        <v>32.369999999999997</v>
      </c>
      <c r="F405" s="33">
        <v>32.86</v>
      </c>
      <c r="G405" s="33">
        <v>34</v>
      </c>
      <c r="H405" s="33">
        <v>37.76</v>
      </c>
      <c r="I405" s="33">
        <v>41.09</v>
      </c>
      <c r="J405" s="33">
        <v>34.409999999999997</v>
      </c>
      <c r="K405" s="33">
        <v>36.71</v>
      </c>
    </row>
    <row r="406" spans="1:11" x14ac:dyDescent="0.3">
      <c r="A406" s="20" t="s">
        <v>1356</v>
      </c>
      <c r="B406" s="28" t="s">
        <v>1355</v>
      </c>
      <c r="C406" s="31" t="s">
        <v>3956</v>
      </c>
      <c r="D406" s="14">
        <v>45.345039999999997</v>
      </c>
      <c r="E406" s="33">
        <v>52.35</v>
      </c>
      <c r="F406" s="33">
        <v>53.14</v>
      </c>
      <c r="G406" s="33">
        <v>55</v>
      </c>
      <c r="H406" s="33">
        <v>61.08</v>
      </c>
      <c r="I406" s="33">
        <v>66.47</v>
      </c>
      <c r="J406" s="33">
        <v>55.66</v>
      </c>
      <c r="K406" s="33">
        <v>59.38</v>
      </c>
    </row>
    <row r="407" spans="1:11" ht="20.399999999999999" x14ac:dyDescent="0.3">
      <c r="A407" s="20" t="s">
        <v>1354</v>
      </c>
      <c r="B407" s="28" t="s">
        <v>4351</v>
      </c>
      <c r="C407" s="31" t="s">
        <v>3956</v>
      </c>
      <c r="D407" s="14">
        <v>33.306060000000002</v>
      </c>
      <c r="E407" s="33">
        <v>38.450000000000003</v>
      </c>
      <c r="F407" s="33">
        <v>39.03</v>
      </c>
      <c r="G407" s="33">
        <v>40.39</v>
      </c>
      <c r="H407" s="33">
        <v>44.86</v>
      </c>
      <c r="I407" s="33">
        <v>48.81</v>
      </c>
      <c r="J407" s="33">
        <v>40.880000000000003</v>
      </c>
      <c r="K407" s="33">
        <v>43.61</v>
      </c>
    </row>
    <row r="408" spans="1:11" x14ac:dyDescent="0.3">
      <c r="A408" s="20" t="s">
        <v>1353</v>
      </c>
      <c r="B408" s="28" t="s">
        <v>1352</v>
      </c>
      <c r="C408" s="31" t="s">
        <v>3956</v>
      </c>
      <c r="D408" s="14">
        <v>31.90194</v>
      </c>
      <c r="E408" s="33">
        <v>36.83</v>
      </c>
      <c r="F408" s="33">
        <v>37.39</v>
      </c>
      <c r="G408" s="33">
        <v>38.69</v>
      </c>
      <c r="H408" s="33">
        <v>42.96</v>
      </c>
      <c r="I408" s="33">
        <v>46.76</v>
      </c>
      <c r="J408" s="33">
        <v>39.15</v>
      </c>
      <c r="K408" s="33">
        <v>41.77</v>
      </c>
    </row>
    <row r="409" spans="1:11" ht="20.399999999999999" x14ac:dyDescent="0.3">
      <c r="A409" s="20" t="s">
        <v>1351</v>
      </c>
      <c r="B409" s="28" t="s">
        <v>4350</v>
      </c>
      <c r="C409" s="31" t="s">
        <v>3956</v>
      </c>
      <c r="D409" s="14">
        <v>31.886279999999999</v>
      </c>
      <c r="E409" s="33">
        <v>36.81</v>
      </c>
      <c r="F409" s="33">
        <v>37.369999999999997</v>
      </c>
      <c r="G409" s="33">
        <v>38.67</v>
      </c>
      <c r="H409" s="33">
        <v>42.94</v>
      </c>
      <c r="I409" s="33">
        <v>46.73</v>
      </c>
      <c r="J409" s="33">
        <v>39.130000000000003</v>
      </c>
      <c r="K409" s="33">
        <v>41.75</v>
      </c>
    </row>
    <row r="410" spans="1:11" ht="20.399999999999999" x14ac:dyDescent="0.3">
      <c r="A410" s="20" t="s">
        <v>1350</v>
      </c>
      <c r="B410" s="28" t="s">
        <v>4349</v>
      </c>
      <c r="C410" s="31" t="s">
        <v>3956</v>
      </c>
      <c r="D410" s="14">
        <v>44.736939999999997</v>
      </c>
      <c r="E410" s="33">
        <v>51.65</v>
      </c>
      <c r="F410" s="33">
        <v>52.43</v>
      </c>
      <c r="G410" s="33">
        <v>54.26</v>
      </c>
      <c r="H410" s="33">
        <v>60.26</v>
      </c>
      <c r="I410" s="33">
        <v>65.58</v>
      </c>
      <c r="J410" s="33">
        <v>54.91</v>
      </c>
      <c r="K410" s="33">
        <v>58.59</v>
      </c>
    </row>
    <row r="411" spans="1:11" ht="20.399999999999999" x14ac:dyDescent="0.3">
      <c r="A411" s="20" t="s">
        <v>1349</v>
      </c>
      <c r="B411" s="28" t="s">
        <v>4348</v>
      </c>
      <c r="C411" s="31" t="s">
        <v>3956</v>
      </c>
      <c r="D411" s="14">
        <v>54.881999999999998</v>
      </c>
      <c r="E411" s="33">
        <v>63.36</v>
      </c>
      <c r="F411" s="33">
        <v>64.319999999999993</v>
      </c>
      <c r="G411" s="33">
        <v>66.56</v>
      </c>
      <c r="H411" s="33">
        <v>73.92</v>
      </c>
      <c r="I411" s="33">
        <v>80.45</v>
      </c>
      <c r="J411" s="33">
        <v>67.36</v>
      </c>
      <c r="K411" s="33">
        <v>71.87</v>
      </c>
    </row>
    <row r="412" spans="1:11" ht="20.399999999999999" x14ac:dyDescent="0.3">
      <c r="A412" s="20" t="s">
        <v>1348</v>
      </c>
      <c r="B412" s="28" t="s">
        <v>4347</v>
      </c>
      <c r="C412" s="31" t="s">
        <v>3956</v>
      </c>
      <c r="D412" s="14">
        <v>28.740499999999997</v>
      </c>
      <c r="E412" s="33">
        <v>33.18</v>
      </c>
      <c r="F412" s="33">
        <v>33.68</v>
      </c>
      <c r="G412" s="33">
        <v>34.85</v>
      </c>
      <c r="H412" s="33">
        <v>38.71</v>
      </c>
      <c r="I412" s="33">
        <v>42.12</v>
      </c>
      <c r="J412" s="33">
        <v>35.270000000000003</v>
      </c>
      <c r="K412" s="33">
        <v>37.630000000000003</v>
      </c>
    </row>
    <row r="413" spans="1:11" ht="20.399999999999999" x14ac:dyDescent="0.3">
      <c r="A413" s="20" t="s">
        <v>1347</v>
      </c>
      <c r="B413" s="28" t="s">
        <v>4297</v>
      </c>
      <c r="C413" s="31" t="s">
        <v>3956</v>
      </c>
      <c r="D413" s="14">
        <v>30.009340000000005</v>
      </c>
      <c r="E413" s="33">
        <v>34.64</v>
      </c>
      <c r="F413" s="33">
        <v>35.17</v>
      </c>
      <c r="G413" s="33">
        <v>36.39</v>
      </c>
      <c r="H413" s="33">
        <v>40.42</v>
      </c>
      <c r="I413" s="33">
        <v>43.98</v>
      </c>
      <c r="J413" s="33">
        <v>36.83</v>
      </c>
      <c r="K413" s="33">
        <v>39.299999999999997</v>
      </c>
    </row>
    <row r="414" spans="1:11" ht="20.399999999999999" x14ac:dyDescent="0.3">
      <c r="A414" s="20" t="s">
        <v>1346</v>
      </c>
      <c r="B414" s="28" t="s">
        <v>4346</v>
      </c>
      <c r="C414" s="31" t="s">
        <v>3956</v>
      </c>
      <c r="D414" s="14">
        <v>42.17794</v>
      </c>
      <c r="E414" s="33">
        <v>48.69</v>
      </c>
      <c r="F414" s="33">
        <v>49.43</v>
      </c>
      <c r="G414" s="33">
        <v>51.15</v>
      </c>
      <c r="H414" s="33">
        <v>56.81</v>
      </c>
      <c r="I414" s="33">
        <v>61.83</v>
      </c>
      <c r="J414" s="33">
        <v>51.77</v>
      </c>
      <c r="K414" s="33">
        <v>55.24</v>
      </c>
    </row>
    <row r="415" spans="1:11" x14ac:dyDescent="0.3">
      <c r="A415" s="20" t="s">
        <v>1345</v>
      </c>
      <c r="B415" s="28" t="s">
        <v>4345</v>
      </c>
      <c r="C415" s="31" t="s">
        <v>3956</v>
      </c>
      <c r="D415" s="14">
        <v>43.238860000000003</v>
      </c>
      <c r="E415" s="33">
        <v>49.92</v>
      </c>
      <c r="F415" s="33">
        <v>50.68</v>
      </c>
      <c r="G415" s="33">
        <v>52.44</v>
      </c>
      <c r="H415" s="33">
        <v>58.24</v>
      </c>
      <c r="I415" s="33">
        <v>63.38</v>
      </c>
      <c r="J415" s="33">
        <v>53.07</v>
      </c>
      <c r="K415" s="33">
        <v>56.63</v>
      </c>
    </row>
    <row r="416" spans="1:11" ht="20.399999999999999" x14ac:dyDescent="0.3">
      <c r="A416" s="20" t="s">
        <v>1344</v>
      </c>
      <c r="B416" s="28" t="s">
        <v>4344</v>
      </c>
      <c r="C416" s="31" t="s">
        <v>3956</v>
      </c>
      <c r="D416" s="14">
        <v>52.302999999999997</v>
      </c>
      <c r="E416" s="33">
        <v>60.39</v>
      </c>
      <c r="F416" s="33">
        <v>61.3</v>
      </c>
      <c r="G416" s="33">
        <v>63.44</v>
      </c>
      <c r="H416" s="33">
        <v>70.45</v>
      </c>
      <c r="I416" s="33">
        <v>76.67</v>
      </c>
      <c r="J416" s="33">
        <v>64.2</v>
      </c>
      <c r="K416" s="33">
        <v>68.5</v>
      </c>
    </row>
    <row r="417" spans="1:11" ht="20.399999999999999" x14ac:dyDescent="0.3">
      <c r="A417" s="20" t="s">
        <v>1343</v>
      </c>
      <c r="B417" s="28" t="s">
        <v>4343</v>
      </c>
      <c r="C417" s="31" t="s">
        <v>3956</v>
      </c>
      <c r="D417" s="14">
        <v>53.353920000000002</v>
      </c>
      <c r="E417" s="33">
        <v>61.6</v>
      </c>
      <c r="F417" s="33">
        <v>62.53</v>
      </c>
      <c r="G417" s="33">
        <v>64.709999999999994</v>
      </c>
      <c r="H417" s="33">
        <v>71.87</v>
      </c>
      <c r="I417" s="33">
        <v>78.22</v>
      </c>
      <c r="J417" s="33">
        <v>65.489999999999995</v>
      </c>
      <c r="K417" s="33">
        <v>69.88</v>
      </c>
    </row>
    <row r="418" spans="1:11" ht="20.399999999999999" x14ac:dyDescent="0.3">
      <c r="A418" s="20" t="s">
        <v>1342</v>
      </c>
      <c r="B418" s="28" t="s">
        <v>4342</v>
      </c>
      <c r="C418" s="31" t="s">
        <v>3956</v>
      </c>
      <c r="D418" s="14">
        <v>55.199539999999992</v>
      </c>
      <c r="E418" s="33">
        <v>63.73</v>
      </c>
      <c r="F418" s="33">
        <v>64.7</v>
      </c>
      <c r="G418" s="33">
        <v>66.95</v>
      </c>
      <c r="H418" s="33">
        <v>74.349999999999994</v>
      </c>
      <c r="I418" s="33">
        <v>80.92</v>
      </c>
      <c r="J418" s="33">
        <v>67.75</v>
      </c>
      <c r="K418" s="33">
        <v>72.290000000000006</v>
      </c>
    </row>
    <row r="419" spans="1:11" ht="20.399999999999999" x14ac:dyDescent="0.3">
      <c r="A419" s="20" t="s">
        <v>1341</v>
      </c>
      <c r="B419" s="28" t="s">
        <v>4341</v>
      </c>
      <c r="C419" s="31" t="s">
        <v>3956</v>
      </c>
      <c r="D419" s="14">
        <v>56.738939999999985</v>
      </c>
      <c r="E419" s="33">
        <v>65.510000000000005</v>
      </c>
      <c r="F419" s="33">
        <v>66.5</v>
      </c>
      <c r="G419" s="33">
        <v>68.819999999999993</v>
      </c>
      <c r="H419" s="33">
        <v>76.430000000000007</v>
      </c>
      <c r="I419" s="33">
        <v>83.18</v>
      </c>
      <c r="J419" s="33">
        <v>69.64</v>
      </c>
      <c r="K419" s="33">
        <v>74.31</v>
      </c>
    </row>
    <row r="420" spans="1:11" x14ac:dyDescent="0.3">
      <c r="A420" s="20" t="s">
        <v>1340</v>
      </c>
      <c r="B420" s="28" t="s">
        <v>1339</v>
      </c>
      <c r="C420" s="31" t="s">
        <v>3956</v>
      </c>
      <c r="D420" s="14">
        <v>44.939199999999992</v>
      </c>
      <c r="E420" s="33">
        <v>51.88</v>
      </c>
      <c r="F420" s="33">
        <v>52.67</v>
      </c>
      <c r="G420" s="33">
        <v>54.5</v>
      </c>
      <c r="H420" s="33">
        <v>60.53</v>
      </c>
      <c r="I420" s="33">
        <v>65.87</v>
      </c>
      <c r="J420" s="33">
        <v>55.16</v>
      </c>
      <c r="K420" s="33">
        <v>58.85</v>
      </c>
    </row>
    <row r="421" spans="1:11" x14ac:dyDescent="0.3">
      <c r="A421" s="20" t="s">
        <v>1338</v>
      </c>
      <c r="B421" s="28" t="s">
        <v>9</v>
      </c>
      <c r="C421" s="31" t="s">
        <v>3956</v>
      </c>
      <c r="D421" s="14">
        <v>33.082480000000004</v>
      </c>
      <c r="E421" s="33">
        <v>38.19</v>
      </c>
      <c r="F421" s="33">
        <v>38.770000000000003</v>
      </c>
      <c r="G421" s="33">
        <v>40.119999999999997</v>
      </c>
      <c r="H421" s="33">
        <v>44.55</v>
      </c>
      <c r="I421" s="33">
        <v>48.49</v>
      </c>
      <c r="J421" s="33">
        <v>40.6</v>
      </c>
      <c r="K421" s="33">
        <v>43.32</v>
      </c>
    </row>
    <row r="422" spans="1:11" x14ac:dyDescent="0.3">
      <c r="A422" s="20" t="s">
        <v>1337</v>
      </c>
      <c r="B422" s="28" t="s">
        <v>1336</v>
      </c>
      <c r="C422" s="31" t="s">
        <v>3963</v>
      </c>
      <c r="D422" s="14">
        <v>17.169999999999998</v>
      </c>
      <c r="E422" s="33">
        <v>19.82</v>
      </c>
      <c r="F422" s="33">
        <v>20.12</v>
      </c>
      <c r="G422" s="33">
        <v>20.82</v>
      </c>
      <c r="H422" s="33">
        <v>23.12</v>
      </c>
      <c r="I422" s="33">
        <v>25.16</v>
      </c>
      <c r="J422" s="33">
        <v>21.07</v>
      </c>
      <c r="K422" s="33">
        <v>22.48</v>
      </c>
    </row>
    <row r="423" spans="1:11" x14ac:dyDescent="0.3">
      <c r="A423" s="20" t="s">
        <v>1335</v>
      </c>
      <c r="B423" s="28" t="s">
        <v>1159</v>
      </c>
      <c r="C423" s="31" t="s">
        <v>3956</v>
      </c>
      <c r="D423" s="14">
        <v>13.08292</v>
      </c>
      <c r="E423" s="33">
        <v>15.1</v>
      </c>
      <c r="F423" s="33">
        <v>15.33</v>
      </c>
      <c r="G423" s="33">
        <v>15.86</v>
      </c>
      <c r="H423" s="33">
        <v>17.62</v>
      </c>
      <c r="I423" s="33">
        <v>19.170000000000002</v>
      </c>
      <c r="J423" s="33">
        <v>16.05</v>
      </c>
      <c r="K423" s="33">
        <v>17.13</v>
      </c>
    </row>
    <row r="424" spans="1:11" ht="20.399999999999999" x14ac:dyDescent="0.3">
      <c r="A424" s="20" t="s">
        <v>1334</v>
      </c>
      <c r="B424" s="28" t="s">
        <v>1333</v>
      </c>
      <c r="C424" s="31" t="s">
        <v>3956</v>
      </c>
      <c r="D424" s="14">
        <v>27.783540000000002</v>
      </c>
      <c r="E424" s="33">
        <v>32.07</v>
      </c>
      <c r="F424" s="33">
        <v>32.56</v>
      </c>
      <c r="G424" s="33">
        <v>33.69</v>
      </c>
      <c r="H424" s="33">
        <v>37.42</v>
      </c>
      <c r="I424" s="33">
        <v>40.72</v>
      </c>
      <c r="J424" s="33">
        <v>34.1</v>
      </c>
      <c r="K424" s="33">
        <v>36.380000000000003</v>
      </c>
    </row>
    <row r="425" spans="1:11" ht="20.399999999999999" x14ac:dyDescent="0.3">
      <c r="A425" s="20" t="s">
        <v>1332</v>
      </c>
      <c r="B425" s="28" t="s">
        <v>1331</v>
      </c>
      <c r="C425" s="31" t="s">
        <v>3956</v>
      </c>
      <c r="D425" s="14">
        <v>23.857400000000002</v>
      </c>
      <c r="E425" s="33">
        <v>27.54</v>
      </c>
      <c r="F425" s="33">
        <v>27.96</v>
      </c>
      <c r="G425" s="33">
        <v>28.93</v>
      </c>
      <c r="H425" s="33">
        <v>32.130000000000003</v>
      </c>
      <c r="I425" s="33">
        <v>34.96</v>
      </c>
      <c r="J425" s="33">
        <v>29.28</v>
      </c>
      <c r="K425" s="33">
        <v>31.24</v>
      </c>
    </row>
    <row r="426" spans="1:11" x14ac:dyDescent="0.3">
      <c r="A426" s="20" t="s">
        <v>1330</v>
      </c>
      <c r="B426" s="28" t="s">
        <v>1329</v>
      </c>
      <c r="C426" s="31" t="s">
        <v>3963</v>
      </c>
      <c r="D426" s="14">
        <v>17.169999999999998</v>
      </c>
      <c r="E426" s="33">
        <v>19.82</v>
      </c>
      <c r="F426" s="33">
        <v>20.12</v>
      </c>
      <c r="G426" s="33">
        <v>20.82</v>
      </c>
      <c r="H426" s="33">
        <v>23.12</v>
      </c>
      <c r="I426" s="33">
        <v>25.16</v>
      </c>
      <c r="J426" s="33">
        <v>21.07</v>
      </c>
      <c r="K426" s="33">
        <v>22.48</v>
      </c>
    </row>
    <row r="427" spans="1:11" ht="20.399999999999999" x14ac:dyDescent="0.3">
      <c r="A427" s="20" t="s">
        <v>1328</v>
      </c>
      <c r="B427" s="28" t="s">
        <v>4340</v>
      </c>
      <c r="C427" s="31" t="s">
        <v>3956</v>
      </c>
      <c r="D427" s="14">
        <v>28.2407</v>
      </c>
      <c r="E427" s="33">
        <v>32.6</v>
      </c>
      <c r="F427" s="33">
        <v>33.090000000000003</v>
      </c>
      <c r="G427" s="33">
        <v>34.24</v>
      </c>
      <c r="H427" s="33">
        <v>38.03</v>
      </c>
      <c r="I427" s="33">
        <v>41.38</v>
      </c>
      <c r="J427" s="33">
        <v>34.659999999999997</v>
      </c>
      <c r="K427" s="33">
        <v>36.979999999999997</v>
      </c>
    </row>
    <row r="428" spans="1:11" ht="20.399999999999999" x14ac:dyDescent="0.3">
      <c r="A428" s="20" t="s">
        <v>1327</v>
      </c>
      <c r="B428" s="28" t="s">
        <v>4339</v>
      </c>
      <c r="C428" s="31" t="s">
        <v>3956</v>
      </c>
      <c r="D428" s="14">
        <v>32.094200000000001</v>
      </c>
      <c r="E428" s="33">
        <v>37.049999999999997</v>
      </c>
      <c r="F428" s="33">
        <v>37.61</v>
      </c>
      <c r="G428" s="33">
        <v>38.92</v>
      </c>
      <c r="H428" s="33">
        <v>43.22</v>
      </c>
      <c r="I428" s="33">
        <v>47.04</v>
      </c>
      <c r="J428" s="33">
        <v>39.39</v>
      </c>
      <c r="K428" s="33">
        <v>42.02</v>
      </c>
    </row>
    <row r="429" spans="1:11" ht="20.399999999999999" x14ac:dyDescent="0.3">
      <c r="A429" s="20" t="s">
        <v>1326</v>
      </c>
      <c r="B429" s="28" t="s">
        <v>1201</v>
      </c>
      <c r="C429" s="31" t="s">
        <v>3956</v>
      </c>
      <c r="D429" s="14">
        <v>13.280840000000003</v>
      </c>
      <c r="E429" s="33">
        <v>15.33</v>
      </c>
      <c r="F429" s="33">
        <v>15.56</v>
      </c>
      <c r="G429" s="33">
        <v>16.11</v>
      </c>
      <c r="H429" s="33">
        <v>17.89</v>
      </c>
      <c r="I429" s="33">
        <v>19.47</v>
      </c>
      <c r="J429" s="33">
        <v>16.3</v>
      </c>
      <c r="K429" s="33">
        <v>17.39</v>
      </c>
    </row>
    <row r="430" spans="1:11" x14ac:dyDescent="0.3">
      <c r="A430" s="20" t="s">
        <v>1325</v>
      </c>
      <c r="B430" s="28" t="s">
        <v>1450</v>
      </c>
      <c r="C430" s="31" t="s">
        <v>3956</v>
      </c>
      <c r="D430" s="14">
        <v>22.873459999999994</v>
      </c>
      <c r="E430" s="33">
        <v>26.4</v>
      </c>
      <c r="F430" s="33">
        <v>26.8</v>
      </c>
      <c r="G430" s="33">
        <v>27.73</v>
      </c>
      <c r="H430" s="33">
        <v>30.79</v>
      </c>
      <c r="I430" s="33">
        <v>33.51</v>
      </c>
      <c r="J430" s="33">
        <v>28.06</v>
      </c>
      <c r="K430" s="33">
        <v>29.94</v>
      </c>
    </row>
    <row r="431" spans="1:11" x14ac:dyDescent="0.3">
      <c r="A431" s="20" t="s">
        <v>1324</v>
      </c>
      <c r="B431" s="28" t="s">
        <v>4338</v>
      </c>
      <c r="C431" s="31" t="s">
        <v>3956</v>
      </c>
      <c r="D431" s="14">
        <v>22.873459999999994</v>
      </c>
      <c r="E431" s="33">
        <v>26.4</v>
      </c>
      <c r="F431" s="33">
        <v>26.8</v>
      </c>
      <c r="G431" s="33">
        <v>27.73</v>
      </c>
      <c r="H431" s="33">
        <v>30.79</v>
      </c>
      <c r="I431" s="33">
        <v>33.51</v>
      </c>
      <c r="J431" s="33">
        <v>28.06</v>
      </c>
      <c r="K431" s="33">
        <v>29.94</v>
      </c>
    </row>
    <row r="432" spans="1:11" x14ac:dyDescent="0.3">
      <c r="A432" s="20" t="s">
        <v>1323</v>
      </c>
      <c r="B432" s="28" t="s">
        <v>1452</v>
      </c>
      <c r="C432" s="31" t="s">
        <v>3956</v>
      </c>
      <c r="D432" s="14">
        <v>20.585019999999997</v>
      </c>
      <c r="E432" s="33">
        <v>23.76</v>
      </c>
      <c r="F432" s="33">
        <v>24.12</v>
      </c>
      <c r="G432" s="33">
        <v>24.95</v>
      </c>
      <c r="H432" s="33">
        <v>27.71</v>
      </c>
      <c r="I432" s="33">
        <v>30.15</v>
      </c>
      <c r="J432" s="33">
        <v>25.25</v>
      </c>
      <c r="K432" s="33">
        <v>26.94</v>
      </c>
    </row>
    <row r="433" spans="1:11" x14ac:dyDescent="0.3">
      <c r="A433" s="20" t="s">
        <v>1322</v>
      </c>
      <c r="B433" s="28" t="s">
        <v>1452</v>
      </c>
      <c r="C433" s="31" t="s">
        <v>3956</v>
      </c>
      <c r="D433" s="14">
        <v>24.885680000000001</v>
      </c>
      <c r="E433" s="33">
        <v>28.72</v>
      </c>
      <c r="F433" s="33">
        <v>29.16</v>
      </c>
      <c r="G433" s="33">
        <v>30.17</v>
      </c>
      <c r="H433" s="33">
        <v>33.5</v>
      </c>
      <c r="I433" s="33">
        <v>36.46</v>
      </c>
      <c r="J433" s="33">
        <v>30.53</v>
      </c>
      <c r="K433" s="33">
        <v>32.57</v>
      </c>
    </row>
    <row r="434" spans="1:11" x14ac:dyDescent="0.3">
      <c r="A434" s="20" t="s">
        <v>1321</v>
      </c>
      <c r="B434" s="28" t="s">
        <v>4337</v>
      </c>
      <c r="C434" s="31" t="s">
        <v>3956</v>
      </c>
      <c r="D434" s="14">
        <v>23.5442</v>
      </c>
      <c r="E434" s="33">
        <v>27.17</v>
      </c>
      <c r="F434" s="33">
        <v>27.59</v>
      </c>
      <c r="G434" s="33">
        <v>28.54</v>
      </c>
      <c r="H434" s="33">
        <v>31.7</v>
      </c>
      <c r="I434" s="33">
        <v>34.49</v>
      </c>
      <c r="J434" s="33">
        <v>28.89</v>
      </c>
      <c r="K434" s="33">
        <v>30.82</v>
      </c>
    </row>
    <row r="435" spans="1:11" x14ac:dyDescent="0.3">
      <c r="A435" s="20" t="s">
        <v>1320</v>
      </c>
      <c r="B435" s="28" t="s">
        <v>4337</v>
      </c>
      <c r="C435" s="31" t="s">
        <v>3956</v>
      </c>
      <c r="D435" s="14">
        <v>25.587739999999993</v>
      </c>
      <c r="E435" s="33">
        <v>29.53</v>
      </c>
      <c r="F435" s="33">
        <v>29.98</v>
      </c>
      <c r="G435" s="33">
        <v>31.02</v>
      </c>
      <c r="H435" s="33">
        <v>34.450000000000003</v>
      </c>
      <c r="I435" s="33">
        <v>37.479999999999997</v>
      </c>
      <c r="J435" s="33">
        <v>31.39</v>
      </c>
      <c r="K435" s="33">
        <v>33.49</v>
      </c>
    </row>
    <row r="436" spans="1:11" x14ac:dyDescent="0.3">
      <c r="A436" s="20" t="s">
        <v>1319</v>
      </c>
      <c r="B436" s="28" t="s">
        <v>4336</v>
      </c>
      <c r="C436" s="31" t="s">
        <v>3956</v>
      </c>
      <c r="D436" s="14">
        <v>22.171400000000002</v>
      </c>
      <c r="E436" s="33">
        <v>25.59</v>
      </c>
      <c r="F436" s="33">
        <v>25.98</v>
      </c>
      <c r="G436" s="33">
        <v>26.88</v>
      </c>
      <c r="H436" s="33">
        <v>29.85</v>
      </c>
      <c r="I436" s="33">
        <v>32.479999999999997</v>
      </c>
      <c r="J436" s="33">
        <v>27.2</v>
      </c>
      <c r="K436" s="33">
        <v>29.02</v>
      </c>
    </row>
    <row r="437" spans="1:11" x14ac:dyDescent="0.3">
      <c r="A437" s="20" t="s">
        <v>1318</v>
      </c>
      <c r="B437" s="28" t="s">
        <v>1317</v>
      </c>
      <c r="C437" s="31" t="s">
        <v>3956</v>
      </c>
      <c r="D437" s="14">
        <v>22.020459999999996</v>
      </c>
      <c r="E437" s="33">
        <v>25.42</v>
      </c>
      <c r="F437" s="33">
        <v>25.8</v>
      </c>
      <c r="G437" s="33">
        <v>26.7</v>
      </c>
      <c r="H437" s="33">
        <v>29.64</v>
      </c>
      <c r="I437" s="33">
        <v>32.26</v>
      </c>
      <c r="J437" s="33">
        <v>27.02</v>
      </c>
      <c r="K437" s="33">
        <v>28.82</v>
      </c>
    </row>
    <row r="438" spans="1:11" x14ac:dyDescent="0.3">
      <c r="A438" s="20" t="s">
        <v>1316</v>
      </c>
      <c r="B438" s="28" t="s">
        <v>4335</v>
      </c>
      <c r="C438" s="31" t="s">
        <v>3956</v>
      </c>
      <c r="D438" s="14">
        <v>24.35022</v>
      </c>
      <c r="E438" s="33">
        <v>28.11</v>
      </c>
      <c r="F438" s="33">
        <v>28.53</v>
      </c>
      <c r="G438" s="33">
        <v>29.52</v>
      </c>
      <c r="H438" s="33">
        <v>32.78</v>
      </c>
      <c r="I438" s="33">
        <v>35.67</v>
      </c>
      <c r="J438" s="33">
        <v>29.88</v>
      </c>
      <c r="K438" s="33">
        <v>31.87</v>
      </c>
    </row>
    <row r="439" spans="1:11" ht="20.399999999999999" x14ac:dyDescent="0.3">
      <c r="A439" s="20" t="s">
        <v>1315</v>
      </c>
      <c r="B439" s="28" t="s">
        <v>4334</v>
      </c>
      <c r="C439" s="31" t="s">
        <v>3956</v>
      </c>
      <c r="D439" s="14">
        <v>21.708580000000005</v>
      </c>
      <c r="E439" s="33">
        <v>25.06</v>
      </c>
      <c r="F439" s="33">
        <v>25.43</v>
      </c>
      <c r="G439" s="33">
        <v>26.32</v>
      </c>
      <c r="H439" s="33">
        <v>29.22</v>
      </c>
      <c r="I439" s="33">
        <v>31.8</v>
      </c>
      <c r="J439" s="33">
        <v>26.63</v>
      </c>
      <c r="K439" s="33">
        <v>28.42</v>
      </c>
    </row>
    <row r="440" spans="1:11" x14ac:dyDescent="0.3">
      <c r="A440" s="20" t="s">
        <v>1314</v>
      </c>
      <c r="B440" s="28" t="s">
        <v>4333</v>
      </c>
      <c r="C440" s="31" t="s">
        <v>3956</v>
      </c>
      <c r="D440" s="14">
        <v>29.8201</v>
      </c>
      <c r="E440" s="33">
        <v>34.42</v>
      </c>
      <c r="F440" s="33">
        <v>34.94</v>
      </c>
      <c r="G440" s="33">
        <v>36.15</v>
      </c>
      <c r="H440" s="33">
        <v>40.14</v>
      </c>
      <c r="I440" s="33">
        <v>43.68</v>
      </c>
      <c r="J440" s="33">
        <v>36.590000000000003</v>
      </c>
      <c r="K440" s="33">
        <v>39.03</v>
      </c>
    </row>
    <row r="441" spans="1:11" ht="20.399999999999999" x14ac:dyDescent="0.3">
      <c r="A441" s="20" t="s">
        <v>1313</v>
      </c>
      <c r="B441" s="28" t="s">
        <v>4332</v>
      </c>
      <c r="C441" s="31" t="s">
        <v>3956</v>
      </c>
      <c r="D441" s="14">
        <v>28.208060000000003</v>
      </c>
      <c r="E441" s="33">
        <v>32.56</v>
      </c>
      <c r="F441" s="33">
        <v>33.049999999999997</v>
      </c>
      <c r="G441" s="33">
        <v>34.200000000000003</v>
      </c>
      <c r="H441" s="33">
        <v>37.97</v>
      </c>
      <c r="I441" s="33">
        <v>41.32</v>
      </c>
      <c r="J441" s="33">
        <v>34.61</v>
      </c>
      <c r="K441" s="33">
        <v>36.92</v>
      </c>
    </row>
    <row r="442" spans="1:11" ht="20.399999999999999" x14ac:dyDescent="0.3">
      <c r="A442" s="20" t="s">
        <v>1312</v>
      </c>
      <c r="B442" s="28" t="s">
        <v>4331</v>
      </c>
      <c r="C442" s="31" t="s">
        <v>3956</v>
      </c>
      <c r="D442" s="14">
        <v>30.480840000000001</v>
      </c>
      <c r="E442" s="33">
        <v>35.18</v>
      </c>
      <c r="F442" s="33">
        <v>35.71</v>
      </c>
      <c r="G442" s="33">
        <v>36.96</v>
      </c>
      <c r="H442" s="33">
        <v>41.04</v>
      </c>
      <c r="I442" s="33">
        <v>44.66</v>
      </c>
      <c r="J442" s="33">
        <v>37.4</v>
      </c>
      <c r="K442" s="33">
        <v>39.9</v>
      </c>
    </row>
    <row r="443" spans="1:11" x14ac:dyDescent="0.3">
      <c r="A443" s="20" t="s">
        <v>1311</v>
      </c>
      <c r="B443" s="28" t="s">
        <v>1310</v>
      </c>
      <c r="C443" s="31" t="s">
        <v>3956</v>
      </c>
      <c r="D443" s="14">
        <v>27.750899999999998</v>
      </c>
      <c r="E443" s="33">
        <v>32.03</v>
      </c>
      <c r="F443" s="33">
        <v>32.520000000000003</v>
      </c>
      <c r="G443" s="33">
        <v>33.65</v>
      </c>
      <c r="H443" s="33">
        <v>37.36</v>
      </c>
      <c r="I443" s="33">
        <v>40.65</v>
      </c>
      <c r="J443" s="33">
        <v>34.049999999999997</v>
      </c>
      <c r="K443" s="33">
        <v>36.33</v>
      </c>
    </row>
    <row r="444" spans="1:11" x14ac:dyDescent="0.3">
      <c r="A444" s="20" t="s">
        <v>1309</v>
      </c>
      <c r="B444" s="28" t="s">
        <v>4330</v>
      </c>
      <c r="C444" s="31" t="s">
        <v>3956</v>
      </c>
      <c r="D444" s="14">
        <v>43.39282</v>
      </c>
      <c r="E444" s="33">
        <v>50.09</v>
      </c>
      <c r="F444" s="33">
        <v>50.85</v>
      </c>
      <c r="G444" s="33">
        <v>52.62</v>
      </c>
      <c r="H444" s="33">
        <v>58.43</v>
      </c>
      <c r="I444" s="33">
        <v>63.58</v>
      </c>
      <c r="J444" s="33">
        <v>53.25</v>
      </c>
      <c r="K444" s="33">
        <v>56.81</v>
      </c>
    </row>
    <row r="445" spans="1:11" x14ac:dyDescent="0.3">
      <c r="A445" s="20" t="s">
        <v>1308</v>
      </c>
      <c r="B445" s="28" t="s">
        <v>1305</v>
      </c>
      <c r="C445" s="31" t="s">
        <v>3956</v>
      </c>
      <c r="D445" s="14">
        <v>50.620019999999997</v>
      </c>
      <c r="E445" s="33">
        <v>58.43</v>
      </c>
      <c r="F445" s="33">
        <v>59.31</v>
      </c>
      <c r="G445" s="33">
        <v>61.38</v>
      </c>
      <c r="H445" s="33">
        <v>68.150000000000006</v>
      </c>
      <c r="I445" s="33">
        <v>74.17</v>
      </c>
      <c r="J445" s="33">
        <v>62.11</v>
      </c>
      <c r="K445" s="33">
        <v>66.27</v>
      </c>
    </row>
    <row r="446" spans="1:11" x14ac:dyDescent="0.3">
      <c r="A446" s="20" t="s">
        <v>1307</v>
      </c>
      <c r="B446" s="28" t="s">
        <v>976</v>
      </c>
      <c r="C446" s="31" t="s">
        <v>3956</v>
      </c>
      <c r="D446" s="14">
        <v>39.670259999999999</v>
      </c>
      <c r="E446" s="33">
        <v>45.79</v>
      </c>
      <c r="F446" s="33">
        <v>46.49</v>
      </c>
      <c r="G446" s="33">
        <v>48.11</v>
      </c>
      <c r="H446" s="33">
        <v>53.42</v>
      </c>
      <c r="I446" s="33">
        <v>58.14</v>
      </c>
      <c r="J446" s="33">
        <v>48.68</v>
      </c>
      <c r="K446" s="33">
        <v>51.94</v>
      </c>
    </row>
    <row r="447" spans="1:11" x14ac:dyDescent="0.3">
      <c r="A447" s="20" t="s">
        <v>1306</v>
      </c>
      <c r="B447" s="28" t="s">
        <v>1305</v>
      </c>
      <c r="C447" s="31" t="s">
        <v>3956</v>
      </c>
      <c r="D447" s="14">
        <v>35.140360000000001</v>
      </c>
      <c r="E447" s="33">
        <v>40.56</v>
      </c>
      <c r="F447" s="33">
        <v>41.18</v>
      </c>
      <c r="G447" s="33">
        <v>42.61</v>
      </c>
      <c r="H447" s="33">
        <v>47.31</v>
      </c>
      <c r="I447" s="33">
        <v>51.49</v>
      </c>
      <c r="J447" s="33">
        <v>43.12</v>
      </c>
      <c r="K447" s="33">
        <v>46</v>
      </c>
    </row>
    <row r="448" spans="1:11" x14ac:dyDescent="0.3">
      <c r="A448" s="20" t="s">
        <v>1304</v>
      </c>
      <c r="B448" s="28" t="s">
        <v>4329</v>
      </c>
      <c r="C448" s="31" t="s">
        <v>3956</v>
      </c>
      <c r="D448" s="14">
        <v>25.297180000000004</v>
      </c>
      <c r="E448" s="33">
        <v>29.2</v>
      </c>
      <c r="F448" s="33">
        <v>29.64</v>
      </c>
      <c r="G448" s="33">
        <v>30.67</v>
      </c>
      <c r="H448" s="33">
        <v>34.06</v>
      </c>
      <c r="I448" s="33">
        <v>37.07</v>
      </c>
      <c r="J448" s="33">
        <v>31.04</v>
      </c>
      <c r="K448" s="33">
        <v>33.119999999999997</v>
      </c>
    </row>
    <row r="449" spans="1:11" ht="20.399999999999999" x14ac:dyDescent="0.3">
      <c r="A449" s="20" t="s">
        <v>1303</v>
      </c>
      <c r="B449" s="28" t="s">
        <v>1302</v>
      </c>
      <c r="C449" s="31" t="s">
        <v>3956</v>
      </c>
      <c r="D449" s="32">
        <v>26.805259999999993</v>
      </c>
      <c r="E449" s="33">
        <v>30.94</v>
      </c>
      <c r="F449" s="33">
        <v>31.41</v>
      </c>
      <c r="G449" s="33">
        <v>32.5</v>
      </c>
      <c r="H449" s="33">
        <v>36.090000000000003</v>
      </c>
      <c r="I449" s="33">
        <v>39.28</v>
      </c>
      <c r="J449" s="33">
        <v>32.89</v>
      </c>
      <c r="K449" s="33">
        <v>35.090000000000003</v>
      </c>
    </row>
    <row r="450" spans="1:11" ht="20.399999999999999" x14ac:dyDescent="0.3">
      <c r="A450" s="20" t="s">
        <v>1301</v>
      </c>
      <c r="B450" s="28" t="s">
        <v>4328</v>
      </c>
      <c r="C450" s="31" t="s">
        <v>3956</v>
      </c>
      <c r="D450" s="14">
        <v>26.976199999999999</v>
      </c>
      <c r="E450" s="33">
        <v>31.14</v>
      </c>
      <c r="F450" s="33">
        <v>31.61</v>
      </c>
      <c r="G450" s="33">
        <v>32.71</v>
      </c>
      <c r="H450" s="33">
        <v>36.32</v>
      </c>
      <c r="I450" s="33">
        <v>39.520000000000003</v>
      </c>
      <c r="J450" s="33">
        <v>33.1</v>
      </c>
      <c r="K450" s="33">
        <v>35.31</v>
      </c>
    </row>
    <row r="451" spans="1:11" x14ac:dyDescent="0.3">
      <c r="A451" s="20" t="s">
        <v>1300</v>
      </c>
      <c r="B451" s="28" t="s">
        <v>4327</v>
      </c>
      <c r="C451" s="31" t="s">
        <v>3956</v>
      </c>
      <c r="D451" s="14">
        <v>25.49944</v>
      </c>
      <c r="E451" s="33">
        <v>29.43</v>
      </c>
      <c r="F451" s="33">
        <v>29.88</v>
      </c>
      <c r="G451" s="33">
        <v>30.92</v>
      </c>
      <c r="H451" s="33">
        <v>34.33</v>
      </c>
      <c r="I451" s="33">
        <v>37.36</v>
      </c>
      <c r="J451" s="33">
        <v>31.29</v>
      </c>
      <c r="K451" s="33">
        <v>33.380000000000003</v>
      </c>
    </row>
    <row r="452" spans="1:11" x14ac:dyDescent="0.3">
      <c r="A452" s="20" t="s">
        <v>1299</v>
      </c>
      <c r="B452" s="28" t="s">
        <v>1298</v>
      </c>
      <c r="C452" s="31" t="s">
        <v>3956</v>
      </c>
      <c r="D452" s="14">
        <v>23.201000000000001</v>
      </c>
      <c r="E452" s="33">
        <v>26.78</v>
      </c>
      <c r="F452" s="33">
        <v>27.18</v>
      </c>
      <c r="G452" s="33">
        <v>28.13</v>
      </c>
      <c r="H452" s="33">
        <v>31.23</v>
      </c>
      <c r="I452" s="33">
        <v>33.99</v>
      </c>
      <c r="J452" s="33">
        <v>28.47</v>
      </c>
      <c r="K452" s="33">
        <v>30.37</v>
      </c>
    </row>
    <row r="453" spans="1:11" x14ac:dyDescent="0.3">
      <c r="A453" s="20" t="s">
        <v>1297</v>
      </c>
      <c r="B453" s="28" t="s">
        <v>1296</v>
      </c>
      <c r="C453" s="31" t="s">
        <v>3956</v>
      </c>
      <c r="D453" s="14">
        <v>25.49944</v>
      </c>
      <c r="E453" s="33">
        <v>29.43</v>
      </c>
      <c r="F453" s="33">
        <v>29.88</v>
      </c>
      <c r="G453" s="33">
        <v>30.92</v>
      </c>
      <c r="H453" s="33">
        <v>34.33</v>
      </c>
      <c r="I453" s="33">
        <v>37.36</v>
      </c>
      <c r="J453" s="33">
        <v>31.29</v>
      </c>
      <c r="K453" s="33">
        <v>33.380000000000003</v>
      </c>
    </row>
    <row r="454" spans="1:11" x14ac:dyDescent="0.3">
      <c r="A454" s="20" t="s">
        <v>1295</v>
      </c>
      <c r="B454" s="28" t="s">
        <v>1294</v>
      </c>
      <c r="C454" s="31" t="s">
        <v>3956</v>
      </c>
      <c r="D454" s="14">
        <v>23.201000000000001</v>
      </c>
      <c r="E454" s="33">
        <v>26.78</v>
      </c>
      <c r="F454" s="33">
        <v>27.18</v>
      </c>
      <c r="G454" s="33">
        <v>28.13</v>
      </c>
      <c r="H454" s="33">
        <v>31.23</v>
      </c>
      <c r="I454" s="33">
        <v>33.99</v>
      </c>
      <c r="J454" s="33">
        <v>28.47</v>
      </c>
      <c r="K454" s="33">
        <v>30.37</v>
      </c>
    </row>
    <row r="455" spans="1:11" x14ac:dyDescent="0.3">
      <c r="A455" s="20" t="s">
        <v>1293</v>
      </c>
      <c r="B455" s="28" t="s">
        <v>4326</v>
      </c>
      <c r="C455" s="31" t="s">
        <v>3956</v>
      </c>
      <c r="D455" s="14">
        <v>27.552979999999998</v>
      </c>
      <c r="E455" s="33">
        <v>31.8</v>
      </c>
      <c r="F455" s="33">
        <v>32.28</v>
      </c>
      <c r="G455" s="33">
        <v>33.4</v>
      </c>
      <c r="H455" s="33">
        <v>37.090000000000003</v>
      </c>
      <c r="I455" s="33">
        <v>40.36</v>
      </c>
      <c r="J455" s="33">
        <v>33.799999999999997</v>
      </c>
      <c r="K455" s="33">
        <v>36.06</v>
      </c>
    </row>
    <row r="456" spans="1:11" x14ac:dyDescent="0.3">
      <c r="A456" s="20" t="s">
        <v>1292</v>
      </c>
      <c r="B456" s="28" t="s">
        <v>4325</v>
      </c>
      <c r="C456" s="31" t="s">
        <v>3956</v>
      </c>
      <c r="D456" s="14">
        <v>25.270199999999996</v>
      </c>
      <c r="E456" s="33">
        <v>29.17</v>
      </c>
      <c r="F456" s="33">
        <v>29.61</v>
      </c>
      <c r="G456" s="33">
        <v>30.64</v>
      </c>
      <c r="H456" s="33">
        <v>34.020000000000003</v>
      </c>
      <c r="I456" s="33">
        <v>37.020000000000003</v>
      </c>
      <c r="J456" s="33">
        <v>31</v>
      </c>
      <c r="K456" s="33">
        <v>33.08</v>
      </c>
    </row>
    <row r="457" spans="1:11" x14ac:dyDescent="0.3">
      <c r="A457" s="20" t="s">
        <v>1291</v>
      </c>
      <c r="B457" s="28" t="s">
        <v>4324</v>
      </c>
      <c r="C457" s="31" t="s">
        <v>3956</v>
      </c>
      <c r="D457" s="14">
        <v>22.394979999999997</v>
      </c>
      <c r="E457" s="33">
        <v>25.85</v>
      </c>
      <c r="F457" s="33">
        <v>26.24</v>
      </c>
      <c r="G457" s="33">
        <v>27.15</v>
      </c>
      <c r="H457" s="33">
        <v>30.15</v>
      </c>
      <c r="I457" s="33">
        <v>32.81</v>
      </c>
      <c r="J457" s="33">
        <v>27.48</v>
      </c>
      <c r="K457" s="33">
        <v>29.31</v>
      </c>
    </row>
    <row r="458" spans="1:11" x14ac:dyDescent="0.3">
      <c r="A458" s="20" t="s">
        <v>1290</v>
      </c>
      <c r="B458" s="28" t="s">
        <v>4323</v>
      </c>
      <c r="C458" s="31" t="s">
        <v>3956</v>
      </c>
      <c r="D458" s="14">
        <v>26.607339999999994</v>
      </c>
      <c r="E458" s="33">
        <v>30.71</v>
      </c>
      <c r="F458" s="33">
        <v>31.18</v>
      </c>
      <c r="G458" s="33">
        <v>32.26</v>
      </c>
      <c r="H458" s="33">
        <v>35.82</v>
      </c>
      <c r="I458" s="33">
        <v>38.979999999999997</v>
      </c>
      <c r="J458" s="33">
        <v>32.65</v>
      </c>
      <c r="K458" s="33">
        <v>34.83</v>
      </c>
    </row>
    <row r="459" spans="1:11" ht="20.399999999999999" x14ac:dyDescent="0.3">
      <c r="A459" s="20" t="s">
        <v>1289</v>
      </c>
      <c r="B459" s="28" t="s">
        <v>4322</v>
      </c>
      <c r="C459" s="31" t="s">
        <v>3956</v>
      </c>
      <c r="D459" s="14">
        <v>24.391539999999996</v>
      </c>
      <c r="E459" s="33">
        <v>28.15</v>
      </c>
      <c r="F459" s="33">
        <v>28.58</v>
      </c>
      <c r="G459" s="33">
        <v>29.57</v>
      </c>
      <c r="H459" s="33">
        <v>32.83</v>
      </c>
      <c r="I459" s="33">
        <v>35.729999999999997</v>
      </c>
      <c r="J459" s="33">
        <v>29.93</v>
      </c>
      <c r="K459" s="33">
        <v>31.93</v>
      </c>
    </row>
    <row r="460" spans="1:11" ht="20.399999999999999" x14ac:dyDescent="0.3">
      <c r="A460" s="20" t="s">
        <v>1288</v>
      </c>
      <c r="B460" s="28" t="s">
        <v>4321</v>
      </c>
      <c r="C460" s="31" t="s">
        <v>3956</v>
      </c>
      <c r="D460" s="14">
        <v>22.083099999999998</v>
      </c>
      <c r="E460" s="33">
        <v>25.49</v>
      </c>
      <c r="F460" s="33">
        <v>25.87</v>
      </c>
      <c r="G460" s="33">
        <v>26.77</v>
      </c>
      <c r="H460" s="33">
        <v>29.73</v>
      </c>
      <c r="I460" s="33">
        <v>32.35</v>
      </c>
      <c r="J460" s="33">
        <v>27.09</v>
      </c>
      <c r="K460" s="33">
        <v>28.91</v>
      </c>
    </row>
    <row r="461" spans="1:11" x14ac:dyDescent="0.3">
      <c r="A461" s="20" t="s">
        <v>1287</v>
      </c>
      <c r="B461" s="28" t="s">
        <v>1286</v>
      </c>
      <c r="C461" s="31" t="s">
        <v>3956</v>
      </c>
      <c r="D461" s="14">
        <v>21.558959999999995</v>
      </c>
      <c r="E461" s="33">
        <v>24.89</v>
      </c>
      <c r="F461" s="33">
        <v>25.26</v>
      </c>
      <c r="G461" s="33">
        <v>26.14</v>
      </c>
      <c r="H461" s="33">
        <v>29.03</v>
      </c>
      <c r="I461" s="33">
        <v>31.59</v>
      </c>
      <c r="J461" s="33">
        <v>26.46</v>
      </c>
      <c r="K461" s="33">
        <v>28.23</v>
      </c>
    </row>
    <row r="462" spans="1:11" x14ac:dyDescent="0.3">
      <c r="A462" s="20" t="s">
        <v>1285</v>
      </c>
      <c r="B462" s="28" t="s">
        <v>1223</v>
      </c>
      <c r="C462" s="31" t="s">
        <v>3956</v>
      </c>
      <c r="D462" s="14">
        <v>18.999960000000002</v>
      </c>
      <c r="E462" s="33">
        <v>21.93</v>
      </c>
      <c r="F462" s="33">
        <v>22.26</v>
      </c>
      <c r="G462" s="33">
        <v>23.04</v>
      </c>
      <c r="H462" s="33">
        <v>25.58</v>
      </c>
      <c r="I462" s="33">
        <v>27.84</v>
      </c>
      <c r="J462" s="33">
        <v>23.31</v>
      </c>
      <c r="K462" s="33">
        <v>24.87</v>
      </c>
    </row>
    <row r="463" spans="1:11" x14ac:dyDescent="0.3">
      <c r="A463" s="20" t="s">
        <v>1284</v>
      </c>
      <c r="B463" s="28" t="s">
        <v>1163</v>
      </c>
      <c r="C463" s="31" t="s">
        <v>3956</v>
      </c>
      <c r="D463" s="14">
        <v>16.908119999999997</v>
      </c>
      <c r="E463" s="33">
        <v>19.510000000000002</v>
      </c>
      <c r="F463" s="33">
        <v>19.809999999999999</v>
      </c>
      <c r="G463" s="33">
        <v>20.49</v>
      </c>
      <c r="H463" s="33">
        <v>22.75</v>
      </c>
      <c r="I463" s="33">
        <v>24.75</v>
      </c>
      <c r="J463" s="33">
        <v>20.74</v>
      </c>
      <c r="K463" s="33">
        <v>22.12</v>
      </c>
    </row>
    <row r="464" spans="1:11" x14ac:dyDescent="0.3">
      <c r="A464" s="20" t="s">
        <v>1283</v>
      </c>
      <c r="B464" s="28" t="s">
        <v>892</v>
      </c>
      <c r="C464" s="31" t="s">
        <v>3956</v>
      </c>
      <c r="D464" s="14">
        <v>22.931760000000001</v>
      </c>
      <c r="E464" s="33">
        <v>26.47</v>
      </c>
      <c r="F464" s="33">
        <v>26.87</v>
      </c>
      <c r="G464" s="33">
        <v>27.81</v>
      </c>
      <c r="H464" s="33">
        <v>30.88</v>
      </c>
      <c r="I464" s="33">
        <v>33.61</v>
      </c>
      <c r="J464" s="33">
        <v>28.14</v>
      </c>
      <c r="K464" s="33">
        <v>30.03</v>
      </c>
    </row>
    <row r="465" spans="1:11" x14ac:dyDescent="0.3">
      <c r="A465" s="20" t="s">
        <v>1282</v>
      </c>
      <c r="B465" s="28" t="s">
        <v>1444</v>
      </c>
      <c r="C465" s="31" t="s">
        <v>3956</v>
      </c>
      <c r="D465" s="14">
        <v>23.501560000000005</v>
      </c>
      <c r="E465" s="33">
        <v>27.12</v>
      </c>
      <c r="F465" s="33">
        <v>27.53</v>
      </c>
      <c r="G465" s="33">
        <v>28.49</v>
      </c>
      <c r="H465" s="33">
        <v>31.63</v>
      </c>
      <c r="I465" s="33">
        <v>34.42</v>
      </c>
      <c r="J465" s="33">
        <v>28.83</v>
      </c>
      <c r="K465" s="33">
        <v>30.76</v>
      </c>
    </row>
    <row r="466" spans="1:11" x14ac:dyDescent="0.3">
      <c r="A466" s="20" t="s">
        <v>1281</v>
      </c>
      <c r="B466" s="28" t="s">
        <v>1442</v>
      </c>
      <c r="C466" s="31" t="s">
        <v>3956</v>
      </c>
      <c r="D466" s="14">
        <v>28.411640000000002</v>
      </c>
      <c r="E466" s="33">
        <v>32.79</v>
      </c>
      <c r="F466" s="33">
        <v>33.29</v>
      </c>
      <c r="G466" s="33">
        <v>34.450000000000003</v>
      </c>
      <c r="H466" s="33">
        <v>38.25</v>
      </c>
      <c r="I466" s="33">
        <v>41.63</v>
      </c>
      <c r="J466" s="33">
        <v>34.86</v>
      </c>
      <c r="K466" s="33">
        <v>37.19</v>
      </c>
    </row>
    <row r="467" spans="1:11" x14ac:dyDescent="0.3">
      <c r="A467" s="20" t="s">
        <v>1280</v>
      </c>
      <c r="B467" s="28" t="s">
        <v>4320</v>
      </c>
      <c r="C467" s="31" t="s">
        <v>3956</v>
      </c>
      <c r="D467" s="14">
        <v>31.036299999999994</v>
      </c>
      <c r="E467" s="33">
        <v>35.82</v>
      </c>
      <c r="F467" s="33">
        <v>36.36</v>
      </c>
      <c r="G467" s="33">
        <v>37.619999999999997</v>
      </c>
      <c r="H467" s="33">
        <v>41.78</v>
      </c>
      <c r="I467" s="33">
        <v>45.46</v>
      </c>
      <c r="J467" s="33">
        <v>38.08</v>
      </c>
      <c r="K467" s="33">
        <v>40.619999999999997</v>
      </c>
    </row>
    <row r="468" spans="1:11" x14ac:dyDescent="0.3">
      <c r="A468" s="20" t="s">
        <v>1279</v>
      </c>
      <c r="B468" s="28" t="s">
        <v>1448</v>
      </c>
      <c r="C468" s="31" t="s">
        <v>3956</v>
      </c>
      <c r="D468" s="14">
        <v>24.625119999999995</v>
      </c>
      <c r="E468" s="33">
        <v>28.42</v>
      </c>
      <c r="F468" s="33">
        <v>28.85</v>
      </c>
      <c r="G468" s="33">
        <v>29.85</v>
      </c>
      <c r="H468" s="33">
        <v>33.15</v>
      </c>
      <c r="I468" s="33">
        <v>36.07</v>
      </c>
      <c r="J468" s="33">
        <v>30.21</v>
      </c>
      <c r="K468" s="33">
        <v>32.229999999999997</v>
      </c>
    </row>
    <row r="469" spans="1:11" x14ac:dyDescent="0.3">
      <c r="A469" s="20" t="s">
        <v>1278</v>
      </c>
      <c r="B469" s="28" t="s">
        <v>1277</v>
      </c>
      <c r="C469" s="31" t="s">
        <v>3956</v>
      </c>
      <c r="D469" s="14">
        <v>29.513880000000007</v>
      </c>
      <c r="E469" s="33">
        <v>34.07</v>
      </c>
      <c r="F469" s="33">
        <v>34.58</v>
      </c>
      <c r="G469" s="33">
        <v>35.78</v>
      </c>
      <c r="H469" s="33">
        <v>39.74</v>
      </c>
      <c r="I469" s="33">
        <v>43.24</v>
      </c>
      <c r="J469" s="33">
        <v>36.21</v>
      </c>
      <c r="K469" s="33">
        <v>38.64</v>
      </c>
    </row>
    <row r="470" spans="1:11" ht="20.399999999999999" x14ac:dyDescent="0.3">
      <c r="A470" s="20" t="s">
        <v>1276</v>
      </c>
      <c r="B470" s="28" t="s">
        <v>4319</v>
      </c>
      <c r="C470" s="31" t="s">
        <v>3956</v>
      </c>
      <c r="D470" s="14">
        <v>32.112879999999997</v>
      </c>
      <c r="E470" s="33">
        <v>37.06</v>
      </c>
      <c r="F470" s="33">
        <v>37.619999999999997</v>
      </c>
      <c r="G470" s="33">
        <v>38.93</v>
      </c>
      <c r="H470" s="33">
        <v>43.23</v>
      </c>
      <c r="I470" s="33">
        <v>47.04</v>
      </c>
      <c r="J470" s="33">
        <v>39.4</v>
      </c>
      <c r="K470" s="33">
        <v>42.03</v>
      </c>
    </row>
    <row r="471" spans="1:11" ht="20.399999999999999" x14ac:dyDescent="0.3">
      <c r="A471" s="20" t="s">
        <v>1275</v>
      </c>
      <c r="B471" s="28" t="s">
        <v>1274</v>
      </c>
      <c r="C471" s="31" t="s">
        <v>3956</v>
      </c>
      <c r="D471" s="14">
        <v>36.6541</v>
      </c>
      <c r="E471" s="33">
        <v>42.31</v>
      </c>
      <c r="F471" s="33">
        <v>42.95</v>
      </c>
      <c r="G471" s="33">
        <v>44.45</v>
      </c>
      <c r="H471" s="33">
        <v>49.36</v>
      </c>
      <c r="I471" s="33">
        <v>53.71</v>
      </c>
      <c r="J471" s="33">
        <v>44.98</v>
      </c>
      <c r="K471" s="33">
        <v>47.99</v>
      </c>
    </row>
    <row r="472" spans="1:11" x14ac:dyDescent="0.3">
      <c r="A472" s="20" t="s">
        <v>1273</v>
      </c>
      <c r="B472" s="28" t="s">
        <v>4318</v>
      </c>
      <c r="C472" s="31" t="s">
        <v>3956</v>
      </c>
      <c r="D472" s="14">
        <v>24.593799999999998</v>
      </c>
      <c r="E472" s="33">
        <v>28.38</v>
      </c>
      <c r="F472" s="33">
        <v>28.81</v>
      </c>
      <c r="G472" s="33">
        <v>29.81</v>
      </c>
      <c r="H472" s="33">
        <v>33.1</v>
      </c>
      <c r="I472" s="33">
        <v>36.020000000000003</v>
      </c>
      <c r="J472" s="33">
        <v>30.17</v>
      </c>
      <c r="K472" s="33">
        <v>32.19</v>
      </c>
    </row>
    <row r="473" spans="1:11" ht="20.399999999999999" x14ac:dyDescent="0.3">
      <c r="A473" s="20" t="s">
        <v>1272</v>
      </c>
      <c r="B473" s="28" t="s">
        <v>4317</v>
      </c>
      <c r="C473" s="31" t="s">
        <v>3956</v>
      </c>
      <c r="D473" s="14">
        <v>32.09722</v>
      </c>
      <c r="E473" s="33">
        <v>37.04</v>
      </c>
      <c r="F473" s="33">
        <v>37.6</v>
      </c>
      <c r="G473" s="33">
        <v>38.909999999999997</v>
      </c>
      <c r="H473" s="33">
        <v>43.21</v>
      </c>
      <c r="I473" s="33">
        <v>47.01</v>
      </c>
      <c r="J473" s="33">
        <v>39.380000000000003</v>
      </c>
      <c r="K473" s="33">
        <v>42.01</v>
      </c>
    </row>
    <row r="474" spans="1:11" x14ac:dyDescent="0.3">
      <c r="A474" s="20" t="s">
        <v>1271</v>
      </c>
      <c r="B474" s="28" t="s">
        <v>1270</v>
      </c>
      <c r="C474" s="31" t="s">
        <v>3956</v>
      </c>
      <c r="D474" s="14">
        <v>24.989640000000005</v>
      </c>
      <c r="E474" s="33">
        <v>28.84</v>
      </c>
      <c r="F474" s="33">
        <v>29.28</v>
      </c>
      <c r="G474" s="33">
        <v>30.3</v>
      </c>
      <c r="H474" s="33">
        <v>33.64</v>
      </c>
      <c r="I474" s="33">
        <v>36.61</v>
      </c>
      <c r="J474" s="33">
        <v>30.66</v>
      </c>
      <c r="K474" s="33">
        <v>32.71</v>
      </c>
    </row>
    <row r="475" spans="1:11" x14ac:dyDescent="0.3">
      <c r="A475" s="20" t="s">
        <v>1269</v>
      </c>
      <c r="B475" s="28" t="s">
        <v>1268</v>
      </c>
      <c r="C475" s="31" t="s">
        <v>3956</v>
      </c>
      <c r="D475" s="14">
        <v>25.64472</v>
      </c>
      <c r="E475" s="33">
        <v>29.6</v>
      </c>
      <c r="F475" s="33">
        <v>30.05</v>
      </c>
      <c r="G475" s="33">
        <v>31.09</v>
      </c>
      <c r="H475" s="33">
        <v>34.520000000000003</v>
      </c>
      <c r="I475" s="33">
        <v>37.57</v>
      </c>
      <c r="J475" s="33">
        <v>31.46</v>
      </c>
      <c r="K475" s="33">
        <v>33.57</v>
      </c>
    </row>
    <row r="476" spans="1:11" x14ac:dyDescent="0.3">
      <c r="A476" s="20" t="s">
        <v>1267</v>
      </c>
      <c r="B476" s="28" t="s">
        <v>4316</v>
      </c>
      <c r="C476" s="31" t="s">
        <v>3956</v>
      </c>
      <c r="D476" s="14">
        <v>27.968820000000001</v>
      </c>
      <c r="E476" s="33">
        <v>32.28</v>
      </c>
      <c r="F476" s="33">
        <v>32.770000000000003</v>
      </c>
      <c r="G476" s="33">
        <v>33.909999999999997</v>
      </c>
      <c r="H476" s="33">
        <v>37.65</v>
      </c>
      <c r="I476" s="33">
        <v>40.97</v>
      </c>
      <c r="J476" s="33">
        <v>34.31</v>
      </c>
      <c r="K476" s="33">
        <v>36.61</v>
      </c>
    </row>
    <row r="477" spans="1:11" x14ac:dyDescent="0.3">
      <c r="A477" s="20" t="s">
        <v>1266</v>
      </c>
      <c r="B477" s="28" t="s">
        <v>4315</v>
      </c>
      <c r="C477" s="31" t="s">
        <v>3956</v>
      </c>
      <c r="D477" s="14">
        <v>32.8889</v>
      </c>
      <c r="E477" s="33">
        <v>37.96</v>
      </c>
      <c r="F477" s="33">
        <v>38.54</v>
      </c>
      <c r="G477" s="33">
        <v>39.880000000000003</v>
      </c>
      <c r="H477" s="33">
        <v>44.28</v>
      </c>
      <c r="I477" s="33">
        <v>48.19</v>
      </c>
      <c r="J477" s="33">
        <v>40.36</v>
      </c>
      <c r="K477" s="33">
        <v>43.06</v>
      </c>
    </row>
    <row r="478" spans="1:11" x14ac:dyDescent="0.3">
      <c r="A478" s="20" t="s">
        <v>1265</v>
      </c>
      <c r="B478" s="28" t="s">
        <v>4314</v>
      </c>
      <c r="C478" s="31" t="s">
        <v>3956</v>
      </c>
      <c r="D478" s="14">
        <v>35.487899999999996</v>
      </c>
      <c r="E478" s="33">
        <v>40.96</v>
      </c>
      <c r="F478" s="33">
        <v>41.58</v>
      </c>
      <c r="G478" s="33">
        <v>43.03</v>
      </c>
      <c r="H478" s="33">
        <v>47.77</v>
      </c>
      <c r="I478" s="33">
        <v>51.99</v>
      </c>
      <c r="J478" s="33">
        <v>43.54</v>
      </c>
      <c r="K478" s="33">
        <v>46.45</v>
      </c>
    </row>
    <row r="479" spans="1:11" ht="20.399999999999999" x14ac:dyDescent="0.3">
      <c r="A479" s="20" t="s">
        <v>1264</v>
      </c>
      <c r="B479" s="28" t="s">
        <v>1263</v>
      </c>
      <c r="C479" s="31" t="s">
        <v>3956</v>
      </c>
      <c r="D479" s="14">
        <v>40.029119999999992</v>
      </c>
      <c r="E479" s="33">
        <v>46.21</v>
      </c>
      <c r="F479" s="33">
        <v>46.91</v>
      </c>
      <c r="G479" s="33">
        <v>48.54</v>
      </c>
      <c r="H479" s="33">
        <v>53.9</v>
      </c>
      <c r="I479" s="33">
        <v>58.66</v>
      </c>
      <c r="J479" s="33">
        <v>49.12</v>
      </c>
      <c r="K479" s="33">
        <v>52.41</v>
      </c>
    </row>
    <row r="480" spans="1:11" ht="20.399999999999999" x14ac:dyDescent="0.3">
      <c r="A480" s="20" t="s">
        <v>1262</v>
      </c>
      <c r="B480" s="28" t="s">
        <v>4313</v>
      </c>
      <c r="C480" s="31" t="s">
        <v>3956</v>
      </c>
      <c r="D480" s="14">
        <v>32.071560000000005</v>
      </c>
      <c r="E480" s="33">
        <v>37.020000000000003</v>
      </c>
      <c r="F480" s="33">
        <v>37.58</v>
      </c>
      <c r="G480" s="33">
        <v>38.880000000000003</v>
      </c>
      <c r="H480" s="33">
        <v>43.17</v>
      </c>
      <c r="I480" s="33">
        <v>46.98</v>
      </c>
      <c r="J480" s="33">
        <v>39.35</v>
      </c>
      <c r="K480" s="33">
        <v>41.98</v>
      </c>
    </row>
    <row r="481" spans="1:11" ht="20.399999999999999" x14ac:dyDescent="0.3">
      <c r="A481" s="20" t="s">
        <v>1261</v>
      </c>
      <c r="B481" s="28" t="s">
        <v>4312</v>
      </c>
      <c r="C481" s="31" t="s">
        <v>3956</v>
      </c>
      <c r="D481" s="14">
        <v>39.518000000000008</v>
      </c>
      <c r="E481" s="33">
        <v>45.61</v>
      </c>
      <c r="F481" s="33">
        <v>46.3</v>
      </c>
      <c r="G481" s="33">
        <v>47.91</v>
      </c>
      <c r="H481" s="33">
        <v>53.2</v>
      </c>
      <c r="I481" s="33">
        <v>57.9</v>
      </c>
      <c r="J481" s="33">
        <v>48.49</v>
      </c>
      <c r="K481" s="33">
        <v>51.73</v>
      </c>
    </row>
    <row r="482" spans="1:11" x14ac:dyDescent="0.3">
      <c r="A482" s="20" t="s">
        <v>1260</v>
      </c>
      <c r="B482" s="28" t="s">
        <v>4311</v>
      </c>
      <c r="C482" s="31" t="s">
        <v>3956</v>
      </c>
      <c r="D482" s="14">
        <v>29.102380000000004</v>
      </c>
      <c r="E482" s="33">
        <v>33.590000000000003</v>
      </c>
      <c r="F482" s="33">
        <v>34.1</v>
      </c>
      <c r="G482" s="33">
        <v>35.28</v>
      </c>
      <c r="H482" s="33">
        <v>39.18</v>
      </c>
      <c r="I482" s="33">
        <v>42.63</v>
      </c>
      <c r="J482" s="33">
        <v>35.71</v>
      </c>
      <c r="K482" s="33">
        <v>38.090000000000003</v>
      </c>
    </row>
    <row r="483" spans="1:11" x14ac:dyDescent="0.3">
      <c r="A483" s="20" t="s">
        <v>1259</v>
      </c>
      <c r="B483" s="28" t="s">
        <v>4310</v>
      </c>
      <c r="C483" s="31" t="s">
        <v>3956</v>
      </c>
      <c r="D483" s="14">
        <v>27.57864</v>
      </c>
      <c r="E483" s="33">
        <v>31.83</v>
      </c>
      <c r="F483" s="33">
        <v>32.31</v>
      </c>
      <c r="G483" s="33">
        <v>33.43</v>
      </c>
      <c r="H483" s="33">
        <v>37.119999999999997</v>
      </c>
      <c r="I483" s="33">
        <v>40.39</v>
      </c>
      <c r="J483" s="33">
        <v>33.83</v>
      </c>
      <c r="K483" s="33">
        <v>36.1</v>
      </c>
    </row>
    <row r="484" spans="1:11" x14ac:dyDescent="0.3">
      <c r="A484" s="20" t="s">
        <v>1258</v>
      </c>
      <c r="B484" s="28" t="s">
        <v>1257</v>
      </c>
      <c r="C484" s="31" t="s">
        <v>3956</v>
      </c>
      <c r="D484" s="14">
        <v>19.800319999999999</v>
      </c>
      <c r="E484" s="33">
        <v>22.85</v>
      </c>
      <c r="F484" s="33">
        <v>23.2</v>
      </c>
      <c r="G484" s="33">
        <v>24.01</v>
      </c>
      <c r="H484" s="33">
        <v>26.65</v>
      </c>
      <c r="I484" s="33">
        <v>29</v>
      </c>
      <c r="J484" s="33">
        <v>24.29</v>
      </c>
      <c r="K484" s="33">
        <v>25.92</v>
      </c>
    </row>
    <row r="485" spans="1:11" x14ac:dyDescent="0.3">
      <c r="A485" s="20" t="s">
        <v>1256</v>
      </c>
      <c r="B485" s="28" t="s">
        <v>4309</v>
      </c>
      <c r="C485" s="31" t="s">
        <v>3956</v>
      </c>
      <c r="D485" s="14">
        <v>23.876079999999995</v>
      </c>
      <c r="E485" s="33">
        <v>27.55</v>
      </c>
      <c r="F485" s="33">
        <v>27.97</v>
      </c>
      <c r="G485" s="33">
        <v>28.94</v>
      </c>
      <c r="H485" s="33">
        <v>32.130000000000003</v>
      </c>
      <c r="I485" s="33">
        <v>34.97</v>
      </c>
      <c r="J485" s="33">
        <v>29.29</v>
      </c>
      <c r="K485" s="33">
        <v>31.25</v>
      </c>
    </row>
    <row r="486" spans="1:11" x14ac:dyDescent="0.3">
      <c r="A486" s="20" t="s">
        <v>1255</v>
      </c>
      <c r="B486" s="28" t="s">
        <v>1254</v>
      </c>
      <c r="C486" s="31" t="s">
        <v>3956</v>
      </c>
      <c r="D486" s="14">
        <v>27.194119999999998</v>
      </c>
      <c r="E486" s="33">
        <v>31.39</v>
      </c>
      <c r="F486" s="33">
        <v>31.86</v>
      </c>
      <c r="G486" s="33">
        <v>32.97</v>
      </c>
      <c r="H486" s="33">
        <v>36.61</v>
      </c>
      <c r="I486" s="33">
        <v>39.83</v>
      </c>
      <c r="J486" s="33">
        <v>33.36</v>
      </c>
      <c r="K486" s="33">
        <v>35.590000000000003</v>
      </c>
    </row>
    <row r="487" spans="1:11" x14ac:dyDescent="0.3">
      <c r="A487" s="20" t="s">
        <v>1253</v>
      </c>
      <c r="B487" s="28" t="s">
        <v>4308</v>
      </c>
      <c r="C487" s="31" t="s">
        <v>3956</v>
      </c>
      <c r="D487" s="14">
        <v>28.336359999999999</v>
      </c>
      <c r="E487" s="33">
        <v>32.700000000000003</v>
      </c>
      <c r="F487" s="33">
        <v>33.19</v>
      </c>
      <c r="G487" s="33">
        <v>34.340000000000003</v>
      </c>
      <c r="H487" s="33">
        <v>38.130000000000003</v>
      </c>
      <c r="I487" s="33">
        <v>41.49</v>
      </c>
      <c r="J487" s="33">
        <v>34.76</v>
      </c>
      <c r="K487" s="33">
        <v>37.08</v>
      </c>
    </row>
    <row r="488" spans="1:11" x14ac:dyDescent="0.3">
      <c r="A488" s="20" t="s">
        <v>1252</v>
      </c>
      <c r="B488" s="28" t="s">
        <v>4307</v>
      </c>
      <c r="C488" s="31" t="s">
        <v>3956</v>
      </c>
      <c r="D488" s="14">
        <v>35.742800000000003</v>
      </c>
      <c r="E488" s="33">
        <v>41.25</v>
      </c>
      <c r="F488" s="33">
        <v>41.88</v>
      </c>
      <c r="G488" s="33">
        <v>43.33</v>
      </c>
      <c r="H488" s="33">
        <v>48.12</v>
      </c>
      <c r="I488" s="33">
        <v>52.36</v>
      </c>
      <c r="J488" s="33">
        <v>43.85</v>
      </c>
      <c r="K488" s="33">
        <v>46.79</v>
      </c>
    </row>
    <row r="489" spans="1:11" x14ac:dyDescent="0.3">
      <c r="A489" s="20" t="s">
        <v>1251</v>
      </c>
      <c r="B489" s="28" t="s">
        <v>4306</v>
      </c>
      <c r="C489" s="31" t="s">
        <v>3956</v>
      </c>
      <c r="D489" s="14">
        <v>25.05228</v>
      </c>
      <c r="E489" s="33">
        <v>28.92</v>
      </c>
      <c r="F489" s="33">
        <v>29.35</v>
      </c>
      <c r="G489" s="33">
        <v>30.37</v>
      </c>
      <c r="H489" s="33">
        <v>33.729999999999997</v>
      </c>
      <c r="I489" s="33">
        <v>36.700000000000003</v>
      </c>
      <c r="J489" s="33">
        <v>30.74</v>
      </c>
      <c r="K489" s="33">
        <v>32.79</v>
      </c>
    </row>
    <row r="490" spans="1:11" x14ac:dyDescent="0.3">
      <c r="A490" s="20" t="s">
        <v>1250</v>
      </c>
      <c r="B490" s="28" t="s">
        <v>4305</v>
      </c>
      <c r="C490" s="31" t="s">
        <v>3956</v>
      </c>
      <c r="D490" s="14">
        <v>33.78454</v>
      </c>
      <c r="E490" s="33">
        <v>39</v>
      </c>
      <c r="F490" s="33">
        <v>39.590000000000003</v>
      </c>
      <c r="G490" s="33">
        <v>40.97</v>
      </c>
      <c r="H490" s="33">
        <v>45.5</v>
      </c>
      <c r="I490" s="33">
        <v>49.52</v>
      </c>
      <c r="J490" s="33">
        <v>41.46</v>
      </c>
      <c r="K490" s="33">
        <v>44.24</v>
      </c>
    </row>
    <row r="491" spans="1:11" x14ac:dyDescent="0.3">
      <c r="A491" s="20" t="s">
        <v>1248</v>
      </c>
      <c r="B491" s="28" t="s">
        <v>1247</v>
      </c>
      <c r="C491" s="31" t="s">
        <v>3956</v>
      </c>
      <c r="D491" s="14">
        <v>23.860420000000005</v>
      </c>
      <c r="E491" s="33">
        <v>27.54</v>
      </c>
      <c r="F491" s="33">
        <v>27.95</v>
      </c>
      <c r="G491" s="33">
        <v>28.92</v>
      </c>
      <c r="H491" s="33">
        <v>32.11</v>
      </c>
      <c r="I491" s="33">
        <v>34.94</v>
      </c>
      <c r="J491" s="33">
        <v>29.27</v>
      </c>
      <c r="K491" s="33">
        <v>31.23</v>
      </c>
    </row>
    <row r="492" spans="1:11" x14ac:dyDescent="0.3">
      <c r="A492" s="20" t="s">
        <v>1246</v>
      </c>
      <c r="B492" s="28" t="s">
        <v>1245</v>
      </c>
      <c r="C492" s="31" t="s">
        <v>3956</v>
      </c>
      <c r="D492" s="14">
        <v>35.82808</v>
      </c>
      <c r="E492" s="33">
        <v>41.36</v>
      </c>
      <c r="F492" s="33">
        <v>41.99</v>
      </c>
      <c r="G492" s="33">
        <v>43.45</v>
      </c>
      <c r="H492" s="33">
        <v>48.25</v>
      </c>
      <c r="I492" s="33">
        <v>52.51</v>
      </c>
      <c r="J492" s="33">
        <v>43.97</v>
      </c>
      <c r="K492" s="33">
        <v>46.92</v>
      </c>
    </row>
    <row r="493" spans="1:11" ht="20.399999999999999" x14ac:dyDescent="0.3">
      <c r="A493" s="20" t="s">
        <v>1244</v>
      </c>
      <c r="B493" s="28" t="s">
        <v>4304</v>
      </c>
      <c r="C493" s="31" t="s">
        <v>3956</v>
      </c>
      <c r="D493" s="14">
        <v>24.095320000000001</v>
      </c>
      <c r="E493" s="33">
        <v>27.81</v>
      </c>
      <c r="F493" s="33">
        <v>28.23</v>
      </c>
      <c r="G493" s="33">
        <v>29.21</v>
      </c>
      <c r="H493" s="33">
        <v>32.44</v>
      </c>
      <c r="I493" s="33">
        <v>35.299999999999997</v>
      </c>
      <c r="J493" s="33">
        <v>29.56</v>
      </c>
      <c r="K493" s="33">
        <v>31.54</v>
      </c>
    </row>
    <row r="494" spans="1:11" x14ac:dyDescent="0.3">
      <c r="A494" s="20" t="s">
        <v>1243</v>
      </c>
      <c r="B494" s="28" t="s">
        <v>4303</v>
      </c>
      <c r="C494" s="31" t="s">
        <v>3956</v>
      </c>
      <c r="D494" s="14">
        <v>25.244540000000001</v>
      </c>
      <c r="E494" s="33">
        <v>29.14</v>
      </c>
      <c r="F494" s="33">
        <v>29.58</v>
      </c>
      <c r="G494" s="33">
        <v>30.61</v>
      </c>
      <c r="H494" s="33">
        <v>33.99</v>
      </c>
      <c r="I494" s="33">
        <v>36.979999999999997</v>
      </c>
      <c r="J494" s="33">
        <v>30.97</v>
      </c>
      <c r="K494" s="33">
        <v>33.04</v>
      </c>
    </row>
    <row r="495" spans="1:11" x14ac:dyDescent="0.3">
      <c r="A495" s="20" t="s">
        <v>1242</v>
      </c>
      <c r="B495" s="28" t="s">
        <v>4302</v>
      </c>
      <c r="C495" s="31" t="s">
        <v>3956</v>
      </c>
      <c r="D495" s="14">
        <v>26.903559999999999</v>
      </c>
      <c r="E495" s="33">
        <v>31.05</v>
      </c>
      <c r="F495" s="33">
        <v>31.52</v>
      </c>
      <c r="G495" s="33">
        <v>32.619999999999997</v>
      </c>
      <c r="H495" s="33">
        <v>36.22</v>
      </c>
      <c r="I495" s="33">
        <v>39.42</v>
      </c>
      <c r="J495" s="33">
        <v>33.01</v>
      </c>
      <c r="K495" s="33">
        <v>35.22</v>
      </c>
    </row>
    <row r="496" spans="1:11" ht="20.399999999999999" x14ac:dyDescent="0.3">
      <c r="A496" s="20" t="s">
        <v>1241</v>
      </c>
      <c r="B496" s="28" t="s">
        <v>4297</v>
      </c>
      <c r="C496" s="31" t="s">
        <v>3956</v>
      </c>
      <c r="D496" s="14">
        <v>33.553980000000003</v>
      </c>
      <c r="E496" s="33">
        <v>38.729999999999997</v>
      </c>
      <c r="F496" s="33">
        <v>39.32</v>
      </c>
      <c r="G496" s="33">
        <v>40.68</v>
      </c>
      <c r="H496" s="33">
        <v>45.17</v>
      </c>
      <c r="I496" s="33">
        <v>49.16</v>
      </c>
      <c r="J496" s="33">
        <v>41.17</v>
      </c>
      <c r="K496" s="33">
        <v>43.92</v>
      </c>
    </row>
    <row r="497" spans="1:11" ht="20.399999999999999" x14ac:dyDescent="0.3">
      <c r="A497" s="20" t="s">
        <v>1240</v>
      </c>
      <c r="B497" s="28" t="s">
        <v>4301</v>
      </c>
      <c r="C497" s="31" t="s">
        <v>3956</v>
      </c>
      <c r="D497" s="14">
        <v>34.651880000000006</v>
      </c>
      <c r="E497" s="33">
        <v>40</v>
      </c>
      <c r="F497" s="33">
        <v>40.6</v>
      </c>
      <c r="G497" s="33">
        <v>42.02</v>
      </c>
      <c r="H497" s="33">
        <v>46.66</v>
      </c>
      <c r="I497" s="33">
        <v>50.78</v>
      </c>
      <c r="J497" s="33">
        <v>42.52</v>
      </c>
      <c r="K497" s="33">
        <v>45.37</v>
      </c>
    </row>
    <row r="498" spans="1:11" ht="20.399999999999999" x14ac:dyDescent="0.3">
      <c r="A498" s="20" t="s">
        <v>1239</v>
      </c>
      <c r="B498" s="28" t="s">
        <v>4300</v>
      </c>
      <c r="C498" s="31" t="s">
        <v>3956</v>
      </c>
      <c r="D498" s="14">
        <v>33.232099999999996</v>
      </c>
      <c r="E498" s="33">
        <v>38.36</v>
      </c>
      <c r="F498" s="33">
        <v>38.94</v>
      </c>
      <c r="G498" s="33">
        <v>40.29</v>
      </c>
      <c r="H498" s="33">
        <v>44.75</v>
      </c>
      <c r="I498" s="33">
        <v>48.69</v>
      </c>
      <c r="J498" s="33">
        <v>40.78</v>
      </c>
      <c r="K498" s="33">
        <v>43.51</v>
      </c>
    </row>
    <row r="499" spans="1:11" ht="20.399999999999999" x14ac:dyDescent="0.3">
      <c r="A499" s="20" t="s">
        <v>1238</v>
      </c>
      <c r="B499" s="28" t="s">
        <v>4299</v>
      </c>
      <c r="C499" s="31" t="s">
        <v>3956</v>
      </c>
      <c r="D499" s="14">
        <v>46.363320000000002</v>
      </c>
      <c r="E499" s="33">
        <v>53.52</v>
      </c>
      <c r="F499" s="33">
        <v>54.33</v>
      </c>
      <c r="G499" s="33">
        <v>56.23</v>
      </c>
      <c r="H499" s="33">
        <v>62.44</v>
      </c>
      <c r="I499" s="33">
        <v>67.95</v>
      </c>
      <c r="J499" s="33">
        <v>56.9</v>
      </c>
      <c r="K499" s="33">
        <v>60.71</v>
      </c>
    </row>
    <row r="500" spans="1:11" ht="20.399999999999999" x14ac:dyDescent="0.3">
      <c r="A500" s="20" t="s">
        <v>1237</v>
      </c>
      <c r="B500" s="28" t="s">
        <v>3969</v>
      </c>
      <c r="C500" s="31" t="s">
        <v>3956</v>
      </c>
      <c r="D500" s="14">
        <v>56.602340000000012</v>
      </c>
      <c r="E500" s="33">
        <v>65.34</v>
      </c>
      <c r="F500" s="33">
        <v>66.33</v>
      </c>
      <c r="G500" s="33">
        <v>68.64</v>
      </c>
      <c r="H500" s="33">
        <v>76.23</v>
      </c>
      <c r="I500" s="33">
        <v>82.96</v>
      </c>
      <c r="J500" s="33">
        <v>69.47</v>
      </c>
      <c r="K500" s="33">
        <v>74.12</v>
      </c>
    </row>
    <row r="501" spans="1:11" ht="20.399999999999999" x14ac:dyDescent="0.3">
      <c r="A501" s="20" t="s">
        <v>1237</v>
      </c>
      <c r="B501" s="28" t="s">
        <v>3969</v>
      </c>
      <c r="C501" s="31" t="s">
        <v>3956</v>
      </c>
      <c r="D501" s="21">
        <v>77.188599999999994</v>
      </c>
      <c r="E501" s="33">
        <v>85.93</v>
      </c>
      <c r="F501" s="33">
        <v>86.92</v>
      </c>
      <c r="G501" s="33">
        <v>89.23</v>
      </c>
      <c r="H501" s="33">
        <v>96.82</v>
      </c>
      <c r="I501" s="33">
        <v>103.55</v>
      </c>
      <c r="J501" s="33">
        <v>90.05</v>
      </c>
      <c r="K501" s="33">
        <v>94.71</v>
      </c>
    </row>
    <row r="502" spans="1:11" ht="20.399999999999999" x14ac:dyDescent="0.3">
      <c r="A502" s="20" t="s">
        <v>1236</v>
      </c>
      <c r="B502" s="28" t="s">
        <v>4298</v>
      </c>
      <c r="C502" s="31" t="s">
        <v>3956</v>
      </c>
      <c r="D502" s="14">
        <v>30.792720000000003</v>
      </c>
      <c r="E502" s="33">
        <v>35.54</v>
      </c>
      <c r="F502" s="33">
        <v>36.08</v>
      </c>
      <c r="G502" s="33">
        <v>37.33</v>
      </c>
      <c r="H502" s="33">
        <v>41.46</v>
      </c>
      <c r="I502" s="33">
        <v>45.11</v>
      </c>
      <c r="J502" s="33">
        <v>37.78</v>
      </c>
      <c r="K502" s="33">
        <v>40.31</v>
      </c>
    </row>
    <row r="503" spans="1:11" ht="20.399999999999999" x14ac:dyDescent="0.3">
      <c r="A503" s="20" t="s">
        <v>1235</v>
      </c>
      <c r="B503" s="28" t="s">
        <v>4297</v>
      </c>
      <c r="C503" s="31" t="s">
        <v>3956</v>
      </c>
      <c r="D503" s="14">
        <v>32.035900000000005</v>
      </c>
      <c r="E503" s="33">
        <v>36.979999999999997</v>
      </c>
      <c r="F503" s="33">
        <v>37.54</v>
      </c>
      <c r="G503" s="33">
        <v>38.840000000000003</v>
      </c>
      <c r="H503" s="33">
        <v>43.13</v>
      </c>
      <c r="I503" s="33">
        <v>46.94</v>
      </c>
      <c r="J503" s="33">
        <v>39.31</v>
      </c>
      <c r="K503" s="33">
        <v>41.94</v>
      </c>
    </row>
    <row r="504" spans="1:11" ht="20.399999999999999" x14ac:dyDescent="0.3">
      <c r="A504" s="20" t="s">
        <v>1234</v>
      </c>
      <c r="B504" s="28" t="s">
        <v>4296</v>
      </c>
      <c r="C504" s="31" t="s">
        <v>3956</v>
      </c>
      <c r="D504" s="14">
        <v>43.778660000000002</v>
      </c>
      <c r="E504" s="33">
        <v>50.54</v>
      </c>
      <c r="F504" s="33">
        <v>51.3</v>
      </c>
      <c r="G504" s="33">
        <v>53.09</v>
      </c>
      <c r="H504" s="33">
        <v>58.96</v>
      </c>
      <c r="I504" s="33">
        <v>64.16</v>
      </c>
      <c r="J504" s="33">
        <v>53.73</v>
      </c>
      <c r="K504" s="33">
        <v>57.32</v>
      </c>
    </row>
    <row r="505" spans="1:11" ht="20.399999999999999" x14ac:dyDescent="0.3">
      <c r="A505" s="20" t="s">
        <v>1233</v>
      </c>
      <c r="B505" s="28" t="s">
        <v>4295</v>
      </c>
      <c r="C505" s="31" t="s">
        <v>3956</v>
      </c>
      <c r="D505" s="14">
        <v>44.849580000000003</v>
      </c>
      <c r="E505" s="33">
        <v>51.77</v>
      </c>
      <c r="F505" s="33">
        <v>52.56</v>
      </c>
      <c r="G505" s="33">
        <v>54.39</v>
      </c>
      <c r="H505" s="33">
        <v>60.4</v>
      </c>
      <c r="I505" s="33">
        <v>65.73</v>
      </c>
      <c r="J505" s="33">
        <v>55.04</v>
      </c>
      <c r="K505" s="33">
        <v>58.72</v>
      </c>
    </row>
    <row r="506" spans="1:11" x14ac:dyDescent="0.3">
      <c r="A506" s="20" t="s">
        <v>1232</v>
      </c>
      <c r="B506" s="28" t="s">
        <v>1231</v>
      </c>
      <c r="C506" s="31" t="s">
        <v>3956</v>
      </c>
      <c r="D506" s="14">
        <v>53.903720000000007</v>
      </c>
      <c r="E506" s="33">
        <v>62.23</v>
      </c>
      <c r="F506" s="33">
        <v>63.17</v>
      </c>
      <c r="G506" s="33">
        <v>65.37</v>
      </c>
      <c r="H506" s="33">
        <v>72.599999999999994</v>
      </c>
      <c r="I506" s="33">
        <v>79.010000000000005</v>
      </c>
      <c r="J506" s="33">
        <v>66.16</v>
      </c>
      <c r="K506" s="33">
        <v>70.59</v>
      </c>
    </row>
    <row r="507" spans="1:11" ht="20.399999999999999" x14ac:dyDescent="0.3">
      <c r="A507" s="20" t="s">
        <v>1230</v>
      </c>
      <c r="B507" s="28" t="s">
        <v>3968</v>
      </c>
      <c r="C507" s="31" t="s">
        <v>3956</v>
      </c>
      <c r="D507" s="14">
        <v>54.974639999999994</v>
      </c>
      <c r="E507" s="33">
        <v>63.47</v>
      </c>
      <c r="F507" s="33">
        <v>64.430000000000007</v>
      </c>
      <c r="G507" s="33">
        <v>66.67</v>
      </c>
      <c r="H507" s="33">
        <v>74.040000000000006</v>
      </c>
      <c r="I507" s="33">
        <v>80.569999999999993</v>
      </c>
      <c r="J507" s="33">
        <v>67.47</v>
      </c>
      <c r="K507" s="33">
        <v>71.989999999999995</v>
      </c>
    </row>
    <row r="508" spans="1:11" ht="20.399999999999999" x14ac:dyDescent="0.3">
      <c r="A508" s="20" t="s">
        <v>1230</v>
      </c>
      <c r="B508" s="28" t="s">
        <v>3968</v>
      </c>
      <c r="C508" s="31" t="s">
        <v>3956</v>
      </c>
      <c r="D508" s="14">
        <v>74.975600000000014</v>
      </c>
      <c r="E508" s="33">
        <v>83.47</v>
      </c>
      <c r="F508" s="33">
        <v>84.43</v>
      </c>
      <c r="G508" s="33">
        <v>86.67</v>
      </c>
      <c r="H508" s="33">
        <v>94.04</v>
      </c>
      <c r="I508" s="33">
        <v>100.58</v>
      </c>
      <c r="J508" s="33">
        <v>87.47</v>
      </c>
      <c r="K508" s="33">
        <v>91.99</v>
      </c>
    </row>
    <row r="509" spans="1:11" ht="20.399999999999999" x14ac:dyDescent="0.3">
      <c r="A509" s="20" t="s">
        <v>1229</v>
      </c>
      <c r="B509" s="28" t="s">
        <v>1228</v>
      </c>
      <c r="C509" s="31" t="s">
        <v>3956</v>
      </c>
      <c r="D509" s="14">
        <v>56.539699999999996</v>
      </c>
      <c r="E509" s="33">
        <v>65.27</v>
      </c>
      <c r="F509" s="33">
        <v>66.260000000000005</v>
      </c>
      <c r="G509" s="33">
        <v>68.569999999999993</v>
      </c>
      <c r="H509" s="33">
        <v>76.14</v>
      </c>
      <c r="I509" s="33">
        <v>82.87</v>
      </c>
      <c r="J509" s="33">
        <v>69.39</v>
      </c>
      <c r="K509" s="33">
        <v>74.040000000000006</v>
      </c>
    </row>
    <row r="510" spans="1:11" ht="20.399999999999999" x14ac:dyDescent="0.3">
      <c r="A510" s="20" t="s">
        <v>1229</v>
      </c>
      <c r="B510" s="28" t="s">
        <v>1228</v>
      </c>
      <c r="C510" s="31" t="s">
        <v>3956</v>
      </c>
      <c r="D510" s="14">
        <v>77.113</v>
      </c>
      <c r="E510" s="33">
        <v>85.84</v>
      </c>
      <c r="F510" s="33">
        <v>86.83</v>
      </c>
      <c r="G510" s="33">
        <v>89.14</v>
      </c>
      <c r="H510" s="33">
        <v>96.72</v>
      </c>
      <c r="I510" s="33">
        <v>103.44</v>
      </c>
      <c r="J510" s="33">
        <v>89.96</v>
      </c>
      <c r="K510" s="33">
        <v>94.61</v>
      </c>
    </row>
    <row r="511" spans="1:11" ht="20.399999999999999" x14ac:dyDescent="0.3">
      <c r="A511" s="20" t="s">
        <v>1227</v>
      </c>
      <c r="B511" s="28" t="s">
        <v>3967</v>
      </c>
      <c r="C511" s="31" t="s">
        <v>3956</v>
      </c>
      <c r="D511" s="14">
        <v>58.198719999999994</v>
      </c>
      <c r="E511" s="33">
        <v>67.19</v>
      </c>
      <c r="F511" s="33">
        <v>68.209999999999994</v>
      </c>
      <c r="G511" s="33">
        <v>70.58</v>
      </c>
      <c r="H511" s="33">
        <v>78.38</v>
      </c>
      <c r="I511" s="33">
        <v>85.3</v>
      </c>
      <c r="J511" s="33">
        <v>71.430000000000007</v>
      </c>
      <c r="K511" s="33">
        <v>76.209999999999994</v>
      </c>
    </row>
    <row r="512" spans="1:11" ht="20.399999999999999" x14ac:dyDescent="0.3">
      <c r="A512" s="20" t="s">
        <v>1227</v>
      </c>
      <c r="B512" s="28" t="s">
        <v>3967</v>
      </c>
      <c r="C512" s="31" t="s">
        <v>3956</v>
      </c>
      <c r="D512" s="14">
        <v>79.358800000000002</v>
      </c>
      <c r="E512" s="33">
        <v>88.35</v>
      </c>
      <c r="F512" s="33">
        <v>89.37</v>
      </c>
      <c r="G512" s="33">
        <v>91.74</v>
      </c>
      <c r="H512" s="33">
        <v>99.54</v>
      </c>
      <c r="I512" s="33">
        <v>106.46</v>
      </c>
      <c r="J512" s="33">
        <v>92.59</v>
      </c>
      <c r="K512" s="33">
        <v>97.37</v>
      </c>
    </row>
    <row r="513" spans="1:11" x14ac:dyDescent="0.3">
      <c r="A513" s="20" t="s">
        <v>1226</v>
      </c>
      <c r="B513" s="28" t="s">
        <v>4294</v>
      </c>
      <c r="C513" s="31" t="s">
        <v>3956</v>
      </c>
      <c r="D513" s="14">
        <v>46.96576000000001</v>
      </c>
      <c r="E513" s="33">
        <v>54.22</v>
      </c>
      <c r="F513" s="33">
        <v>55.04</v>
      </c>
      <c r="G513" s="33">
        <v>56.95</v>
      </c>
      <c r="H513" s="33">
        <v>63.24</v>
      </c>
      <c r="I513" s="33">
        <v>68.83</v>
      </c>
      <c r="J513" s="33">
        <v>57.64</v>
      </c>
      <c r="K513" s="33">
        <v>61.49</v>
      </c>
    </row>
    <row r="514" spans="1:11" x14ac:dyDescent="0.3">
      <c r="A514" s="20" t="s">
        <v>1225</v>
      </c>
      <c r="B514" s="28" t="s">
        <v>4293</v>
      </c>
      <c r="C514" s="31" t="s">
        <v>3956</v>
      </c>
      <c r="D514" s="14">
        <v>34.62055999999999</v>
      </c>
      <c r="E514" s="33">
        <v>39.96</v>
      </c>
      <c r="F514" s="33">
        <v>40.57</v>
      </c>
      <c r="G514" s="33">
        <v>41.98</v>
      </c>
      <c r="H514" s="33">
        <v>46.62</v>
      </c>
      <c r="I514" s="33">
        <v>50.73</v>
      </c>
      <c r="J514" s="33">
        <v>42.48</v>
      </c>
      <c r="K514" s="33">
        <v>45.33</v>
      </c>
    </row>
    <row r="515" spans="1:11" x14ac:dyDescent="0.3">
      <c r="A515" s="20" t="s">
        <v>1224</v>
      </c>
      <c r="B515" s="28" t="s">
        <v>1223</v>
      </c>
      <c r="C515" s="31" t="s">
        <v>3956</v>
      </c>
      <c r="D515" s="14">
        <v>12.440860000000001</v>
      </c>
      <c r="E515" s="33">
        <v>14.35</v>
      </c>
      <c r="F515" s="33">
        <v>14.57</v>
      </c>
      <c r="G515" s="33">
        <v>15.07</v>
      </c>
      <c r="H515" s="33">
        <v>16.73</v>
      </c>
      <c r="I515" s="33">
        <v>18.2</v>
      </c>
      <c r="J515" s="33">
        <v>15.25</v>
      </c>
      <c r="K515" s="33">
        <v>16.27</v>
      </c>
    </row>
    <row r="516" spans="1:11" x14ac:dyDescent="0.3">
      <c r="A516" s="20" t="s">
        <v>1222</v>
      </c>
      <c r="B516" s="28" t="s">
        <v>1159</v>
      </c>
      <c r="C516" s="31" t="s">
        <v>3956</v>
      </c>
      <c r="D516" s="14">
        <v>13.691019999999998</v>
      </c>
      <c r="E516" s="33">
        <v>15.8</v>
      </c>
      <c r="F516" s="33">
        <v>16.04</v>
      </c>
      <c r="G516" s="33">
        <v>16.600000000000001</v>
      </c>
      <c r="H516" s="33">
        <v>18.43</v>
      </c>
      <c r="I516" s="33">
        <v>20.059999999999999</v>
      </c>
      <c r="J516" s="33">
        <v>16.8</v>
      </c>
      <c r="K516" s="33">
        <v>17.920000000000002</v>
      </c>
    </row>
    <row r="517" spans="1:11" x14ac:dyDescent="0.3">
      <c r="A517" s="20" t="s">
        <v>1221</v>
      </c>
      <c r="B517" s="28" t="s">
        <v>4292</v>
      </c>
      <c r="C517" s="31" t="s">
        <v>3956</v>
      </c>
      <c r="D517" s="14">
        <v>29.113700000000001</v>
      </c>
      <c r="E517" s="33">
        <v>33.61</v>
      </c>
      <c r="F517" s="33">
        <v>34.11</v>
      </c>
      <c r="G517" s="33">
        <v>35.299999999999997</v>
      </c>
      <c r="H517" s="33">
        <v>39.200000000000003</v>
      </c>
      <c r="I517" s="33">
        <v>42.66</v>
      </c>
      <c r="J517" s="33">
        <v>35.72</v>
      </c>
      <c r="K517" s="33">
        <v>38.11</v>
      </c>
    </row>
    <row r="518" spans="1:11" ht="20.399999999999999" x14ac:dyDescent="0.3">
      <c r="A518" s="20" t="s">
        <v>1220</v>
      </c>
      <c r="B518" s="28" t="s">
        <v>1219</v>
      </c>
      <c r="C518" s="31" t="s">
        <v>3956</v>
      </c>
      <c r="D518" s="14">
        <v>25.31718</v>
      </c>
      <c r="E518" s="33">
        <v>29.22</v>
      </c>
      <c r="F518" s="33">
        <v>29.66</v>
      </c>
      <c r="G518" s="33">
        <v>30.69</v>
      </c>
      <c r="H518" s="33">
        <v>34.08</v>
      </c>
      <c r="I518" s="33">
        <v>37.090000000000003</v>
      </c>
      <c r="J518" s="33">
        <v>31.06</v>
      </c>
      <c r="K518" s="33">
        <v>33.14</v>
      </c>
    </row>
    <row r="519" spans="1:11" x14ac:dyDescent="0.3">
      <c r="A519" s="20" t="s">
        <v>1218</v>
      </c>
      <c r="B519" s="28" t="s">
        <v>4291</v>
      </c>
      <c r="C519" s="31" t="s">
        <v>3956</v>
      </c>
      <c r="D519" s="14">
        <v>38.167839999999998</v>
      </c>
      <c r="E519" s="33">
        <v>44.06</v>
      </c>
      <c r="F519" s="33">
        <v>44.73</v>
      </c>
      <c r="G519" s="33">
        <v>46.29</v>
      </c>
      <c r="H519" s="33">
        <v>51.4</v>
      </c>
      <c r="I519" s="33">
        <v>55.94</v>
      </c>
      <c r="J519" s="33">
        <v>46.84</v>
      </c>
      <c r="K519" s="33">
        <v>49.98</v>
      </c>
    </row>
    <row r="520" spans="1:11" x14ac:dyDescent="0.3">
      <c r="A520" s="20" t="s">
        <v>1217</v>
      </c>
      <c r="B520" s="28" t="s">
        <v>4290</v>
      </c>
      <c r="C520" s="31" t="s">
        <v>3956</v>
      </c>
      <c r="D520" s="14">
        <v>42.125299999999996</v>
      </c>
      <c r="E520" s="33">
        <v>48.63</v>
      </c>
      <c r="F520" s="33">
        <v>49.37</v>
      </c>
      <c r="G520" s="33">
        <v>51.09</v>
      </c>
      <c r="H520" s="33">
        <v>56.73</v>
      </c>
      <c r="I520" s="33">
        <v>61.74</v>
      </c>
      <c r="J520" s="33">
        <v>51.7</v>
      </c>
      <c r="K520" s="33">
        <v>55.16</v>
      </c>
    </row>
    <row r="521" spans="1:11" x14ac:dyDescent="0.3">
      <c r="A521" s="20" t="s">
        <v>1216</v>
      </c>
      <c r="B521" s="28" t="s">
        <v>4289</v>
      </c>
      <c r="C521" s="31" t="s">
        <v>3956</v>
      </c>
      <c r="D521" s="14">
        <v>39.650259999999996</v>
      </c>
      <c r="E521" s="33">
        <v>45.77</v>
      </c>
      <c r="F521" s="33">
        <v>46.47</v>
      </c>
      <c r="G521" s="33">
        <v>48.09</v>
      </c>
      <c r="H521" s="33">
        <v>53.4</v>
      </c>
      <c r="I521" s="33">
        <v>58.12</v>
      </c>
      <c r="J521" s="33">
        <v>48.66</v>
      </c>
      <c r="K521" s="33">
        <v>51.92</v>
      </c>
    </row>
    <row r="522" spans="1:11" x14ac:dyDescent="0.3">
      <c r="A522" s="20" t="s">
        <v>1215</v>
      </c>
      <c r="B522" s="28" t="s">
        <v>4288</v>
      </c>
      <c r="C522" s="31" t="s">
        <v>3956</v>
      </c>
      <c r="D522" s="14">
        <v>43.617719999999991</v>
      </c>
      <c r="E522" s="33">
        <v>50.35</v>
      </c>
      <c r="F522" s="33">
        <v>51.12</v>
      </c>
      <c r="G522" s="33">
        <v>52.9</v>
      </c>
      <c r="H522" s="33">
        <v>58.74</v>
      </c>
      <c r="I522" s="33">
        <v>63.93</v>
      </c>
      <c r="J522" s="33">
        <v>53.53</v>
      </c>
      <c r="K522" s="33">
        <v>57.12</v>
      </c>
    </row>
    <row r="523" spans="1:11" x14ac:dyDescent="0.3">
      <c r="A523" s="20" t="s">
        <v>1214</v>
      </c>
      <c r="B523" s="28" t="s">
        <v>4287</v>
      </c>
      <c r="C523" s="31" t="s">
        <v>3956</v>
      </c>
      <c r="D523" s="14">
        <v>39.530639999999998</v>
      </c>
      <c r="E523" s="33">
        <v>45.64</v>
      </c>
      <c r="F523" s="33">
        <v>46.33</v>
      </c>
      <c r="G523" s="33">
        <v>47.94</v>
      </c>
      <c r="H523" s="33">
        <v>53.24</v>
      </c>
      <c r="I523" s="33">
        <v>57.94</v>
      </c>
      <c r="J523" s="33">
        <v>48.52</v>
      </c>
      <c r="K523" s="33">
        <v>51.76</v>
      </c>
    </row>
    <row r="524" spans="1:11" x14ac:dyDescent="0.3">
      <c r="A524" s="20" t="s">
        <v>1213</v>
      </c>
      <c r="B524" s="28" t="s">
        <v>4286</v>
      </c>
      <c r="C524" s="31" t="s">
        <v>3956</v>
      </c>
      <c r="D524" s="14">
        <v>43.472440000000013</v>
      </c>
      <c r="E524" s="33">
        <v>50.19</v>
      </c>
      <c r="F524" s="33">
        <v>50.95</v>
      </c>
      <c r="G524" s="33">
        <v>52.72</v>
      </c>
      <c r="H524" s="33">
        <v>58.55</v>
      </c>
      <c r="I524" s="33">
        <v>63.72</v>
      </c>
      <c r="J524" s="33">
        <v>53.36</v>
      </c>
      <c r="K524" s="33">
        <v>56.93</v>
      </c>
    </row>
    <row r="525" spans="1:11" ht="20.399999999999999" x14ac:dyDescent="0.3">
      <c r="A525" s="20" t="s">
        <v>1212</v>
      </c>
      <c r="B525" s="28" t="s">
        <v>4285</v>
      </c>
      <c r="C525" s="31" t="s">
        <v>3956</v>
      </c>
      <c r="D525" s="14">
        <v>39.546299999999995</v>
      </c>
      <c r="E525" s="33">
        <v>45.65</v>
      </c>
      <c r="F525" s="33">
        <v>46.35</v>
      </c>
      <c r="G525" s="33">
        <v>47.96</v>
      </c>
      <c r="H525" s="33">
        <v>53.26</v>
      </c>
      <c r="I525" s="33">
        <v>57.96</v>
      </c>
      <c r="J525" s="33">
        <v>48.54</v>
      </c>
      <c r="K525" s="33">
        <v>51.79</v>
      </c>
    </row>
    <row r="526" spans="1:11" x14ac:dyDescent="0.3">
      <c r="A526" s="20" t="s">
        <v>1211</v>
      </c>
      <c r="B526" s="28" t="s">
        <v>4284</v>
      </c>
      <c r="C526" s="31" t="s">
        <v>3956</v>
      </c>
      <c r="D526" s="14">
        <v>43.493759999999995</v>
      </c>
      <c r="E526" s="33">
        <v>50.21</v>
      </c>
      <c r="F526" s="33">
        <v>50.97</v>
      </c>
      <c r="G526" s="33">
        <v>52.75</v>
      </c>
      <c r="H526" s="33">
        <v>58.58</v>
      </c>
      <c r="I526" s="33">
        <v>63.76</v>
      </c>
      <c r="J526" s="33">
        <v>53.38</v>
      </c>
      <c r="K526" s="33">
        <v>56.96</v>
      </c>
    </row>
    <row r="527" spans="1:11" ht="20.399999999999999" x14ac:dyDescent="0.3">
      <c r="A527" s="20" t="s">
        <v>1210</v>
      </c>
      <c r="B527" s="28" t="s">
        <v>4283</v>
      </c>
      <c r="C527" s="31" t="s">
        <v>3956</v>
      </c>
      <c r="D527" s="14">
        <v>40.997399999999992</v>
      </c>
      <c r="E527" s="33">
        <v>47.33</v>
      </c>
      <c r="F527" s="33">
        <v>48.05</v>
      </c>
      <c r="G527" s="33">
        <v>49.72</v>
      </c>
      <c r="H527" s="33">
        <v>55.22</v>
      </c>
      <c r="I527" s="33">
        <v>60.09</v>
      </c>
      <c r="J527" s="33">
        <v>50.32</v>
      </c>
      <c r="K527" s="33">
        <v>53.69</v>
      </c>
    </row>
    <row r="528" spans="1:11" ht="20.399999999999999" x14ac:dyDescent="0.3">
      <c r="A528" s="20" t="s">
        <v>1209</v>
      </c>
      <c r="B528" s="28" t="s">
        <v>4282</v>
      </c>
      <c r="C528" s="31" t="s">
        <v>3956</v>
      </c>
      <c r="D528" s="14">
        <v>44.954859999999989</v>
      </c>
      <c r="E528" s="33">
        <v>51.9</v>
      </c>
      <c r="F528" s="33">
        <v>52.69</v>
      </c>
      <c r="G528" s="33">
        <v>54.52</v>
      </c>
      <c r="H528" s="33">
        <v>60.55</v>
      </c>
      <c r="I528" s="33">
        <v>65.900000000000006</v>
      </c>
      <c r="J528" s="33">
        <v>55.18</v>
      </c>
      <c r="K528" s="33">
        <v>58.87</v>
      </c>
    </row>
    <row r="529" spans="1:11" x14ac:dyDescent="0.3">
      <c r="A529" s="20" t="s">
        <v>1208</v>
      </c>
      <c r="B529" s="28" t="s">
        <v>4281</v>
      </c>
      <c r="C529" s="31" t="s">
        <v>3956</v>
      </c>
      <c r="D529" s="14">
        <v>40.877780000000001</v>
      </c>
      <c r="E529" s="33">
        <v>47.19</v>
      </c>
      <c r="F529" s="33">
        <v>47.91</v>
      </c>
      <c r="G529" s="33">
        <v>49.58</v>
      </c>
      <c r="H529" s="33">
        <v>55.06</v>
      </c>
      <c r="I529" s="33">
        <v>59.92</v>
      </c>
      <c r="J529" s="33">
        <v>50.17</v>
      </c>
      <c r="K529" s="33">
        <v>53.53</v>
      </c>
    </row>
    <row r="530" spans="1:11" x14ac:dyDescent="0.3">
      <c r="A530" s="20" t="s">
        <v>1207</v>
      </c>
      <c r="B530" s="28" t="s">
        <v>4280</v>
      </c>
      <c r="C530" s="31" t="s">
        <v>3956</v>
      </c>
      <c r="D530" s="14">
        <v>44.845239999999997</v>
      </c>
      <c r="E530" s="33">
        <v>51.77</v>
      </c>
      <c r="F530" s="33">
        <v>52.56</v>
      </c>
      <c r="G530" s="33">
        <v>54.39</v>
      </c>
      <c r="H530" s="33">
        <v>60.4</v>
      </c>
      <c r="I530" s="33">
        <v>65.73</v>
      </c>
      <c r="J530" s="33">
        <v>55.04</v>
      </c>
      <c r="K530" s="33">
        <v>58.73</v>
      </c>
    </row>
    <row r="531" spans="1:11" x14ac:dyDescent="0.3">
      <c r="A531" s="20" t="s">
        <v>1206</v>
      </c>
      <c r="B531" s="28" t="s">
        <v>1205</v>
      </c>
      <c r="C531" s="31" t="s">
        <v>3956</v>
      </c>
      <c r="D531" s="14">
        <v>26.301119999999997</v>
      </c>
      <c r="E531" s="33">
        <v>30.36</v>
      </c>
      <c r="F531" s="33">
        <v>30.82</v>
      </c>
      <c r="G531" s="33">
        <v>31.89</v>
      </c>
      <c r="H531" s="33">
        <v>35.42</v>
      </c>
      <c r="I531" s="33">
        <v>38.54</v>
      </c>
      <c r="J531" s="33">
        <v>32.28</v>
      </c>
      <c r="K531" s="33">
        <v>34.44</v>
      </c>
    </row>
    <row r="532" spans="1:11" x14ac:dyDescent="0.3">
      <c r="A532" s="20" t="s">
        <v>1204</v>
      </c>
      <c r="B532" s="28" t="s">
        <v>1203</v>
      </c>
      <c r="C532" s="31" t="s">
        <v>3956</v>
      </c>
      <c r="D532" s="14">
        <v>25.510760000000001</v>
      </c>
      <c r="E532" s="33">
        <v>29.45</v>
      </c>
      <c r="F532" s="33">
        <v>29.89</v>
      </c>
      <c r="G532" s="33">
        <v>30.93</v>
      </c>
      <c r="H532" s="33">
        <v>34.35</v>
      </c>
      <c r="I532" s="33">
        <v>37.380000000000003</v>
      </c>
      <c r="J532" s="33">
        <v>31.31</v>
      </c>
      <c r="K532" s="33">
        <v>33.4</v>
      </c>
    </row>
    <row r="533" spans="1:11" ht="20.399999999999999" x14ac:dyDescent="0.3">
      <c r="A533" s="20" t="s">
        <v>1202</v>
      </c>
      <c r="B533" s="28" t="s">
        <v>1201</v>
      </c>
      <c r="C533" s="31" t="s">
        <v>3956</v>
      </c>
      <c r="D533" s="14">
        <v>13.908939999999999</v>
      </c>
      <c r="E533" s="33">
        <v>16.05</v>
      </c>
      <c r="F533" s="33">
        <v>16.3</v>
      </c>
      <c r="G533" s="33">
        <v>16.86</v>
      </c>
      <c r="H533" s="33">
        <v>18.72</v>
      </c>
      <c r="I533" s="33">
        <v>20.37</v>
      </c>
      <c r="J533" s="33">
        <v>17.059999999999999</v>
      </c>
      <c r="K533" s="33">
        <v>18.2</v>
      </c>
    </row>
    <row r="534" spans="1:11" ht="20.399999999999999" x14ac:dyDescent="0.3">
      <c r="A534" s="20" t="s">
        <v>1200</v>
      </c>
      <c r="B534" s="28" t="s">
        <v>4279</v>
      </c>
      <c r="C534" s="31" t="s">
        <v>3956</v>
      </c>
      <c r="D534" s="14">
        <v>31.486099999999997</v>
      </c>
      <c r="E534" s="33">
        <v>36.35</v>
      </c>
      <c r="F534" s="33">
        <v>36.9</v>
      </c>
      <c r="G534" s="33">
        <v>38.18</v>
      </c>
      <c r="H534" s="33">
        <v>42.4</v>
      </c>
      <c r="I534" s="33">
        <v>46.15</v>
      </c>
      <c r="J534" s="33">
        <v>38.64</v>
      </c>
      <c r="K534" s="33">
        <v>41.23</v>
      </c>
    </row>
    <row r="535" spans="1:11" x14ac:dyDescent="0.3">
      <c r="A535" s="20" t="s">
        <v>1199</v>
      </c>
      <c r="B535" s="28" t="s">
        <v>4278</v>
      </c>
      <c r="C535" s="31" t="s">
        <v>3956</v>
      </c>
      <c r="D535" s="14">
        <v>30.934980000000003</v>
      </c>
      <c r="E535" s="33">
        <v>35.71</v>
      </c>
      <c r="F535" s="33">
        <v>36.25</v>
      </c>
      <c r="G535" s="33">
        <v>37.520000000000003</v>
      </c>
      <c r="H535" s="33">
        <v>41.66</v>
      </c>
      <c r="I535" s="33">
        <v>45.34</v>
      </c>
      <c r="J535" s="33">
        <v>37.97</v>
      </c>
      <c r="K535" s="33">
        <v>40.51</v>
      </c>
    </row>
    <row r="536" spans="1:11" x14ac:dyDescent="0.3">
      <c r="A536" s="20" t="s">
        <v>1198</v>
      </c>
      <c r="B536" s="28" t="s">
        <v>4277</v>
      </c>
      <c r="C536" s="31" t="s">
        <v>3956</v>
      </c>
      <c r="D536" s="14">
        <v>31.787979999999997</v>
      </c>
      <c r="E536" s="33">
        <v>36.700000000000003</v>
      </c>
      <c r="F536" s="33">
        <v>37.25</v>
      </c>
      <c r="G536" s="33">
        <v>38.549999999999997</v>
      </c>
      <c r="H536" s="33">
        <v>42.81</v>
      </c>
      <c r="I536" s="33">
        <v>46.59</v>
      </c>
      <c r="J536" s="33">
        <v>39.01</v>
      </c>
      <c r="K536" s="33">
        <v>41.63</v>
      </c>
    </row>
    <row r="537" spans="1:11" ht="20.399999999999999" x14ac:dyDescent="0.3">
      <c r="A537" s="20" t="s">
        <v>1197</v>
      </c>
      <c r="B537" s="28" t="s">
        <v>4276</v>
      </c>
      <c r="C537" s="31" t="s">
        <v>3956</v>
      </c>
      <c r="D537" s="14">
        <v>35.157339999999998</v>
      </c>
      <c r="E537" s="33">
        <v>40.590000000000003</v>
      </c>
      <c r="F537" s="33">
        <v>41.2</v>
      </c>
      <c r="G537" s="33">
        <v>42.64</v>
      </c>
      <c r="H537" s="33">
        <v>47.35</v>
      </c>
      <c r="I537" s="33">
        <v>51.53</v>
      </c>
      <c r="J537" s="33">
        <v>43.15</v>
      </c>
      <c r="K537" s="33">
        <v>46.04</v>
      </c>
    </row>
    <row r="538" spans="1:11" ht="20.399999999999999" x14ac:dyDescent="0.3">
      <c r="A538" s="20" t="s">
        <v>1196</v>
      </c>
      <c r="B538" s="28" t="s">
        <v>4275</v>
      </c>
      <c r="C538" s="31" t="s">
        <v>3956</v>
      </c>
      <c r="D538" s="14">
        <v>34.382640000000002</v>
      </c>
      <c r="E538" s="33">
        <v>39.69</v>
      </c>
      <c r="F538" s="33">
        <v>40.29</v>
      </c>
      <c r="G538" s="33">
        <v>41.7</v>
      </c>
      <c r="H538" s="33">
        <v>46.31</v>
      </c>
      <c r="I538" s="33">
        <v>50.39</v>
      </c>
      <c r="J538" s="33">
        <v>42.2</v>
      </c>
      <c r="K538" s="33">
        <v>45.02</v>
      </c>
    </row>
    <row r="539" spans="1:11" x14ac:dyDescent="0.3">
      <c r="A539" s="20" t="s">
        <v>1195</v>
      </c>
      <c r="B539" s="28" t="s">
        <v>4274</v>
      </c>
      <c r="C539" s="31" t="s">
        <v>3956</v>
      </c>
      <c r="D539" s="14">
        <v>31.486099999999997</v>
      </c>
      <c r="E539" s="33">
        <v>36.35</v>
      </c>
      <c r="F539" s="33">
        <v>36.9</v>
      </c>
      <c r="G539" s="33">
        <v>38.18</v>
      </c>
      <c r="H539" s="33">
        <v>42.4</v>
      </c>
      <c r="I539" s="33">
        <v>46.15</v>
      </c>
      <c r="J539" s="33">
        <v>38.64</v>
      </c>
      <c r="K539" s="33">
        <v>41.23</v>
      </c>
    </row>
    <row r="540" spans="1:11" x14ac:dyDescent="0.3">
      <c r="A540" s="20" t="s">
        <v>1194</v>
      </c>
      <c r="B540" s="28" t="s">
        <v>1193</v>
      </c>
      <c r="C540" s="31" t="s">
        <v>3963</v>
      </c>
      <c r="D540" s="14">
        <v>17.169999999999998</v>
      </c>
      <c r="E540" s="33">
        <v>19.82</v>
      </c>
      <c r="F540" s="33">
        <v>20.12</v>
      </c>
      <c r="G540" s="33">
        <v>20.82</v>
      </c>
      <c r="H540" s="33">
        <v>23.12</v>
      </c>
      <c r="I540" s="33">
        <v>25.16</v>
      </c>
      <c r="J540" s="33">
        <v>21.07</v>
      </c>
      <c r="K540" s="33">
        <v>22.48</v>
      </c>
    </row>
    <row r="541" spans="1:11" x14ac:dyDescent="0.3">
      <c r="A541" s="20" t="s">
        <v>1192</v>
      </c>
      <c r="B541" s="28" t="s">
        <v>1452</v>
      </c>
      <c r="C541" s="31" t="s">
        <v>3956</v>
      </c>
      <c r="D541" s="14">
        <v>19.676349999999999</v>
      </c>
      <c r="E541" s="33">
        <v>22.48</v>
      </c>
      <c r="F541" s="33">
        <v>22.79</v>
      </c>
      <c r="G541" s="33">
        <v>23.53</v>
      </c>
      <c r="H541" s="33">
        <v>25.97</v>
      </c>
      <c r="I541" s="33">
        <v>28.12</v>
      </c>
      <c r="J541" s="33">
        <v>23.8</v>
      </c>
      <c r="K541" s="33">
        <v>25.29</v>
      </c>
    </row>
    <row r="542" spans="1:11" x14ac:dyDescent="0.3">
      <c r="A542" s="20" t="s">
        <v>1191</v>
      </c>
      <c r="B542" s="28" t="s">
        <v>1450</v>
      </c>
      <c r="C542" s="31" t="s">
        <v>3956</v>
      </c>
      <c r="D542" s="14">
        <v>21.911200000000004</v>
      </c>
      <c r="E542" s="33">
        <v>25.05</v>
      </c>
      <c r="F542" s="33">
        <v>25.4</v>
      </c>
      <c r="G542" s="33">
        <v>26.23</v>
      </c>
      <c r="H542" s="33">
        <v>28.96</v>
      </c>
      <c r="I542" s="33">
        <v>31.37</v>
      </c>
      <c r="J542" s="33">
        <v>26.53</v>
      </c>
      <c r="K542" s="33">
        <v>28.2</v>
      </c>
    </row>
    <row r="543" spans="1:11" x14ac:dyDescent="0.3">
      <c r="A543" s="20" t="s">
        <v>1190</v>
      </c>
      <c r="B543" s="28" t="s">
        <v>1448</v>
      </c>
      <c r="C543" s="31" t="s">
        <v>3956</v>
      </c>
      <c r="D543" s="14">
        <v>23.241049999999994</v>
      </c>
      <c r="E543" s="33">
        <v>26.45</v>
      </c>
      <c r="F543" s="33">
        <v>26.81</v>
      </c>
      <c r="G543" s="33">
        <v>27.66</v>
      </c>
      <c r="H543" s="33">
        <v>30.45</v>
      </c>
      <c r="I543" s="33">
        <v>32.92</v>
      </c>
      <c r="J543" s="33">
        <v>27.96</v>
      </c>
      <c r="K543" s="33">
        <v>29.67</v>
      </c>
    </row>
    <row r="544" spans="1:11" x14ac:dyDescent="0.3">
      <c r="A544" s="20" t="s">
        <v>1189</v>
      </c>
      <c r="B544" s="28" t="s">
        <v>1446</v>
      </c>
      <c r="C544" s="31" t="s">
        <v>3956</v>
      </c>
      <c r="D544" s="14">
        <v>28.631149999999998</v>
      </c>
      <c r="E544" s="33">
        <v>32.85</v>
      </c>
      <c r="F544" s="33">
        <v>33.33</v>
      </c>
      <c r="G544" s="33">
        <v>34.450000000000003</v>
      </c>
      <c r="H544" s="33">
        <v>38.11</v>
      </c>
      <c r="I544" s="33">
        <v>41.36</v>
      </c>
      <c r="J544" s="33">
        <v>34.840000000000003</v>
      </c>
      <c r="K544" s="33">
        <v>37.090000000000003</v>
      </c>
    </row>
    <row r="545" spans="1:11" x14ac:dyDescent="0.3">
      <c r="A545" s="20" t="s">
        <v>1188</v>
      </c>
      <c r="B545" s="28" t="s">
        <v>1444</v>
      </c>
      <c r="C545" s="31" t="s">
        <v>3956</v>
      </c>
      <c r="D545" s="14">
        <v>22.047050000000002</v>
      </c>
      <c r="E545" s="33">
        <v>25.04</v>
      </c>
      <c r="F545" s="33">
        <v>25.38</v>
      </c>
      <c r="G545" s="33">
        <v>26.18</v>
      </c>
      <c r="H545" s="33">
        <v>28.78</v>
      </c>
      <c r="I545" s="33">
        <v>31.08</v>
      </c>
      <c r="J545" s="33">
        <v>26.46</v>
      </c>
      <c r="K545" s="33">
        <v>28.05</v>
      </c>
    </row>
    <row r="546" spans="1:11" x14ac:dyDescent="0.3">
      <c r="A546" s="20" t="s">
        <v>1187</v>
      </c>
      <c r="B546" s="28" t="s">
        <v>1442</v>
      </c>
      <c r="C546" s="31" t="s">
        <v>3956</v>
      </c>
      <c r="D546" s="14">
        <v>27.44714999999999</v>
      </c>
      <c r="E546" s="33">
        <v>31.46</v>
      </c>
      <c r="F546" s="33">
        <v>31.91</v>
      </c>
      <c r="G546" s="33">
        <v>32.97</v>
      </c>
      <c r="H546" s="33">
        <v>36.450000000000003</v>
      </c>
      <c r="I546" s="33">
        <v>39.54</v>
      </c>
      <c r="J546" s="33">
        <v>33.35</v>
      </c>
      <c r="K546" s="33">
        <v>35.479999999999997</v>
      </c>
    </row>
    <row r="547" spans="1:11" x14ac:dyDescent="0.3">
      <c r="A547" s="20" t="s">
        <v>1185</v>
      </c>
      <c r="B547" s="28" t="s">
        <v>1184</v>
      </c>
      <c r="C547" s="31" t="s">
        <v>3963</v>
      </c>
      <c r="D547" s="14">
        <v>17.259999999999998</v>
      </c>
      <c r="E547" s="33">
        <v>19.91</v>
      </c>
      <c r="F547" s="33">
        <v>20.21</v>
      </c>
      <c r="G547" s="33">
        <v>20.91</v>
      </c>
      <c r="H547" s="33">
        <v>23.21</v>
      </c>
      <c r="I547" s="33">
        <v>25.25</v>
      </c>
      <c r="J547" s="33">
        <v>21.16</v>
      </c>
      <c r="K547" s="33">
        <v>22.57</v>
      </c>
    </row>
    <row r="548" spans="1:11" ht="20.399999999999999" x14ac:dyDescent="0.3">
      <c r="A548" s="20" t="s">
        <v>1183</v>
      </c>
      <c r="B548" s="28" t="s">
        <v>1182</v>
      </c>
      <c r="C548" s="31" t="s">
        <v>3963</v>
      </c>
      <c r="D548" s="14">
        <v>17.259999999999998</v>
      </c>
      <c r="E548" s="33">
        <v>19.91</v>
      </c>
      <c r="F548" s="33">
        <v>20.21</v>
      </c>
      <c r="G548" s="33">
        <v>20.91</v>
      </c>
      <c r="H548" s="33">
        <v>23.21</v>
      </c>
      <c r="I548" s="33">
        <v>25.25</v>
      </c>
      <c r="J548" s="33">
        <v>21.16</v>
      </c>
      <c r="K548" s="33">
        <v>22.57</v>
      </c>
    </row>
    <row r="549" spans="1:11" ht="20.399999999999999" x14ac:dyDescent="0.3">
      <c r="A549" s="20" t="s">
        <v>1181</v>
      </c>
      <c r="B549" s="28" t="s">
        <v>1180</v>
      </c>
      <c r="C549" s="31" t="s">
        <v>3963</v>
      </c>
      <c r="D549" s="14">
        <v>17.259999999999998</v>
      </c>
      <c r="E549" s="33">
        <v>19.91</v>
      </c>
      <c r="F549" s="33">
        <v>20.21</v>
      </c>
      <c r="G549" s="33">
        <v>20.91</v>
      </c>
      <c r="H549" s="33">
        <v>23.21</v>
      </c>
      <c r="I549" s="33">
        <v>25.25</v>
      </c>
      <c r="J549" s="33">
        <v>21.16</v>
      </c>
      <c r="K549" s="33">
        <v>22.57</v>
      </c>
    </row>
    <row r="550" spans="1:11" x14ac:dyDescent="0.3">
      <c r="A550" s="20" t="s">
        <v>1179</v>
      </c>
      <c r="B550" s="28" t="s">
        <v>1178</v>
      </c>
      <c r="C550" s="31" t="s">
        <v>3963</v>
      </c>
      <c r="D550" s="14">
        <v>17.259999999999998</v>
      </c>
      <c r="E550" s="33">
        <v>19.91</v>
      </c>
      <c r="F550" s="33">
        <v>20.21</v>
      </c>
      <c r="G550" s="33">
        <v>20.91</v>
      </c>
      <c r="H550" s="33">
        <v>23.21</v>
      </c>
      <c r="I550" s="33">
        <v>25.25</v>
      </c>
      <c r="J550" s="33">
        <v>21.16</v>
      </c>
      <c r="K550" s="33">
        <v>22.57</v>
      </c>
    </row>
    <row r="551" spans="1:11" x14ac:dyDescent="0.3">
      <c r="A551" s="20" t="s">
        <v>1177</v>
      </c>
      <c r="B551" s="28" t="s">
        <v>1176</v>
      </c>
      <c r="C551" s="31" t="s">
        <v>3963</v>
      </c>
      <c r="D551" s="14">
        <v>17.259999999999998</v>
      </c>
      <c r="E551" s="33">
        <v>19.91</v>
      </c>
      <c r="F551" s="33">
        <v>20.21</v>
      </c>
      <c r="G551" s="33">
        <v>20.91</v>
      </c>
      <c r="H551" s="33">
        <v>23.21</v>
      </c>
      <c r="I551" s="33">
        <v>25.25</v>
      </c>
      <c r="J551" s="33">
        <v>21.16</v>
      </c>
      <c r="K551" s="33">
        <v>22.57</v>
      </c>
    </row>
    <row r="552" spans="1:11" ht="20.399999999999999" x14ac:dyDescent="0.3">
      <c r="A552" s="20" t="s">
        <v>1175</v>
      </c>
      <c r="B552" s="28" t="s">
        <v>1174</v>
      </c>
      <c r="C552" s="31" t="s">
        <v>3963</v>
      </c>
      <c r="D552" s="14">
        <v>17.259999999999998</v>
      </c>
      <c r="E552" s="33">
        <v>19.91</v>
      </c>
      <c r="F552" s="33">
        <v>20.21</v>
      </c>
      <c r="G552" s="33">
        <v>20.91</v>
      </c>
      <c r="H552" s="33">
        <v>23.21</v>
      </c>
      <c r="I552" s="33">
        <v>25.25</v>
      </c>
      <c r="J552" s="33">
        <v>21.16</v>
      </c>
      <c r="K552" s="33">
        <v>22.57</v>
      </c>
    </row>
    <row r="553" spans="1:11" x14ac:dyDescent="0.3">
      <c r="A553" s="20" t="s">
        <v>1173</v>
      </c>
      <c r="B553" s="28" t="s">
        <v>1172</v>
      </c>
      <c r="C553" s="31" t="s">
        <v>3963</v>
      </c>
      <c r="D553" s="14">
        <v>17.259999999999998</v>
      </c>
      <c r="E553" s="33">
        <v>19.91</v>
      </c>
      <c r="F553" s="33">
        <v>20.21</v>
      </c>
      <c r="G553" s="33">
        <v>20.91</v>
      </c>
      <c r="H553" s="33">
        <v>23.21</v>
      </c>
      <c r="I553" s="33">
        <v>25.25</v>
      </c>
      <c r="J553" s="33">
        <v>21.16</v>
      </c>
      <c r="K553" s="33">
        <v>22.57</v>
      </c>
    </row>
    <row r="554" spans="1:11" ht="20.399999999999999" x14ac:dyDescent="0.3">
      <c r="A554" s="20" t="s">
        <v>1171</v>
      </c>
      <c r="B554" s="28" t="s">
        <v>1170</v>
      </c>
      <c r="C554" s="31" t="s">
        <v>3963</v>
      </c>
      <c r="D554" s="14">
        <v>17.259999999999998</v>
      </c>
      <c r="E554" s="33">
        <v>19.91</v>
      </c>
      <c r="F554" s="33">
        <v>20.21</v>
      </c>
      <c r="G554" s="33">
        <v>20.91</v>
      </c>
      <c r="H554" s="33">
        <v>23.21</v>
      </c>
      <c r="I554" s="33">
        <v>25.25</v>
      </c>
      <c r="J554" s="33">
        <v>21.16</v>
      </c>
      <c r="K554" s="33">
        <v>22.57</v>
      </c>
    </row>
    <row r="555" spans="1:11" ht="20.399999999999999" x14ac:dyDescent="0.3">
      <c r="A555" s="20" t="s">
        <v>1169</v>
      </c>
      <c r="B555" s="28" t="s">
        <v>1168</v>
      </c>
      <c r="C555" s="31" t="s">
        <v>3963</v>
      </c>
      <c r="D555" s="14">
        <v>17.259999999999998</v>
      </c>
      <c r="E555" s="33">
        <v>19.91</v>
      </c>
      <c r="F555" s="33">
        <v>20.21</v>
      </c>
      <c r="G555" s="33">
        <v>20.91</v>
      </c>
      <c r="H555" s="33">
        <v>23.21</v>
      </c>
      <c r="I555" s="33">
        <v>25.25</v>
      </c>
      <c r="J555" s="33">
        <v>21.16</v>
      </c>
      <c r="K555" s="33">
        <v>22.57</v>
      </c>
    </row>
    <row r="556" spans="1:11" x14ac:dyDescent="0.3">
      <c r="A556" s="20" t="s">
        <v>1167</v>
      </c>
      <c r="B556" s="28" t="s">
        <v>1166</v>
      </c>
      <c r="C556" s="31" t="s">
        <v>3963</v>
      </c>
      <c r="D556" s="14">
        <v>17.259999999999998</v>
      </c>
      <c r="E556" s="33">
        <v>19.91</v>
      </c>
      <c r="F556" s="33">
        <v>20.21</v>
      </c>
      <c r="G556" s="33">
        <v>20.91</v>
      </c>
      <c r="H556" s="33">
        <v>23.21</v>
      </c>
      <c r="I556" s="33">
        <v>25.25</v>
      </c>
      <c r="J556" s="33">
        <v>21.16</v>
      </c>
      <c r="K556" s="33">
        <v>22.57</v>
      </c>
    </row>
    <row r="557" spans="1:11" ht="20.399999999999999" x14ac:dyDescent="0.3">
      <c r="A557" s="20" t="s">
        <v>1165</v>
      </c>
      <c r="B557" s="28" t="s">
        <v>1164</v>
      </c>
      <c r="C557" s="31" t="s">
        <v>3963</v>
      </c>
      <c r="D557" s="14">
        <v>17.259999999999998</v>
      </c>
      <c r="E557" s="33">
        <v>19.91</v>
      </c>
      <c r="F557" s="33">
        <v>20.21</v>
      </c>
      <c r="G557" s="33">
        <v>20.91</v>
      </c>
      <c r="H557" s="33">
        <v>23.21</v>
      </c>
      <c r="I557" s="33">
        <v>25.25</v>
      </c>
      <c r="J557" s="33">
        <v>21.16</v>
      </c>
      <c r="K557" s="33">
        <v>22.57</v>
      </c>
    </row>
    <row r="558" spans="1:11" x14ac:dyDescent="0.3">
      <c r="A558" s="20" t="s">
        <v>1161</v>
      </c>
      <c r="B558" s="28" t="s">
        <v>4273</v>
      </c>
      <c r="C558" s="31" t="s">
        <v>3963</v>
      </c>
      <c r="D558" s="14">
        <v>17.259999999999998</v>
      </c>
      <c r="E558" s="33">
        <v>19.91</v>
      </c>
      <c r="F558" s="33">
        <v>20.21</v>
      </c>
      <c r="G558" s="33">
        <v>20.91</v>
      </c>
      <c r="H558" s="33">
        <v>23.21</v>
      </c>
      <c r="I558" s="33">
        <v>25.25</v>
      </c>
      <c r="J558" s="33">
        <v>21.16</v>
      </c>
      <c r="K558" s="33">
        <v>22.57</v>
      </c>
    </row>
    <row r="559" spans="1:11" x14ac:dyDescent="0.3">
      <c r="A559" s="20" t="s">
        <v>1160</v>
      </c>
      <c r="B559" s="28" t="s">
        <v>1159</v>
      </c>
      <c r="C559" s="31" t="s">
        <v>3963</v>
      </c>
      <c r="D559" s="14">
        <v>17.91</v>
      </c>
      <c r="E559" s="33">
        <v>20.56</v>
      </c>
      <c r="F559" s="33">
        <v>20.86</v>
      </c>
      <c r="G559" s="33">
        <v>21.56</v>
      </c>
      <c r="H559" s="33">
        <v>23.86</v>
      </c>
      <c r="I559" s="33">
        <v>25.9</v>
      </c>
      <c r="J559" s="33">
        <v>21.81</v>
      </c>
      <c r="K559" s="33">
        <v>23.22</v>
      </c>
    </row>
    <row r="560" spans="1:11" x14ac:dyDescent="0.3">
      <c r="A560" s="20" t="s">
        <v>1158</v>
      </c>
      <c r="B560" s="28" t="s">
        <v>1157</v>
      </c>
      <c r="C560" s="31" t="s">
        <v>3963</v>
      </c>
      <c r="D560" s="14">
        <v>17.059999999999999</v>
      </c>
      <c r="E560" s="33">
        <v>19.71</v>
      </c>
      <c r="F560" s="33">
        <v>20.010000000000002</v>
      </c>
      <c r="G560" s="33">
        <v>20.71</v>
      </c>
      <c r="H560" s="33">
        <v>23.01</v>
      </c>
      <c r="I560" s="33">
        <v>25.05</v>
      </c>
      <c r="J560" s="33">
        <v>20.96</v>
      </c>
      <c r="K560" s="33">
        <v>22.37</v>
      </c>
    </row>
    <row r="561" spans="1:11" x14ac:dyDescent="0.3">
      <c r="A561" s="20" t="s">
        <v>1156</v>
      </c>
      <c r="B561" s="28" t="s">
        <v>4272</v>
      </c>
      <c r="C561" s="31" t="s">
        <v>3963</v>
      </c>
      <c r="D561" s="14">
        <v>12.55</v>
      </c>
      <c r="E561" s="33">
        <v>15.2</v>
      </c>
      <c r="F561" s="33">
        <v>15.5</v>
      </c>
      <c r="G561" s="33">
        <v>16.2</v>
      </c>
      <c r="H561" s="33">
        <v>18.5</v>
      </c>
      <c r="I561" s="33">
        <v>20.54</v>
      </c>
      <c r="J561" s="33">
        <v>16.45</v>
      </c>
      <c r="K561" s="33">
        <v>17.86</v>
      </c>
    </row>
    <row r="562" spans="1:11" ht="20.399999999999999" x14ac:dyDescent="0.3">
      <c r="A562" s="20" t="s">
        <v>1155</v>
      </c>
      <c r="B562" s="28" t="s">
        <v>4271</v>
      </c>
      <c r="C562" s="31" t="s">
        <v>3963</v>
      </c>
      <c r="D562" s="14">
        <v>12.55</v>
      </c>
      <c r="E562" s="33">
        <v>15.2</v>
      </c>
      <c r="F562" s="33">
        <v>15.5</v>
      </c>
      <c r="G562" s="33">
        <v>16.2</v>
      </c>
      <c r="H562" s="33">
        <v>18.5</v>
      </c>
      <c r="I562" s="33">
        <v>20.54</v>
      </c>
      <c r="J562" s="33">
        <v>16.45</v>
      </c>
      <c r="K562" s="33">
        <v>17.86</v>
      </c>
    </row>
    <row r="563" spans="1:11" x14ac:dyDescent="0.3">
      <c r="A563" s="20" t="s">
        <v>1154</v>
      </c>
      <c r="B563" s="28" t="s">
        <v>4270</v>
      </c>
      <c r="C563" s="31" t="s">
        <v>3963</v>
      </c>
      <c r="D563" s="14">
        <v>12.55</v>
      </c>
      <c r="E563" s="33">
        <v>15.2</v>
      </c>
      <c r="F563" s="33">
        <v>15.5</v>
      </c>
      <c r="G563" s="33">
        <v>16.2</v>
      </c>
      <c r="H563" s="33">
        <v>18.5</v>
      </c>
      <c r="I563" s="33">
        <v>20.54</v>
      </c>
      <c r="J563" s="33">
        <v>16.45</v>
      </c>
      <c r="K563" s="33">
        <v>17.86</v>
      </c>
    </row>
    <row r="564" spans="1:11" ht="20.399999999999999" x14ac:dyDescent="0.3">
      <c r="A564" s="20" t="s">
        <v>1153</v>
      </c>
      <c r="B564" s="28" t="s">
        <v>4269</v>
      </c>
      <c r="C564" s="31" t="s">
        <v>3963</v>
      </c>
      <c r="D564" s="14">
        <v>12.55</v>
      </c>
      <c r="E564" s="33">
        <v>15.2</v>
      </c>
      <c r="F564" s="33">
        <v>15.5</v>
      </c>
      <c r="G564" s="33">
        <v>16.2</v>
      </c>
      <c r="H564" s="33">
        <v>18.5</v>
      </c>
      <c r="I564" s="33">
        <v>20.54</v>
      </c>
      <c r="J564" s="33">
        <v>16.45</v>
      </c>
      <c r="K564" s="33">
        <v>17.86</v>
      </c>
    </row>
    <row r="565" spans="1:11" x14ac:dyDescent="0.3">
      <c r="A565" s="20" t="s">
        <v>4610</v>
      </c>
      <c r="B565" s="28" t="s">
        <v>4611</v>
      </c>
      <c r="C565" s="31" t="s">
        <v>3956</v>
      </c>
      <c r="D565" s="14">
        <v>12.952639999999999</v>
      </c>
      <c r="E565" s="33">
        <v>14.95</v>
      </c>
      <c r="F565" s="33">
        <v>15.17</v>
      </c>
      <c r="G565" s="33">
        <v>15.7</v>
      </c>
      <c r="H565" s="33">
        <v>17.43</v>
      </c>
      <c r="I565" s="33">
        <v>18.96</v>
      </c>
      <c r="J565" s="33">
        <v>15.89</v>
      </c>
      <c r="K565" s="33">
        <v>16.95</v>
      </c>
    </row>
    <row r="566" spans="1:11" x14ac:dyDescent="0.3">
      <c r="A566" s="20" t="s">
        <v>4268</v>
      </c>
      <c r="B566" s="28" t="s">
        <v>4008</v>
      </c>
      <c r="C566" s="31" t="s">
        <v>3956</v>
      </c>
      <c r="D566" s="33"/>
      <c r="E566" s="33"/>
      <c r="F566" s="33">
        <v>5.1100000000000003</v>
      </c>
      <c r="G566" s="33"/>
      <c r="H566" s="33"/>
      <c r="I566" s="33"/>
      <c r="J566" s="33"/>
      <c r="K566" s="33"/>
    </row>
    <row r="567" spans="1:11" x14ac:dyDescent="0.3">
      <c r="A567" s="20" t="s">
        <v>3960</v>
      </c>
      <c r="B567" s="28" t="s">
        <v>3959</v>
      </c>
      <c r="C567" s="31" t="s">
        <v>3956</v>
      </c>
      <c r="D567" s="14">
        <v>14.585599999999999</v>
      </c>
      <c r="E567" s="33">
        <v>17.39</v>
      </c>
      <c r="F567" s="33">
        <v>17.71</v>
      </c>
      <c r="G567" s="33">
        <v>18.45</v>
      </c>
      <c r="H567" s="33">
        <v>20.89</v>
      </c>
      <c r="I567" s="33">
        <v>23.06</v>
      </c>
      <c r="J567" s="33">
        <v>18.72</v>
      </c>
      <c r="K567" s="33">
        <v>20.21</v>
      </c>
    </row>
    <row r="568" spans="1:11" x14ac:dyDescent="0.3">
      <c r="A568" s="20" t="s">
        <v>1152</v>
      </c>
      <c r="B568" s="28" t="s">
        <v>4267</v>
      </c>
      <c r="C568" s="31" t="s">
        <v>3963</v>
      </c>
      <c r="D568" s="14">
        <v>13.83</v>
      </c>
      <c r="E568" s="33">
        <v>16.48</v>
      </c>
      <c r="F568" s="33">
        <v>16.78</v>
      </c>
      <c r="G568" s="33">
        <v>17.48</v>
      </c>
      <c r="H568" s="33">
        <v>19.78</v>
      </c>
      <c r="I568" s="33">
        <v>21.82</v>
      </c>
      <c r="J568" s="33">
        <v>17.73</v>
      </c>
      <c r="K568" s="33">
        <v>19.14</v>
      </c>
    </row>
    <row r="569" spans="1:11" x14ac:dyDescent="0.3">
      <c r="A569" s="20" t="s">
        <v>1151</v>
      </c>
      <c r="B569" s="28" t="s">
        <v>4266</v>
      </c>
      <c r="C569" s="31" t="s">
        <v>3963</v>
      </c>
      <c r="D569" s="14">
        <v>13.83</v>
      </c>
      <c r="E569" s="33">
        <v>16.48</v>
      </c>
      <c r="F569" s="33">
        <v>16.78</v>
      </c>
      <c r="G569" s="33">
        <v>17.48</v>
      </c>
      <c r="H569" s="33">
        <v>19.78</v>
      </c>
      <c r="I569" s="33">
        <v>21.82</v>
      </c>
      <c r="J569" s="33">
        <v>17.73</v>
      </c>
      <c r="K569" s="33">
        <v>19.14</v>
      </c>
    </row>
    <row r="570" spans="1:11" ht="20.399999999999999" x14ac:dyDescent="0.3">
      <c r="A570" s="20" t="s">
        <v>1150</v>
      </c>
      <c r="B570" s="28" t="s">
        <v>1149</v>
      </c>
      <c r="C570" s="31" t="s">
        <v>3963</v>
      </c>
      <c r="D570" s="14">
        <v>13.83</v>
      </c>
      <c r="E570" s="33">
        <v>16.48</v>
      </c>
      <c r="F570" s="33">
        <v>16.78</v>
      </c>
      <c r="G570" s="33">
        <v>17.48</v>
      </c>
      <c r="H570" s="33">
        <v>19.78</v>
      </c>
      <c r="I570" s="33">
        <v>21.82</v>
      </c>
      <c r="J570" s="33">
        <v>17.73</v>
      </c>
      <c r="K570" s="33">
        <v>19.14</v>
      </c>
    </row>
    <row r="571" spans="1:11" x14ac:dyDescent="0.3">
      <c r="A571" s="20" t="s">
        <v>1148</v>
      </c>
      <c r="B571" s="28" t="s">
        <v>4265</v>
      </c>
      <c r="C571" s="31" t="s">
        <v>3963</v>
      </c>
      <c r="D571" s="14">
        <v>13.83</v>
      </c>
      <c r="E571" s="33">
        <v>16.48</v>
      </c>
      <c r="F571" s="33">
        <v>16.78</v>
      </c>
      <c r="G571" s="33">
        <v>17.48</v>
      </c>
      <c r="H571" s="33">
        <v>19.78</v>
      </c>
      <c r="I571" s="33">
        <v>21.82</v>
      </c>
      <c r="J571" s="33">
        <v>17.73</v>
      </c>
      <c r="K571" s="33">
        <v>19.14</v>
      </c>
    </row>
    <row r="572" spans="1:11" x14ac:dyDescent="0.3">
      <c r="A572" s="20" t="s">
        <v>1147</v>
      </c>
      <c r="B572" s="28" t="s">
        <v>4264</v>
      </c>
      <c r="C572" s="31" t="s">
        <v>3963</v>
      </c>
      <c r="D572" s="14">
        <v>13.83</v>
      </c>
      <c r="E572" s="33">
        <v>16.48</v>
      </c>
      <c r="F572" s="33">
        <v>16.78</v>
      </c>
      <c r="G572" s="33">
        <v>17.48</v>
      </c>
      <c r="H572" s="33">
        <v>19.78</v>
      </c>
      <c r="I572" s="33">
        <v>21.82</v>
      </c>
      <c r="J572" s="33">
        <v>17.73</v>
      </c>
      <c r="K572" s="33">
        <v>19.14</v>
      </c>
    </row>
    <row r="573" spans="1:11" ht="20.399999999999999" x14ac:dyDescent="0.3">
      <c r="A573" s="20" t="s">
        <v>1146</v>
      </c>
      <c r="B573" s="28" t="s">
        <v>4263</v>
      </c>
      <c r="C573" s="31" t="s">
        <v>3963</v>
      </c>
      <c r="D573" s="14">
        <v>13.83</v>
      </c>
      <c r="E573" s="33">
        <v>16.48</v>
      </c>
      <c r="F573" s="33">
        <v>16.78</v>
      </c>
      <c r="G573" s="33">
        <v>17.48</v>
      </c>
      <c r="H573" s="33">
        <v>19.78</v>
      </c>
      <c r="I573" s="33">
        <v>21.82</v>
      </c>
      <c r="J573" s="33">
        <v>17.73</v>
      </c>
      <c r="K573" s="33">
        <v>19.14</v>
      </c>
    </row>
    <row r="574" spans="1:11" x14ac:dyDescent="0.3">
      <c r="A574" s="20" t="s">
        <v>1145</v>
      </c>
      <c r="B574" s="28" t="s">
        <v>4262</v>
      </c>
      <c r="C574" s="31" t="s">
        <v>3963</v>
      </c>
      <c r="D574" s="14">
        <v>13.83</v>
      </c>
      <c r="E574" s="33">
        <v>16.48</v>
      </c>
      <c r="F574" s="33">
        <v>16.78</v>
      </c>
      <c r="G574" s="33">
        <v>17.48</v>
      </c>
      <c r="H574" s="33">
        <v>19.78</v>
      </c>
      <c r="I574" s="33">
        <v>21.82</v>
      </c>
      <c r="J574" s="33">
        <v>17.73</v>
      </c>
      <c r="K574" s="33">
        <v>19.14</v>
      </c>
    </row>
    <row r="575" spans="1:11" x14ac:dyDescent="0.3">
      <c r="A575" s="20" t="s">
        <v>1144</v>
      </c>
      <c r="B575" s="28" t="s">
        <v>4261</v>
      </c>
      <c r="C575" s="31" t="s">
        <v>3963</v>
      </c>
      <c r="D575" s="14">
        <v>13.83</v>
      </c>
      <c r="E575" s="33">
        <v>16.48</v>
      </c>
      <c r="F575" s="33">
        <v>16.78</v>
      </c>
      <c r="G575" s="33">
        <v>17.48</v>
      </c>
      <c r="H575" s="33">
        <v>19.78</v>
      </c>
      <c r="I575" s="33">
        <v>21.82</v>
      </c>
      <c r="J575" s="33">
        <v>17.73</v>
      </c>
      <c r="K575" s="33">
        <v>19.14</v>
      </c>
    </row>
    <row r="576" spans="1:11" x14ac:dyDescent="0.3">
      <c r="A576" s="20" t="s">
        <v>1143</v>
      </c>
      <c r="B576" s="28" t="s">
        <v>1133</v>
      </c>
      <c r="C576" s="31" t="s">
        <v>3963</v>
      </c>
      <c r="D576" s="14">
        <v>13.83</v>
      </c>
      <c r="E576" s="33">
        <v>16.48</v>
      </c>
      <c r="F576" s="33">
        <v>16.78</v>
      </c>
      <c r="G576" s="33">
        <v>17.48</v>
      </c>
      <c r="H576" s="33">
        <v>19.78</v>
      </c>
      <c r="I576" s="33">
        <v>21.82</v>
      </c>
      <c r="J576" s="33">
        <v>17.73</v>
      </c>
      <c r="K576" s="33">
        <v>19.14</v>
      </c>
    </row>
    <row r="577" spans="1:11" x14ac:dyDescent="0.3">
      <c r="A577" s="20" t="s">
        <v>1142</v>
      </c>
      <c r="B577" s="28" t="s">
        <v>4260</v>
      </c>
      <c r="C577" s="31" t="s">
        <v>3963</v>
      </c>
      <c r="D577" s="14">
        <v>15.920000000000002</v>
      </c>
      <c r="E577" s="33">
        <v>18.57</v>
      </c>
      <c r="F577" s="33">
        <v>18.87</v>
      </c>
      <c r="G577" s="33">
        <v>19.57</v>
      </c>
      <c r="H577" s="33">
        <v>21.87</v>
      </c>
      <c r="I577" s="33">
        <v>23.91</v>
      </c>
      <c r="J577" s="33">
        <v>19.82</v>
      </c>
      <c r="K577" s="33">
        <v>21.23</v>
      </c>
    </row>
    <row r="578" spans="1:11" x14ac:dyDescent="0.3">
      <c r="A578" s="20" t="s">
        <v>1141</v>
      </c>
      <c r="B578" s="28" t="s">
        <v>4259</v>
      </c>
      <c r="C578" s="31" t="s">
        <v>3963</v>
      </c>
      <c r="D578" s="33"/>
      <c r="E578" s="33"/>
      <c r="F578" s="33">
        <v>20.43</v>
      </c>
      <c r="G578" s="33">
        <v>21.13</v>
      </c>
      <c r="H578" s="33">
        <v>23.43</v>
      </c>
      <c r="I578" s="33">
        <v>25.47</v>
      </c>
      <c r="J578" s="33"/>
      <c r="K578" s="33"/>
    </row>
    <row r="579" spans="1:11" x14ac:dyDescent="0.3">
      <c r="A579" s="20" t="s">
        <v>1140</v>
      </c>
      <c r="B579" s="28" t="s">
        <v>4258</v>
      </c>
      <c r="C579" s="31" t="s">
        <v>3963</v>
      </c>
      <c r="D579" s="33">
        <v>15.920000000000002</v>
      </c>
      <c r="E579" s="33">
        <v>18.57</v>
      </c>
      <c r="F579" s="33">
        <v>18.87</v>
      </c>
      <c r="G579" s="33">
        <v>19.57</v>
      </c>
      <c r="H579" s="33">
        <v>21.87</v>
      </c>
      <c r="I579" s="33">
        <v>23.91</v>
      </c>
      <c r="J579" s="33">
        <v>19.82</v>
      </c>
      <c r="K579" s="33">
        <v>21.23</v>
      </c>
    </row>
    <row r="580" spans="1:11" x14ac:dyDescent="0.3">
      <c r="A580" s="20" t="s">
        <v>1139</v>
      </c>
      <c r="B580" s="28" t="s">
        <v>4257</v>
      </c>
      <c r="C580" s="31" t="s">
        <v>3963</v>
      </c>
      <c r="D580" s="33">
        <v>13.83</v>
      </c>
      <c r="E580" s="33">
        <v>16.48</v>
      </c>
      <c r="F580" s="33">
        <v>16.78</v>
      </c>
      <c r="G580" s="33">
        <v>17.48</v>
      </c>
      <c r="H580" s="33">
        <v>19.78</v>
      </c>
      <c r="I580" s="33">
        <v>21.82</v>
      </c>
      <c r="J580" s="33">
        <v>17.73</v>
      </c>
      <c r="K580" s="33">
        <v>19.14</v>
      </c>
    </row>
    <row r="581" spans="1:11" ht="20.399999999999999" x14ac:dyDescent="0.3">
      <c r="A581" s="20" t="s">
        <v>1138</v>
      </c>
      <c r="B581" s="28" t="s">
        <v>4256</v>
      </c>
      <c r="C581" s="31" t="s">
        <v>3956</v>
      </c>
      <c r="D581" s="33">
        <v>3.1710300000000005</v>
      </c>
      <c r="E581" s="33">
        <v>3.78</v>
      </c>
      <c r="F581" s="33">
        <v>3.85</v>
      </c>
      <c r="G581" s="33">
        <v>4.01</v>
      </c>
      <c r="H581" s="33">
        <v>4.53</v>
      </c>
      <c r="I581" s="33">
        <v>5</v>
      </c>
      <c r="J581" s="33">
        <v>4.0599999999999996</v>
      </c>
      <c r="K581" s="33">
        <v>4.3899999999999997</v>
      </c>
    </row>
    <row r="582" spans="1:11" ht="20.399999999999999" x14ac:dyDescent="0.3">
      <c r="A582" s="20" t="s">
        <v>1137</v>
      </c>
      <c r="B582" s="28" t="s">
        <v>4255</v>
      </c>
      <c r="C582" s="31" t="s">
        <v>3956</v>
      </c>
      <c r="D582" s="33">
        <v>3.6132699999999995</v>
      </c>
      <c r="E582" s="33">
        <v>4.3</v>
      </c>
      <c r="F582" s="33">
        <v>4.38</v>
      </c>
      <c r="G582" s="33">
        <v>4.57</v>
      </c>
      <c r="H582" s="33">
        <v>5.17</v>
      </c>
      <c r="I582" s="33">
        <v>5.7</v>
      </c>
      <c r="J582" s="33">
        <v>4.63</v>
      </c>
      <c r="K582" s="33">
        <v>5</v>
      </c>
    </row>
    <row r="583" spans="1:11" x14ac:dyDescent="0.3">
      <c r="A583" s="20" t="s">
        <v>1136</v>
      </c>
      <c r="B583" s="28" t="s">
        <v>4254</v>
      </c>
      <c r="C583" s="31" t="s">
        <v>3963</v>
      </c>
      <c r="D583" s="33">
        <v>12.91</v>
      </c>
      <c r="E583" s="33">
        <v>15.56</v>
      </c>
      <c r="F583" s="33">
        <v>15.86</v>
      </c>
      <c r="G583" s="33">
        <v>16.559999999999999</v>
      </c>
      <c r="H583" s="33">
        <v>18.86</v>
      </c>
      <c r="I583" s="33">
        <v>20.9</v>
      </c>
      <c r="J583" s="33">
        <v>16.809999999999999</v>
      </c>
      <c r="K583" s="33">
        <v>18.22</v>
      </c>
    </row>
    <row r="584" spans="1:11" x14ac:dyDescent="0.3">
      <c r="A584" s="20" t="s">
        <v>1135</v>
      </c>
      <c r="B584" s="28" t="s">
        <v>4253</v>
      </c>
      <c r="C584" s="31" t="s">
        <v>3956</v>
      </c>
      <c r="D584" s="33">
        <v>10.003279999999998</v>
      </c>
      <c r="E584" s="33">
        <v>11.77</v>
      </c>
      <c r="F584" s="33">
        <v>11.97</v>
      </c>
      <c r="G584" s="33">
        <v>12.44</v>
      </c>
      <c r="H584" s="33">
        <v>13.98</v>
      </c>
      <c r="I584" s="33">
        <v>15.34</v>
      </c>
      <c r="J584" s="33">
        <v>12.61</v>
      </c>
      <c r="K584" s="33">
        <v>13.55</v>
      </c>
    </row>
    <row r="585" spans="1:11" x14ac:dyDescent="0.3">
      <c r="A585" s="20" t="s">
        <v>1134</v>
      </c>
      <c r="B585" s="28" t="s">
        <v>4252</v>
      </c>
      <c r="C585" s="31" t="s">
        <v>3956</v>
      </c>
      <c r="D585" s="33">
        <v>9.2103999999999999</v>
      </c>
      <c r="E585" s="33">
        <v>10.84</v>
      </c>
      <c r="F585" s="33">
        <v>11.02</v>
      </c>
      <c r="G585" s="33">
        <v>11.46</v>
      </c>
      <c r="H585" s="33">
        <v>12.87</v>
      </c>
      <c r="I585" s="33">
        <v>14.12</v>
      </c>
      <c r="J585" s="33">
        <v>11.61</v>
      </c>
      <c r="K585" s="33">
        <v>12.48</v>
      </c>
    </row>
    <row r="586" spans="1:11" x14ac:dyDescent="0.3">
      <c r="A586" s="20" t="s">
        <v>1132</v>
      </c>
      <c r="B586" s="28" t="s">
        <v>4251</v>
      </c>
      <c r="C586" s="31" t="s">
        <v>3956</v>
      </c>
      <c r="D586" s="33">
        <v>26.239920000000001</v>
      </c>
      <c r="E586" s="33">
        <v>30.88</v>
      </c>
      <c r="F586" s="33">
        <v>31.41</v>
      </c>
      <c r="G586" s="33">
        <v>32.630000000000003</v>
      </c>
      <c r="H586" s="33">
        <v>36.659999999999997</v>
      </c>
      <c r="I586" s="33">
        <v>40.24</v>
      </c>
      <c r="J586" s="33">
        <v>33.07</v>
      </c>
      <c r="K586" s="33">
        <v>35.54</v>
      </c>
    </row>
    <row r="587" spans="1:11" ht="20.399999999999999" x14ac:dyDescent="0.3">
      <c r="A587" s="20" t="s">
        <v>1131</v>
      </c>
      <c r="B587" s="28" t="s">
        <v>4250</v>
      </c>
      <c r="C587" s="31" t="s">
        <v>3963</v>
      </c>
      <c r="D587" s="33">
        <v>13.83</v>
      </c>
      <c r="E587" s="33">
        <v>16.48</v>
      </c>
      <c r="F587" s="33">
        <v>16.78</v>
      </c>
      <c r="G587" s="33">
        <v>17.48</v>
      </c>
      <c r="H587" s="33">
        <v>19.78</v>
      </c>
      <c r="I587" s="33">
        <v>21.82</v>
      </c>
      <c r="J587" s="33">
        <v>17.73</v>
      </c>
      <c r="K587" s="33">
        <v>19.14</v>
      </c>
    </row>
    <row r="588" spans="1:11" x14ac:dyDescent="0.3">
      <c r="A588" s="20" t="s">
        <v>1130</v>
      </c>
      <c r="B588" s="28" t="s">
        <v>4249</v>
      </c>
      <c r="C588" s="31" t="s">
        <v>3963</v>
      </c>
      <c r="D588" s="33">
        <v>12.91</v>
      </c>
      <c r="E588" s="33">
        <v>15.56</v>
      </c>
      <c r="F588" s="33">
        <v>15.86</v>
      </c>
      <c r="G588" s="33">
        <v>16.559999999999999</v>
      </c>
      <c r="H588" s="33">
        <v>18.86</v>
      </c>
      <c r="I588" s="33">
        <v>20.9</v>
      </c>
      <c r="J588" s="33">
        <v>16.809999999999999</v>
      </c>
      <c r="K588" s="33">
        <v>18.22</v>
      </c>
    </row>
    <row r="589" spans="1:11" x14ac:dyDescent="0.3">
      <c r="A589" s="20" t="s">
        <v>1129</v>
      </c>
      <c r="B589" s="28" t="s">
        <v>4248</v>
      </c>
      <c r="C589" s="31" t="s">
        <v>3963</v>
      </c>
      <c r="D589" s="33">
        <v>13.83</v>
      </c>
      <c r="E589" s="33">
        <v>16.48</v>
      </c>
      <c r="F589" s="33">
        <v>16.78</v>
      </c>
      <c r="G589" s="33">
        <v>17.48</v>
      </c>
      <c r="H589" s="33">
        <v>19.78</v>
      </c>
      <c r="I589" s="33">
        <v>21.82</v>
      </c>
      <c r="J589" s="33">
        <v>17.73</v>
      </c>
      <c r="K589" s="33">
        <v>19.14</v>
      </c>
    </row>
    <row r="590" spans="1:11" x14ac:dyDescent="0.3">
      <c r="A590" s="20" t="s">
        <v>1128</v>
      </c>
      <c r="B590" s="28" t="s">
        <v>1127</v>
      </c>
      <c r="C590" s="31" t="s">
        <v>3963</v>
      </c>
      <c r="D590" s="33">
        <v>25.05</v>
      </c>
      <c r="E590" s="33">
        <v>27.7</v>
      </c>
      <c r="F590" s="33">
        <v>28</v>
      </c>
      <c r="G590" s="33">
        <v>28.7</v>
      </c>
      <c r="H590" s="33">
        <v>31</v>
      </c>
      <c r="I590" s="33">
        <v>33.04</v>
      </c>
      <c r="J590" s="33">
        <v>28.95</v>
      </c>
      <c r="K590" s="33">
        <v>30.36</v>
      </c>
    </row>
    <row r="591" spans="1:11" x14ac:dyDescent="0.3">
      <c r="A591" s="20" t="s">
        <v>1126</v>
      </c>
      <c r="B591" s="28" t="s">
        <v>4247</v>
      </c>
      <c r="C591" s="31" t="s">
        <v>3963</v>
      </c>
      <c r="D591" s="33">
        <v>13.83</v>
      </c>
      <c r="E591" s="33">
        <v>16.48</v>
      </c>
      <c r="F591" s="33">
        <v>16.78</v>
      </c>
      <c r="G591" s="33">
        <v>17.48</v>
      </c>
      <c r="H591" s="33">
        <v>19.78</v>
      </c>
      <c r="I591" s="33">
        <v>21.82</v>
      </c>
      <c r="J591" s="33">
        <v>17.73</v>
      </c>
      <c r="K591" s="33">
        <v>19.14</v>
      </c>
    </row>
    <row r="592" spans="1:11" x14ac:dyDescent="0.3">
      <c r="A592" s="20" t="s">
        <v>1125</v>
      </c>
      <c r="B592" s="28" t="s">
        <v>1124</v>
      </c>
      <c r="C592" s="31" t="s">
        <v>3963</v>
      </c>
      <c r="D592" s="33">
        <v>12.91</v>
      </c>
      <c r="E592" s="33">
        <v>15.56</v>
      </c>
      <c r="F592" s="33">
        <v>15.86</v>
      </c>
      <c r="G592" s="33">
        <v>16.559999999999999</v>
      </c>
      <c r="H592" s="33">
        <v>18.86</v>
      </c>
      <c r="I592" s="33">
        <v>20.9</v>
      </c>
      <c r="J592" s="33">
        <v>16.809999999999999</v>
      </c>
      <c r="K592" s="33">
        <v>18.22</v>
      </c>
    </row>
    <row r="593" spans="1:11" x14ac:dyDescent="0.3">
      <c r="A593" s="20" t="s">
        <v>1123</v>
      </c>
      <c r="B593" s="28" t="s">
        <v>1122</v>
      </c>
      <c r="C593" s="31" t="s">
        <v>3963</v>
      </c>
      <c r="D593" s="33">
        <v>12.91</v>
      </c>
      <c r="E593" s="33">
        <v>15.56</v>
      </c>
      <c r="F593" s="33">
        <v>15.86</v>
      </c>
      <c r="G593" s="33">
        <v>16.559999999999999</v>
      </c>
      <c r="H593" s="33">
        <v>18.86</v>
      </c>
      <c r="I593" s="33">
        <v>20.9</v>
      </c>
      <c r="J593" s="33">
        <v>16.809999999999999</v>
      </c>
      <c r="K593" s="33">
        <v>18.22</v>
      </c>
    </row>
    <row r="594" spans="1:11" ht="20.399999999999999" x14ac:dyDescent="0.3">
      <c r="A594" s="20" t="s">
        <v>1121</v>
      </c>
      <c r="B594" s="28" t="s">
        <v>1120</v>
      </c>
      <c r="C594" s="31" t="s">
        <v>3963</v>
      </c>
      <c r="D594" s="33">
        <v>12.91</v>
      </c>
      <c r="E594" s="33">
        <v>15.56</v>
      </c>
      <c r="F594" s="33">
        <v>15.86</v>
      </c>
      <c r="G594" s="33">
        <v>16.559999999999999</v>
      </c>
      <c r="H594" s="33">
        <v>18.86</v>
      </c>
      <c r="I594" s="33">
        <v>20.9</v>
      </c>
      <c r="J594" s="33">
        <v>16.809999999999999</v>
      </c>
      <c r="K594" s="33">
        <v>18.22</v>
      </c>
    </row>
    <row r="595" spans="1:11" ht="20.399999999999999" x14ac:dyDescent="0.3">
      <c r="A595" s="20" t="s">
        <v>1119</v>
      </c>
      <c r="B595" s="28" t="s">
        <v>1118</v>
      </c>
      <c r="C595" s="31" t="s">
        <v>3963</v>
      </c>
      <c r="D595" s="33">
        <v>13.83</v>
      </c>
      <c r="E595" s="33">
        <v>16.48</v>
      </c>
      <c r="F595" s="33">
        <v>16.78</v>
      </c>
      <c r="G595" s="33">
        <v>17.48</v>
      </c>
      <c r="H595" s="33">
        <v>19.78</v>
      </c>
      <c r="I595" s="33">
        <v>21.82</v>
      </c>
      <c r="J595" s="33">
        <v>17.73</v>
      </c>
      <c r="K595" s="33">
        <v>19.14</v>
      </c>
    </row>
    <row r="596" spans="1:11" ht="20.399999999999999" x14ac:dyDescent="0.3">
      <c r="A596" s="20" t="s">
        <v>1117</v>
      </c>
      <c r="B596" s="28" t="s">
        <v>1116</v>
      </c>
      <c r="C596" s="31" t="s">
        <v>3963</v>
      </c>
      <c r="D596" s="33">
        <v>13.83</v>
      </c>
      <c r="E596" s="33">
        <v>16.48</v>
      </c>
      <c r="F596" s="33">
        <v>16.78</v>
      </c>
      <c r="G596" s="33">
        <v>17.48</v>
      </c>
      <c r="H596" s="33">
        <v>19.78</v>
      </c>
      <c r="I596" s="33">
        <v>21.82</v>
      </c>
      <c r="J596" s="33">
        <v>17.73</v>
      </c>
      <c r="K596" s="33">
        <v>19.14</v>
      </c>
    </row>
    <row r="597" spans="1:11" x14ac:dyDescent="0.3">
      <c r="A597" s="20" t="s">
        <v>1115</v>
      </c>
      <c r="B597" s="28" t="s">
        <v>1114</v>
      </c>
      <c r="C597" s="31" t="s">
        <v>3963</v>
      </c>
      <c r="D597" s="33">
        <v>13.83</v>
      </c>
      <c r="E597" s="33">
        <v>16.48</v>
      </c>
      <c r="F597" s="33">
        <v>16.78</v>
      </c>
      <c r="G597" s="33">
        <v>17.48</v>
      </c>
      <c r="H597" s="33">
        <v>19.78</v>
      </c>
      <c r="I597" s="33">
        <v>21.82</v>
      </c>
      <c r="J597" s="33">
        <v>17.73</v>
      </c>
      <c r="K597" s="33">
        <v>19.14</v>
      </c>
    </row>
    <row r="598" spans="1:11" x14ac:dyDescent="0.3">
      <c r="A598" s="20" t="s">
        <v>1113</v>
      </c>
      <c r="B598" s="28" t="s">
        <v>4246</v>
      </c>
      <c r="C598" s="31" t="s">
        <v>3963</v>
      </c>
      <c r="D598" s="33">
        <v>13.83</v>
      </c>
      <c r="E598" s="33">
        <v>16.48</v>
      </c>
      <c r="F598" s="33">
        <v>16.78</v>
      </c>
      <c r="G598" s="33">
        <v>17.48</v>
      </c>
      <c r="H598" s="33">
        <v>19.78</v>
      </c>
      <c r="I598" s="33">
        <v>21.82</v>
      </c>
      <c r="J598" s="33">
        <v>17.73</v>
      </c>
      <c r="K598" s="33">
        <v>19.14</v>
      </c>
    </row>
    <row r="599" spans="1:11" x14ac:dyDescent="0.3">
      <c r="A599" s="20" t="s">
        <v>1112</v>
      </c>
      <c r="B599" s="28" t="s">
        <v>1111</v>
      </c>
      <c r="C599" s="31" t="s">
        <v>3963</v>
      </c>
      <c r="D599" s="33">
        <v>13.83</v>
      </c>
      <c r="E599" s="33">
        <v>16.48</v>
      </c>
      <c r="F599" s="33">
        <v>16.78</v>
      </c>
      <c r="G599" s="33">
        <v>17.48</v>
      </c>
      <c r="H599" s="33">
        <v>19.78</v>
      </c>
      <c r="I599" s="33">
        <v>21.82</v>
      </c>
      <c r="J599" s="33">
        <v>17.73</v>
      </c>
      <c r="K599" s="33">
        <v>19.14</v>
      </c>
    </row>
    <row r="600" spans="1:11" x14ac:dyDescent="0.3">
      <c r="A600" s="20" t="s">
        <v>1110</v>
      </c>
      <c r="B600" s="28" t="s">
        <v>1109</v>
      </c>
      <c r="C600" s="31" t="s">
        <v>3963</v>
      </c>
      <c r="D600" s="33">
        <v>13.83</v>
      </c>
      <c r="E600" s="33">
        <v>16.48</v>
      </c>
      <c r="F600" s="33">
        <v>16.78</v>
      </c>
      <c r="G600" s="33">
        <v>17.48</v>
      </c>
      <c r="H600" s="33">
        <v>19.78</v>
      </c>
      <c r="I600" s="33">
        <v>21.82</v>
      </c>
      <c r="J600" s="33">
        <v>17.73</v>
      </c>
      <c r="K600" s="33">
        <v>19.14</v>
      </c>
    </row>
    <row r="601" spans="1:11" x14ac:dyDescent="0.3">
      <c r="A601" s="20" t="s">
        <v>1108</v>
      </c>
      <c r="B601" s="28" t="s">
        <v>1107</v>
      </c>
      <c r="C601" s="31" t="s">
        <v>3963</v>
      </c>
      <c r="D601" s="33">
        <v>13.83</v>
      </c>
      <c r="E601" s="33">
        <v>16.48</v>
      </c>
      <c r="F601" s="33">
        <v>16.78</v>
      </c>
      <c r="G601" s="33">
        <v>17.48</v>
      </c>
      <c r="H601" s="33">
        <v>19.78</v>
      </c>
      <c r="I601" s="33">
        <v>21.82</v>
      </c>
      <c r="J601" s="33">
        <v>17.73</v>
      </c>
      <c r="K601" s="33">
        <v>19.14</v>
      </c>
    </row>
    <row r="602" spans="1:11" x14ac:dyDescent="0.3">
      <c r="A602" s="20" t="s">
        <v>1106</v>
      </c>
      <c r="B602" s="28" t="s">
        <v>1105</v>
      </c>
      <c r="C602" s="31" t="s">
        <v>3963</v>
      </c>
      <c r="D602" s="33">
        <v>13.83</v>
      </c>
      <c r="E602" s="33">
        <v>16.48</v>
      </c>
      <c r="F602" s="33">
        <v>16.78</v>
      </c>
      <c r="G602" s="33">
        <v>17.48</v>
      </c>
      <c r="H602" s="33">
        <v>19.78</v>
      </c>
      <c r="I602" s="33">
        <v>21.82</v>
      </c>
      <c r="J602" s="33">
        <v>17.73</v>
      </c>
      <c r="K602" s="33">
        <v>19.14</v>
      </c>
    </row>
    <row r="603" spans="1:11" x14ac:dyDescent="0.3">
      <c r="A603" s="20" t="s">
        <v>1104</v>
      </c>
      <c r="B603" s="28" t="s">
        <v>4245</v>
      </c>
      <c r="C603" s="31" t="s">
        <v>3963</v>
      </c>
      <c r="D603" s="33">
        <v>13.83</v>
      </c>
      <c r="E603" s="33">
        <v>16.48</v>
      </c>
      <c r="F603" s="33">
        <v>16.78</v>
      </c>
      <c r="G603" s="33">
        <v>17.48</v>
      </c>
      <c r="H603" s="33">
        <v>19.78</v>
      </c>
      <c r="I603" s="33">
        <v>21.82</v>
      </c>
      <c r="J603" s="33">
        <v>17.73</v>
      </c>
      <c r="K603" s="33">
        <v>19.14</v>
      </c>
    </row>
    <row r="604" spans="1:11" x14ac:dyDescent="0.3">
      <c r="A604" s="20" t="s">
        <v>1103</v>
      </c>
      <c r="B604" s="28" t="s">
        <v>1102</v>
      </c>
      <c r="C604" s="31" t="s">
        <v>3963</v>
      </c>
      <c r="D604" s="33">
        <v>13.83</v>
      </c>
      <c r="E604" s="33">
        <v>16.48</v>
      </c>
      <c r="F604" s="33">
        <v>16.78</v>
      </c>
      <c r="G604" s="33">
        <v>17.48</v>
      </c>
      <c r="H604" s="33">
        <v>19.78</v>
      </c>
      <c r="I604" s="33">
        <v>21.82</v>
      </c>
      <c r="J604" s="33">
        <v>17.73</v>
      </c>
      <c r="K604" s="33">
        <v>19.14</v>
      </c>
    </row>
    <row r="605" spans="1:11" x14ac:dyDescent="0.3">
      <c r="A605" s="20" t="s">
        <v>1101</v>
      </c>
      <c r="B605" s="28" t="s">
        <v>4238</v>
      </c>
      <c r="C605" s="31" t="s">
        <v>3963</v>
      </c>
      <c r="D605" s="33">
        <v>13.83</v>
      </c>
      <c r="E605" s="33">
        <v>16.48</v>
      </c>
      <c r="F605" s="33">
        <v>16.78</v>
      </c>
      <c r="G605" s="33">
        <v>17.48</v>
      </c>
      <c r="H605" s="33">
        <v>19.78</v>
      </c>
      <c r="I605" s="33">
        <v>21.82</v>
      </c>
      <c r="J605" s="33">
        <v>17.73</v>
      </c>
      <c r="K605" s="33">
        <v>19.14</v>
      </c>
    </row>
    <row r="606" spans="1:11" x14ac:dyDescent="0.3">
      <c r="A606" s="20" t="s">
        <v>1100</v>
      </c>
      <c r="B606" s="28" t="s">
        <v>1099</v>
      </c>
      <c r="C606" s="31" t="s">
        <v>3963</v>
      </c>
      <c r="D606" s="33">
        <v>13.83</v>
      </c>
      <c r="E606" s="33">
        <v>16.48</v>
      </c>
      <c r="F606" s="33">
        <v>16.78</v>
      </c>
      <c r="G606" s="33">
        <v>17.48</v>
      </c>
      <c r="H606" s="33">
        <v>19.78</v>
      </c>
      <c r="I606" s="33">
        <v>21.82</v>
      </c>
      <c r="J606" s="33">
        <v>17.73</v>
      </c>
      <c r="K606" s="33">
        <v>19.14</v>
      </c>
    </row>
    <row r="607" spans="1:11" x14ac:dyDescent="0.3">
      <c r="A607" s="20" t="s">
        <v>1098</v>
      </c>
      <c r="B607" s="28" t="s">
        <v>1097</v>
      </c>
      <c r="C607" s="31" t="s">
        <v>3963</v>
      </c>
      <c r="D607" s="33">
        <v>12.55</v>
      </c>
      <c r="E607" s="33">
        <v>15.2</v>
      </c>
      <c r="F607" s="33">
        <v>15.5</v>
      </c>
      <c r="G607" s="33">
        <v>16.2</v>
      </c>
      <c r="H607" s="33">
        <v>18.5</v>
      </c>
      <c r="I607" s="33">
        <v>20.54</v>
      </c>
      <c r="J607" s="33">
        <v>16.45</v>
      </c>
      <c r="K607" s="33">
        <v>17.86</v>
      </c>
    </row>
    <row r="608" spans="1:11" x14ac:dyDescent="0.3">
      <c r="A608" s="20" t="s">
        <v>1096</v>
      </c>
      <c r="B608" s="28" t="s">
        <v>1095</v>
      </c>
      <c r="C608" s="31" t="s">
        <v>3963</v>
      </c>
      <c r="D608" s="33">
        <v>13.83</v>
      </c>
      <c r="E608" s="33">
        <v>16.48</v>
      </c>
      <c r="F608" s="33">
        <v>16.78</v>
      </c>
      <c r="G608" s="33">
        <v>17.48</v>
      </c>
      <c r="H608" s="33">
        <v>19.78</v>
      </c>
      <c r="I608" s="33">
        <v>21.82</v>
      </c>
      <c r="J608" s="33">
        <v>17.73</v>
      </c>
      <c r="K608" s="33">
        <v>19.14</v>
      </c>
    </row>
    <row r="609" spans="1:11" x14ac:dyDescent="0.3">
      <c r="A609" s="20" t="s">
        <v>1094</v>
      </c>
      <c r="B609" s="28" t="s">
        <v>1093</v>
      </c>
      <c r="C609" s="31" t="s">
        <v>3963</v>
      </c>
      <c r="D609" s="33">
        <v>13.83</v>
      </c>
      <c r="E609" s="33">
        <v>16.48</v>
      </c>
      <c r="F609" s="33">
        <v>16.78</v>
      </c>
      <c r="G609" s="33">
        <v>17.48</v>
      </c>
      <c r="H609" s="33">
        <v>19.78</v>
      </c>
      <c r="I609" s="33">
        <v>21.82</v>
      </c>
      <c r="J609" s="33">
        <v>17.73</v>
      </c>
      <c r="K609" s="33">
        <v>19.14</v>
      </c>
    </row>
    <row r="610" spans="1:11" x14ac:dyDescent="0.3">
      <c r="A610" s="20" t="s">
        <v>1092</v>
      </c>
      <c r="B610" s="28" t="s">
        <v>1091</v>
      </c>
      <c r="C610" s="31" t="s">
        <v>3963</v>
      </c>
      <c r="D610" s="33">
        <v>13.83</v>
      </c>
      <c r="E610" s="33">
        <v>16.48</v>
      </c>
      <c r="F610" s="33">
        <v>16.78</v>
      </c>
      <c r="G610" s="33">
        <v>17.48</v>
      </c>
      <c r="H610" s="33">
        <v>19.78</v>
      </c>
      <c r="I610" s="33">
        <v>21.82</v>
      </c>
      <c r="J610" s="33">
        <v>17.73</v>
      </c>
      <c r="K610" s="33">
        <v>19.14</v>
      </c>
    </row>
    <row r="611" spans="1:11" ht="20.399999999999999" x14ac:dyDescent="0.3">
      <c r="A611" s="20" t="s">
        <v>1090</v>
      </c>
      <c r="B611" s="28" t="s">
        <v>1089</v>
      </c>
      <c r="C611" s="31" t="s">
        <v>3963</v>
      </c>
      <c r="D611" s="33">
        <v>13.83</v>
      </c>
      <c r="E611" s="33">
        <v>16.48</v>
      </c>
      <c r="F611" s="33">
        <v>16.78</v>
      </c>
      <c r="G611" s="33">
        <v>17.48</v>
      </c>
      <c r="H611" s="33">
        <v>19.78</v>
      </c>
      <c r="I611" s="33">
        <v>21.82</v>
      </c>
      <c r="J611" s="33">
        <v>17.73</v>
      </c>
      <c r="K611" s="33">
        <v>19.14</v>
      </c>
    </row>
    <row r="612" spans="1:11" x14ac:dyDescent="0.3">
      <c r="A612" s="20" t="s">
        <v>1088</v>
      </c>
      <c r="B612" s="28" t="s">
        <v>4244</v>
      </c>
      <c r="C612" s="31" t="s">
        <v>3963</v>
      </c>
      <c r="D612" s="33">
        <v>13.83</v>
      </c>
      <c r="E612" s="33">
        <v>16.48</v>
      </c>
      <c r="F612" s="33">
        <v>16.78</v>
      </c>
      <c r="G612" s="33">
        <v>17.48</v>
      </c>
      <c r="H612" s="33">
        <v>19.78</v>
      </c>
      <c r="I612" s="33">
        <v>21.82</v>
      </c>
      <c r="J612" s="33">
        <v>17.73</v>
      </c>
      <c r="K612" s="33">
        <v>19.14</v>
      </c>
    </row>
    <row r="613" spans="1:11" ht="20.399999999999999" x14ac:dyDescent="0.3">
      <c r="A613" s="20" t="s">
        <v>1087</v>
      </c>
      <c r="B613" s="28" t="s">
        <v>1086</v>
      </c>
      <c r="C613" s="31" t="s">
        <v>3963</v>
      </c>
      <c r="D613" s="33">
        <v>13.83</v>
      </c>
      <c r="E613" s="33">
        <v>16.48</v>
      </c>
      <c r="F613" s="33">
        <v>16.78</v>
      </c>
      <c r="G613" s="33">
        <v>17.48</v>
      </c>
      <c r="H613" s="33">
        <v>19.78</v>
      </c>
      <c r="I613" s="33">
        <v>21.82</v>
      </c>
      <c r="J613" s="33">
        <v>17.73</v>
      </c>
      <c r="K613" s="33">
        <v>19.14</v>
      </c>
    </row>
    <row r="614" spans="1:11" ht="20.399999999999999" x14ac:dyDescent="0.3">
      <c r="A614" s="20" t="s">
        <v>1085</v>
      </c>
      <c r="B614" s="28" t="s">
        <v>1084</v>
      </c>
      <c r="C614" s="31" t="s">
        <v>3963</v>
      </c>
      <c r="D614" s="33">
        <v>13.83</v>
      </c>
      <c r="E614" s="33">
        <v>16.48</v>
      </c>
      <c r="F614" s="33">
        <v>16.78</v>
      </c>
      <c r="G614" s="33">
        <v>17.48</v>
      </c>
      <c r="H614" s="33">
        <v>19.78</v>
      </c>
      <c r="I614" s="33">
        <v>21.82</v>
      </c>
      <c r="J614" s="33">
        <v>17.73</v>
      </c>
      <c r="K614" s="33">
        <v>19.14</v>
      </c>
    </row>
    <row r="615" spans="1:11" x14ac:dyDescent="0.3">
      <c r="A615" s="20" t="s">
        <v>1083</v>
      </c>
      <c r="B615" s="28" t="s">
        <v>1082</v>
      </c>
      <c r="C615" s="31" t="s">
        <v>3963</v>
      </c>
      <c r="D615" s="33">
        <v>13.83</v>
      </c>
      <c r="E615" s="33">
        <v>16.48</v>
      </c>
      <c r="F615" s="33">
        <v>16.78</v>
      </c>
      <c r="G615" s="33">
        <v>17.48</v>
      </c>
      <c r="H615" s="33">
        <v>19.78</v>
      </c>
      <c r="I615" s="33">
        <v>21.82</v>
      </c>
      <c r="J615" s="33">
        <v>17.73</v>
      </c>
      <c r="K615" s="33">
        <v>19.14</v>
      </c>
    </row>
    <row r="616" spans="1:11" ht="20.399999999999999" x14ac:dyDescent="0.3">
      <c r="A616" s="20" t="s">
        <v>1081</v>
      </c>
      <c r="B616" s="28" t="s">
        <v>1080</v>
      </c>
      <c r="C616" s="31" t="s">
        <v>3963</v>
      </c>
      <c r="D616" s="33">
        <v>13.83</v>
      </c>
      <c r="E616" s="33">
        <v>16.48</v>
      </c>
      <c r="F616" s="33">
        <v>16.78</v>
      </c>
      <c r="G616" s="33">
        <v>17.48</v>
      </c>
      <c r="H616" s="33">
        <v>19.78</v>
      </c>
      <c r="I616" s="33">
        <v>21.82</v>
      </c>
      <c r="J616" s="33">
        <v>17.73</v>
      </c>
      <c r="K616" s="33">
        <v>19.14</v>
      </c>
    </row>
    <row r="617" spans="1:11" ht="20.399999999999999" x14ac:dyDescent="0.3">
      <c r="A617" s="20" t="s">
        <v>1079</v>
      </c>
      <c r="B617" s="28" t="s">
        <v>1078</v>
      </c>
      <c r="C617" s="31" t="s">
        <v>3963</v>
      </c>
      <c r="D617" s="33">
        <v>13.83</v>
      </c>
      <c r="E617" s="33">
        <v>16.48</v>
      </c>
      <c r="F617" s="33">
        <v>16.78</v>
      </c>
      <c r="G617" s="33">
        <v>17.48</v>
      </c>
      <c r="H617" s="33">
        <v>19.78</v>
      </c>
      <c r="I617" s="33">
        <v>21.82</v>
      </c>
      <c r="J617" s="33">
        <v>17.73</v>
      </c>
      <c r="K617" s="33">
        <v>19.14</v>
      </c>
    </row>
    <row r="618" spans="1:11" x14ac:dyDescent="0.3">
      <c r="A618" s="20" t="s">
        <v>1077</v>
      </c>
      <c r="B618" s="28" t="s">
        <v>3966</v>
      </c>
      <c r="C618" s="31" t="s">
        <v>3963</v>
      </c>
      <c r="D618" s="33">
        <v>13.83</v>
      </c>
      <c r="E618" s="33">
        <v>16.48</v>
      </c>
      <c r="F618" s="33">
        <v>16.78</v>
      </c>
      <c r="G618" s="33">
        <v>17.48</v>
      </c>
      <c r="H618" s="33">
        <v>19.78</v>
      </c>
      <c r="I618" s="33">
        <v>21.82</v>
      </c>
      <c r="J618" s="33">
        <v>17.73</v>
      </c>
      <c r="K618" s="33">
        <v>19.14</v>
      </c>
    </row>
    <row r="619" spans="1:11" x14ac:dyDescent="0.3">
      <c r="A619" s="20" t="s">
        <v>1077</v>
      </c>
      <c r="B619" s="28" t="s">
        <v>3966</v>
      </c>
      <c r="C619" s="31" t="s">
        <v>3963</v>
      </c>
      <c r="D619" s="33">
        <v>18.510000000000002</v>
      </c>
      <c r="E619" s="33">
        <v>21.16</v>
      </c>
      <c r="F619" s="33">
        <v>21.46</v>
      </c>
      <c r="G619" s="33">
        <v>22.16</v>
      </c>
      <c r="H619" s="33">
        <v>24.46</v>
      </c>
      <c r="I619" s="33">
        <v>26.5</v>
      </c>
      <c r="J619" s="33">
        <v>22.41</v>
      </c>
      <c r="K619" s="33">
        <v>23.82</v>
      </c>
    </row>
    <row r="620" spans="1:11" x14ac:dyDescent="0.3">
      <c r="A620" s="20" t="s">
        <v>1076</v>
      </c>
      <c r="B620" s="28" t="s">
        <v>4243</v>
      </c>
      <c r="C620" s="31" t="s">
        <v>3963</v>
      </c>
      <c r="D620" s="33">
        <v>13.83</v>
      </c>
      <c r="E620" s="33">
        <v>16.48</v>
      </c>
      <c r="F620" s="33">
        <v>16.78</v>
      </c>
      <c r="G620" s="33">
        <v>17.48</v>
      </c>
      <c r="H620" s="33">
        <v>19.78</v>
      </c>
      <c r="I620" s="33">
        <v>21.82</v>
      </c>
      <c r="J620" s="33">
        <v>17.73</v>
      </c>
      <c r="K620" s="33">
        <v>19.14</v>
      </c>
    </row>
    <row r="621" spans="1:11" x14ac:dyDescent="0.3">
      <c r="A621" s="20" t="s">
        <v>1075</v>
      </c>
      <c r="B621" s="28" t="s">
        <v>1074</v>
      </c>
      <c r="C621" s="31" t="s">
        <v>3963</v>
      </c>
      <c r="D621" s="33">
        <v>13.83</v>
      </c>
      <c r="E621" s="33">
        <v>16.48</v>
      </c>
      <c r="F621" s="33">
        <v>16.78</v>
      </c>
      <c r="G621" s="33">
        <v>17.48</v>
      </c>
      <c r="H621" s="33">
        <v>19.78</v>
      </c>
      <c r="I621" s="33">
        <v>21.82</v>
      </c>
      <c r="J621" s="33">
        <v>17.73</v>
      </c>
      <c r="K621" s="33">
        <v>19.14</v>
      </c>
    </row>
    <row r="622" spans="1:11" x14ac:dyDescent="0.3">
      <c r="A622" s="20" t="s">
        <v>1073</v>
      </c>
      <c r="B622" s="28" t="s">
        <v>4242</v>
      </c>
      <c r="C622" s="31" t="s">
        <v>3963</v>
      </c>
      <c r="D622" s="33">
        <v>12.55</v>
      </c>
      <c r="E622" s="33">
        <v>15.2</v>
      </c>
      <c r="F622" s="33">
        <v>15.5</v>
      </c>
      <c r="G622" s="33">
        <v>16.2</v>
      </c>
      <c r="H622" s="33">
        <v>18.5</v>
      </c>
      <c r="I622" s="33">
        <v>20.54</v>
      </c>
      <c r="J622" s="33">
        <v>16.45</v>
      </c>
      <c r="K622" s="33">
        <v>17.86</v>
      </c>
    </row>
    <row r="623" spans="1:11" x14ac:dyDescent="0.3">
      <c r="A623" s="20" t="s">
        <v>1072</v>
      </c>
      <c r="B623" s="28" t="s">
        <v>4241</v>
      </c>
      <c r="C623" s="31" t="s">
        <v>3963</v>
      </c>
      <c r="D623" s="33">
        <v>13.83</v>
      </c>
      <c r="E623" s="33">
        <v>16.48</v>
      </c>
      <c r="F623" s="33">
        <v>16.78</v>
      </c>
      <c r="G623" s="33">
        <v>17.48</v>
      </c>
      <c r="H623" s="33">
        <v>19.78</v>
      </c>
      <c r="I623" s="33">
        <v>21.82</v>
      </c>
      <c r="J623" s="33">
        <v>17.73</v>
      </c>
      <c r="K623" s="33">
        <v>19.14</v>
      </c>
    </row>
    <row r="624" spans="1:11" x14ac:dyDescent="0.3">
      <c r="A624" s="20" t="s">
        <v>1071</v>
      </c>
      <c r="B624" s="28" t="s">
        <v>1070</v>
      </c>
      <c r="C624" s="31" t="s">
        <v>3963</v>
      </c>
      <c r="D624" s="33">
        <v>13.83</v>
      </c>
      <c r="E624" s="33">
        <v>16.48</v>
      </c>
      <c r="F624" s="33">
        <v>16.78</v>
      </c>
      <c r="G624" s="33">
        <v>17.48</v>
      </c>
      <c r="H624" s="33">
        <v>19.78</v>
      </c>
      <c r="I624" s="33">
        <v>21.82</v>
      </c>
      <c r="J624" s="33">
        <v>17.73</v>
      </c>
      <c r="K624" s="33">
        <v>19.14</v>
      </c>
    </row>
    <row r="625" spans="1:11" x14ac:dyDescent="0.3">
      <c r="A625" s="20" t="s">
        <v>1069</v>
      </c>
      <c r="B625" s="28" t="s">
        <v>1068</v>
      </c>
      <c r="C625" s="31" t="s">
        <v>3963</v>
      </c>
      <c r="D625" s="33">
        <v>13.83</v>
      </c>
      <c r="E625" s="33">
        <v>16.48</v>
      </c>
      <c r="F625" s="33">
        <v>16.78</v>
      </c>
      <c r="G625" s="33">
        <v>17.48</v>
      </c>
      <c r="H625" s="33">
        <v>19.78</v>
      </c>
      <c r="I625" s="33">
        <v>21.82</v>
      </c>
      <c r="J625" s="33">
        <v>17.73</v>
      </c>
      <c r="K625" s="33">
        <v>19.14</v>
      </c>
    </row>
    <row r="626" spans="1:11" x14ac:dyDescent="0.3">
      <c r="A626" s="20" t="s">
        <v>1067</v>
      </c>
      <c r="B626" s="28" t="s">
        <v>1066</v>
      </c>
      <c r="C626" s="31" t="s">
        <v>3963</v>
      </c>
      <c r="D626" s="33">
        <v>13.83</v>
      </c>
      <c r="E626" s="33">
        <v>16.48</v>
      </c>
      <c r="F626" s="33">
        <v>16.78</v>
      </c>
      <c r="G626" s="33">
        <v>17.48</v>
      </c>
      <c r="H626" s="33">
        <v>19.78</v>
      </c>
      <c r="I626" s="33">
        <v>21.82</v>
      </c>
      <c r="J626" s="33">
        <v>17.73</v>
      </c>
      <c r="K626" s="33">
        <v>19.14</v>
      </c>
    </row>
    <row r="627" spans="1:11" x14ac:dyDescent="0.3">
      <c r="A627" s="20" t="s">
        <v>1065</v>
      </c>
      <c r="B627" s="28" t="s">
        <v>4240</v>
      </c>
      <c r="C627" s="31" t="s">
        <v>3963</v>
      </c>
      <c r="D627" s="33">
        <v>13.83</v>
      </c>
      <c r="E627" s="33">
        <v>16.48</v>
      </c>
      <c r="F627" s="33">
        <v>16.78</v>
      </c>
      <c r="G627" s="33">
        <v>17.48</v>
      </c>
      <c r="H627" s="33">
        <v>19.78</v>
      </c>
      <c r="I627" s="33">
        <v>21.82</v>
      </c>
      <c r="J627" s="33">
        <v>17.73</v>
      </c>
      <c r="K627" s="33">
        <v>19.14</v>
      </c>
    </row>
    <row r="628" spans="1:11" x14ac:dyDescent="0.3">
      <c r="A628" s="20" t="s">
        <v>1064</v>
      </c>
      <c r="B628" s="28" t="s">
        <v>3965</v>
      </c>
      <c r="C628" s="31" t="s">
        <v>3963</v>
      </c>
      <c r="D628" s="33">
        <v>13.83</v>
      </c>
      <c r="E628" s="33">
        <v>16.48</v>
      </c>
      <c r="F628" s="33">
        <v>16.78</v>
      </c>
      <c r="G628" s="33">
        <v>17.48</v>
      </c>
      <c r="H628" s="33">
        <v>19.78</v>
      </c>
      <c r="I628" s="33">
        <v>21.82</v>
      </c>
      <c r="J628" s="33">
        <v>17.73</v>
      </c>
      <c r="K628" s="33">
        <v>19.14</v>
      </c>
    </row>
    <row r="629" spans="1:11" x14ac:dyDescent="0.3">
      <c r="A629" s="20" t="s">
        <v>1064</v>
      </c>
      <c r="B629" s="28" t="s">
        <v>3965</v>
      </c>
      <c r="C629" s="31" t="s">
        <v>3963</v>
      </c>
      <c r="D629" s="33">
        <v>18.510000000000002</v>
      </c>
      <c r="E629" s="33">
        <v>21.16</v>
      </c>
      <c r="F629" s="33">
        <v>21.46</v>
      </c>
      <c r="G629" s="33">
        <v>22.16</v>
      </c>
      <c r="H629" s="33">
        <v>24.46</v>
      </c>
      <c r="I629" s="33">
        <v>26.5</v>
      </c>
      <c r="J629" s="33">
        <v>22.41</v>
      </c>
      <c r="K629" s="33">
        <v>23.82</v>
      </c>
    </row>
    <row r="630" spans="1:11" x14ac:dyDescent="0.3">
      <c r="A630" s="20" t="s">
        <v>1063</v>
      </c>
      <c r="B630" s="28" t="s">
        <v>1062</v>
      </c>
      <c r="C630" s="31" t="s">
        <v>3963</v>
      </c>
      <c r="D630" s="33">
        <v>13.83</v>
      </c>
      <c r="E630" s="33">
        <v>16.48</v>
      </c>
      <c r="F630" s="33">
        <v>16.78</v>
      </c>
      <c r="G630" s="33">
        <v>17.48</v>
      </c>
      <c r="H630" s="33">
        <v>19.78</v>
      </c>
      <c r="I630" s="33">
        <v>21.82</v>
      </c>
      <c r="J630" s="33">
        <v>17.73</v>
      </c>
      <c r="K630" s="33">
        <v>19.14</v>
      </c>
    </row>
    <row r="631" spans="1:11" ht="20.399999999999999" x14ac:dyDescent="0.3">
      <c r="A631" s="20" t="s">
        <v>1061</v>
      </c>
      <c r="B631" s="28" t="s">
        <v>1060</v>
      </c>
      <c r="C631" s="31" t="s">
        <v>3963</v>
      </c>
      <c r="D631" s="33">
        <v>13.83</v>
      </c>
      <c r="E631" s="33">
        <v>16.48</v>
      </c>
      <c r="F631" s="33">
        <v>16.78</v>
      </c>
      <c r="G631" s="33">
        <v>17.48</v>
      </c>
      <c r="H631" s="33">
        <v>19.78</v>
      </c>
      <c r="I631" s="33">
        <v>21.82</v>
      </c>
      <c r="J631" s="33">
        <v>17.73</v>
      </c>
      <c r="K631" s="33">
        <v>19.14</v>
      </c>
    </row>
    <row r="632" spans="1:11" ht="20.399999999999999" x14ac:dyDescent="0.3">
      <c r="A632" s="20" t="s">
        <v>1059</v>
      </c>
      <c r="B632" s="28" t="s">
        <v>1058</v>
      </c>
      <c r="C632" s="31" t="s">
        <v>3963</v>
      </c>
      <c r="D632" s="33">
        <v>13.83</v>
      </c>
      <c r="E632" s="33">
        <v>16.48</v>
      </c>
      <c r="F632" s="33">
        <v>16.78</v>
      </c>
      <c r="G632" s="33">
        <v>17.48</v>
      </c>
      <c r="H632" s="33">
        <v>19.78</v>
      </c>
      <c r="I632" s="33">
        <v>21.82</v>
      </c>
      <c r="J632" s="33">
        <v>17.73</v>
      </c>
      <c r="K632" s="33">
        <v>19.14</v>
      </c>
    </row>
    <row r="633" spans="1:11" x14ac:dyDescent="0.3">
      <c r="A633" s="20" t="s">
        <v>1057</v>
      </c>
      <c r="B633" s="28" t="s">
        <v>4239</v>
      </c>
      <c r="C633" s="31" t="s">
        <v>3963</v>
      </c>
      <c r="D633" s="33">
        <v>13.83</v>
      </c>
      <c r="E633" s="33">
        <v>16.48</v>
      </c>
      <c r="F633" s="33">
        <v>16.78</v>
      </c>
      <c r="G633" s="33">
        <v>17.48</v>
      </c>
      <c r="H633" s="33">
        <v>19.78</v>
      </c>
      <c r="I633" s="33">
        <v>21.82</v>
      </c>
      <c r="J633" s="33">
        <v>17.73</v>
      </c>
      <c r="K633" s="33">
        <v>19.14</v>
      </c>
    </row>
    <row r="634" spans="1:11" x14ac:dyDescent="0.3">
      <c r="A634" s="20" t="s">
        <v>1056</v>
      </c>
      <c r="B634" s="28" t="s">
        <v>4234</v>
      </c>
      <c r="C634" s="31" t="s">
        <v>3963</v>
      </c>
      <c r="D634" s="33">
        <v>13.83</v>
      </c>
      <c r="E634" s="33">
        <v>16.48</v>
      </c>
      <c r="F634" s="33">
        <v>16.78</v>
      </c>
      <c r="G634" s="33">
        <v>17.48</v>
      </c>
      <c r="H634" s="33">
        <v>19.78</v>
      </c>
      <c r="I634" s="33">
        <v>21.82</v>
      </c>
      <c r="J634" s="33">
        <v>17.73</v>
      </c>
      <c r="K634" s="33">
        <v>19.14</v>
      </c>
    </row>
    <row r="635" spans="1:11" ht="20.399999999999999" x14ac:dyDescent="0.3">
      <c r="A635" s="20" t="s">
        <v>1055</v>
      </c>
      <c r="B635" s="28" t="s">
        <v>1054</v>
      </c>
      <c r="C635" s="31" t="s">
        <v>3963</v>
      </c>
      <c r="D635" s="33">
        <v>13.83</v>
      </c>
      <c r="E635" s="33">
        <v>16.48</v>
      </c>
      <c r="F635" s="33">
        <v>16.78</v>
      </c>
      <c r="G635" s="33">
        <v>17.48</v>
      </c>
      <c r="H635" s="33">
        <v>19.78</v>
      </c>
      <c r="I635" s="33">
        <v>21.82</v>
      </c>
      <c r="J635" s="33">
        <v>17.73</v>
      </c>
      <c r="K635" s="33">
        <v>19.14</v>
      </c>
    </row>
    <row r="636" spans="1:11" x14ac:dyDescent="0.3">
      <c r="A636" s="20" t="s">
        <v>1053</v>
      </c>
      <c r="B636" s="28" t="s">
        <v>4238</v>
      </c>
      <c r="C636" s="31" t="s">
        <v>3963</v>
      </c>
      <c r="D636" s="33">
        <v>13.83</v>
      </c>
      <c r="E636" s="33">
        <v>16.48</v>
      </c>
      <c r="F636" s="33">
        <v>16.78</v>
      </c>
      <c r="G636" s="33">
        <v>17.48</v>
      </c>
      <c r="H636" s="33">
        <v>19.78</v>
      </c>
      <c r="I636" s="33">
        <v>21.82</v>
      </c>
      <c r="J636" s="33">
        <v>17.73</v>
      </c>
      <c r="K636" s="33">
        <v>19.14</v>
      </c>
    </row>
    <row r="637" spans="1:11" x14ac:dyDescent="0.3">
      <c r="A637" s="20" t="s">
        <v>1052</v>
      </c>
      <c r="B637" s="28" t="s">
        <v>4237</v>
      </c>
      <c r="C637" s="31" t="s">
        <v>3963</v>
      </c>
      <c r="D637" s="33">
        <v>12.55</v>
      </c>
      <c r="E637" s="33">
        <v>15.2</v>
      </c>
      <c r="F637" s="33">
        <v>15.5</v>
      </c>
      <c r="G637" s="33">
        <v>16.2</v>
      </c>
      <c r="H637" s="33">
        <v>18.5</v>
      </c>
      <c r="I637" s="33">
        <v>20.54</v>
      </c>
      <c r="J637" s="33">
        <v>16.45</v>
      </c>
      <c r="K637" s="33">
        <v>17.86</v>
      </c>
    </row>
    <row r="638" spans="1:11" x14ac:dyDescent="0.3">
      <c r="A638" s="20" t="s">
        <v>1051</v>
      </c>
      <c r="B638" s="28" t="s">
        <v>1050</v>
      </c>
      <c r="C638" s="31" t="s">
        <v>3963</v>
      </c>
      <c r="D638" s="33">
        <v>12.55</v>
      </c>
      <c r="E638" s="33">
        <v>15.2</v>
      </c>
      <c r="F638" s="33">
        <v>15.5</v>
      </c>
      <c r="G638" s="33">
        <v>16.2</v>
      </c>
      <c r="H638" s="33">
        <v>18.5</v>
      </c>
      <c r="I638" s="33">
        <v>20.54</v>
      </c>
      <c r="J638" s="33">
        <v>16.45</v>
      </c>
      <c r="K638" s="33">
        <v>17.86</v>
      </c>
    </row>
    <row r="639" spans="1:11" x14ac:dyDescent="0.3">
      <c r="A639" s="20" t="s">
        <v>1049</v>
      </c>
      <c r="B639" s="28" t="s">
        <v>1048</v>
      </c>
      <c r="C639" s="31" t="s">
        <v>3963</v>
      </c>
      <c r="D639" s="33">
        <v>13.83</v>
      </c>
      <c r="E639" s="33">
        <v>16.48</v>
      </c>
      <c r="F639" s="33">
        <v>16.78</v>
      </c>
      <c r="G639" s="33">
        <v>17.48</v>
      </c>
      <c r="H639" s="33">
        <v>19.78</v>
      </c>
      <c r="I639" s="33">
        <v>21.82</v>
      </c>
      <c r="J639" s="33">
        <v>17.73</v>
      </c>
      <c r="K639" s="33">
        <v>19.14</v>
      </c>
    </row>
    <row r="640" spans="1:11" x14ac:dyDescent="0.3">
      <c r="A640" s="20" t="s">
        <v>1047</v>
      </c>
      <c r="B640" s="28" t="s">
        <v>4236</v>
      </c>
      <c r="C640" s="31" t="s">
        <v>3963</v>
      </c>
      <c r="D640" s="33">
        <v>13.83</v>
      </c>
      <c r="E640" s="33">
        <v>16.48</v>
      </c>
      <c r="F640" s="33">
        <v>16.78</v>
      </c>
      <c r="G640" s="33">
        <v>17.48</v>
      </c>
      <c r="H640" s="33">
        <v>19.78</v>
      </c>
      <c r="I640" s="33">
        <v>21.82</v>
      </c>
      <c r="J640" s="33">
        <v>17.73</v>
      </c>
      <c r="K640" s="33">
        <v>19.14</v>
      </c>
    </row>
    <row r="641" spans="1:11" x14ac:dyDescent="0.3">
      <c r="A641" s="20" t="s">
        <v>1046</v>
      </c>
      <c r="B641" s="28" t="s">
        <v>1045</v>
      </c>
      <c r="C641" s="31" t="s">
        <v>3963</v>
      </c>
      <c r="D641" s="33">
        <v>13.83</v>
      </c>
      <c r="E641" s="33">
        <v>16.48</v>
      </c>
      <c r="F641" s="33">
        <v>16.78</v>
      </c>
      <c r="G641" s="33">
        <v>17.48</v>
      </c>
      <c r="H641" s="33">
        <v>19.78</v>
      </c>
      <c r="I641" s="33">
        <v>21.82</v>
      </c>
      <c r="J641" s="33">
        <v>17.73</v>
      </c>
      <c r="K641" s="33">
        <v>19.14</v>
      </c>
    </row>
    <row r="642" spans="1:11" x14ac:dyDescent="0.3">
      <c r="A642" s="20" t="s">
        <v>1044</v>
      </c>
      <c r="B642" s="28" t="s">
        <v>1043</v>
      </c>
      <c r="C642" s="31" t="s">
        <v>3963</v>
      </c>
      <c r="D642" s="33">
        <v>12.55</v>
      </c>
      <c r="E642" s="33">
        <v>15.2</v>
      </c>
      <c r="F642" s="33">
        <v>15.5</v>
      </c>
      <c r="G642" s="33">
        <v>16.2</v>
      </c>
      <c r="H642" s="33">
        <v>18.5</v>
      </c>
      <c r="I642" s="33">
        <v>20.54</v>
      </c>
      <c r="J642" s="33">
        <v>16.45</v>
      </c>
      <c r="K642" s="33">
        <v>17.86</v>
      </c>
    </row>
    <row r="643" spans="1:11" x14ac:dyDescent="0.3">
      <c r="A643" s="20" t="s">
        <v>1042</v>
      </c>
      <c r="B643" s="28" t="s">
        <v>4235</v>
      </c>
      <c r="C643" s="31" t="s">
        <v>3963</v>
      </c>
      <c r="D643" s="33">
        <v>13.83</v>
      </c>
      <c r="E643" s="33">
        <v>16.48</v>
      </c>
      <c r="F643" s="33">
        <v>16.78</v>
      </c>
      <c r="G643" s="33">
        <v>17.48</v>
      </c>
      <c r="H643" s="33">
        <v>19.78</v>
      </c>
      <c r="I643" s="33">
        <v>21.82</v>
      </c>
      <c r="J643" s="33">
        <v>17.73</v>
      </c>
      <c r="K643" s="33">
        <v>19.14</v>
      </c>
    </row>
    <row r="644" spans="1:11" x14ac:dyDescent="0.3">
      <c r="A644" s="20" t="s">
        <v>1041</v>
      </c>
      <c r="B644" s="28" t="s">
        <v>1040</v>
      </c>
      <c r="C644" s="31" t="s">
        <v>3963</v>
      </c>
      <c r="D644" s="33">
        <v>13.83</v>
      </c>
      <c r="E644" s="33">
        <v>16.48</v>
      </c>
      <c r="F644" s="33">
        <v>16.78</v>
      </c>
      <c r="G644" s="33">
        <v>17.48</v>
      </c>
      <c r="H644" s="33">
        <v>19.78</v>
      </c>
      <c r="I644" s="33">
        <v>21.82</v>
      </c>
      <c r="J644" s="33">
        <v>17.73</v>
      </c>
      <c r="K644" s="33">
        <v>19.14</v>
      </c>
    </row>
    <row r="645" spans="1:11" x14ac:dyDescent="0.3">
      <c r="A645" s="20" t="s">
        <v>1039</v>
      </c>
      <c r="B645" s="28" t="s">
        <v>1038</v>
      </c>
      <c r="C645" s="31" t="s">
        <v>3963</v>
      </c>
      <c r="D645" s="33">
        <v>13.83</v>
      </c>
      <c r="E645" s="33">
        <v>16.48</v>
      </c>
      <c r="F645" s="33">
        <v>16.78</v>
      </c>
      <c r="G645" s="33">
        <v>17.48</v>
      </c>
      <c r="H645" s="33">
        <v>19.78</v>
      </c>
      <c r="I645" s="33">
        <v>21.82</v>
      </c>
      <c r="J645" s="33">
        <v>17.73</v>
      </c>
      <c r="K645" s="33">
        <v>19.14</v>
      </c>
    </row>
    <row r="646" spans="1:11" x14ac:dyDescent="0.3">
      <c r="A646" s="20" t="s">
        <v>1037</v>
      </c>
      <c r="B646" s="28" t="s">
        <v>1036</v>
      </c>
      <c r="C646" s="31" t="s">
        <v>3963</v>
      </c>
      <c r="D646" s="33">
        <v>13.83</v>
      </c>
      <c r="E646" s="33">
        <v>16.48</v>
      </c>
      <c r="F646" s="33">
        <v>16.78</v>
      </c>
      <c r="G646" s="33">
        <v>17.48</v>
      </c>
      <c r="H646" s="33">
        <v>19.78</v>
      </c>
      <c r="I646" s="33">
        <v>21.82</v>
      </c>
      <c r="J646" s="33">
        <v>17.73</v>
      </c>
      <c r="K646" s="33">
        <v>19.14</v>
      </c>
    </row>
    <row r="647" spans="1:11" ht="20.399999999999999" x14ac:dyDescent="0.3">
      <c r="A647" s="20" t="s">
        <v>1035</v>
      </c>
      <c r="B647" s="28" t="s">
        <v>1034</v>
      </c>
      <c r="C647" s="31" t="s">
        <v>3963</v>
      </c>
      <c r="D647" s="33">
        <v>13.83</v>
      </c>
      <c r="E647" s="33">
        <v>16.48</v>
      </c>
      <c r="F647" s="33">
        <v>16.78</v>
      </c>
      <c r="G647" s="33">
        <v>17.48</v>
      </c>
      <c r="H647" s="33">
        <v>19.78</v>
      </c>
      <c r="I647" s="33">
        <v>21.82</v>
      </c>
      <c r="J647" s="33">
        <v>17.73</v>
      </c>
      <c r="K647" s="33">
        <v>19.14</v>
      </c>
    </row>
    <row r="648" spans="1:11" ht="20.399999999999999" x14ac:dyDescent="0.3">
      <c r="A648" s="20" t="s">
        <v>1033</v>
      </c>
      <c r="B648" s="28" t="s">
        <v>1032</v>
      </c>
      <c r="C648" s="31" t="s">
        <v>3963</v>
      </c>
      <c r="D648" s="33">
        <v>13.83</v>
      </c>
      <c r="E648" s="33">
        <v>16.48</v>
      </c>
      <c r="F648" s="33">
        <v>16.78</v>
      </c>
      <c r="G648" s="33">
        <v>17.48</v>
      </c>
      <c r="H648" s="33">
        <v>19.78</v>
      </c>
      <c r="I648" s="33">
        <v>21.82</v>
      </c>
      <c r="J648" s="33">
        <v>17.73</v>
      </c>
      <c r="K648" s="33">
        <v>19.14</v>
      </c>
    </row>
    <row r="649" spans="1:11" x14ac:dyDescent="0.3">
      <c r="A649" s="20" t="s">
        <v>1031</v>
      </c>
      <c r="B649" s="28" t="s">
        <v>4234</v>
      </c>
      <c r="C649" s="31" t="s">
        <v>3963</v>
      </c>
      <c r="D649" s="33">
        <v>13.83</v>
      </c>
      <c r="E649" s="33">
        <v>16.48</v>
      </c>
      <c r="F649" s="33">
        <v>16.78</v>
      </c>
      <c r="G649" s="33">
        <v>17.48</v>
      </c>
      <c r="H649" s="33">
        <v>19.78</v>
      </c>
      <c r="I649" s="33">
        <v>21.82</v>
      </c>
      <c r="J649" s="33">
        <v>17.73</v>
      </c>
      <c r="K649" s="33">
        <v>19.14</v>
      </c>
    </row>
    <row r="650" spans="1:11" x14ac:dyDescent="0.3">
      <c r="A650" s="20" t="s">
        <v>1030</v>
      </c>
      <c r="B650" s="28" t="s">
        <v>1029</v>
      </c>
      <c r="C650" s="31" t="s">
        <v>3963</v>
      </c>
      <c r="D650" s="33">
        <v>12.55</v>
      </c>
      <c r="E650" s="33">
        <v>15.2</v>
      </c>
      <c r="F650" s="33">
        <v>15.5</v>
      </c>
      <c r="G650" s="33">
        <v>16.2</v>
      </c>
      <c r="H650" s="33">
        <v>18.5</v>
      </c>
      <c r="I650" s="33">
        <v>20.54</v>
      </c>
      <c r="J650" s="33">
        <v>16.45</v>
      </c>
      <c r="K650" s="33">
        <v>17.86</v>
      </c>
    </row>
    <row r="651" spans="1:11" x14ac:dyDescent="0.3">
      <c r="A651" s="20" t="s">
        <v>1028</v>
      </c>
      <c r="B651" s="28" t="s">
        <v>4233</v>
      </c>
      <c r="C651" s="31" t="s">
        <v>3963</v>
      </c>
      <c r="D651" s="33">
        <v>13.83</v>
      </c>
      <c r="E651" s="33">
        <v>16.48</v>
      </c>
      <c r="F651" s="33">
        <v>16.78</v>
      </c>
      <c r="G651" s="33">
        <v>17.48</v>
      </c>
      <c r="H651" s="33">
        <v>19.78</v>
      </c>
      <c r="I651" s="33">
        <v>21.82</v>
      </c>
      <c r="J651" s="33">
        <v>17.73</v>
      </c>
      <c r="K651" s="33">
        <v>19.14</v>
      </c>
    </row>
    <row r="652" spans="1:11" ht="20.399999999999999" x14ac:dyDescent="0.3">
      <c r="A652" s="20" t="s">
        <v>1027</v>
      </c>
      <c r="B652" s="28" t="s">
        <v>1026</v>
      </c>
      <c r="C652" s="31" t="s">
        <v>3963</v>
      </c>
      <c r="D652" s="33">
        <v>13.83</v>
      </c>
      <c r="E652" s="33">
        <v>16.48</v>
      </c>
      <c r="F652" s="33">
        <v>16.78</v>
      </c>
      <c r="G652" s="33">
        <v>17.48</v>
      </c>
      <c r="H652" s="33">
        <v>19.78</v>
      </c>
      <c r="I652" s="33">
        <v>21.82</v>
      </c>
      <c r="J652" s="33">
        <v>17.73</v>
      </c>
      <c r="K652" s="33">
        <v>19.14</v>
      </c>
    </row>
    <row r="653" spans="1:11" ht="20.399999999999999" x14ac:dyDescent="0.3">
      <c r="A653" s="20" t="s">
        <v>1025</v>
      </c>
      <c r="B653" s="28" t="s">
        <v>4232</v>
      </c>
      <c r="C653" s="31" t="s">
        <v>3963</v>
      </c>
      <c r="D653" s="33">
        <v>13.83</v>
      </c>
      <c r="E653" s="33">
        <v>16.48</v>
      </c>
      <c r="F653" s="33">
        <v>16.78</v>
      </c>
      <c r="G653" s="33">
        <v>17.48</v>
      </c>
      <c r="H653" s="33">
        <v>19.78</v>
      </c>
      <c r="I653" s="33">
        <v>21.82</v>
      </c>
      <c r="J653" s="33">
        <v>17.73</v>
      </c>
      <c r="K653" s="33">
        <v>19.14</v>
      </c>
    </row>
    <row r="654" spans="1:11" ht="20.399999999999999" x14ac:dyDescent="0.3">
      <c r="A654" s="20" t="s">
        <v>1024</v>
      </c>
      <c r="B654" s="28" t="s">
        <v>1023</v>
      </c>
      <c r="C654" s="31" t="s">
        <v>3963</v>
      </c>
      <c r="D654" s="33">
        <v>13.83</v>
      </c>
      <c r="E654" s="33">
        <v>16.48</v>
      </c>
      <c r="F654" s="33">
        <v>16.78</v>
      </c>
      <c r="G654" s="33">
        <v>17.48</v>
      </c>
      <c r="H654" s="33">
        <v>19.78</v>
      </c>
      <c r="I654" s="33">
        <v>21.82</v>
      </c>
      <c r="J654" s="33">
        <v>17.73</v>
      </c>
      <c r="K654" s="33">
        <v>19.14</v>
      </c>
    </row>
    <row r="655" spans="1:11" x14ac:dyDescent="0.3">
      <c r="A655" s="20" t="s">
        <v>1022</v>
      </c>
      <c r="B655" s="28" t="s">
        <v>1021</v>
      </c>
      <c r="C655" s="31" t="s">
        <v>3963</v>
      </c>
      <c r="D655" s="33">
        <v>13.83</v>
      </c>
      <c r="E655" s="33">
        <v>16.48</v>
      </c>
      <c r="F655" s="33">
        <v>16.78</v>
      </c>
      <c r="G655" s="33">
        <v>17.48</v>
      </c>
      <c r="H655" s="33">
        <v>19.78</v>
      </c>
      <c r="I655" s="33">
        <v>21.82</v>
      </c>
      <c r="J655" s="33">
        <v>17.73</v>
      </c>
      <c r="K655" s="33">
        <v>19.14</v>
      </c>
    </row>
    <row r="656" spans="1:11" x14ac:dyDescent="0.3">
      <c r="A656" s="20" t="s">
        <v>1020</v>
      </c>
      <c r="B656" s="28" t="s">
        <v>1019</v>
      </c>
      <c r="C656" s="31" t="s">
        <v>3963</v>
      </c>
      <c r="D656" s="33">
        <v>13.83</v>
      </c>
      <c r="E656" s="33">
        <v>16.48</v>
      </c>
      <c r="F656" s="33">
        <v>16.78</v>
      </c>
      <c r="G656" s="33">
        <v>17.48</v>
      </c>
      <c r="H656" s="33">
        <v>19.78</v>
      </c>
      <c r="I656" s="33">
        <v>21.82</v>
      </c>
      <c r="J656" s="33">
        <v>17.73</v>
      </c>
      <c r="K656" s="33">
        <v>19.14</v>
      </c>
    </row>
    <row r="657" spans="1:11" x14ac:dyDescent="0.3">
      <c r="A657" s="20" t="s">
        <v>1018</v>
      </c>
      <c r="B657" s="28" t="s">
        <v>4231</v>
      </c>
      <c r="C657" s="31" t="s">
        <v>3963</v>
      </c>
      <c r="D657" s="33">
        <v>12.55</v>
      </c>
      <c r="E657" s="33">
        <v>15.2</v>
      </c>
      <c r="F657" s="33">
        <v>15.5</v>
      </c>
      <c r="G657" s="33">
        <v>16.2</v>
      </c>
      <c r="H657" s="33">
        <v>18.5</v>
      </c>
      <c r="I657" s="33">
        <v>20.54</v>
      </c>
      <c r="J657" s="33">
        <v>16.45</v>
      </c>
      <c r="K657" s="33">
        <v>17.86</v>
      </c>
    </row>
    <row r="658" spans="1:11" x14ac:dyDescent="0.3">
      <c r="A658" s="20" t="s">
        <v>1017</v>
      </c>
      <c r="B658" s="28" t="s">
        <v>1016</v>
      </c>
      <c r="C658" s="31" t="s">
        <v>3963</v>
      </c>
      <c r="D658" s="33">
        <v>13.83</v>
      </c>
      <c r="E658" s="33">
        <v>16.48</v>
      </c>
      <c r="F658" s="33">
        <v>16.78</v>
      </c>
      <c r="G658" s="33">
        <v>17.48</v>
      </c>
      <c r="H658" s="33">
        <v>19.78</v>
      </c>
      <c r="I658" s="33">
        <v>21.82</v>
      </c>
      <c r="J658" s="33">
        <v>17.73</v>
      </c>
      <c r="K658" s="33">
        <v>19.14</v>
      </c>
    </row>
    <row r="659" spans="1:11" x14ac:dyDescent="0.3">
      <c r="A659" s="20" t="s">
        <v>1015</v>
      </c>
      <c r="B659" s="28" t="s">
        <v>1014</v>
      </c>
      <c r="C659" s="31" t="s">
        <v>3963</v>
      </c>
      <c r="D659" s="33">
        <v>13.83</v>
      </c>
      <c r="E659" s="33">
        <v>16.48</v>
      </c>
      <c r="F659" s="33">
        <v>16.78</v>
      </c>
      <c r="G659" s="33">
        <v>17.48</v>
      </c>
      <c r="H659" s="33">
        <v>19.78</v>
      </c>
      <c r="I659" s="33">
        <v>21.82</v>
      </c>
      <c r="J659" s="33">
        <v>17.73</v>
      </c>
      <c r="K659" s="33">
        <v>19.14</v>
      </c>
    </row>
    <row r="660" spans="1:11" x14ac:dyDescent="0.3">
      <c r="A660" s="20" t="s">
        <v>1013</v>
      </c>
      <c r="B660" s="28" t="s">
        <v>4230</v>
      </c>
      <c r="C660" s="31" t="s">
        <v>3963</v>
      </c>
      <c r="D660" s="33">
        <v>13.83</v>
      </c>
      <c r="E660" s="33">
        <v>16.48</v>
      </c>
      <c r="F660" s="33">
        <v>16.78</v>
      </c>
      <c r="G660" s="33">
        <v>17.48</v>
      </c>
      <c r="H660" s="33">
        <v>19.78</v>
      </c>
      <c r="I660" s="33">
        <v>21.82</v>
      </c>
      <c r="J660" s="33">
        <v>17.73</v>
      </c>
      <c r="K660" s="33">
        <v>19.14</v>
      </c>
    </row>
    <row r="661" spans="1:11" x14ac:dyDescent="0.3">
      <c r="A661" s="20" t="s">
        <v>1012</v>
      </c>
      <c r="B661" s="28" t="s">
        <v>1011</v>
      </c>
      <c r="C661" s="31" t="s">
        <v>3963</v>
      </c>
      <c r="D661" s="33">
        <v>13.83</v>
      </c>
      <c r="E661" s="33">
        <v>16.48</v>
      </c>
      <c r="F661" s="33">
        <v>16.78</v>
      </c>
      <c r="G661" s="33">
        <v>17.48</v>
      </c>
      <c r="H661" s="33">
        <v>19.78</v>
      </c>
      <c r="I661" s="33">
        <v>21.82</v>
      </c>
      <c r="J661" s="33">
        <v>17.73</v>
      </c>
      <c r="K661" s="33">
        <v>19.14</v>
      </c>
    </row>
    <row r="662" spans="1:11" ht="20.399999999999999" x14ac:dyDescent="0.3">
      <c r="A662" s="20" t="s">
        <v>1010</v>
      </c>
      <c r="B662" s="28" t="s">
        <v>1009</v>
      </c>
      <c r="C662" s="31" t="s">
        <v>3963</v>
      </c>
      <c r="D662" s="33">
        <v>13.83</v>
      </c>
      <c r="E662" s="33">
        <v>16.48</v>
      </c>
      <c r="F662" s="33">
        <v>16.78</v>
      </c>
      <c r="G662" s="33">
        <v>17.48</v>
      </c>
      <c r="H662" s="33">
        <v>19.78</v>
      </c>
      <c r="I662" s="33">
        <v>21.82</v>
      </c>
      <c r="J662" s="33">
        <v>17.73</v>
      </c>
      <c r="K662" s="33">
        <v>19.14</v>
      </c>
    </row>
    <row r="663" spans="1:11" x14ac:dyDescent="0.3">
      <c r="A663" s="20" t="s">
        <v>1008</v>
      </c>
      <c r="B663" s="28" t="s">
        <v>4229</v>
      </c>
      <c r="C663" s="31" t="s">
        <v>3963</v>
      </c>
      <c r="D663" s="33">
        <v>13.83</v>
      </c>
      <c r="E663" s="33">
        <v>16.48</v>
      </c>
      <c r="F663" s="33">
        <v>16.78</v>
      </c>
      <c r="G663" s="33">
        <v>17.48</v>
      </c>
      <c r="H663" s="33">
        <v>19.78</v>
      </c>
      <c r="I663" s="33">
        <v>21.82</v>
      </c>
      <c r="J663" s="33">
        <v>17.73</v>
      </c>
      <c r="K663" s="33">
        <v>19.14</v>
      </c>
    </row>
    <row r="664" spans="1:11" x14ac:dyDescent="0.3">
      <c r="A664" s="20" t="s">
        <v>1007</v>
      </c>
      <c r="B664" s="28" t="s">
        <v>4229</v>
      </c>
      <c r="C664" s="31" t="s">
        <v>3963</v>
      </c>
      <c r="D664" s="33">
        <v>13.83</v>
      </c>
      <c r="E664" s="33">
        <v>16.48</v>
      </c>
      <c r="F664" s="33">
        <v>16.78</v>
      </c>
      <c r="G664" s="33">
        <v>17.48</v>
      </c>
      <c r="H664" s="33">
        <v>19.78</v>
      </c>
      <c r="I664" s="33">
        <v>21.82</v>
      </c>
      <c r="J664" s="33">
        <v>17.73</v>
      </c>
      <c r="K664" s="33">
        <v>19.14</v>
      </c>
    </row>
    <row r="665" spans="1:11" x14ac:dyDescent="0.3">
      <c r="A665" s="20" t="s">
        <v>1006</v>
      </c>
      <c r="B665" s="28" t="s">
        <v>4228</v>
      </c>
      <c r="C665" s="31" t="s">
        <v>3963</v>
      </c>
      <c r="D665" s="33">
        <v>13.83</v>
      </c>
      <c r="E665" s="33">
        <v>16.48</v>
      </c>
      <c r="F665" s="33">
        <v>16.78</v>
      </c>
      <c r="G665" s="33">
        <v>17.48</v>
      </c>
      <c r="H665" s="33">
        <v>19.78</v>
      </c>
      <c r="I665" s="33">
        <v>21.82</v>
      </c>
      <c r="J665" s="33">
        <v>17.73</v>
      </c>
      <c r="K665" s="33">
        <v>19.14</v>
      </c>
    </row>
    <row r="666" spans="1:11" x14ac:dyDescent="0.3">
      <c r="A666" s="20" t="s">
        <v>1005</v>
      </c>
      <c r="B666" s="28" t="s">
        <v>1004</v>
      </c>
      <c r="C666" s="31" t="s">
        <v>3963</v>
      </c>
      <c r="D666" s="33">
        <v>13.83</v>
      </c>
      <c r="E666" s="33">
        <v>16.48</v>
      </c>
      <c r="F666" s="33">
        <v>16.78</v>
      </c>
      <c r="G666" s="33">
        <v>17.48</v>
      </c>
      <c r="H666" s="33">
        <v>19.78</v>
      </c>
      <c r="I666" s="33">
        <v>21.82</v>
      </c>
      <c r="J666" s="33">
        <v>17.73</v>
      </c>
      <c r="K666" s="33">
        <v>19.14</v>
      </c>
    </row>
    <row r="667" spans="1:11" ht="20.399999999999999" x14ac:dyDescent="0.3">
      <c r="A667" s="20" t="s">
        <v>1003</v>
      </c>
      <c r="B667" s="28" t="s">
        <v>1002</v>
      </c>
      <c r="C667" s="31" t="s">
        <v>3963</v>
      </c>
      <c r="D667" s="33">
        <v>13.83</v>
      </c>
      <c r="E667" s="33">
        <v>16.48</v>
      </c>
      <c r="F667" s="33">
        <v>16.78</v>
      </c>
      <c r="G667" s="33">
        <v>17.48</v>
      </c>
      <c r="H667" s="33">
        <v>19.78</v>
      </c>
      <c r="I667" s="33">
        <v>21.82</v>
      </c>
      <c r="J667" s="33">
        <v>17.73</v>
      </c>
      <c r="K667" s="33">
        <v>19.14</v>
      </c>
    </row>
    <row r="668" spans="1:11" ht="20.399999999999999" x14ac:dyDescent="0.3">
      <c r="A668" s="20" t="s">
        <v>1001</v>
      </c>
      <c r="B668" s="28" t="s">
        <v>1000</v>
      </c>
      <c r="C668" s="31" t="s">
        <v>3963</v>
      </c>
      <c r="D668" s="33">
        <v>12.55</v>
      </c>
      <c r="E668" s="33">
        <v>15.2</v>
      </c>
      <c r="F668" s="33">
        <v>15.5</v>
      </c>
      <c r="G668" s="33">
        <v>16.2</v>
      </c>
      <c r="H668" s="33">
        <v>18.5</v>
      </c>
      <c r="I668" s="33">
        <v>20.54</v>
      </c>
      <c r="J668" s="33">
        <v>16.45</v>
      </c>
      <c r="K668" s="33">
        <v>17.86</v>
      </c>
    </row>
    <row r="669" spans="1:11" ht="20.399999999999999" x14ac:dyDescent="0.3">
      <c r="A669" s="20" t="s">
        <v>999</v>
      </c>
      <c r="B669" s="28" t="s">
        <v>998</v>
      </c>
      <c r="C669" s="31" t="s">
        <v>3963</v>
      </c>
      <c r="D669" s="33">
        <v>12.55</v>
      </c>
      <c r="E669" s="33">
        <v>15.2</v>
      </c>
      <c r="F669" s="33">
        <v>15.5</v>
      </c>
      <c r="G669" s="33">
        <v>16.2</v>
      </c>
      <c r="H669" s="33">
        <v>18.5</v>
      </c>
      <c r="I669" s="33">
        <v>20.54</v>
      </c>
      <c r="J669" s="33">
        <v>16.45</v>
      </c>
      <c r="K669" s="33">
        <v>17.86</v>
      </c>
    </row>
    <row r="670" spans="1:11" x14ac:dyDescent="0.3">
      <c r="A670" s="20" t="s">
        <v>997</v>
      </c>
      <c r="B670" s="28" t="s">
        <v>4227</v>
      </c>
      <c r="C670" s="31" t="s">
        <v>3963</v>
      </c>
      <c r="D670" s="33">
        <v>13.83</v>
      </c>
      <c r="E670" s="33">
        <v>16.48</v>
      </c>
      <c r="F670" s="33">
        <v>16.78</v>
      </c>
      <c r="G670" s="33">
        <v>17.48</v>
      </c>
      <c r="H670" s="33">
        <v>19.78</v>
      </c>
      <c r="I670" s="33">
        <v>21.82</v>
      </c>
      <c r="J670" s="33">
        <v>17.73</v>
      </c>
      <c r="K670" s="33">
        <v>19.14</v>
      </c>
    </row>
    <row r="671" spans="1:11" x14ac:dyDescent="0.3">
      <c r="A671" s="20" t="s">
        <v>996</v>
      </c>
      <c r="B671" s="28" t="s">
        <v>4226</v>
      </c>
      <c r="C671" s="31" t="s">
        <v>3963</v>
      </c>
      <c r="D671" s="33">
        <v>13.83</v>
      </c>
      <c r="E671" s="33">
        <v>16.48</v>
      </c>
      <c r="F671" s="33">
        <v>16.78</v>
      </c>
      <c r="G671" s="33">
        <v>17.48</v>
      </c>
      <c r="H671" s="33">
        <v>19.78</v>
      </c>
      <c r="I671" s="33">
        <v>21.82</v>
      </c>
      <c r="J671" s="33">
        <v>17.73</v>
      </c>
      <c r="K671" s="33">
        <v>19.14</v>
      </c>
    </row>
    <row r="672" spans="1:11" ht="20.399999999999999" x14ac:dyDescent="0.3">
      <c r="A672" s="20" t="s">
        <v>995</v>
      </c>
      <c r="B672" s="28" t="s">
        <v>994</v>
      </c>
      <c r="C672" s="31" t="s">
        <v>3963</v>
      </c>
      <c r="D672" s="33">
        <v>13.83</v>
      </c>
      <c r="E672" s="33">
        <v>16.48</v>
      </c>
      <c r="F672" s="33">
        <v>16.78</v>
      </c>
      <c r="G672" s="33">
        <v>17.48</v>
      </c>
      <c r="H672" s="33">
        <v>19.78</v>
      </c>
      <c r="I672" s="33">
        <v>21.82</v>
      </c>
      <c r="J672" s="33">
        <v>17.73</v>
      </c>
      <c r="K672" s="33">
        <v>19.14</v>
      </c>
    </row>
    <row r="673" spans="1:11" ht="20.399999999999999" x14ac:dyDescent="0.3">
      <c r="A673" s="20" t="s">
        <v>993</v>
      </c>
      <c r="B673" s="28" t="s">
        <v>992</v>
      </c>
      <c r="C673" s="31" t="s">
        <v>3963</v>
      </c>
      <c r="D673" s="33">
        <v>13.83</v>
      </c>
      <c r="E673" s="33">
        <v>16.48</v>
      </c>
      <c r="F673" s="33">
        <v>16.78</v>
      </c>
      <c r="G673" s="33">
        <v>17.48</v>
      </c>
      <c r="H673" s="33">
        <v>19.78</v>
      </c>
      <c r="I673" s="33">
        <v>21.82</v>
      </c>
      <c r="J673" s="33">
        <v>17.73</v>
      </c>
      <c r="K673" s="33">
        <v>19.14</v>
      </c>
    </row>
    <row r="674" spans="1:11" ht="20.399999999999999" x14ac:dyDescent="0.3">
      <c r="A674" s="20" t="s">
        <v>991</v>
      </c>
      <c r="B674" s="28" t="s">
        <v>990</v>
      </c>
      <c r="C674" s="31" t="s">
        <v>3963</v>
      </c>
      <c r="D674" s="33">
        <v>13.83</v>
      </c>
      <c r="E674" s="33">
        <v>16.48</v>
      </c>
      <c r="F674" s="33">
        <v>16.78</v>
      </c>
      <c r="G674" s="33">
        <v>17.48</v>
      </c>
      <c r="H674" s="33">
        <v>19.78</v>
      </c>
      <c r="I674" s="33">
        <v>21.82</v>
      </c>
      <c r="J674" s="33">
        <v>17.73</v>
      </c>
      <c r="K674" s="33">
        <v>19.14</v>
      </c>
    </row>
    <row r="675" spans="1:11" x14ac:dyDescent="0.3">
      <c r="A675" s="20" t="s">
        <v>989</v>
      </c>
      <c r="B675" s="28" t="s">
        <v>988</v>
      </c>
      <c r="C675" s="31" t="s">
        <v>3963</v>
      </c>
      <c r="D675" s="33">
        <v>13.83</v>
      </c>
      <c r="E675" s="33">
        <v>16.48</v>
      </c>
      <c r="F675" s="33">
        <v>16.78</v>
      </c>
      <c r="G675" s="33">
        <v>17.48</v>
      </c>
      <c r="H675" s="33">
        <v>19.78</v>
      </c>
      <c r="I675" s="33">
        <v>21.82</v>
      </c>
      <c r="J675" s="33">
        <v>17.73</v>
      </c>
      <c r="K675" s="33">
        <v>19.14</v>
      </c>
    </row>
    <row r="676" spans="1:11" ht="20.399999999999999" x14ac:dyDescent="0.3">
      <c r="A676" s="20" t="s">
        <v>987</v>
      </c>
      <c r="B676" s="28" t="s">
        <v>986</v>
      </c>
      <c r="C676" s="31" t="s">
        <v>3963</v>
      </c>
      <c r="D676" s="33">
        <v>13.83</v>
      </c>
      <c r="E676" s="33">
        <v>16.48</v>
      </c>
      <c r="F676" s="33">
        <v>16.78</v>
      </c>
      <c r="G676" s="33">
        <v>17.48</v>
      </c>
      <c r="H676" s="33">
        <v>19.78</v>
      </c>
      <c r="I676" s="33">
        <v>21.82</v>
      </c>
      <c r="J676" s="33">
        <v>17.73</v>
      </c>
      <c r="K676" s="33">
        <v>19.14</v>
      </c>
    </row>
    <row r="677" spans="1:11" x14ac:dyDescent="0.3">
      <c r="A677" s="20" t="s">
        <v>985</v>
      </c>
      <c r="B677" s="28" t="s">
        <v>984</v>
      </c>
      <c r="C677" s="31" t="s">
        <v>3963</v>
      </c>
      <c r="D677" s="33">
        <v>13.83</v>
      </c>
      <c r="E677" s="33">
        <v>16.48</v>
      </c>
      <c r="F677" s="33">
        <v>16.78</v>
      </c>
      <c r="G677" s="33">
        <v>17.48</v>
      </c>
      <c r="H677" s="33">
        <v>19.78</v>
      </c>
      <c r="I677" s="33">
        <v>21.82</v>
      </c>
      <c r="J677" s="33">
        <v>17.73</v>
      </c>
      <c r="K677" s="33">
        <v>19.14</v>
      </c>
    </row>
    <row r="678" spans="1:11" x14ac:dyDescent="0.3">
      <c r="A678" s="20" t="s">
        <v>983</v>
      </c>
      <c r="B678" s="28" t="s">
        <v>982</v>
      </c>
      <c r="C678" s="31" t="s">
        <v>3963</v>
      </c>
      <c r="D678" s="33">
        <v>13.83</v>
      </c>
      <c r="E678" s="33">
        <v>16.48</v>
      </c>
      <c r="F678" s="33">
        <v>16.78</v>
      </c>
      <c r="G678" s="33">
        <v>17.48</v>
      </c>
      <c r="H678" s="33">
        <v>19.78</v>
      </c>
      <c r="I678" s="33">
        <v>21.82</v>
      </c>
      <c r="J678" s="33">
        <v>17.73</v>
      </c>
      <c r="K678" s="33">
        <v>19.14</v>
      </c>
    </row>
    <row r="679" spans="1:11" ht="20.399999999999999" x14ac:dyDescent="0.3">
      <c r="A679" s="20" t="s">
        <v>981</v>
      </c>
      <c r="B679" s="28" t="s">
        <v>980</v>
      </c>
      <c r="C679" s="31" t="s">
        <v>3963</v>
      </c>
      <c r="D679" s="33">
        <v>13.83</v>
      </c>
      <c r="E679" s="33">
        <v>16.48</v>
      </c>
      <c r="F679" s="33">
        <v>16.78</v>
      </c>
      <c r="G679" s="33">
        <v>17.48</v>
      </c>
      <c r="H679" s="33">
        <v>19.78</v>
      </c>
      <c r="I679" s="33">
        <v>21.82</v>
      </c>
      <c r="J679" s="33">
        <v>17.73</v>
      </c>
      <c r="K679" s="33">
        <v>19.14</v>
      </c>
    </row>
    <row r="680" spans="1:11" ht="20.399999999999999" x14ac:dyDescent="0.3">
      <c r="A680" s="20" t="s">
        <v>979</v>
      </c>
      <c r="B680" s="28" t="s">
        <v>978</v>
      </c>
      <c r="C680" s="31" t="s">
        <v>3963</v>
      </c>
      <c r="D680" s="33">
        <v>13.83</v>
      </c>
      <c r="E680" s="33">
        <v>16.48</v>
      </c>
      <c r="F680" s="33">
        <v>16.78</v>
      </c>
      <c r="G680" s="33">
        <v>17.48</v>
      </c>
      <c r="H680" s="33">
        <v>19.78</v>
      </c>
      <c r="I680" s="33">
        <v>21.82</v>
      </c>
      <c r="J680" s="33">
        <v>17.73</v>
      </c>
      <c r="K680" s="33">
        <v>19.14</v>
      </c>
    </row>
    <row r="681" spans="1:11" x14ac:dyDescent="0.3">
      <c r="A681" s="20" t="s">
        <v>977</v>
      </c>
      <c r="B681" s="28" t="s">
        <v>976</v>
      </c>
      <c r="C681" s="31" t="s">
        <v>3963</v>
      </c>
      <c r="D681" s="33">
        <v>13.83</v>
      </c>
      <c r="E681" s="33">
        <v>16.48</v>
      </c>
      <c r="F681" s="33">
        <v>16.78</v>
      </c>
      <c r="G681" s="33">
        <v>17.48</v>
      </c>
      <c r="H681" s="33">
        <v>19.78</v>
      </c>
      <c r="I681" s="33">
        <v>21.82</v>
      </c>
      <c r="J681" s="33">
        <v>17.73</v>
      </c>
      <c r="K681" s="33">
        <v>19.14</v>
      </c>
    </row>
    <row r="682" spans="1:11" x14ac:dyDescent="0.3">
      <c r="A682" s="20" t="s">
        <v>975</v>
      </c>
      <c r="B682" s="28" t="s">
        <v>974</v>
      </c>
      <c r="C682" s="31" t="s">
        <v>3963</v>
      </c>
      <c r="D682" s="33">
        <v>13.83</v>
      </c>
      <c r="E682" s="33">
        <v>16.48</v>
      </c>
      <c r="F682" s="33">
        <v>16.78</v>
      </c>
      <c r="G682" s="33">
        <v>17.48</v>
      </c>
      <c r="H682" s="33">
        <v>19.78</v>
      </c>
      <c r="I682" s="33">
        <v>21.82</v>
      </c>
      <c r="J682" s="33">
        <v>17.73</v>
      </c>
      <c r="K682" s="33">
        <v>19.14</v>
      </c>
    </row>
    <row r="683" spans="1:11" ht="20.399999999999999" x14ac:dyDescent="0.3">
      <c r="A683" s="20" t="s">
        <v>973</v>
      </c>
      <c r="B683" s="28" t="s">
        <v>972</v>
      </c>
      <c r="C683" s="31" t="s">
        <v>3963</v>
      </c>
      <c r="D683" s="33">
        <v>13.83</v>
      </c>
      <c r="E683" s="33">
        <v>16.48</v>
      </c>
      <c r="F683" s="33">
        <v>16.78</v>
      </c>
      <c r="G683" s="33">
        <v>17.48</v>
      </c>
      <c r="H683" s="33">
        <v>19.78</v>
      </c>
      <c r="I683" s="33">
        <v>21.82</v>
      </c>
      <c r="J683" s="33">
        <v>17.73</v>
      </c>
      <c r="K683" s="33">
        <v>19.14</v>
      </c>
    </row>
    <row r="684" spans="1:11" ht="20.399999999999999" x14ac:dyDescent="0.3">
      <c r="A684" s="20" t="s">
        <v>971</v>
      </c>
      <c r="B684" s="28" t="s">
        <v>970</v>
      </c>
      <c r="C684" s="31" t="s">
        <v>3963</v>
      </c>
      <c r="D684" s="33">
        <v>13.83</v>
      </c>
      <c r="E684" s="33">
        <v>16.48</v>
      </c>
      <c r="F684" s="33">
        <v>16.78</v>
      </c>
      <c r="G684" s="33">
        <v>17.48</v>
      </c>
      <c r="H684" s="33">
        <v>19.78</v>
      </c>
      <c r="I684" s="33">
        <v>21.82</v>
      </c>
      <c r="J684" s="33">
        <v>17.73</v>
      </c>
      <c r="K684" s="33">
        <v>19.14</v>
      </c>
    </row>
    <row r="685" spans="1:11" ht="20.399999999999999" x14ac:dyDescent="0.3">
      <c r="A685" s="20" t="s">
        <v>969</v>
      </c>
      <c r="B685" s="28" t="s">
        <v>968</v>
      </c>
      <c r="C685" s="31" t="s">
        <v>3963</v>
      </c>
      <c r="D685" s="33">
        <v>13.83</v>
      </c>
      <c r="E685" s="33">
        <v>16.48</v>
      </c>
      <c r="F685" s="33">
        <v>16.78</v>
      </c>
      <c r="G685" s="33">
        <v>17.48</v>
      </c>
      <c r="H685" s="33">
        <v>19.78</v>
      </c>
      <c r="I685" s="33">
        <v>21.82</v>
      </c>
      <c r="J685" s="33">
        <v>17.73</v>
      </c>
      <c r="K685" s="33">
        <v>19.14</v>
      </c>
    </row>
    <row r="686" spans="1:11" x14ac:dyDescent="0.3">
      <c r="A686" s="20" t="s">
        <v>967</v>
      </c>
      <c r="B686" s="28" t="s">
        <v>966</v>
      </c>
      <c r="C686" s="31" t="s">
        <v>3963</v>
      </c>
      <c r="D686" s="33">
        <v>13.83</v>
      </c>
      <c r="E686" s="33">
        <v>16.48</v>
      </c>
      <c r="F686" s="33">
        <v>16.78</v>
      </c>
      <c r="G686" s="33">
        <v>17.48</v>
      </c>
      <c r="H686" s="33">
        <v>19.78</v>
      </c>
      <c r="I686" s="33">
        <v>21.82</v>
      </c>
      <c r="J686" s="33">
        <v>17.73</v>
      </c>
      <c r="K686" s="33">
        <v>19.14</v>
      </c>
    </row>
    <row r="687" spans="1:11" x14ac:dyDescent="0.3">
      <c r="A687" s="20" t="s">
        <v>965</v>
      </c>
      <c r="B687" s="28" t="s">
        <v>964</v>
      </c>
      <c r="C687" s="31" t="s">
        <v>3963</v>
      </c>
      <c r="D687" s="33">
        <v>12.55</v>
      </c>
      <c r="E687" s="33">
        <v>15.2</v>
      </c>
      <c r="F687" s="33">
        <v>15.5</v>
      </c>
      <c r="G687" s="33">
        <v>16.2</v>
      </c>
      <c r="H687" s="33">
        <v>18.5</v>
      </c>
      <c r="I687" s="33">
        <v>20.54</v>
      </c>
      <c r="J687" s="33">
        <v>16.45</v>
      </c>
      <c r="K687" s="33">
        <v>17.86</v>
      </c>
    </row>
    <row r="688" spans="1:11" ht="20.399999999999999" x14ac:dyDescent="0.3">
      <c r="A688" s="20" t="s">
        <v>963</v>
      </c>
      <c r="B688" s="28" t="s">
        <v>962</v>
      </c>
      <c r="C688" s="31" t="s">
        <v>3963</v>
      </c>
      <c r="D688" s="33">
        <v>12.55</v>
      </c>
      <c r="E688" s="33">
        <v>15.2</v>
      </c>
      <c r="F688" s="33">
        <v>15.5</v>
      </c>
      <c r="G688" s="33">
        <v>16.2</v>
      </c>
      <c r="H688" s="33">
        <v>18.5</v>
      </c>
      <c r="I688" s="33">
        <v>20.54</v>
      </c>
      <c r="J688" s="33">
        <v>16.45</v>
      </c>
      <c r="K688" s="33">
        <v>17.86</v>
      </c>
    </row>
    <row r="689" spans="1:11" x14ac:dyDescent="0.3">
      <c r="A689" s="20" t="s">
        <v>961</v>
      </c>
      <c r="B689" s="28" t="s">
        <v>960</v>
      </c>
      <c r="C689" s="31" t="s">
        <v>3963</v>
      </c>
      <c r="D689" s="33">
        <v>13.83</v>
      </c>
      <c r="E689" s="33">
        <v>16.48</v>
      </c>
      <c r="F689" s="33">
        <v>16.78</v>
      </c>
      <c r="G689" s="33">
        <v>17.48</v>
      </c>
      <c r="H689" s="33">
        <v>19.78</v>
      </c>
      <c r="I689" s="33">
        <v>21.82</v>
      </c>
      <c r="J689" s="33">
        <v>17.73</v>
      </c>
      <c r="K689" s="33">
        <v>19.14</v>
      </c>
    </row>
    <row r="690" spans="1:11" ht="20.399999999999999" x14ac:dyDescent="0.3">
      <c r="A690" s="20" t="s">
        <v>959</v>
      </c>
      <c r="B690" s="28" t="s">
        <v>958</v>
      </c>
      <c r="C690" s="31" t="s">
        <v>3963</v>
      </c>
      <c r="D690" s="33">
        <v>13.83</v>
      </c>
      <c r="E690" s="33">
        <v>16.48</v>
      </c>
      <c r="F690" s="33">
        <v>16.78</v>
      </c>
      <c r="G690" s="33">
        <v>17.48</v>
      </c>
      <c r="H690" s="33">
        <v>19.78</v>
      </c>
      <c r="I690" s="33">
        <v>21.82</v>
      </c>
      <c r="J690" s="33">
        <v>17.73</v>
      </c>
      <c r="K690" s="33">
        <v>19.14</v>
      </c>
    </row>
    <row r="691" spans="1:11" x14ac:dyDescent="0.3">
      <c r="A691" s="20" t="s">
        <v>957</v>
      </c>
      <c r="B691" s="28" t="s">
        <v>4225</v>
      </c>
      <c r="C691" s="31" t="s">
        <v>3963</v>
      </c>
      <c r="D691" s="33">
        <v>13.83</v>
      </c>
      <c r="E691" s="33">
        <v>16.48</v>
      </c>
      <c r="F691" s="33">
        <v>16.78</v>
      </c>
      <c r="G691" s="33">
        <v>17.48</v>
      </c>
      <c r="H691" s="33">
        <v>19.78</v>
      </c>
      <c r="I691" s="33">
        <v>21.82</v>
      </c>
      <c r="J691" s="33">
        <v>17.73</v>
      </c>
      <c r="K691" s="33">
        <v>19.14</v>
      </c>
    </row>
    <row r="692" spans="1:11" x14ac:dyDescent="0.3">
      <c r="A692" s="20" t="s">
        <v>956</v>
      </c>
      <c r="B692" s="28" t="s">
        <v>4224</v>
      </c>
      <c r="C692" s="31" t="s">
        <v>3963</v>
      </c>
      <c r="D692" s="33">
        <v>13.83</v>
      </c>
      <c r="E692" s="33">
        <v>16.48</v>
      </c>
      <c r="F692" s="33">
        <v>16.78</v>
      </c>
      <c r="G692" s="33">
        <v>17.48</v>
      </c>
      <c r="H692" s="33">
        <v>19.78</v>
      </c>
      <c r="I692" s="33">
        <v>21.82</v>
      </c>
      <c r="J692" s="33">
        <v>17.73</v>
      </c>
      <c r="K692" s="33">
        <v>19.14</v>
      </c>
    </row>
    <row r="693" spans="1:11" x14ac:dyDescent="0.3">
      <c r="A693" s="20" t="s">
        <v>955</v>
      </c>
      <c r="B693" s="28" t="s">
        <v>4223</v>
      </c>
      <c r="C693" s="31" t="s">
        <v>3963</v>
      </c>
      <c r="D693" s="33">
        <v>13.83</v>
      </c>
      <c r="E693" s="33">
        <v>16.48</v>
      </c>
      <c r="F693" s="33">
        <v>16.78</v>
      </c>
      <c r="G693" s="33">
        <v>17.48</v>
      </c>
      <c r="H693" s="33">
        <v>19.78</v>
      </c>
      <c r="I693" s="33">
        <v>21.82</v>
      </c>
      <c r="J693" s="33">
        <v>17.73</v>
      </c>
      <c r="K693" s="33">
        <v>19.14</v>
      </c>
    </row>
    <row r="694" spans="1:11" x14ac:dyDescent="0.3">
      <c r="A694" s="20" t="s">
        <v>954</v>
      </c>
      <c r="B694" s="28" t="s">
        <v>4222</v>
      </c>
      <c r="C694" s="31" t="s">
        <v>3963</v>
      </c>
      <c r="D694" s="33">
        <v>13.83</v>
      </c>
      <c r="E694" s="33">
        <v>16.48</v>
      </c>
      <c r="F694" s="33">
        <v>16.78</v>
      </c>
      <c r="G694" s="33">
        <v>17.48</v>
      </c>
      <c r="H694" s="33">
        <v>19.78</v>
      </c>
      <c r="I694" s="33">
        <v>21.82</v>
      </c>
      <c r="J694" s="33">
        <v>17.73</v>
      </c>
      <c r="K694" s="33">
        <v>19.14</v>
      </c>
    </row>
    <row r="695" spans="1:11" x14ac:dyDescent="0.3">
      <c r="A695" s="20" t="s">
        <v>953</v>
      </c>
      <c r="B695" s="28" t="s">
        <v>4221</v>
      </c>
      <c r="C695" s="31" t="s">
        <v>3963</v>
      </c>
      <c r="D695" s="33">
        <v>13.83</v>
      </c>
      <c r="E695" s="33">
        <v>16.48</v>
      </c>
      <c r="F695" s="33">
        <v>16.78</v>
      </c>
      <c r="G695" s="33">
        <v>17.48</v>
      </c>
      <c r="H695" s="33">
        <v>19.78</v>
      </c>
      <c r="I695" s="33">
        <v>21.82</v>
      </c>
      <c r="J695" s="33">
        <v>17.73</v>
      </c>
      <c r="K695" s="33">
        <v>19.14</v>
      </c>
    </row>
    <row r="696" spans="1:11" x14ac:dyDescent="0.3">
      <c r="A696" s="20" t="s">
        <v>952</v>
      </c>
      <c r="B696" s="28" t="s">
        <v>4220</v>
      </c>
      <c r="C696" s="31" t="s">
        <v>3963</v>
      </c>
      <c r="D696" s="33">
        <v>13.83</v>
      </c>
      <c r="E696" s="33">
        <v>16.48</v>
      </c>
      <c r="F696" s="33">
        <v>16.78</v>
      </c>
      <c r="G696" s="33">
        <v>17.48</v>
      </c>
      <c r="H696" s="33">
        <v>19.78</v>
      </c>
      <c r="I696" s="33">
        <v>21.82</v>
      </c>
      <c r="J696" s="33">
        <v>17.73</v>
      </c>
      <c r="K696" s="33">
        <v>19.14</v>
      </c>
    </row>
    <row r="697" spans="1:11" x14ac:dyDescent="0.3">
      <c r="A697" s="20" t="s">
        <v>951</v>
      </c>
      <c r="B697" s="28" t="s">
        <v>4219</v>
      </c>
      <c r="C697" s="31" t="s">
        <v>3963</v>
      </c>
      <c r="D697" s="33">
        <v>13.83</v>
      </c>
      <c r="E697" s="33">
        <v>16.48</v>
      </c>
      <c r="F697" s="33">
        <v>16.78</v>
      </c>
      <c r="G697" s="33">
        <v>17.48</v>
      </c>
      <c r="H697" s="33">
        <v>19.78</v>
      </c>
      <c r="I697" s="33">
        <v>21.82</v>
      </c>
      <c r="J697" s="33">
        <v>17.73</v>
      </c>
      <c r="K697" s="33">
        <v>19.14</v>
      </c>
    </row>
    <row r="698" spans="1:11" x14ac:dyDescent="0.3">
      <c r="A698" s="20" t="s">
        <v>950</v>
      </c>
      <c r="B698" s="28" t="s">
        <v>4218</v>
      </c>
      <c r="C698" s="31" t="s">
        <v>3963</v>
      </c>
      <c r="D698" s="33">
        <v>13.83</v>
      </c>
      <c r="E698" s="33">
        <v>16.48</v>
      </c>
      <c r="F698" s="33">
        <v>16.78</v>
      </c>
      <c r="G698" s="33">
        <v>17.48</v>
      </c>
      <c r="H698" s="33">
        <v>19.78</v>
      </c>
      <c r="I698" s="33">
        <v>21.82</v>
      </c>
      <c r="J698" s="33">
        <v>17.73</v>
      </c>
      <c r="K698" s="33">
        <v>19.14</v>
      </c>
    </row>
    <row r="699" spans="1:11" x14ac:dyDescent="0.3">
      <c r="A699" s="20" t="s">
        <v>949</v>
      </c>
      <c r="B699" s="28" t="s">
        <v>4217</v>
      </c>
      <c r="C699" s="31" t="s">
        <v>3963</v>
      </c>
      <c r="D699" s="33">
        <v>13.83</v>
      </c>
      <c r="E699" s="33">
        <v>16.48</v>
      </c>
      <c r="F699" s="33">
        <v>16.78</v>
      </c>
      <c r="G699" s="33">
        <v>17.48</v>
      </c>
      <c r="H699" s="33">
        <v>19.78</v>
      </c>
      <c r="I699" s="33">
        <v>21.82</v>
      </c>
      <c r="J699" s="33">
        <v>17.73</v>
      </c>
      <c r="K699" s="33">
        <v>19.14</v>
      </c>
    </row>
    <row r="700" spans="1:11" x14ac:dyDescent="0.3">
      <c r="A700" s="20" t="s">
        <v>948</v>
      </c>
      <c r="B700" s="28" t="s">
        <v>947</v>
      </c>
      <c r="C700" s="31" t="s">
        <v>3963</v>
      </c>
      <c r="D700" s="33">
        <v>13.83</v>
      </c>
      <c r="E700" s="33">
        <v>16.48</v>
      </c>
      <c r="F700" s="33">
        <v>16.78</v>
      </c>
      <c r="G700" s="33">
        <v>17.48</v>
      </c>
      <c r="H700" s="33">
        <v>19.78</v>
      </c>
      <c r="I700" s="33">
        <v>21.82</v>
      </c>
      <c r="J700" s="33">
        <v>17.73</v>
      </c>
      <c r="K700" s="33">
        <v>19.14</v>
      </c>
    </row>
    <row r="701" spans="1:11" x14ac:dyDescent="0.3">
      <c r="A701" s="20" t="s">
        <v>946</v>
      </c>
      <c r="B701" s="28" t="s">
        <v>4216</v>
      </c>
      <c r="C701" s="31" t="s">
        <v>3963</v>
      </c>
      <c r="D701" s="33">
        <v>13.83</v>
      </c>
      <c r="E701" s="33">
        <v>16.48</v>
      </c>
      <c r="F701" s="33">
        <v>16.78</v>
      </c>
      <c r="G701" s="33">
        <v>17.48</v>
      </c>
      <c r="H701" s="33">
        <v>19.78</v>
      </c>
      <c r="I701" s="33">
        <v>21.82</v>
      </c>
      <c r="J701" s="33">
        <v>17.73</v>
      </c>
      <c r="K701" s="33">
        <v>19.14</v>
      </c>
    </row>
    <row r="702" spans="1:11" x14ac:dyDescent="0.3">
      <c r="A702" s="20" t="s">
        <v>945</v>
      </c>
      <c r="B702" s="28" t="s">
        <v>4215</v>
      </c>
      <c r="C702" s="31" t="s">
        <v>3963</v>
      </c>
      <c r="D702" s="33">
        <v>13.83</v>
      </c>
      <c r="E702" s="33">
        <v>16.48</v>
      </c>
      <c r="F702" s="33">
        <v>16.78</v>
      </c>
      <c r="G702" s="33">
        <v>17.48</v>
      </c>
      <c r="H702" s="33">
        <v>19.78</v>
      </c>
      <c r="I702" s="33">
        <v>21.82</v>
      </c>
      <c r="J702" s="33">
        <v>17.73</v>
      </c>
      <c r="K702" s="33">
        <v>19.14</v>
      </c>
    </row>
    <row r="703" spans="1:11" x14ac:dyDescent="0.3">
      <c r="A703" s="20" t="s">
        <v>944</v>
      </c>
      <c r="B703" s="28" t="s">
        <v>943</v>
      </c>
      <c r="C703" s="31" t="s">
        <v>3963</v>
      </c>
      <c r="D703" s="33">
        <v>13.719999999999999</v>
      </c>
      <c r="E703" s="33">
        <v>16.37</v>
      </c>
      <c r="F703" s="33">
        <v>16.670000000000002</v>
      </c>
      <c r="G703" s="33">
        <v>17.37</v>
      </c>
      <c r="H703" s="33">
        <v>19.670000000000002</v>
      </c>
      <c r="I703" s="33">
        <v>21.71</v>
      </c>
      <c r="J703" s="33">
        <v>17.62</v>
      </c>
      <c r="K703" s="33">
        <v>19.03</v>
      </c>
    </row>
    <row r="704" spans="1:11" x14ac:dyDescent="0.3">
      <c r="A704" s="20" t="s">
        <v>942</v>
      </c>
      <c r="B704" s="28" t="s">
        <v>941</v>
      </c>
      <c r="C704" s="31" t="s">
        <v>3963</v>
      </c>
      <c r="D704" s="33">
        <v>13.83</v>
      </c>
      <c r="E704" s="33">
        <v>16.48</v>
      </c>
      <c r="F704" s="33">
        <v>16.78</v>
      </c>
      <c r="G704" s="33">
        <v>17.48</v>
      </c>
      <c r="H704" s="33">
        <v>19.78</v>
      </c>
      <c r="I704" s="33">
        <v>21.82</v>
      </c>
      <c r="J704" s="33">
        <v>17.73</v>
      </c>
      <c r="K704" s="33">
        <v>19.14</v>
      </c>
    </row>
    <row r="705" spans="1:11" x14ac:dyDescent="0.3">
      <c r="A705" s="20" t="s">
        <v>940</v>
      </c>
      <c r="B705" s="28" t="s">
        <v>4214</v>
      </c>
      <c r="C705" s="31" t="s">
        <v>3963</v>
      </c>
      <c r="D705" s="33">
        <v>13.83</v>
      </c>
      <c r="E705" s="33">
        <v>16.48</v>
      </c>
      <c r="F705" s="33">
        <v>16.78</v>
      </c>
      <c r="G705" s="33">
        <v>17.48</v>
      </c>
      <c r="H705" s="33">
        <v>19.78</v>
      </c>
      <c r="I705" s="33">
        <v>21.82</v>
      </c>
      <c r="J705" s="33">
        <v>17.73</v>
      </c>
      <c r="K705" s="33">
        <v>19.14</v>
      </c>
    </row>
    <row r="706" spans="1:11" x14ac:dyDescent="0.3">
      <c r="A706" s="20" t="s">
        <v>939</v>
      </c>
      <c r="B706" s="28" t="s">
        <v>4213</v>
      </c>
      <c r="C706" s="31" t="s">
        <v>3963</v>
      </c>
      <c r="D706" s="33">
        <v>13.83</v>
      </c>
      <c r="E706" s="33">
        <v>16.48</v>
      </c>
      <c r="F706" s="33">
        <v>16.78</v>
      </c>
      <c r="G706" s="33">
        <v>17.48</v>
      </c>
      <c r="H706" s="33">
        <v>19.78</v>
      </c>
      <c r="I706" s="33">
        <v>21.82</v>
      </c>
      <c r="J706" s="33">
        <v>17.73</v>
      </c>
      <c r="K706" s="33">
        <v>19.14</v>
      </c>
    </row>
    <row r="707" spans="1:11" x14ac:dyDescent="0.3">
      <c r="A707" s="20" t="s">
        <v>938</v>
      </c>
      <c r="B707" s="28" t="s">
        <v>4212</v>
      </c>
      <c r="C707" s="31" t="s">
        <v>3963</v>
      </c>
      <c r="D707" s="33">
        <v>13.83</v>
      </c>
      <c r="E707" s="33">
        <v>16.48</v>
      </c>
      <c r="F707" s="33">
        <v>16.78</v>
      </c>
      <c r="G707" s="33">
        <v>17.48</v>
      </c>
      <c r="H707" s="33">
        <v>19.78</v>
      </c>
      <c r="I707" s="33">
        <v>21.82</v>
      </c>
      <c r="J707" s="33">
        <v>17.73</v>
      </c>
      <c r="K707" s="33">
        <v>19.14</v>
      </c>
    </row>
    <row r="708" spans="1:11" x14ac:dyDescent="0.3">
      <c r="A708" s="20" t="s">
        <v>937</v>
      </c>
      <c r="B708" s="28" t="s">
        <v>4211</v>
      </c>
      <c r="C708" s="31" t="s">
        <v>3963</v>
      </c>
      <c r="D708" s="33">
        <v>13.83</v>
      </c>
      <c r="E708" s="33">
        <v>16.48</v>
      </c>
      <c r="F708" s="33">
        <v>16.78</v>
      </c>
      <c r="G708" s="33">
        <v>17.48</v>
      </c>
      <c r="H708" s="33">
        <v>19.78</v>
      </c>
      <c r="I708" s="33">
        <v>21.82</v>
      </c>
      <c r="J708" s="33">
        <v>17.73</v>
      </c>
      <c r="K708" s="33">
        <v>19.14</v>
      </c>
    </row>
    <row r="709" spans="1:11" x14ac:dyDescent="0.3">
      <c r="A709" s="20" t="s">
        <v>936</v>
      </c>
      <c r="B709" s="28" t="s">
        <v>935</v>
      </c>
      <c r="C709" s="31" t="s">
        <v>3963</v>
      </c>
      <c r="D709" s="33">
        <v>13.83</v>
      </c>
      <c r="E709" s="33">
        <v>16.48</v>
      </c>
      <c r="F709" s="33">
        <v>16.78</v>
      </c>
      <c r="G709" s="33">
        <v>17.48</v>
      </c>
      <c r="H709" s="33">
        <v>19.78</v>
      </c>
      <c r="I709" s="33">
        <v>21.82</v>
      </c>
      <c r="J709" s="33">
        <v>17.73</v>
      </c>
      <c r="K709" s="33">
        <v>19.14</v>
      </c>
    </row>
    <row r="710" spans="1:11" x14ac:dyDescent="0.3">
      <c r="A710" s="20" t="s">
        <v>934</v>
      </c>
      <c r="B710" s="28" t="s">
        <v>4210</v>
      </c>
      <c r="C710" s="31" t="s">
        <v>3963</v>
      </c>
      <c r="D710" s="33">
        <v>13.83</v>
      </c>
      <c r="E710" s="33">
        <v>16.48</v>
      </c>
      <c r="F710" s="33">
        <v>16.78</v>
      </c>
      <c r="G710" s="33">
        <v>17.48</v>
      </c>
      <c r="H710" s="33">
        <v>19.78</v>
      </c>
      <c r="I710" s="33">
        <v>21.82</v>
      </c>
      <c r="J710" s="33">
        <v>17.73</v>
      </c>
      <c r="K710" s="33">
        <v>19.14</v>
      </c>
    </row>
    <row r="711" spans="1:11" ht="20.399999999999999" x14ac:dyDescent="0.3">
      <c r="A711" s="20" t="s">
        <v>933</v>
      </c>
      <c r="B711" s="28" t="s">
        <v>4209</v>
      </c>
      <c r="C711" s="31" t="s">
        <v>3963</v>
      </c>
      <c r="D711" s="33">
        <v>13.83</v>
      </c>
      <c r="E711" s="33">
        <v>16.48</v>
      </c>
      <c r="F711" s="33">
        <v>16.78</v>
      </c>
      <c r="G711" s="33">
        <v>17.48</v>
      </c>
      <c r="H711" s="33">
        <v>19.78</v>
      </c>
      <c r="I711" s="33">
        <v>21.82</v>
      </c>
      <c r="J711" s="33">
        <v>17.73</v>
      </c>
      <c r="K711" s="33">
        <v>19.14</v>
      </c>
    </row>
    <row r="712" spans="1:11" x14ac:dyDescent="0.3">
      <c r="A712" s="20" t="s">
        <v>932</v>
      </c>
      <c r="B712" s="28" t="s">
        <v>4208</v>
      </c>
      <c r="C712" s="31" t="s">
        <v>3963</v>
      </c>
      <c r="D712" s="33">
        <v>13.83</v>
      </c>
      <c r="E712" s="33">
        <v>16.48</v>
      </c>
      <c r="F712" s="33">
        <v>16.78</v>
      </c>
      <c r="G712" s="33">
        <v>17.48</v>
      </c>
      <c r="H712" s="33">
        <v>19.78</v>
      </c>
      <c r="I712" s="33">
        <v>21.82</v>
      </c>
      <c r="J712" s="33">
        <v>17.73</v>
      </c>
      <c r="K712" s="33">
        <v>19.14</v>
      </c>
    </row>
    <row r="713" spans="1:11" x14ac:dyDescent="0.3">
      <c r="A713" s="20" t="s">
        <v>931</v>
      </c>
      <c r="B713" s="28" t="s">
        <v>4207</v>
      </c>
      <c r="C713" s="31" t="s">
        <v>3963</v>
      </c>
      <c r="D713" s="33">
        <v>13.83</v>
      </c>
      <c r="E713" s="33">
        <v>16.48</v>
      </c>
      <c r="F713" s="33">
        <v>16.78</v>
      </c>
      <c r="G713" s="33">
        <v>17.48</v>
      </c>
      <c r="H713" s="33">
        <v>19.78</v>
      </c>
      <c r="I713" s="33">
        <v>21.82</v>
      </c>
      <c r="J713" s="33">
        <v>17.73</v>
      </c>
      <c r="K713" s="33">
        <v>19.14</v>
      </c>
    </row>
    <row r="714" spans="1:11" x14ac:dyDescent="0.3">
      <c r="A714" s="20" t="s">
        <v>930</v>
      </c>
      <c r="B714" s="28" t="s">
        <v>929</v>
      </c>
      <c r="C714" s="31" t="s">
        <v>3963</v>
      </c>
      <c r="D714" s="33">
        <v>13.83</v>
      </c>
      <c r="E714" s="33">
        <v>16.48</v>
      </c>
      <c r="F714" s="33">
        <v>16.78</v>
      </c>
      <c r="G714" s="33">
        <v>17.48</v>
      </c>
      <c r="H714" s="33">
        <v>19.78</v>
      </c>
      <c r="I714" s="33">
        <v>21.82</v>
      </c>
      <c r="J714" s="33">
        <v>17.73</v>
      </c>
      <c r="K714" s="33">
        <v>19.14</v>
      </c>
    </row>
    <row r="715" spans="1:11" x14ac:dyDescent="0.3">
      <c r="A715" s="20" t="s">
        <v>928</v>
      </c>
      <c r="B715" s="28" t="s">
        <v>927</v>
      </c>
      <c r="C715" s="31" t="s">
        <v>3963</v>
      </c>
      <c r="D715" s="33">
        <v>13.719999999999999</v>
      </c>
      <c r="E715" s="33">
        <v>16.37</v>
      </c>
      <c r="F715" s="33">
        <v>16.670000000000002</v>
      </c>
      <c r="G715" s="33">
        <v>17.37</v>
      </c>
      <c r="H715" s="33">
        <v>19.670000000000002</v>
      </c>
      <c r="I715" s="33">
        <v>21.71</v>
      </c>
      <c r="J715" s="33">
        <v>17.62</v>
      </c>
      <c r="K715" s="33">
        <v>19.03</v>
      </c>
    </row>
    <row r="716" spans="1:11" x14ac:dyDescent="0.3">
      <c r="A716" s="20" t="s">
        <v>926</v>
      </c>
      <c r="B716" s="28" t="s">
        <v>925</v>
      </c>
      <c r="C716" s="31" t="s">
        <v>3963</v>
      </c>
      <c r="D716" s="33">
        <v>13.83</v>
      </c>
      <c r="E716" s="33">
        <v>16.48</v>
      </c>
      <c r="F716" s="33">
        <v>16.78</v>
      </c>
      <c r="G716" s="33">
        <v>17.48</v>
      </c>
      <c r="H716" s="33">
        <v>19.78</v>
      </c>
      <c r="I716" s="33">
        <v>21.82</v>
      </c>
      <c r="J716" s="33">
        <v>17.73</v>
      </c>
      <c r="K716" s="33">
        <v>19.14</v>
      </c>
    </row>
    <row r="717" spans="1:11" x14ac:dyDescent="0.3">
      <c r="A717" s="20" t="s">
        <v>924</v>
      </c>
      <c r="B717" s="28" t="s">
        <v>923</v>
      </c>
      <c r="C717" s="31" t="s">
        <v>3963</v>
      </c>
      <c r="D717" s="33">
        <v>13.83</v>
      </c>
      <c r="E717" s="33">
        <v>16.48</v>
      </c>
      <c r="F717" s="33">
        <v>16.78</v>
      </c>
      <c r="G717" s="33">
        <v>17.48</v>
      </c>
      <c r="H717" s="33">
        <v>19.78</v>
      </c>
      <c r="I717" s="33">
        <v>21.82</v>
      </c>
      <c r="J717" s="33">
        <v>17.73</v>
      </c>
      <c r="K717" s="33">
        <v>19.14</v>
      </c>
    </row>
    <row r="718" spans="1:11" x14ac:dyDescent="0.3">
      <c r="A718" s="20" t="s">
        <v>922</v>
      </c>
      <c r="B718" s="28" t="s">
        <v>921</v>
      </c>
      <c r="C718" s="31" t="s">
        <v>3963</v>
      </c>
      <c r="D718" s="33">
        <v>13.83</v>
      </c>
      <c r="E718" s="33">
        <v>16.48</v>
      </c>
      <c r="F718" s="33">
        <v>16.78</v>
      </c>
      <c r="G718" s="33">
        <v>17.48</v>
      </c>
      <c r="H718" s="33">
        <v>19.78</v>
      </c>
      <c r="I718" s="33">
        <v>21.82</v>
      </c>
      <c r="J718" s="33">
        <v>17.73</v>
      </c>
      <c r="K718" s="33">
        <v>19.14</v>
      </c>
    </row>
    <row r="719" spans="1:11" x14ac:dyDescent="0.3">
      <c r="A719" s="20" t="s">
        <v>920</v>
      </c>
      <c r="B719" s="28" t="s">
        <v>919</v>
      </c>
      <c r="C719" s="31" t="s">
        <v>3963</v>
      </c>
      <c r="D719" s="33">
        <v>13.83</v>
      </c>
      <c r="E719" s="33">
        <v>16.48</v>
      </c>
      <c r="F719" s="33">
        <v>16.78</v>
      </c>
      <c r="G719" s="33">
        <v>17.48</v>
      </c>
      <c r="H719" s="33">
        <v>19.78</v>
      </c>
      <c r="I719" s="33">
        <v>21.82</v>
      </c>
      <c r="J719" s="33">
        <v>17.73</v>
      </c>
      <c r="K719" s="33">
        <v>19.14</v>
      </c>
    </row>
    <row r="720" spans="1:11" x14ac:dyDescent="0.3">
      <c r="A720" s="20" t="s">
        <v>918</v>
      </c>
      <c r="B720" s="28" t="s">
        <v>917</v>
      </c>
      <c r="C720" s="31" t="s">
        <v>3963</v>
      </c>
      <c r="D720" s="33">
        <v>13.719999999999999</v>
      </c>
      <c r="E720" s="33">
        <v>16.37</v>
      </c>
      <c r="F720" s="33">
        <v>16.670000000000002</v>
      </c>
      <c r="G720" s="33">
        <v>17.37</v>
      </c>
      <c r="H720" s="33">
        <v>19.670000000000002</v>
      </c>
      <c r="I720" s="33">
        <v>21.71</v>
      </c>
      <c r="J720" s="33">
        <v>17.62</v>
      </c>
      <c r="K720" s="33">
        <v>19.03</v>
      </c>
    </row>
    <row r="721" spans="1:11" x14ac:dyDescent="0.3">
      <c r="A721" s="20" t="s">
        <v>916</v>
      </c>
      <c r="B721" s="28" t="s">
        <v>915</v>
      </c>
      <c r="C721" s="31" t="s">
        <v>3963</v>
      </c>
      <c r="D721" s="33">
        <v>13.83</v>
      </c>
      <c r="E721" s="33">
        <v>16.48</v>
      </c>
      <c r="F721" s="33">
        <v>16.78</v>
      </c>
      <c r="G721" s="33">
        <v>17.48</v>
      </c>
      <c r="H721" s="33">
        <v>19.78</v>
      </c>
      <c r="I721" s="33">
        <v>21.82</v>
      </c>
      <c r="J721" s="33">
        <v>17.73</v>
      </c>
      <c r="K721" s="33">
        <v>19.14</v>
      </c>
    </row>
    <row r="722" spans="1:11" x14ac:dyDescent="0.3">
      <c r="A722" s="20" t="s">
        <v>914</v>
      </c>
      <c r="B722" s="28" t="s">
        <v>913</v>
      </c>
      <c r="C722" s="31" t="s">
        <v>3963</v>
      </c>
      <c r="D722" s="33">
        <v>13.83</v>
      </c>
      <c r="E722" s="33">
        <v>16.48</v>
      </c>
      <c r="F722" s="33">
        <v>16.78</v>
      </c>
      <c r="G722" s="33">
        <v>17.48</v>
      </c>
      <c r="H722" s="33">
        <v>19.78</v>
      </c>
      <c r="I722" s="33">
        <v>21.82</v>
      </c>
      <c r="J722" s="33">
        <v>17.73</v>
      </c>
      <c r="K722" s="33">
        <v>19.14</v>
      </c>
    </row>
    <row r="723" spans="1:11" x14ac:dyDescent="0.3">
      <c r="A723" s="20" t="s">
        <v>912</v>
      </c>
      <c r="B723" s="28" t="s">
        <v>911</v>
      </c>
      <c r="C723" s="31" t="s">
        <v>3963</v>
      </c>
      <c r="D723" s="33">
        <v>13.83</v>
      </c>
      <c r="E723" s="33">
        <v>16.48</v>
      </c>
      <c r="F723" s="33">
        <v>16.78</v>
      </c>
      <c r="G723" s="33">
        <v>17.48</v>
      </c>
      <c r="H723" s="33">
        <v>19.78</v>
      </c>
      <c r="I723" s="33">
        <v>21.82</v>
      </c>
      <c r="J723" s="33">
        <v>17.73</v>
      </c>
      <c r="K723" s="33">
        <v>19.14</v>
      </c>
    </row>
    <row r="724" spans="1:11" x14ac:dyDescent="0.3">
      <c r="A724" s="20" t="s">
        <v>910</v>
      </c>
      <c r="B724" s="28" t="s">
        <v>909</v>
      </c>
      <c r="C724" s="31" t="s">
        <v>3963</v>
      </c>
      <c r="D724" s="33">
        <v>13.83</v>
      </c>
      <c r="E724" s="33">
        <v>16.48</v>
      </c>
      <c r="F724" s="33">
        <v>16.78</v>
      </c>
      <c r="G724" s="33">
        <v>17.48</v>
      </c>
      <c r="H724" s="33">
        <v>19.78</v>
      </c>
      <c r="I724" s="33">
        <v>21.82</v>
      </c>
      <c r="J724" s="33">
        <v>17.73</v>
      </c>
      <c r="K724" s="33">
        <v>19.14</v>
      </c>
    </row>
    <row r="725" spans="1:11" x14ac:dyDescent="0.3">
      <c r="A725" s="20" t="s">
        <v>908</v>
      </c>
      <c r="B725" s="28" t="s">
        <v>4206</v>
      </c>
      <c r="C725" s="31" t="s">
        <v>3963</v>
      </c>
      <c r="D725" s="33">
        <v>13.83</v>
      </c>
      <c r="E725" s="33">
        <v>16.48</v>
      </c>
      <c r="F725" s="33">
        <v>16.78</v>
      </c>
      <c r="G725" s="33">
        <v>17.48</v>
      </c>
      <c r="H725" s="33">
        <v>19.78</v>
      </c>
      <c r="I725" s="33">
        <v>21.82</v>
      </c>
      <c r="J725" s="33">
        <v>17.73</v>
      </c>
      <c r="K725" s="33">
        <v>19.14</v>
      </c>
    </row>
    <row r="726" spans="1:11" ht="20.399999999999999" x14ac:dyDescent="0.3">
      <c r="A726" s="20" t="s">
        <v>907</v>
      </c>
      <c r="B726" s="28" t="s">
        <v>906</v>
      </c>
      <c r="C726" s="31" t="s">
        <v>3963</v>
      </c>
      <c r="D726" s="33">
        <v>13.83</v>
      </c>
      <c r="E726" s="33">
        <v>16.48</v>
      </c>
      <c r="F726" s="33">
        <v>16.78</v>
      </c>
      <c r="G726" s="33">
        <v>17.48</v>
      </c>
      <c r="H726" s="33">
        <v>19.78</v>
      </c>
      <c r="I726" s="33">
        <v>21.82</v>
      </c>
      <c r="J726" s="33">
        <v>17.73</v>
      </c>
      <c r="K726" s="33">
        <v>19.14</v>
      </c>
    </row>
    <row r="727" spans="1:11" x14ac:dyDescent="0.3">
      <c r="A727" s="20" t="s">
        <v>905</v>
      </c>
      <c r="B727" s="28" t="s">
        <v>904</v>
      </c>
      <c r="C727" s="31" t="s">
        <v>3963</v>
      </c>
      <c r="D727" s="33">
        <v>13.83</v>
      </c>
      <c r="E727" s="33">
        <v>16.48</v>
      </c>
      <c r="F727" s="33">
        <v>16.78</v>
      </c>
      <c r="G727" s="33">
        <v>17.48</v>
      </c>
      <c r="H727" s="33">
        <v>19.78</v>
      </c>
      <c r="I727" s="33">
        <v>21.82</v>
      </c>
      <c r="J727" s="33">
        <v>17.73</v>
      </c>
      <c r="K727" s="33">
        <v>19.14</v>
      </c>
    </row>
    <row r="728" spans="1:11" x14ac:dyDescent="0.3">
      <c r="A728" s="20" t="s">
        <v>903</v>
      </c>
      <c r="B728" s="28" t="s">
        <v>902</v>
      </c>
      <c r="C728" s="31" t="s">
        <v>3963</v>
      </c>
      <c r="D728" s="33">
        <v>13.83</v>
      </c>
      <c r="E728" s="33">
        <v>16.48</v>
      </c>
      <c r="F728" s="33">
        <v>16.78</v>
      </c>
      <c r="G728" s="33">
        <v>17.48</v>
      </c>
      <c r="H728" s="33">
        <v>19.78</v>
      </c>
      <c r="I728" s="33">
        <v>21.82</v>
      </c>
      <c r="J728" s="33">
        <v>17.73</v>
      </c>
      <c r="K728" s="33">
        <v>19.14</v>
      </c>
    </row>
    <row r="729" spans="1:11" x14ac:dyDescent="0.3">
      <c r="A729" s="20" t="s">
        <v>901</v>
      </c>
      <c r="B729" s="28" t="s">
        <v>900</v>
      </c>
      <c r="C729" s="31" t="s">
        <v>3963</v>
      </c>
      <c r="D729" s="33">
        <v>13.83</v>
      </c>
      <c r="E729" s="33">
        <v>16.48</v>
      </c>
      <c r="F729" s="33">
        <v>16.78</v>
      </c>
      <c r="G729" s="33">
        <v>17.48</v>
      </c>
      <c r="H729" s="33">
        <v>19.78</v>
      </c>
      <c r="I729" s="33">
        <v>21.82</v>
      </c>
      <c r="J729" s="33">
        <v>17.73</v>
      </c>
      <c r="K729" s="33">
        <v>19.14</v>
      </c>
    </row>
    <row r="730" spans="1:11" x14ac:dyDescent="0.3">
      <c r="A730" s="20" t="s">
        <v>899</v>
      </c>
      <c r="B730" s="28" t="s">
        <v>898</v>
      </c>
      <c r="C730" s="31" t="s">
        <v>3963</v>
      </c>
      <c r="D730" s="33">
        <v>13.83</v>
      </c>
      <c r="E730" s="33">
        <v>16.48</v>
      </c>
      <c r="F730" s="33">
        <v>16.78</v>
      </c>
      <c r="G730" s="33">
        <v>17.48</v>
      </c>
      <c r="H730" s="33">
        <v>19.78</v>
      </c>
      <c r="I730" s="33">
        <v>21.82</v>
      </c>
      <c r="J730" s="33">
        <v>17.73</v>
      </c>
      <c r="K730" s="33">
        <v>19.14</v>
      </c>
    </row>
    <row r="731" spans="1:11" x14ac:dyDescent="0.3">
      <c r="A731" s="20" t="s">
        <v>897</v>
      </c>
      <c r="B731" s="28" t="s">
        <v>896</v>
      </c>
      <c r="C731" s="31" t="s">
        <v>3963</v>
      </c>
      <c r="D731" s="33">
        <v>13.83</v>
      </c>
      <c r="E731" s="33">
        <v>16.48</v>
      </c>
      <c r="F731" s="33">
        <v>16.78</v>
      </c>
      <c r="G731" s="33">
        <v>17.48</v>
      </c>
      <c r="H731" s="33">
        <v>19.78</v>
      </c>
      <c r="I731" s="33">
        <v>21.82</v>
      </c>
      <c r="J731" s="33">
        <v>17.73</v>
      </c>
      <c r="K731" s="33">
        <v>19.14</v>
      </c>
    </row>
    <row r="732" spans="1:11" ht="20.399999999999999" x14ac:dyDescent="0.3">
      <c r="A732" s="20" t="s">
        <v>895</v>
      </c>
      <c r="B732" s="28" t="s">
        <v>894</v>
      </c>
      <c r="C732" s="31" t="s">
        <v>3963</v>
      </c>
      <c r="D732" s="33">
        <v>13.83</v>
      </c>
      <c r="E732" s="33">
        <v>16.48</v>
      </c>
      <c r="F732" s="33">
        <v>16.78</v>
      </c>
      <c r="G732" s="33">
        <v>17.48</v>
      </c>
      <c r="H732" s="33">
        <v>19.78</v>
      </c>
      <c r="I732" s="33">
        <v>21.82</v>
      </c>
      <c r="J732" s="33">
        <v>17.73</v>
      </c>
      <c r="K732" s="33">
        <v>19.14</v>
      </c>
    </row>
    <row r="733" spans="1:11" x14ac:dyDescent="0.3">
      <c r="A733" s="20" t="s">
        <v>893</v>
      </c>
      <c r="B733" s="28" t="s">
        <v>892</v>
      </c>
      <c r="C733" s="31" t="s">
        <v>3963</v>
      </c>
      <c r="D733" s="33">
        <v>13.83</v>
      </c>
      <c r="E733" s="33">
        <v>16.48</v>
      </c>
      <c r="F733" s="33">
        <v>16.78</v>
      </c>
      <c r="G733" s="33">
        <v>17.48</v>
      </c>
      <c r="H733" s="33">
        <v>19.78</v>
      </c>
      <c r="I733" s="33">
        <v>21.82</v>
      </c>
      <c r="J733" s="33">
        <v>17.73</v>
      </c>
      <c r="K733" s="33">
        <v>19.14</v>
      </c>
    </row>
    <row r="734" spans="1:11" x14ac:dyDescent="0.3">
      <c r="A734" s="20" t="s">
        <v>891</v>
      </c>
      <c r="B734" s="28" t="s">
        <v>890</v>
      </c>
      <c r="C734" s="31" t="s">
        <v>3963</v>
      </c>
      <c r="D734" s="33">
        <v>13.83</v>
      </c>
      <c r="E734" s="33">
        <v>16.48</v>
      </c>
      <c r="F734" s="33">
        <v>16.78</v>
      </c>
      <c r="G734" s="33">
        <v>17.48</v>
      </c>
      <c r="H734" s="33">
        <v>19.78</v>
      </c>
      <c r="I734" s="33">
        <v>21.82</v>
      </c>
      <c r="J734" s="33">
        <v>17.73</v>
      </c>
      <c r="K734" s="33">
        <v>19.14</v>
      </c>
    </row>
    <row r="735" spans="1:11" ht="20.399999999999999" x14ac:dyDescent="0.3">
      <c r="A735" s="20" t="s">
        <v>889</v>
      </c>
      <c r="B735" s="28" t="s">
        <v>888</v>
      </c>
      <c r="C735" s="31" t="s">
        <v>3963</v>
      </c>
      <c r="D735" s="33">
        <v>13.83</v>
      </c>
      <c r="E735" s="33">
        <v>16.48</v>
      </c>
      <c r="F735" s="33">
        <v>16.78</v>
      </c>
      <c r="G735" s="33">
        <v>17.48</v>
      </c>
      <c r="H735" s="33">
        <v>19.78</v>
      </c>
      <c r="I735" s="33">
        <v>21.82</v>
      </c>
      <c r="J735" s="33">
        <v>17.73</v>
      </c>
      <c r="K735" s="33">
        <v>19.14</v>
      </c>
    </row>
    <row r="736" spans="1:11" x14ac:dyDescent="0.3">
      <c r="A736" s="20" t="s">
        <v>887</v>
      </c>
      <c r="B736" s="28" t="s">
        <v>886</v>
      </c>
      <c r="C736" s="31" t="s">
        <v>3963</v>
      </c>
      <c r="D736" s="33">
        <v>13.83</v>
      </c>
      <c r="E736" s="33">
        <v>16.48</v>
      </c>
      <c r="F736" s="33">
        <v>16.78</v>
      </c>
      <c r="G736" s="33">
        <v>17.48</v>
      </c>
      <c r="H736" s="33">
        <v>19.78</v>
      </c>
      <c r="I736" s="33">
        <v>21.82</v>
      </c>
      <c r="J736" s="33">
        <v>17.73</v>
      </c>
      <c r="K736" s="33">
        <v>19.14</v>
      </c>
    </row>
    <row r="737" spans="1:11" x14ac:dyDescent="0.3">
      <c r="A737" s="20" t="s">
        <v>885</v>
      </c>
      <c r="B737" s="28" t="s">
        <v>884</v>
      </c>
      <c r="C737" s="31" t="s">
        <v>3956</v>
      </c>
      <c r="D737" s="33">
        <v>5.1259000000000006</v>
      </c>
      <c r="E737" s="33">
        <v>6.11</v>
      </c>
      <c r="F737" s="33">
        <v>6.22</v>
      </c>
      <c r="G737" s="33">
        <v>6.48</v>
      </c>
      <c r="H737" s="33">
        <v>7.33</v>
      </c>
      <c r="I737" s="33">
        <v>8.08</v>
      </c>
      <c r="J737" s="33">
        <v>6.57</v>
      </c>
      <c r="K737" s="33">
        <v>7.09</v>
      </c>
    </row>
    <row r="738" spans="1:11" x14ac:dyDescent="0.3">
      <c r="A738" s="20" t="s">
        <v>883</v>
      </c>
      <c r="B738" s="28" t="s">
        <v>4203</v>
      </c>
      <c r="C738" s="31" t="s">
        <v>3963</v>
      </c>
      <c r="D738" s="33">
        <v>13.83</v>
      </c>
      <c r="E738" s="33">
        <v>16.48</v>
      </c>
      <c r="F738" s="33">
        <v>16.78</v>
      </c>
      <c r="G738" s="33">
        <v>17.48</v>
      </c>
      <c r="H738" s="33">
        <v>19.78</v>
      </c>
      <c r="I738" s="33">
        <v>21.82</v>
      </c>
      <c r="J738" s="33">
        <v>17.73</v>
      </c>
      <c r="K738" s="33">
        <v>19.14</v>
      </c>
    </row>
    <row r="739" spans="1:11" x14ac:dyDescent="0.3">
      <c r="A739" s="20" t="s">
        <v>882</v>
      </c>
      <c r="B739" s="28" t="s">
        <v>4205</v>
      </c>
      <c r="C739" s="31" t="s">
        <v>3963</v>
      </c>
      <c r="D739" s="33">
        <v>13.83</v>
      </c>
      <c r="E739" s="33">
        <v>16.48</v>
      </c>
      <c r="F739" s="33">
        <v>16.78</v>
      </c>
      <c r="G739" s="33">
        <v>17.48</v>
      </c>
      <c r="H739" s="33">
        <v>19.78</v>
      </c>
      <c r="I739" s="33">
        <v>21.82</v>
      </c>
      <c r="J739" s="33">
        <v>17.73</v>
      </c>
      <c r="K739" s="33">
        <v>19.14</v>
      </c>
    </row>
    <row r="740" spans="1:11" x14ac:dyDescent="0.3">
      <c r="A740" s="20" t="s">
        <v>881</v>
      </c>
      <c r="B740" s="28" t="s">
        <v>3964</v>
      </c>
      <c r="C740" s="31" t="s">
        <v>3963</v>
      </c>
      <c r="D740" s="33">
        <v>13.83</v>
      </c>
      <c r="E740" s="33">
        <v>16.48</v>
      </c>
      <c r="F740" s="33">
        <v>16.78</v>
      </c>
      <c r="G740" s="33">
        <v>17.48</v>
      </c>
      <c r="H740" s="33">
        <v>19.78</v>
      </c>
      <c r="I740" s="33">
        <v>21.82</v>
      </c>
      <c r="J740" s="33">
        <v>17.73</v>
      </c>
      <c r="K740" s="33">
        <v>19.14</v>
      </c>
    </row>
    <row r="741" spans="1:11" x14ac:dyDescent="0.3">
      <c r="A741" s="20" t="s">
        <v>881</v>
      </c>
      <c r="B741" s="28" t="s">
        <v>3964</v>
      </c>
      <c r="C741" s="31" t="s">
        <v>3963</v>
      </c>
      <c r="D741" s="33">
        <v>18.510000000000002</v>
      </c>
      <c r="E741" s="33">
        <v>21.16</v>
      </c>
      <c r="F741" s="33">
        <v>21.46</v>
      </c>
      <c r="G741" s="33">
        <v>22.16</v>
      </c>
      <c r="H741" s="33">
        <v>24.46</v>
      </c>
      <c r="I741" s="33">
        <v>26.5</v>
      </c>
      <c r="J741" s="33">
        <v>22.41</v>
      </c>
      <c r="K741" s="33">
        <v>23.82</v>
      </c>
    </row>
    <row r="742" spans="1:11" ht="20.399999999999999" x14ac:dyDescent="0.3">
      <c r="A742" s="20" t="s">
        <v>880</v>
      </c>
      <c r="B742" s="28" t="s">
        <v>4204</v>
      </c>
      <c r="C742" s="31" t="s">
        <v>3963</v>
      </c>
      <c r="D742" s="33">
        <v>13.83</v>
      </c>
      <c r="E742" s="33">
        <v>16.48</v>
      </c>
      <c r="F742" s="33">
        <v>16.78</v>
      </c>
      <c r="G742" s="33">
        <v>17.48</v>
      </c>
      <c r="H742" s="33">
        <v>19.78</v>
      </c>
      <c r="I742" s="33">
        <v>21.82</v>
      </c>
      <c r="J742" s="33">
        <v>17.73</v>
      </c>
      <c r="K742" s="33">
        <v>19.14</v>
      </c>
    </row>
    <row r="743" spans="1:11" ht="20.399999999999999" x14ac:dyDescent="0.3">
      <c r="A743" s="20" t="s">
        <v>879</v>
      </c>
      <c r="B743" s="28" t="s">
        <v>878</v>
      </c>
      <c r="C743" s="31" t="s">
        <v>3963</v>
      </c>
      <c r="D743" s="33">
        <v>16.96</v>
      </c>
      <c r="E743" s="33">
        <v>19.61</v>
      </c>
      <c r="F743" s="33">
        <v>19.91</v>
      </c>
      <c r="G743" s="33">
        <v>20.61</v>
      </c>
      <c r="H743" s="33">
        <v>22.91</v>
      </c>
      <c r="I743" s="33">
        <v>24.95</v>
      </c>
      <c r="J743" s="33">
        <v>20.86</v>
      </c>
      <c r="K743" s="33">
        <v>22.27</v>
      </c>
    </row>
    <row r="744" spans="1:11" x14ac:dyDescent="0.3">
      <c r="A744" s="20" t="s">
        <v>877</v>
      </c>
      <c r="B744" s="28" t="s">
        <v>4203</v>
      </c>
      <c r="C744" s="31" t="s">
        <v>3963</v>
      </c>
      <c r="D744" s="33">
        <v>13.83</v>
      </c>
      <c r="E744" s="33">
        <v>16.48</v>
      </c>
      <c r="F744" s="33">
        <v>16.78</v>
      </c>
      <c r="G744" s="33">
        <v>17.48</v>
      </c>
      <c r="H744" s="33">
        <v>19.78</v>
      </c>
      <c r="I744" s="33">
        <v>21.82</v>
      </c>
      <c r="J744" s="33">
        <v>17.73</v>
      </c>
      <c r="K744" s="33">
        <v>19.14</v>
      </c>
    </row>
    <row r="745" spans="1:11" x14ac:dyDescent="0.3">
      <c r="A745" s="20" t="s">
        <v>876</v>
      </c>
      <c r="B745" s="28" t="s">
        <v>4202</v>
      </c>
      <c r="C745" s="31" t="s">
        <v>3963</v>
      </c>
      <c r="D745" s="33">
        <v>13.83</v>
      </c>
      <c r="E745" s="33">
        <v>16.48</v>
      </c>
      <c r="F745" s="33">
        <v>16.78</v>
      </c>
      <c r="G745" s="33">
        <v>17.48</v>
      </c>
      <c r="H745" s="33">
        <v>19.78</v>
      </c>
      <c r="I745" s="33">
        <v>21.82</v>
      </c>
      <c r="J745" s="33">
        <v>17.73</v>
      </c>
      <c r="K745" s="33">
        <v>19.14</v>
      </c>
    </row>
    <row r="746" spans="1:11" x14ac:dyDescent="0.3">
      <c r="A746" s="20" t="s">
        <v>875</v>
      </c>
      <c r="B746" s="28" t="s">
        <v>4201</v>
      </c>
      <c r="C746" s="31" t="s">
        <v>3963</v>
      </c>
      <c r="D746" s="33">
        <v>13.83</v>
      </c>
      <c r="E746" s="33">
        <v>16.48</v>
      </c>
      <c r="F746" s="33">
        <v>16.78</v>
      </c>
      <c r="G746" s="33">
        <v>17.48</v>
      </c>
      <c r="H746" s="33">
        <v>19.78</v>
      </c>
      <c r="I746" s="33">
        <v>21.82</v>
      </c>
      <c r="J746" s="33">
        <v>17.73</v>
      </c>
      <c r="K746" s="33">
        <v>19.14</v>
      </c>
    </row>
    <row r="747" spans="1:11" x14ac:dyDescent="0.3">
      <c r="A747" s="20" t="s">
        <v>874</v>
      </c>
      <c r="B747" s="28" t="s">
        <v>4200</v>
      </c>
      <c r="C747" s="31" t="s">
        <v>3963</v>
      </c>
      <c r="D747" s="33">
        <v>13.83</v>
      </c>
      <c r="E747" s="33">
        <v>16.48</v>
      </c>
      <c r="F747" s="33">
        <v>16.78</v>
      </c>
      <c r="G747" s="33">
        <v>17.48</v>
      </c>
      <c r="H747" s="33">
        <v>19.78</v>
      </c>
      <c r="I747" s="33">
        <v>21.82</v>
      </c>
      <c r="J747" s="33">
        <v>17.73</v>
      </c>
      <c r="K747" s="33">
        <v>19.14</v>
      </c>
    </row>
    <row r="748" spans="1:11" x14ac:dyDescent="0.3">
      <c r="A748" s="20" t="s">
        <v>873</v>
      </c>
      <c r="B748" s="28" t="s">
        <v>4199</v>
      </c>
      <c r="C748" s="31" t="s">
        <v>3963</v>
      </c>
      <c r="D748" s="33">
        <v>13.83</v>
      </c>
      <c r="E748" s="33">
        <v>16.48</v>
      </c>
      <c r="F748" s="33">
        <v>16.78</v>
      </c>
      <c r="G748" s="33">
        <v>17.48</v>
      </c>
      <c r="H748" s="33">
        <v>19.78</v>
      </c>
      <c r="I748" s="33">
        <v>21.82</v>
      </c>
      <c r="J748" s="33">
        <v>17.73</v>
      </c>
      <c r="K748" s="33">
        <v>19.14</v>
      </c>
    </row>
    <row r="749" spans="1:11" ht="20.399999999999999" x14ac:dyDescent="0.3">
      <c r="A749" s="20" t="s">
        <v>872</v>
      </c>
      <c r="B749" s="28" t="s">
        <v>871</v>
      </c>
      <c r="C749" s="31" t="s">
        <v>3963</v>
      </c>
      <c r="D749" s="33">
        <v>13.83</v>
      </c>
      <c r="E749" s="33">
        <v>16.48</v>
      </c>
      <c r="F749" s="33">
        <v>16.78</v>
      </c>
      <c r="G749" s="33">
        <v>17.48</v>
      </c>
      <c r="H749" s="33">
        <v>19.78</v>
      </c>
      <c r="I749" s="33">
        <v>21.82</v>
      </c>
      <c r="J749" s="33">
        <v>17.73</v>
      </c>
      <c r="K749" s="33">
        <v>19.14</v>
      </c>
    </row>
    <row r="750" spans="1:11" ht="20.399999999999999" x14ac:dyDescent="0.3">
      <c r="A750" s="20" t="s">
        <v>870</v>
      </c>
      <c r="B750" s="28" t="s">
        <v>869</v>
      </c>
      <c r="C750" s="31" t="s">
        <v>3963</v>
      </c>
      <c r="D750" s="33">
        <v>13.83</v>
      </c>
      <c r="E750" s="33">
        <v>16.48</v>
      </c>
      <c r="F750" s="33">
        <v>16.78</v>
      </c>
      <c r="G750" s="33">
        <v>17.48</v>
      </c>
      <c r="H750" s="33">
        <v>19.78</v>
      </c>
      <c r="I750" s="33">
        <v>21.82</v>
      </c>
      <c r="J750" s="33">
        <v>17.73</v>
      </c>
      <c r="K750" s="33">
        <v>19.14</v>
      </c>
    </row>
    <row r="751" spans="1:11" x14ac:dyDescent="0.3">
      <c r="A751" s="20" t="s">
        <v>868</v>
      </c>
      <c r="B751" s="28" t="s">
        <v>4198</v>
      </c>
      <c r="C751" s="31" t="s">
        <v>3963</v>
      </c>
      <c r="D751" s="33">
        <v>13.83</v>
      </c>
      <c r="E751" s="33">
        <v>16.48</v>
      </c>
      <c r="F751" s="33">
        <v>16.78</v>
      </c>
      <c r="G751" s="33">
        <v>17.48</v>
      </c>
      <c r="H751" s="33">
        <v>19.78</v>
      </c>
      <c r="I751" s="33">
        <v>21.82</v>
      </c>
      <c r="J751" s="33">
        <v>17.73</v>
      </c>
      <c r="K751" s="33">
        <v>19.14</v>
      </c>
    </row>
    <row r="752" spans="1:11" x14ac:dyDescent="0.3">
      <c r="A752" s="20" t="s">
        <v>867</v>
      </c>
      <c r="B752" s="28" t="s">
        <v>4197</v>
      </c>
      <c r="C752" s="31" t="s">
        <v>3963</v>
      </c>
      <c r="D752" s="33">
        <v>13.83</v>
      </c>
      <c r="E752" s="33">
        <v>16.48</v>
      </c>
      <c r="F752" s="33">
        <v>16.78</v>
      </c>
      <c r="G752" s="33">
        <v>17.48</v>
      </c>
      <c r="H752" s="33">
        <v>19.78</v>
      </c>
      <c r="I752" s="33">
        <v>21.82</v>
      </c>
      <c r="J752" s="33">
        <v>17.73</v>
      </c>
      <c r="K752" s="33">
        <v>19.14</v>
      </c>
    </row>
    <row r="753" spans="1:11" x14ac:dyDescent="0.3">
      <c r="A753" s="20" t="s">
        <v>866</v>
      </c>
      <c r="B753" s="28" t="s">
        <v>4196</v>
      </c>
      <c r="C753" s="31" t="s">
        <v>3963</v>
      </c>
      <c r="D753" s="33">
        <v>13.83</v>
      </c>
      <c r="E753" s="33">
        <v>16.48</v>
      </c>
      <c r="F753" s="33">
        <v>16.78</v>
      </c>
      <c r="G753" s="33">
        <v>17.48</v>
      </c>
      <c r="H753" s="33">
        <v>19.78</v>
      </c>
      <c r="I753" s="33">
        <v>21.82</v>
      </c>
      <c r="J753" s="33">
        <v>17.73</v>
      </c>
      <c r="K753" s="33">
        <v>19.14</v>
      </c>
    </row>
    <row r="754" spans="1:11" x14ac:dyDescent="0.3">
      <c r="A754" s="20" t="s">
        <v>865</v>
      </c>
      <c r="B754" s="28" t="s">
        <v>4195</v>
      </c>
      <c r="C754" s="31" t="s">
        <v>3963</v>
      </c>
      <c r="D754" s="33">
        <v>13.83</v>
      </c>
      <c r="E754" s="33">
        <v>16.48</v>
      </c>
      <c r="F754" s="33">
        <v>16.78</v>
      </c>
      <c r="G754" s="33">
        <v>17.48</v>
      </c>
      <c r="H754" s="33">
        <v>19.78</v>
      </c>
      <c r="I754" s="33">
        <v>21.82</v>
      </c>
      <c r="J754" s="33">
        <v>17.73</v>
      </c>
      <c r="K754" s="33">
        <v>19.14</v>
      </c>
    </row>
    <row r="755" spans="1:11" x14ac:dyDescent="0.3">
      <c r="A755" s="20" t="s">
        <v>864</v>
      </c>
      <c r="B755" s="28" t="s">
        <v>863</v>
      </c>
      <c r="C755" s="31" t="s">
        <v>3963</v>
      </c>
      <c r="D755" s="33">
        <v>13.83</v>
      </c>
      <c r="E755" s="33">
        <v>16.48</v>
      </c>
      <c r="F755" s="33">
        <v>16.78</v>
      </c>
      <c r="G755" s="33">
        <v>17.48</v>
      </c>
      <c r="H755" s="33">
        <v>19.78</v>
      </c>
      <c r="I755" s="33">
        <v>21.82</v>
      </c>
      <c r="J755" s="33">
        <v>17.73</v>
      </c>
      <c r="K755" s="33">
        <v>19.14</v>
      </c>
    </row>
    <row r="756" spans="1:11" x14ac:dyDescent="0.3">
      <c r="A756" s="20" t="s">
        <v>862</v>
      </c>
      <c r="B756" s="28" t="s">
        <v>861</v>
      </c>
      <c r="C756" s="31" t="s">
        <v>3963</v>
      </c>
      <c r="D756" s="33">
        <v>13.83</v>
      </c>
      <c r="E756" s="33">
        <v>16.48</v>
      </c>
      <c r="F756" s="33">
        <v>16.78</v>
      </c>
      <c r="G756" s="33">
        <v>17.48</v>
      </c>
      <c r="H756" s="33">
        <v>19.78</v>
      </c>
      <c r="I756" s="33">
        <v>21.82</v>
      </c>
      <c r="J756" s="33">
        <v>17.73</v>
      </c>
      <c r="K756" s="33">
        <v>19.14</v>
      </c>
    </row>
    <row r="757" spans="1:11" x14ac:dyDescent="0.3">
      <c r="A757" s="20" t="s">
        <v>860</v>
      </c>
      <c r="B757" s="28" t="s">
        <v>859</v>
      </c>
      <c r="C757" s="31" t="s">
        <v>3963</v>
      </c>
      <c r="D757" s="33">
        <v>13.83</v>
      </c>
      <c r="E757" s="33">
        <v>16.48</v>
      </c>
      <c r="F757" s="33">
        <v>16.78</v>
      </c>
      <c r="G757" s="33">
        <v>17.48</v>
      </c>
      <c r="H757" s="33">
        <v>19.78</v>
      </c>
      <c r="I757" s="33">
        <v>21.82</v>
      </c>
      <c r="J757" s="33">
        <v>17.73</v>
      </c>
      <c r="K757" s="33">
        <v>19.14</v>
      </c>
    </row>
    <row r="758" spans="1:11" x14ac:dyDescent="0.3">
      <c r="A758" s="20" t="s">
        <v>858</v>
      </c>
      <c r="B758" s="28" t="s">
        <v>857</v>
      </c>
      <c r="C758" s="31" t="s">
        <v>3963</v>
      </c>
      <c r="D758" s="33">
        <v>13.83</v>
      </c>
      <c r="E758" s="33">
        <v>16.48</v>
      </c>
      <c r="F758" s="33">
        <v>16.78</v>
      </c>
      <c r="G758" s="33">
        <v>17.48</v>
      </c>
      <c r="H758" s="33">
        <v>19.78</v>
      </c>
      <c r="I758" s="33">
        <v>21.82</v>
      </c>
      <c r="J758" s="33">
        <v>17.73</v>
      </c>
      <c r="K758" s="33">
        <v>19.14</v>
      </c>
    </row>
    <row r="759" spans="1:11" ht="20.399999999999999" x14ac:dyDescent="0.3">
      <c r="A759" s="20" t="s">
        <v>856</v>
      </c>
      <c r="B759" s="28" t="s">
        <v>855</v>
      </c>
      <c r="C759" s="31" t="s">
        <v>3963</v>
      </c>
      <c r="D759" s="33">
        <v>12.55</v>
      </c>
      <c r="E759" s="33">
        <v>15.2</v>
      </c>
      <c r="F759" s="33">
        <v>15.5</v>
      </c>
      <c r="G759" s="33">
        <v>16.2</v>
      </c>
      <c r="H759" s="33">
        <v>18.5</v>
      </c>
      <c r="I759" s="33">
        <v>20.54</v>
      </c>
      <c r="J759" s="33">
        <v>16.45</v>
      </c>
      <c r="K759" s="33">
        <v>17.86</v>
      </c>
    </row>
    <row r="760" spans="1:11" x14ac:dyDescent="0.3">
      <c r="A760" s="20" t="s">
        <v>854</v>
      </c>
      <c r="B760" s="28" t="s">
        <v>853</v>
      </c>
      <c r="C760" s="31" t="s">
        <v>3963</v>
      </c>
      <c r="D760" s="33">
        <v>13.83</v>
      </c>
      <c r="E760" s="33">
        <v>16.48</v>
      </c>
      <c r="F760" s="33">
        <v>16.78</v>
      </c>
      <c r="G760" s="33">
        <v>17.48</v>
      </c>
      <c r="H760" s="33">
        <v>19.78</v>
      </c>
      <c r="I760" s="33">
        <v>21.82</v>
      </c>
      <c r="J760" s="33">
        <v>17.73</v>
      </c>
      <c r="K760" s="33">
        <v>19.14</v>
      </c>
    </row>
    <row r="761" spans="1:11" x14ac:dyDescent="0.3">
      <c r="A761" s="20" t="s">
        <v>852</v>
      </c>
      <c r="B761" s="28" t="s">
        <v>851</v>
      </c>
      <c r="C761" s="31" t="s">
        <v>3963</v>
      </c>
      <c r="D761" s="33">
        <v>13.83</v>
      </c>
      <c r="E761" s="33">
        <v>16.48</v>
      </c>
      <c r="F761" s="33">
        <v>16.78</v>
      </c>
      <c r="G761" s="33">
        <v>17.48</v>
      </c>
      <c r="H761" s="33">
        <v>19.78</v>
      </c>
      <c r="I761" s="33">
        <v>21.82</v>
      </c>
      <c r="J761" s="33">
        <v>17.73</v>
      </c>
      <c r="K761" s="33">
        <v>19.14</v>
      </c>
    </row>
    <row r="762" spans="1:11" x14ac:dyDescent="0.3">
      <c r="A762" s="20" t="s">
        <v>850</v>
      </c>
      <c r="B762" s="28" t="s">
        <v>849</v>
      </c>
      <c r="C762" s="31" t="s">
        <v>3963</v>
      </c>
      <c r="D762" s="33">
        <v>16.96</v>
      </c>
      <c r="E762" s="33">
        <v>19.61</v>
      </c>
      <c r="F762" s="33">
        <v>19.91</v>
      </c>
      <c r="G762" s="33">
        <v>20.61</v>
      </c>
      <c r="H762" s="33">
        <v>22.91</v>
      </c>
      <c r="I762" s="33">
        <v>24.95</v>
      </c>
      <c r="J762" s="33">
        <v>20.86</v>
      </c>
      <c r="K762" s="33">
        <v>22.27</v>
      </c>
    </row>
    <row r="763" spans="1:11" x14ac:dyDescent="0.3">
      <c r="A763" s="20" t="s">
        <v>848</v>
      </c>
      <c r="B763" s="28" t="s">
        <v>847</v>
      </c>
      <c r="C763" s="31" t="s">
        <v>3963</v>
      </c>
      <c r="D763" s="33">
        <v>13.83</v>
      </c>
      <c r="E763" s="33">
        <v>16.48</v>
      </c>
      <c r="F763" s="33">
        <v>16.78</v>
      </c>
      <c r="G763" s="33">
        <v>17.48</v>
      </c>
      <c r="H763" s="33">
        <v>19.78</v>
      </c>
      <c r="I763" s="33">
        <v>21.82</v>
      </c>
      <c r="J763" s="33">
        <v>17.73</v>
      </c>
      <c r="K763" s="33">
        <v>19.14</v>
      </c>
    </row>
    <row r="764" spans="1:11" x14ac:dyDescent="0.3">
      <c r="A764" s="20" t="s">
        <v>846</v>
      </c>
      <c r="B764" s="28" t="s">
        <v>845</v>
      </c>
      <c r="C764" s="31" t="s">
        <v>3963</v>
      </c>
      <c r="D764" s="33">
        <v>13.83</v>
      </c>
      <c r="E764" s="33">
        <v>16.48</v>
      </c>
      <c r="F764" s="33">
        <v>16.78</v>
      </c>
      <c r="G764" s="33">
        <v>17.48</v>
      </c>
      <c r="H764" s="33">
        <v>19.78</v>
      </c>
      <c r="I764" s="33">
        <v>21.82</v>
      </c>
      <c r="J764" s="33">
        <v>17.73</v>
      </c>
      <c r="K764" s="33">
        <v>19.14</v>
      </c>
    </row>
    <row r="765" spans="1:11" ht="20.399999999999999" x14ac:dyDescent="0.3">
      <c r="A765" s="20" t="s">
        <v>844</v>
      </c>
      <c r="B765" s="28" t="s">
        <v>843</v>
      </c>
      <c r="C765" s="31" t="s">
        <v>3963</v>
      </c>
      <c r="D765" s="33">
        <v>13.83</v>
      </c>
      <c r="E765" s="33">
        <v>16.48</v>
      </c>
      <c r="F765" s="33">
        <v>16.78</v>
      </c>
      <c r="G765" s="33">
        <v>17.48</v>
      </c>
      <c r="H765" s="33">
        <v>19.78</v>
      </c>
      <c r="I765" s="33">
        <v>21.82</v>
      </c>
      <c r="J765" s="33">
        <v>17.73</v>
      </c>
      <c r="K765" s="33">
        <v>19.14</v>
      </c>
    </row>
    <row r="766" spans="1:11" x14ac:dyDescent="0.3">
      <c r="A766" s="20" t="s">
        <v>842</v>
      </c>
      <c r="B766" s="28" t="s">
        <v>841</v>
      </c>
      <c r="C766" s="31" t="s">
        <v>3963</v>
      </c>
      <c r="D766" s="33">
        <v>13.83</v>
      </c>
      <c r="E766" s="33">
        <v>16.48</v>
      </c>
      <c r="F766" s="33">
        <v>16.78</v>
      </c>
      <c r="G766" s="33">
        <v>17.48</v>
      </c>
      <c r="H766" s="33">
        <v>19.78</v>
      </c>
      <c r="I766" s="33">
        <v>21.82</v>
      </c>
      <c r="J766" s="33">
        <v>17.73</v>
      </c>
      <c r="K766" s="33">
        <v>19.14</v>
      </c>
    </row>
    <row r="767" spans="1:11" ht="20.399999999999999" x14ac:dyDescent="0.3">
      <c r="A767" s="20" t="s">
        <v>840</v>
      </c>
      <c r="B767" s="28" t="s">
        <v>839</v>
      </c>
      <c r="C767" s="31" t="s">
        <v>3963</v>
      </c>
      <c r="D767" s="33">
        <v>13.83</v>
      </c>
      <c r="E767" s="33">
        <v>16.48</v>
      </c>
      <c r="F767" s="33">
        <v>16.78</v>
      </c>
      <c r="G767" s="33">
        <v>17.48</v>
      </c>
      <c r="H767" s="33">
        <v>19.78</v>
      </c>
      <c r="I767" s="33">
        <v>21.82</v>
      </c>
      <c r="J767" s="33">
        <v>17.73</v>
      </c>
      <c r="K767" s="33">
        <v>19.14</v>
      </c>
    </row>
    <row r="768" spans="1:11" x14ac:dyDescent="0.3">
      <c r="A768" s="20" t="s">
        <v>838</v>
      </c>
      <c r="B768" s="28" t="s">
        <v>4194</v>
      </c>
      <c r="C768" s="31" t="s">
        <v>3963</v>
      </c>
      <c r="D768" s="33">
        <v>13.83</v>
      </c>
      <c r="E768" s="33">
        <v>16.48</v>
      </c>
      <c r="F768" s="33">
        <v>16.78</v>
      </c>
      <c r="G768" s="33">
        <v>17.48</v>
      </c>
      <c r="H768" s="33">
        <v>19.78</v>
      </c>
      <c r="I768" s="33">
        <v>21.82</v>
      </c>
      <c r="J768" s="33">
        <v>17.73</v>
      </c>
      <c r="K768" s="33">
        <v>19.14</v>
      </c>
    </row>
    <row r="769" spans="1:11" x14ac:dyDescent="0.3">
      <c r="A769" s="20" t="s">
        <v>837</v>
      </c>
      <c r="B769" s="28" t="s">
        <v>836</v>
      </c>
      <c r="C769" s="31" t="s">
        <v>3956</v>
      </c>
      <c r="D769" s="33">
        <v>20.59496</v>
      </c>
      <c r="E769" s="33">
        <v>24.57</v>
      </c>
      <c r="F769" s="33">
        <v>25.02</v>
      </c>
      <c r="G769" s="33">
        <v>26.07</v>
      </c>
      <c r="H769" s="33">
        <v>29.53</v>
      </c>
      <c r="I769" s="33">
        <v>32.590000000000003</v>
      </c>
      <c r="J769" s="33">
        <v>26.45</v>
      </c>
      <c r="K769" s="33">
        <v>28.57</v>
      </c>
    </row>
    <row r="770" spans="1:11" x14ac:dyDescent="0.3">
      <c r="A770" s="20" t="s">
        <v>835</v>
      </c>
      <c r="B770" s="28" t="s">
        <v>834</v>
      </c>
      <c r="C770" s="31" t="s">
        <v>3956</v>
      </c>
      <c r="D770" s="33">
        <v>20.904079999999997</v>
      </c>
      <c r="E770" s="33">
        <v>24.94</v>
      </c>
      <c r="F770" s="33">
        <v>25.4</v>
      </c>
      <c r="G770" s="33">
        <v>26.46</v>
      </c>
      <c r="H770" s="33">
        <v>29.97</v>
      </c>
      <c r="I770" s="33">
        <v>33.07</v>
      </c>
      <c r="J770" s="33">
        <v>26.84</v>
      </c>
      <c r="K770" s="33">
        <v>28.99</v>
      </c>
    </row>
    <row r="771" spans="1:11" x14ac:dyDescent="0.3">
      <c r="A771" s="20" t="s">
        <v>833</v>
      </c>
      <c r="B771" s="28" t="s">
        <v>4193</v>
      </c>
      <c r="C771" s="31" t="s">
        <v>3963</v>
      </c>
      <c r="D771" s="33">
        <v>13.719999999999999</v>
      </c>
      <c r="E771" s="33">
        <v>16.37</v>
      </c>
      <c r="F771" s="33">
        <v>16.670000000000002</v>
      </c>
      <c r="G771" s="33">
        <v>17.37</v>
      </c>
      <c r="H771" s="33">
        <v>19.670000000000002</v>
      </c>
      <c r="I771" s="33">
        <v>21.71</v>
      </c>
      <c r="J771" s="33">
        <v>17.62</v>
      </c>
      <c r="K771" s="33">
        <v>19.03</v>
      </c>
    </row>
    <row r="772" spans="1:11" ht="20.399999999999999" x14ac:dyDescent="0.3">
      <c r="A772" s="20" t="s">
        <v>832</v>
      </c>
      <c r="B772" s="28" t="s">
        <v>831</v>
      </c>
      <c r="C772" s="31" t="s">
        <v>3956</v>
      </c>
      <c r="D772" s="33">
        <v>5.3544</v>
      </c>
      <c r="E772" s="33">
        <v>6.39</v>
      </c>
      <c r="F772" s="33">
        <v>6.5</v>
      </c>
      <c r="G772" s="33">
        <v>6.78</v>
      </c>
      <c r="H772" s="33">
        <v>7.67</v>
      </c>
      <c r="I772" s="33">
        <v>8.4700000000000006</v>
      </c>
      <c r="J772" s="33">
        <v>6.88</v>
      </c>
      <c r="K772" s="33">
        <v>7.43</v>
      </c>
    </row>
    <row r="773" spans="1:11" ht="20.399999999999999" x14ac:dyDescent="0.3">
      <c r="A773" s="20" t="s">
        <v>830</v>
      </c>
      <c r="B773" s="28" t="s">
        <v>829</v>
      </c>
      <c r="C773" s="31" t="s">
        <v>3956</v>
      </c>
      <c r="D773" s="33">
        <v>18.291679999999996</v>
      </c>
      <c r="E773" s="33">
        <v>21.82</v>
      </c>
      <c r="F773" s="33">
        <v>22.22</v>
      </c>
      <c r="G773" s="33">
        <v>23.16</v>
      </c>
      <c r="H773" s="33">
        <v>26.22</v>
      </c>
      <c r="I773" s="33">
        <v>28.94</v>
      </c>
      <c r="J773" s="33">
        <v>23.49</v>
      </c>
      <c r="K773" s="33">
        <v>25.37</v>
      </c>
    </row>
    <row r="774" spans="1:11" ht="20.399999999999999" x14ac:dyDescent="0.3">
      <c r="A774" s="20" t="s">
        <v>828</v>
      </c>
      <c r="B774" s="28" t="s">
        <v>827</v>
      </c>
      <c r="C774" s="31" t="s">
        <v>3956</v>
      </c>
      <c r="D774" s="33">
        <v>13.1816</v>
      </c>
      <c r="E774" s="33">
        <v>15.73</v>
      </c>
      <c r="F774" s="33">
        <v>16.010000000000002</v>
      </c>
      <c r="G774" s="33">
        <v>16.690000000000001</v>
      </c>
      <c r="H774" s="33">
        <v>18.89</v>
      </c>
      <c r="I774" s="33">
        <v>20.85</v>
      </c>
      <c r="J774" s="33">
        <v>16.93</v>
      </c>
      <c r="K774" s="33">
        <v>18.28</v>
      </c>
    </row>
    <row r="775" spans="1:11" x14ac:dyDescent="0.3">
      <c r="A775" s="20" t="s">
        <v>826</v>
      </c>
      <c r="B775" s="28" t="s">
        <v>4192</v>
      </c>
      <c r="C775" s="31" t="s">
        <v>3956</v>
      </c>
      <c r="D775" s="33">
        <v>3.44</v>
      </c>
      <c r="E775" s="33">
        <v>4.0999999999999996</v>
      </c>
      <c r="F775" s="33">
        <v>4.18</v>
      </c>
      <c r="G775" s="33">
        <v>4.3499999999999996</v>
      </c>
      <c r="H775" s="33">
        <v>4.93</v>
      </c>
      <c r="I775" s="33">
        <v>5.44</v>
      </c>
      <c r="J775" s="33">
        <v>4.42</v>
      </c>
      <c r="K775" s="33">
        <v>4.7699999999999996</v>
      </c>
    </row>
    <row r="776" spans="1:11" ht="20.399999999999999" x14ac:dyDescent="0.3">
      <c r="A776" s="20" t="s">
        <v>825</v>
      </c>
      <c r="B776" s="28" t="s">
        <v>824</v>
      </c>
      <c r="C776" s="31" t="s">
        <v>3956</v>
      </c>
      <c r="D776" s="33">
        <v>3.44</v>
      </c>
      <c r="E776" s="33">
        <v>4.0999999999999996</v>
      </c>
      <c r="F776" s="33">
        <v>4.18</v>
      </c>
      <c r="G776" s="33">
        <v>4.3499999999999996</v>
      </c>
      <c r="H776" s="33">
        <v>4.93</v>
      </c>
      <c r="I776" s="33">
        <v>5.44</v>
      </c>
      <c r="J776" s="33">
        <v>4.42</v>
      </c>
      <c r="K776" s="33">
        <v>4.7699999999999996</v>
      </c>
    </row>
    <row r="777" spans="1:11" x14ac:dyDescent="0.3">
      <c r="A777" s="20" t="s">
        <v>823</v>
      </c>
      <c r="B777" s="28" t="s">
        <v>4191</v>
      </c>
      <c r="C777" s="31" t="s">
        <v>3956</v>
      </c>
      <c r="D777" s="33">
        <v>4.2276800000000003</v>
      </c>
      <c r="E777" s="33">
        <v>5.04</v>
      </c>
      <c r="F777" s="33">
        <v>5.14</v>
      </c>
      <c r="G777" s="33">
        <v>5.35</v>
      </c>
      <c r="H777" s="33">
        <v>6.06</v>
      </c>
      <c r="I777" s="33">
        <v>6.69</v>
      </c>
      <c r="J777" s="33">
        <v>5.43</v>
      </c>
      <c r="K777" s="33">
        <v>5.86</v>
      </c>
    </row>
    <row r="778" spans="1:11" ht="20.399999999999999" x14ac:dyDescent="0.3">
      <c r="A778" s="20" t="s">
        <v>822</v>
      </c>
      <c r="B778" s="28" t="s">
        <v>821</v>
      </c>
      <c r="C778" s="31" t="s">
        <v>3956</v>
      </c>
      <c r="D778" s="33">
        <v>18.276720000000001</v>
      </c>
      <c r="E778" s="33">
        <v>21.81</v>
      </c>
      <c r="F778" s="33">
        <v>22.21</v>
      </c>
      <c r="G778" s="33">
        <v>23.14</v>
      </c>
      <c r="H778" s="33">
        <v>26.2</v>
      </c>
      <c r="I778" s="33">
        <v>28.92</v>
      </c>
      <c r="J778" s="33">
        <v>23.47</v>
      </c>
      <c r="K778" s="33">
        <v>25.35</v>
      </c>
    </row>
    <row r="779" spans="1:11" ht="20.399999999999999" x14ac:dyDescent="0.3">
      <c r="A779" s="20" t="s">
        <v>820</v>
      </c>
      <c r="B779" s="28" t="s">
        <v>819</v>
      </c>
      <c r="C779" s="31" t="s">
        <v>3956</v>
      </c>
      <c r="D779" s="33">
        <v>15.813919999999998</v>
      </c>
      <c r="E779" s="33">
        <v>18.87</v>
      </c>
      <c r="F779" s="33">
        <v>19.21</v>
      </c>
      <c r="G779" s="33">
        <v>20.02</v>
      </c>
      <c r="H779" s="33">
        <v>22.67</v>
      </c>
      <c r="I779" s="33">
        <v>25.02</v>
      </c>
      <c r="J779" s="33">
        <v>20.309999999999999</v>
      </c>
      <c r="K779" s="33">
        <v>21.93</v>
      </c>
    </row>
    <row r="780" spans="1:11" x14ac:dyDescent="0.3">
      <c r="A780" s="20" t="s">
        <v>818</v>
      </c>
      <c r="B780" s="28" t="s">
        <v>4190</v>
      </c>
      <c r="C780" s="31" t="s">
        <v>3963</v>
      </c>
      <c r="D780" s="33">
        <v>16.849999999999998</v>
      </c>
      <c r="E780" s="33">
        <v>19.5</v>
      </c>
      <c r="F780" s="33">
        <v>19.8</v>
      </c>
      <c r="G780" s="33">
        <v>20.5</v>
      </c>
      <c r="H780" s="33">
        <v>22.8</v>
      </c>
      <c r="I780" s="33">
        <v>24.84</v>
      </c>
      <c r="J780" s="33">
        <v>20.75</v>
      </c>
      <c r="K780" s="33">
        <v>22.16</v>
      </c>
    </row>
    <row r="781" spans="1:11" x14ac:dyDescent="0.3">
      <c r="A781" s="20" t="s">
        <v>817</v>
      </c>
      <c r="B781" s="28" t="s">
        <v>816</v>
      </c>
      <c r="C781" s="31" t="s">
        <v>3956</v>
      </c>
      <c r="D781" s="33">
        <v>19.996719999999996</v>
      </c>
      <c r="E781" s="33">
        <v>23.86</v>
      </c>
      <c r="F781" s="33">
        <v>24.29</v>
      </c>
      <c r="G781" s="33">
        <v>25.31</v>
      </c>
      <c r="H781" s="33">
        <v>28.67</v>
      </c>
      <c r="I781" s="33">
        <v>31.64</v>
      </c>
      <c r="J781" s="33">
        <v>25.68</v>
      </c>
      <c r="K781" s="33">
        <v>27.73</v>
      </c>
    </row>
    <row r="782" spans="1:11" ht="20.399999999999999" x14ac:dyDescent="0.3">
      <c r="A782" s="20" t="s">
        <v>815</v>
      </c>
      <c r="B782" s="28" t="s">
        <v>814</v>
      </c>
      <c r="C782" s="31" t="s">
        <v>3956</v>
      </c>
      <c r="D782" s="33">
        <v>17.13008</v>
      </c>
      <c r="E782" s="33">
        <v>20.440000000000001</v>
      </c>
      <c r="F782" s="33">
        <v>20.81</v>
      </c>
      <c r="G782" s="33">
        <v>21.69</v>
      </c>
      <c r="H782" s="33">
        <v>24.56</v>
      </c>
      <c r="I782" s="33">
        <v>27.1</v>
      </c>
      <c r="J782" s="33">
        <v>22</v>
      </c>
      <c r="K782" s="33">
        <v>23.76</v>
      </c>
    </row>
    <row r="783" spans="1:11" x14ac:dyDescent="0.3">
      <c r="A783" s="20" t="s">
        <v>813</v>
      </c>
      <c r="B783" s="28" t="s">
        <v>812</v>
      </c>
      <c r="C783" s="31" t="s">
        <v>3956</v>
      </c>
      <c r="D783" s="33">
        <v>13.640240000000002</v>
      </c>
      <c r="E783" s="33">
        <v>16.27</v>
      </c>
      <c r="F783" s="33">
        <v>16.57</v>
      </c>
      <c r="G783" s="33">
        <v>17.27</v>
      </c>
      <c r="H783" s="33">
        <v>19.55</v>
      </c>
      <c r="I783" s="33">
        <v>21.58</v>
      </c>
      <c r="J783" s="33">
        <v>17.52</v>
      </c>
      <c r="K783" s="33">
        <v>18.920000000000002</v>
      </c>
    </row>
    <row r="784" spans="1:11" ht="20.399999999999999" x14ac:dyDescent="0.3">
      <c r="A784" s="20" t="s">
        <v>811</v>
      </c>
      <c r="B784" s="28" t="s">
        <v>810</v>
      </c>
      <c r="C784" s="31" t="s">
        <v>3956</v>
      </c>
      <c r="D784" s="33">
        <v>12.229359999999998</v>
      </c>
      <c r="E784" s="33">
        <v>14.59</v>
      </c>
      <c r="F784" s="33">
        <v>14.86</v>
      </c>
      <c r="G784" s="33">
        <v>15.48</v>
      </c>
      <c r="H784" s="33">
        <v>17.53</v>
      </c>
      <c r="I784" s="33">
        <v>19.350000000000001</v>
      </c>
      <c r="J784" s="33">
        <v>15.7</v>
      </c>
      <c r="K784" s="33">
        <v>16.96</v>
      </c>
    </row>
    <row r="785" spans="1:11" ht="20.399999999999999" x14ac:dyDescent="0.3">
      <c r="A785" s="20" t="s">
        <v>809</v>
      </c>
      <c r="B785" s="28" t="s">
        <v>808</v>
      </c>
      <c r="C785" s="31" t="s">
        <v>3956</v>
      </c>
      <c r="D785" s="33">
        <v>11.117600000000001</v>
      </c>
      <c r="E785" s="33">
        <v>13.26</v>
      </c>
      <c r="F785" s="33">
        <v>13.51</v>
      </c>
      <c r="G785" s="33">
        <v>14.07</v>
      </c>
      <c r="H785" s="33">
        <v>15.94</v>
      </c>
      <c r="I785" s="33">
        <v>17.59</v>
      </c>
      <c r="J785" s="33">
        <v>14.28</v>
      </c>
      <c r="K785" s="33">
        <v>15.42</v>
      </c>
    </row>
    <row r="786" spans="1:11" ht="20.399999999999999" x14ac:dyDescent="0.3">
      <c r="A786" s="20" t="s">
        <v>807</v>
      </c>
      <c r="B786" s="28" t="s">
        <v>806</v>
      </c>
      <c r="C786" s="31" t="s">
        <v>3956</v>
      </c>
      <c r="D786" s="33">
        <v>13.101839999999999</v>
      </c>
      <c r="E786" s="33">
        <v>15.63</v>
      </c>
      <c r="F786" s="33">
        <v>15.92</v>
      </c>
      <c r="G786" s="33">
        <v>16.579999999999998</v>
      </c>
      <c r="H786" s="33">
        <v>18.78</v>
      </c>
      <c r="I786" s="33">
        <v>20.72</v>
      </c>
      <c r="J786" s="33">
        <v>16.82</v>
      </c>
      <c r="K786" s="33">
        <v>18.170000000000002</v>
      </c>
    </row>
    <row r="787" spans="1:11" ht="20.399999999999999" x14ac:dyDescent="0.3">
      <c r="A787" s="20" t="s">
        <v>805</v>
      </c>
      <c r="B787" s="28" t="s">
        <v>804</v>
      </c>
      <c r="C787" s="31" t="s">
        <v>3956</v>
      </c>
      <c r="D787" s="33">
        <v>7.9368799999999995</v>
      </c>
      <c r="E787" s="33">
        <v>9.4700000000000006</v>
      </c>
      <c r="F787" s="33">
        <v>9.64</v>
      </c>
      <c r="G787" s="33">
        <v>10.050000000000001</v>
      </c>
      <c r="H787" s="33">
        <v>11.38</v>
      </c>
      <c r="I787" s="33">
        <v>12.56</v>
      </c>
      <c r="J787" s="33">
        <v>10.19</v>
      </c>
      <c r="K787" s="33">
        <v>11.01</v>
      </c>
    </row>
    <row r="788" spans="1:11" x14ac:dyDescent="0.3">
      <c r="A788" s="20" t="s">
        <v>803</v>
      </c>
      <c r="B788" s="28" t="s">
        <v>4189</v>
      </c>
      <c r="C788" s="31" t="s">
        <v>3963</v>
      </c>
      <c r="D788" s="33">
        <v>13.719999999999999</v>
      </c>
      <c r="E788" s="33">
        <v>16.37</v>
      </c>
      <c r="F788" s="33">
        <v>16.670000000000002</v>
      </c>
      <c r="G788" s="33">
        <v>17.37</v>
      </c>
      <c r="H788" s="33">
        <v>19.670000000000002</v>
      </c>
      <c r="I788" s="33">
        <v>21.71</v>
      </c>
      <c r="J788" s="33">
        <v>17.62</v>
      </c>
      <c r="K788" s="33">
        <v>19.03</v>
      </c>
    </row>
    <row r="789" spans="1:11" x14ac:dyDescent="0.3">
      <c r="A789" s="20" t="s">
        <v>802</v>
      </c>
      <c r="B789" s="28" t="s">
        <v>4188</v>
      </c>
      <c r="C789" s="31" t="s">
        <v>3963</v>
      </c>
      <c r="D789" s="33">
        <v>13.719999999999999</v>
      </c>
      <c r="E789" s="33">
        <v>16.37</v>
      </c>
      <c r="F789" s="33">
        <v>16.670000000000002</v>
      </c>
      <c r="G789" s="33">
        <v>17.37</v>
      </c>
      <c r="H789" s="33">
        <v>19.670000000000002</v>
      </c>
      <c r="I789" s="33">
        <v>21.71</v>
      </c>
      <c r="J789" s="33">
        <v>17.62</v>
      </c>
      <c r="K789" s="33">
        <v>19.03</v>
      </c>
    </row>
    <row r="790" spans="1:11" x14ac:dyDescent="0.3">
      <c r="A790" s="20" t="s">
        <v>801</v>
      </c>
      <c r="B790" s="28" t="s">
        <v>4187</v>
      </c>
      <c r="C790" s="31" t="s">
        <v>3963</v>
      </c>
      <c r="D790" s="33">
        <v>13.719999999999999</v>
      </c>
      <c r="E790" s="33">
        <v>16.37</v>
      </c>
      <c r="F790" s="33">
        <v>16.670000000000002</v>
      </c>
      <c r="G790" s="33">
        <v>17.37</v>
      </c>
      <c r="H790" s="33">
        <v>19.670000000000002</v>
      </c>
      <c r="I790" s="33">
        <v>21.71</v>
      </c>
      <c r="J790" s="33">
        <v>17.62</v>
      </c>
      <c r="K790" s="33">
        <v>19.03</v>
      </c>
    </row>
    <row r="791" spans="1:11" x14ac:dyDescent="0.3">
      <c r="A791" s="20" t="s">
        <v>800</v>
      </c>
      <c r="B791" s="28" t="s">
        <v>4186</v>
      </c>
      <c r="C791" s="31" t="s">
        <v>3963</v>
      </c>
      <c r="D791" s="33">
        <v>13.719999999999999</v>
      </c>
      <c r="E791" s="33">
        <v>16.37</v>
      </c>
      <c r="F791" s="33">
        <v>16.670000000000002</v>
      </c>
      <c r="G791" s="33">
        <v>17.37</v>
      </c>
      <c r="H791" s="33">
        <v>19.670000000000002</v>
      </c>
      <c r="I791" s="33">
        <v>21.71</v>
      </c>
      <c r="J791" s="33">
        <v>17.62</v>
      </c>
      <c r="K791" s="33">
        <v>19.03</v>
      </c>
    </row>
    <row r="792" spans="1:11" ht="20.399999999999999" x14ac:dyDescent="0.3">
      <c r="A792" s="20" t="s">
        <v>799</v>
      </c>
      <c r="B792" s="28" t="s">
        <v>4185</v>
      </c>
      <c r="C792" s="31" t="s">
        <v>3963</v>
      </c>
      <c r="D792" s="33">
        <v>13.719999999999999</v>
      </c>
      <c r="E792" s="33">
        <v>16.37</v>
      </c>
      <c r="F792" s="33">
        <v>16.670000000000002</v>
      </c>
      <c r="G792" s="33">
        <v>17.37</v>
      </c>
      <c r="H792" s="33">
        <v>19.670000000000002</v>
      </c>
      <c r="I792" s="33">
        <v>21.71</v>
      </c>
      <c r="J792" s="33">
        <v>17.62</v>
      </c>
      <c r="K792" s="33">
        <v>19.03</v>
      </c>
    </row>
    <row r="793" spans="1:11" ht="20.399999999999999" x14ac:dyDescent="0.3">
      <c r="A793" s="20" t="s">
        <v>798</v>
      </c>
      <c r="B793" s="28" t="s">
        <v>797</v>
      </c>
      <c r="C793" s="31" t="s">
        <v>3963</v>
      </c>
      <c r="D793" s="33">
        <v>13.83</v>
      </c>
      <c r="E793" s="33">
        <v>16.48</v>
      </c>
      <c r="F793" s="33">
        <v>16.78</v>
      </c>
      <c r="G793" s="33">
        <v>17.48</v>
      </c>
      <c r="H793" s="33">
        <v>19.78</v>
      </c>
      <c r="I793" s="33">
        <v>21.82</v>
      </c>
      <c r="J793" s="33">
        <v>17.73</v>
      </c>
      <c r="K793" s="33">
        <v>19.14</v>
      </c>
    </row>
    <row r="794" spans="1:11" ht="20.399999999999999" x14ac:dyDescent="0.3">
      <c r="A794" s="20" t="s">
        <v>796</v>
      </c>
      <c r="B794" s="28" t="s">
        <v>795</v>
      </c>
      <c r="C794" s="31" t="s">
        <v>3963</v>
      </c>
      <c r="D794" s="33">
        <v>13.83</v>
      </c>
      <c r="E794" s="33">
        <v>16.48</v>
      </c>
      <c r="F794" s="33">
        <v>16.78</v>
      </c>
      <c r="G794" s="33">
        <v>17.48</v>
      </c>
      <c r="H794" s="33">
        <v>19.78</v>
      </c>
      <c r="I794" s="33">
        <v>21.82</v>
      </c>
      <c r="J794" s="33">
        <v>17.73</v>
      </c>
      <c r="K794" s="33">
        <v>19.14</v>
      </c>
    </row>
    <row r="795" spans="1:11" ht="20.399999999999999" x14ac:dyDescent="0.3">
      <c r="A795" s="20" t="s">
        <v>794</v>
      </c>
      <c r="B795" s="28" t="s">
        <v>793</v>
      </c>
      <c r="C795" s="31" t="s">
        <v>3956</v>
      </c>
      <c r="D795" s="33">
        <v>13.824719999999997</v>
      </c>
      <c r="E795" s="33">
        <v>16.489999999999998</v>
      </c>
      <c r="F795" s="33">
        <v>16.8</v>
      </c>
      <c r="G795" s="33">
        <v>17.5</v>
      </c>
      <c r="H795" s="33">
        <v>19.82</v>
      </c>
      <c r="I795" s="33">
        <v>21.87</v>
      </c>
      <c r="J795" s="33">
        <v>17.75</v>
      </c>
      <c r="K795" s="33">
        <v>19.170000000000002</v>
      </c>
    </row>
    <row r="796" spans="1:11" ht="20.399999999999999" x14ac:dyDescent="0.3">
      <c r="A796" s="20" t="s">
        <v>792</v>
      </c>
      <c r="B796" s="28" t="s">
        <v>791</v>
      </c>
      <c r="C796" s="31" t="s">
        <v>3956</v>
      </c>
      <c r="D796" s="33">
        <v>6.8699999999999992</v>
      </c>
      <c r="E796" s="33">
        <v>8.1999999999999993</v>
      </c>
      <c r="F796" s="33">
        <v>8.35</v>
      </c>
      <c r="G796" s="33">
        <v>8.6999999999999993</v>
      </c>
      <c r="H796" s="33">
        <v>9.85</v>
      </c>
      <c r="I796" s="33">
        <v>10.87</v>
      </c>
      <c r="J796" s="33">
        <v>8.82</v>
      </c>
      <c r="K796" s="33">
        <v>9.5299999999999994</v>
      </c>
    </row>
    <row r="797" spans="1:11" x14ac:dyDescent="0.3">
      <c r="A797" s="20" t="s">
        <v>790</v>
      </c>
      <c r="B797" s="28" t="s">
        <v>4184</v>
      </c>
      <c r="C797" s="31" t="s">
        <v>3956</v>
      </c>
      <c r="D797" s="33">
        <v>3.7540799999999992</v>
      </c>
      <c r="E797" s="33">
        <v>4.4800000000000004</v>
      </c>
      <c r="F797" s="33">
        <v>4.5599999999999996</v>
      </c>
      <c r="G797" s="33">
        <v>4.75</v>
      </c>
      <c r="H797" s="33">
        <v>5.38</v>
      </c>
      <c r="I797" s="33">
        <v>5.94</v>
      </c>
      <c r="J797" s="33">
        <v>4.82</v>
      </c>
      <c r="K797" s="33">
        <v>5.2</v>
      </c>
    </row>
    <row r="798" spans="1:11" x14ac:dyDescent="0.3">
      <c r="A798" s="20" t="s">
        <v>789</v>
      </c>
      <c r="B798" s="28" t="s">
        <v>4183</v>
      </c>
      <c r="C798" s="31" t="s">
        <v>3963</v>
      </c>
      <c r="D798" s="33">
        <v>13.719999999999999</v>
      </c>
      <c r="E798" s="33">
        <v>16.37</v>
      </c>
      <c r="F798" s="33">
        <v>16.670000000000002</v>
      </c>
      <c r="G798" s="33">
        <v>17.37</v>
      </c>
      <c r="H798" s="33">
        <v>19.670000000000002</v>
      </c>
      <c r="I798" s="33">
        <v>21.71</v>
      </c>
      <c r="J798" s="33">
        <v>17.62</v>
      </c>
      <c r="K798" s="33">
        <v>19.03</v>
      </c>
    </row>
    <row r="799" spans="1:11" x14ac:dyDescent="0.3">
      <c r="A799" s="20" t="s">
        <v>788</v>
      </c>
      <c r="B799" s="28" t="s">
        <v>4182</v>
      </c>
      <c r="C799" s="31" t="s">
        <v>3963</v>
      </c>
      <c r="D799" s="33">
        <v>12.91</v>
      </c>
      <c r="E799" s="33">
        <v>15.56</v>
      </c>
      <c r="F799" s="33">
        <v>15.86</v>
      </c>
      <c r="G799" s="33">
        <v>16.559999999999999</v>
      </c>
      <c r="H799" s="33">
        <v>18.86</v>
      </c>
      <c r="I799" s="33">
        <v>20.9</v>
      </c>
      <c r="J799" s="33">
        <v>16.809999999999999</v>
      </c>
      <c r="K799" s="33">
        <v>18.22</v>
      </c>
    </row>
    <row r="800" spans="1:11" x14ac:dyDescent="0.3">
      <c r="A800" s="20" t="s">
        <v>787</v>
      </c>
      <c r="B800" s="28" t="s">
        <v>4181</v>
      </c>
      <c r="C800" s="31" t="s">
        <v>3963</v>
      </c>
      <c r="D800" s="33">
        <v>16.04</v>
      </c>
      <c r="E800" s="33">
        <v>18.690000000000001</v>
      </c>
      <c r="F800" s="33">
        <v>18.989999999999998</v>
      </c>
      <c r="G800" s="33">
        <v>19.690000000000001</v>
      </c>
      <c r="H800" s="33">
        <v>21.99</v>
      </c>
      <c r="I800" s="33">
        <v>24.03</v>
      </c>
      <c r="J800" s="33">
        <v>19.940000000000001</v>
      </c>
      <c r="K800" s="33">
        <v>21.35</v>
      </c>
    </row>
    <row r="801" spans="1:11" ht="20.399999999999999" x14ac:dyDescent="0.3">
      <c r="A801" s="20" t="s">
        <v>786</v>
      </c>
      <c r="B801" s="28" t="s">
        <v>785</v>
      </c>
      <c r="C801" s="31" t="s">
        <v>3963</v>
      </c>
      <c r="D801" s="33">
        <v>16.04</v>
      </c>
      <c r="E801" s="33">
        <v>18.690000000000001</v>
      </c>
      <c r="F801" s="33">
        <v>18.989999999999998</v>
      </c>
      <c r="G801" s="33">
        <v>19.690000000000001</v>
      </c>
      <c r="H801" s="33">
        <v>21.99</v>
      </c>
      <c r="I801" s="33">
        <v>24.03</v>
      </c>
      <c r="J801" s="33">
        <v>19.940000000000001</v>
      </c>
      <c r="K801" s="33">
        <v>21.35</v>
      </c>
    </row>
    <row r="802" spans="1:11" x14ac:dyDescent="0.3">
      <c r="A802" s="20" t="s">
        <v>784</v>
      </c>
      <c r="B802" s="28" t="s">
        <v>4180</v>
      </c>
      <c r="C802" s="31" t="s">
        <v>3963</v>
      </c>
      <c r="D802" s="33">
        <v>16.849999999999998</v>
      </c>
      <c r="E802" s="33">
        <v>19.5</v>
      </c>
      <c r="F802" s="33">
        <v>19.8</v>
      </c>
      <c r="G802" s="33">
        <v>20.5</v>
      </c>
      <c r="H802" s="33">
        <v>22.8</v>
      </c>
      <c r="I802" s="33">
        <v>24.84</v>
      </c>
      <c r="J802" s="33">
        <v>20.75</v>
      </c>
      <c r="K802" s="33">
        <v>22.16</v>
      </c>
    </row>
    <row r="803" spans="1:11" ht="20.399999999999999" x14ac:dyDescent="0.3">
      <c r="A803" s="20" t="s">
        <v>783</v>
      </c>
      <c r="B803" s="28" t="s">
        <v>782</v>
      </c>
      <c r="C803" s="31" t="s">
        <v>3963</v>
      </c>
      <c r="D803" s="33">
        <v>13.83</v>
      </c>
      <c r="E803" s="33">
        <v>16.48</v>
      </c>
      <c r="F803" s="33">
        <v>16.78</v>
      </c>
      <c r="G803" s="33">
        <v>17.48</v>
      </c>
      <c r="H803" s="33">
        <v>19.78</v>
      </c>
      <c r="I803" s="33">
        <v>21.82</v>
      </c>
      <c r="J803" s="33">
        <v>17.73</v>
      </c>
      <c r="K803" s="33">
        <v>19.14</v>
      </c>
    </row>
    <row r="804" spans="1:11" x14ac:dyDescent="0.3">
      <c r="A804" s="20" t="s">
        <v>781</v>
      </c>
      <c r="B804" s="28" t="s">
        <v>4574</v>
      </c>
      <c r="C804" s="31" t="s">
        <v>3963</v>
      </c>
      <c r="D804" s="33">
        <v>13.83</v>
      </c>
      <c r="E804" s="33">
        <v>16.48</v>
      </c>
      <c r="F804" s="33">
        <v>16.78</v>
      </c>
      <c r="G804" s="33">
        <v>17.48</v>
      </c>
      <c r="H804" s="33">
        <v>19.78</v>
      </c>
      <c r="I804" s="33">
        <v>21.82</v>
      </c>
      <c r="J804" s="33">
        <v>17.73</v>
      </c>
      <c r="K804" s="33">
        <v>19.14</v>
      </c>
    </row>
    <row r="805" spans="1:11" x14ac:dyDescent="0.3">
      <c r="A805" s="20" t="s">
        <v>780</v>
      </c>
      <c r="B805" s="28" t="s">
        <v>4575</v>
      </c>
      <c r="C805" s="31" t="s">
        <v>3963</v>
      </c>
      <c r="D805" s="33">
        <v>13.83</v>
      </c>
      <c r="E805" s="33">
        <v>16.48</v>
      </c>
      <c r="F805" s="33">
        <v>16.78</v>
      </c>
      <c r="G805" s="33">
        <v>17.48</v>
      </c>
      <c r="H805" s="33">
        <v>19.78</v>
      </c>
      <c r="I805" s="33">
        <v>21.82</v>
      </c>
      <c r="J805" s="33">
        <v>17.73</v>
      </c>
      <c r="K805" s="33">
        <v>19.14</v>
      </c>
    </row>
    <row r="806" spans="1:11" x14ac:dyDescent="0.3">
      <c r="A806" s="20" t="s">
        <v>779</v>
      </c>
      <c r="B806" s="28" t="s">
        <v>4576</v>
      </c>
      <c r="C806" s="31" t="s">
        <v>3963</v>
      </c>
      <c r="D806" s="33">
        <v>13.83</v>
      </c>
      <c r="E806" s="33">
        <v>16.48</v>
      </c>
      <c r="F806" s="33">
        <v>16.78</v>
      </c>
      <c r="G806" s="33">
        <v>17.48</v>
      </c>
      <c r="H806" s="33">
        <v>19.78</v>
      </c>
      <c r="I806" s="33">
        <v>21.82</v>
      </c>
      <c r="J806" s="33">
        <v>17.73</v>
      </c>
      <c r="K806" s="33">
        <v>19.14</v>
      </c>
    </row>
    <row r="807" spans="1:11" x14ac:dyDescent="0.3">
      <c r="A807" s="20" t="s">
        <v>778</v>
      </c>
      <c r="B807" s="28" t="s">
        <v>4577</v>
      </c>
      <c r="C807" s="31" t="s">
        <v>3963</v>
      </c>
      <c r="D807" s="33">
        <v>13.83</v>
      </c>
      <c r="E807" s="33">
        <v>16.48</v>
      </c>
      <c r="F807" s="33">
        <v>16.78</v>
      </c>
      <c r="G807" s="33">
        <v>17.48</v>
      </c>
      <c r="H807" s="33">
        <v>19.78</v>
      </c>
      <c r="I807" s="33">
        <v>21.82</v>
      </c>
      <c r="J807" s="33">
        <v>17.73</v>
      </c>
      <c r="K807" s="33">
        <v>19.14</v>
      </c>
    </row>
    <row r="808" spans="1:11" x14ac:dyDescent="0.3">
      <c r="A808" s="20" t="s">
        <v>777</v>
      </c>
      <c r="B808" s="28" t="s">
        <v>4578</v>
      </c>
      <c r="C808" s="31" t="s">
        <v>3963</v>
      </c>
      <c r="D808" s="33">
        <v>13.83</v>
      </c>
      <c r="E808" s="33">
        <v>16.48</v>
      </c>
      <c r="F808" s="33">
        <v>16.78</v>
      </c>
      <c r="G808" s="33">
        <v>17.48</v>
      </c>
      <c r="H808" s="33">
        <v>19.78</v>
      </c>
      <c r="I808" s="33">
        <v>21.82</v>
      </c>
      <c r="J808" s="33">
        <v>17.73</v>
      </c>
      <c r="K808" s="33">
        <v>19.14</v>
      </c>
    </row>
    <row r="809" spans="1:11" x14ac:dyDescent="0.3">
      <c r="A809" s="20" t="s">
        <v>776</v>
      </c>
      <c r="B809" s="28" t="s">
        <v>4580</v>
      </c>
      <c r="C809" s="31" t="s">
        <v>3963</v>
      </c>
      <c r="D809" s="33">
        <v>13.83</v>
      </c>
      <c r="E809" s="33">
        <v>16.48</v>
      </c>
      <c r="F809" s="33">
        <v>16.78</v>
      </c>
      <c r="G809" s="33">
        <v>17.48</v>
      </c>
      <c r="H809" s="33">
        <v>19.78</v>
      </c>
      <c r="I809" s="33">
        <v>21.82</v>
      </c>
      <c r="J809" s="33">
        <v>17.73</v>
      </c>
      <c r="K809" s="33">
        <v>19.14</v>
      </c>
    </row>
    <row r="810" spans="1:11" x14ac:dyDescent="0.3">
      <c r="A810" s="20" t="s">
        <v>775</v>
      </c>
      <c r="B810" s="28" t="s">
        <v>4579</v>
      </c>
      <c r="C810" s="31" t="s">
        <v>3963</v>
      </c>
      <c r="D810" s="33">
        <v>13.83</v>
      </c>
      <c r="E810" s="33">
        <v>16.48</v>
      </c>
      <c r="F810" s="33">
        <v>16.78</v>
      </c>
      <c r="G810" s="33">
        <v>17.48</v>
      </c>
      <c r="H810" s="33">
        <v>19.78</v>
      </c>
      <c r="I810" s="33">
        <v>21.82</v>
      </c>
      <c r="J810" s="33">
        <v>17.73</v>
      </c>
      <c r="K810" s="33">
        <v>19.14</v>
      </c>
    </row>
    <row r="811" spans="1:11" x14ac:dyDescent="0.3">
      <c r="A811" s="20" t="s">
        <v>774</v>
      </c>
      <c r="B811" s="28" t="s">
        <v>4573</v>
      </c>
      <c r="C811" s="31" t="s">
        <v>3963</v>
      </c>
      <c r="D811" s="33">
        <v>13.83</v>
      </c>
      <c r="E811" s="33">
        <v>16.48</v>
      </c>
      <c r="F811" s="33">
        <v>16.78</v>
      </c>
      <c r="G811" s="33">
        <v>17.48</v>
      </c>
      <c r="H811" s="33">
        <v>19.78</v>
      </c>
      <c r="I811" s="33">
        <v>21.82</v>
      </c>
      <c r="J811" s="33">
        <v>17.73</v>
      </c>
      <c r="K811" s="33">
        <v>19.14</v>
      </c>
    </row>
    <row r="812" spans="1:11" x14ac:dyDescent="0.3">
      <c r="A812" s="20" t="s">
        <v>773</v>
      </c>
      <c r="B812" s="28" t="s">
        <v>772</v>
      </c>
      <c r="C812" s="31" t="s">
        <v>3963</v>
      </c>
      <c r="D812" s="33">
        <v>13.83</v>
      </c>
      <c r="E812" s="33">
        <v>16.48</v>
      </c>
      <c r="F812" s="33">
        <v>16.78</v>
      </c>
      <c r="G812" s="33">
        <v>17.48</v>
      </c>
      <c r="H812" s="33">
        <v>19.78</v>
      </c>
      <c r="I812" s="33">
        <v>21.82</v>
      </c>
      <c r="J812" s="33">
        <v>17.73</v>
      </c>
      <c r="K812" s="33">
        <v>19.14</v>
      </c>
    </row>
    <row r="813" spans="1:11" ht="20.399999999999999" x14ac:dyDescent="0.3">
      <c r="A813" s="20" t="s">
        <v>771</v>
      </c>
      <c r="B813" s="28" t="s">
        <v>770</v>
      </c>
      <c r="C813" s="31" t="s">
        <v>3963</v>
      </c>
      <c r="D813" s="33">
        <v>13.83</v>
      </c>
      <c r="E813" s="33">
        <v>16.48</v>
      </c>
      <c r="F813" s="33">
        <v>16.78</v>
      </c>
      <c r="G813" s="33">
        <v>17.48</v>
      </c>
      <c r="H813" s="33">
        <v>19.78</v>
      </c>
      <c r="I813" s="33">
        <v>21.82</v>
      </c>
      <c r="J813" s="33">
        <v>17.73</v>
      </c>
      <c r="K813" s="33">
        <v>19.14</v>
      </c>
    </row>
    <row r="814" spans="1:11" x14ac:dyDescent="0.3">
      <c r="A814" s="20" t="s">
        <v>769</v>
      </c>
      <c r="B814" s="28" t="s">
        <v>768</v>
      </c>
      <c r="C814" s="31" t="s">
        <v>3963</v>
      </c>
      <c r="D814" s="33">
        <v>13.83</v>
      </c>
      <c r="E814" s="33">
        <v>16.48</v>
      </c>
      <c r="F814" s="33">
        <v>16.78</v>
      </c>
      <c r="G814" s="33">
        <v>17.48</v>
      </c>
      <c r="H814" s="33">
        <v>19.78</v>
      </c>
      <c r="I814" s="33">
        <v>21.82</v>
      </c>
      <c r="J814" s="33">
        <v>17.73</v>
      </c>
      <c r="K814" s="33">
        <v>19.14</v>
      </c>
    </row>
    <row r="815" spans="1:11" x14ac:dyDescent="0.3">
      <c r="A815" s="20" t="s">
        <v>767</v>
      </c>
      <c r="B815" s="28" t="s">
        <v>766</v>
      </c>
      <c r="C815" s="31" t="s">
        <v>3963</v>
      </c>
      <c r="D815" s="33">
        <v>13.83</v>
      </c>
      <c r="E815" s="33">
        <v>16.48</v>
      </c>
      <c r="F815" s="33">
        <v>16.78</v>
      </c>
      <c r="G815" s="33">
        <v>17.48</v>
      </c>
      <c r="H815" s="33">
        <v>19.78</v>
      </c>
      <c r="I815" s="33">
        <v>21.82</v>
      </c>
      <c r="J815" s="33">
        <v>17.73</v>
      </c>
      <c r="K815" s="33">
        <v>19.14</v>
      </c>
    </row>
    <row r="816" spans="1:11" x14ac:dyDescent="0.3">
      <c r="A816" s="20" t="s">
        <v>765</v>
      </c>
      <c r="B816" s="28" t="s">
        <v>764</v>
      </c>
      <c r="C816" s="31" t="s">
        <v>3963</v>
      </c>
      <c r="D816" s="33">
        <v>13.83</v>
      </c>
      <c r="E816" s="33">
        <v>16.48</v>
      </c>
      <c r="F816" s="33">
        <v>16.78</v>
      </c>
      <c r="G816" s="33">
        <v>17.48</v>
      </c>
      <c r="H816" s="33">
        <v>19.78</v>
      </c>
      <c r="I816" s="33">
        <v>21.82</v>
      </c>
      <c r="J816" s="33">
        <v>17.73</v>
      </c>
      <c r="K816" s="33">
        <v>19.14</v>
      </c>
    </row>
    <row r="817" spans="1:11" x14ac:dyDescent="0.3">
      <c r="A817" s="20" t="s">
        <v>763</v>
      </c>
      <c r="B817" s="28" t="s">
        <v>762</v>
      </c>
      <c r="C817" s="31" t="s">
        <v>3963</v>
      </c>
      <c r="D817" s="33">
        <v>13.83</v>
      </c>
      <c r="E817" s="33">
        <v>16.48</v>
      </c>
      <c r="F817" s="33">
        <v>16.78</v>
      </c>
      <c r="G817" s="33">
        <v>17.48</v>
      </c>
      <c r="H817" s="33">
        <v>19.78</v>
      </c>
      <c r="I817" s="33">
        <v>21.82</v>
      </c>
      <c r="J817" s="33">
        <v>17.73</v>
      </c>
      <c r="K817" s="33">
        <v>19.14</v>
      </c>
    </row>
    <row r="818" spans="1:11" ht="20.399999999999999" x14ac:dyDescent="0.3">
      <c r="A818" s="20" t="s">
        <v>761</v>
      </c>
      <c r="B818" s="28" t="s">
        <v>760</v>
      </c>
      <c r="C818" s="31" t="s">
        <v>3963</v>
      </c>
      <c r="D818" s="33">
        <v>13.83</v>
      </c>
      <c r="E818" s="33">
        <v>16.48</v>
      </c>
      <c r="F818" s="33">
        <v>16.78</v>
      </c>
      <c r="G818" s="33">
        <v>17.48</v>
      </c>
      <c r="H818" s="33">
        <v>19.78</v>
      </c>
      <c r="I818" s="33">
        <v>21.82</v>
      </c>
      <c r="J818" s="33">
        <v>17.73</v>
      </c>
      <c r="K818" s="33">
        <v>19.14</v>
      </c>
    </row>
    <row r="819" spans="1:11" x14ac:dyDescent="0.3">
      <c r="A819" s="20" t="s">
        <v>759</v>
      </c>
      <c r="B819" s="28" t="s">
        <v>758</v>
      </c>
      <c r="C819" s="31" t="s">
        <v>3963</v>
      </c>
      <c r="D819" s="33">
        <v>13.83</v>
      </c>
      <c r="E819" s="33">
        <v>16.48</v>
      </c>
      <c r="F819" s="33">
        <v>16.78</v>
      </c>
      <c r="G819" s="33">
        <v>17.48</v>
      </c>
      <c r="H819" s="33">
        <v>19.78</v>
      </c>
      <c r="I819" s="33">
        <v>21.82</v>
      </c>
      <c r="J819" s="33">
        <v>17.73</v>
      </c>
      <c r="K819" s="33">
        <v>19.14</v>
      </c>
    </row>
    <row r="820" spans="1:11" x14ac:dyDescent="0.3">
      <c r="A820" s="20" t="s">
        <v>757</v>
      </c>
      <c r="B820" s="28" t="s">
        <v>756</v>
      </c>
      <c r="C820" s="31" t="s">
        <v>3963</v>
      </c>
      <c r="D820" s="33">
        <v>13.83</v>
      </c>
      <c r="E820" s="33">
        <v>16.48</v>
      </c>
      <c r="F820" s="33">
        <v>16.78</v>
      </c>
      <c r="G820" s="33">
        <v>17.48</v>
      </c>
      <c r="H820" s="33">
        <v>19.78</v>
      </c>
      <c r="I820" s="33">
        <v>21.82</v>
      </c>
      <c r="J820" s="33">
        <v>17.73</v>
      </c>
      <c r="K820" s="33">
        <v>19.14</v>
      </c>
    </row>
    <row r="821" spans="1:11" x14ac:dyDescent="0.3">
      <c r="A821" s="20" t="s">
        <v>755</v>
      </c>
      <c r="B821" s="28" t="s">
        <v>754</v>
      </c>
      <c r="C821" s="31" t="s">
        <v>3963</v>
      </c>
      <c r="D821" s="33">
        <v>13.83</v>
      </c>
      <c r="E821" s="33">
        <v>16.48</v>
      </c>
      <c r="F821" s="33">
        <v>16.78</v>
      </c>
      <c r="G821" s="33">
        <v>17.48</v>
      </c>
      <c r="H821" s="33">
        <v>19.78</v>
      </c>
      <c r="I821" s="33">
        <v>21.82</v>
      </c>
      <c r="J821" s="33">
        <v>17.73</v>
      </c>
      <c r="K821" s="33">
        <v>19.14</v>
      </c>
    </row>
    <row r="822" spans="1:11" x14ac:dyDescent="0.3">
      <c r="A822" s="20" t="s">
        <v>753</v>
      </c>
      <c r="B822" s="28" t="s">
        <v>752</v>
      </c>
      <c r="C822" s="31" t="s">
        <v>3963</v>
      </c>
      <c r="D822" s="33">
        <v>13.83</v>
      </c>
      <c r="E822" s="33">
        <v>16.48</v>
      </c>
      <c r="F822" s="33">
        <v>16.78</v>
      </c>
      <c r="G822" s="33">
        <v>17.48</v>
      </c>
      <c r="H822" s="33">
        <v>19.78</v>
      </c>
      <c r="I822" s="33">
        <v>21.82</v>
      </c>
      <c r="J822" s="33">
        <v>17.73</v>
      </c>
      <c r="K822" s="33">
        <v>19.14</v>
      </c>
    </row>
    <row r="823" spans="1:11" ht="20.399999999999999" x14ac:dyDescent="0.3">
      <c r="A823" s="20" t="s">
        <v>751</v>
      </c>
      <c r="B823" s="28" t="s">
        <v>750</v>
      </c>
      <c r="C823" s="31" t="s">
        <v>3963</v>
      </c>
      <c r="D823" s="33">
        <v>13.83</v>
      </c>
      <c r="E823" s="33">
        <v>16.48</v>
      </c>
      <c r="F823" s="33">
        <v>16.78</v>
      </c>
      <c r="G823" s="33">
        <v>17.48</v>
      </c>
      <c r="H823" s="33">
        <v>19.78</v>
      </c>
      <c r="I823" s="33">
        <v>21.82</v>
      </c>
      <c r="J823" s="33">
        <v>17.73</v>
      </c>
      <c r="K823" s="33">
        <v>19.14</v>
      </c>
    </row>
    <row r="824" spans="1:11" x14ac:dyDescent="0.3">
      <c r="A824" s="20" t="s">
        <v>749</v>
      </c>
      <c r="B824" s="28" t="s">
        <v>748</v>
      </c>
      <c r="C824" s="31" t="s">
        <v>3963</v>
      </c>
      <c r="D824" s="33">
        <v>13.83</v>
      </c>
      <c r="E824" s="33">
        <v>16.48</v>
      </c>
      <c r="F824" s="33">
        <v>16.78</v>
      </c>
      <c r="G824" s="33">
        <v>17.48</v>
      </c>
      <c r="H824" s="33">
        <v>19.78</v>
      </c>
      <c r="I824" s="33">
        <v>21.82</v>
      </c>
      <c r="J824" s="33">
        <v>17.73</v>
      </c>
      <c r="K824" s="33">
        <v>19.14</v>
      </c>
    </row>
    <row r="825" spans="1:11" x14ac:dyDescent="0.3">
      <c r="A825" s="20" t="s">
        <v>747</v>
      </c>
      <c r="B825" s="28" t="s">
        <v>746</v>
      </c>
      <c r="C825" s="31" t="s">
        <v>3963</v>
      </c>
      <c r="D825" s="33">
        <v>13.83</v>
      </c>
      <c r="E825" s="33">
        <v>16.48</v>
      </c>
      <c r="F825" s="33">
        <v>16.78</v>
      </c>
      <c r="G825" s="33">
        <v>17.48</v>
      </c>
      <c r="H825" s="33">
        <v>19.78</v>
      </c>
      <c r="I825" s="33">
        <v>21.82</v>
      </c>
      <c r="J825" s="33">
        <v>17.73</v>
      </c>
      <c r="K825" s="33">
        <v>19.14</v>
      </c>
    </row>
    <row r="826" spans="1:11" x14ac:dyDescent="0.3">
      <c r="A826" s="20" t="s">
        <v>745</v>
      </c>
      <c r="B826" s="28" t="s">
        <v>4179</v>
      </c>
      <c r="C826" s="31" t="s">
        <v>3963</v>
      </c>
      <c r="D826" s="33">
        <v>13.83</v>
      </c>
      <c r="E826" s="33">
        <v>16.48</v>
      </c>
      <c r="F826" s="33">
        <v>16.78</v>
      </c>
      <c r="G826" s="33">
        <v>17.48</v>
      </c>
      <c r="H826" s="33">
        <v>19.78</v>
      </c>
      <c r="I826" s="33">
        <v>21.82</v>
      </c>
      <c r="J826" s="33">
        <v>17.73</v>
      </c>
      <c r="K826" s="33">
        <v>19.14</v>
      </c>
    </row>
    <row r="827" spans="1:11" ht="20.399999999999999" x14ac:dyDescent="0.3">
      <c r="A827" s="20" t="s">
        <v>744</v>
      </c>
      <c r="B827" s="28" t="s">
        <v>743</v>
      </c>
      <c r="C827" s="31" t="s">
        <v>3963</v>
      </c>
      <c r="D827" s="33">
        <v>16.96</v>
      </c>
      <c r="E827" s="33">
        <v>19.61</v>
      </c>
      <c r="F827" s="33">
        <v>19.91</v>
      </c>
      <c r="G827" s="33">
        <v>20.61</v>
      </c>
      <c r="H827" s="33">
        <v>22.91</v>
      </c>
      <c r="I827" s="33">
        <v>24.95</v>
      </c>
      <c r="J827" s="33">
        <v>20.86</v>
      </c>
      <c r="K827" s="33">
        <v>22.27</v>
      </c>
    </row>
    <row r="828" spans="1:11" x14ac:dyDescent="0.3">
      <c r="A828" s="20" t="s">
        <v>742</v>
      </c>
      <c r="B828" s="28" t="s">
        <v>741</v>
      </c>
      <c r="C828" s="31" t="s">
        <v>3963</v>
      </c>
      <c r="D828" s="33">
        <v>13.83</v>
      </c>
      <c r="E828" s="33">
        <v>16.48</v>
      </c>
      <c r="F828" s="33">
        <v>16.78</v>
      </c>
      <c r="G828" s="33">
        <v>17.48</v>
      </c>
      <c r="H828" s="33">
        <v>19.78</v>
      </c>
      <c r="I828" s="33">
        <v>21.82</v>
      </c>
      <c r="J828" s="33">
        <v>17.73</v>
      </c>
      <c r="K828" s="33">
        <v>19.14</v>
      </c>
    </row>
    <row r="829" spans="1:11" x14ac:dyDescent="0.3">
      <c r="A829" s="20" t="s">
        <v>740</v>
      </c>
      <c r="B829" s="28" t="s">
        <v>739</v>
      </c>
      <c r="C829" s="31" t="s">
        <v>3963</v>
      </c>
      <c r="D829" s="33">
        <v>13.83</v>
      </c>
      <c r="E829" s="33">
        <v>16.48</v>
      </c>
      <c r="F829" s="33">
        <v>16.78</v>
      </c>
      <c r="G829" s="33">
        <v>17.48</v>
      </c>
      <c r="H829" s="33">
        <v>19.78</v>
      </c>
      <c r="I829" s="33">
        <v>21.82</v>
      </c>
      <c r="J829" s="33">
        <v>17.73</v>
      </c>
      <c r="K829" s="33">
        <v>19.14</v>
      </c>
    </row>
    <row r="830" spans="1:11" x14ac:dyDescent="0.3">
      <c r="A830" s="20" t="s">
        <v>738</v>
      </c>
      <c r="B830" s="28" t="s">
        <v>737</v>
      </c>
      <c r="C830" s="31" t="s">
        <v>3963</v>
      </c>
      <c r="D830" s="33">
        <v>13.83</v>
      </c>
      <c r="E830" s="33">
        <v>16.48</v>
      </c>
      <c r="F830" s="33">
        <v>16.78</v>
      </c>
      <c r="G830" s="33">
        <v>17.48</v>
      </c>
      <c r="H830" s="33">
        <v>19.78</v>
      </c>
      <c r="I830" s="33">
        <v>21.82</v>
      </c>
      <c r="J830" s="33">
        <v>17.73</v>
      </c>
      <c r="K830" s="33">
        <v>19.14</v>
      </c>
    </row>
    <row r="831" spans="1:11" ht="20.399999999999999" x14ac:dyDescent="0.3">
      <c r="A831" s="20" t="s">
        <v>736</v>
      </c>
      <c r="B831" s="28" t="s">
        <v>735</v>
      </c>
      <c r="C831" s="31" t="s">
        <v>3963</v>
      </c>
      <c r="D831" s="33">
        <v>13.83</v>
      </c>
      <c r="E831" s="33">
        <v>16.48</v>
      </c>
      <c r="F831" s="33">
        <v>16.78</v>
      </c>
      <c r="G831" s="33">
        <v>17.48</v>
      </c>
      <c r="H831" s="33">
        <v>19.78</v>
      </c>
      <c r="I831" s="33">
        <v>21.82</v>
      </c>
      <c r="J831" s="33">
        <v>17.73</v>
      </c>
      <c r="K831" s="33">
        <v>19.14</v>
      </c>
    </row>
    <row r="832" spans="1:11" x14ac:dyDescent="0.3">
      <c r="A832" s="20" t="s">
        <v>734</v>
      </c>
      <c r="B832" s="28" t="s">
        <v>733</v>
      </c>
      <c r="C832" s="31" t="s">
        <v>3963</v>
      </c>
      <c r="D832" s="33">
        <v>13.83</v>
      </c>
      <c r="E832" s="33">
        <v>16.48</v>
      </c>
      <c r="F832" s="33">
        <v>16.78</v>
      </c>
      <c r="G832" s="33">
        <v>17.48</v>
      </c>
      <c r="H832" s="33">
        <v>19.78</v>
      </c>
      <c r="I832" s="33">
        <v>21.82</v>
      </c>
      <c r="J832" s="33">
        <v>17.73</v>
      </c>
      <c r="K832" s="33">
        <v>19.14</v>
      </c>
    </row>
    <row r="833" spans="1:11" x14ac:dyDescent="0.3">
      <c r="A833" s="20" t="s">
        <v>732</v>
      </c>
      <c r="B833" s="28" t="s">
        <v>731</v>
      </c>
      <c r="C833" s="31" t="s">
        <v>3963</v>
      </c>
      <c r="D833" s="33">
        <v>13.83</v>
      </c>
      <c r="E833" s="33">
        <v>16.48</v>
      </c>
      <c r="F833" s="33">
        <v>16.78</v>
      </c>
      <c r="G833" s="33">
        <v>17.48</v>
      </c>
      <c r="H833" s="33">
        <v>19.78</v>
      </c>
      <c r="I833" s="33">
        <v>21.82</v>
      </c>
      <c r="J833" s="33">
        <v>17.73</v>
      </c>
      <c r="K833" s="33">
        <v>19.14</v>
      </c>
    </row>
    <row r="834" spans="1:11" x14ac:dyDescent="0.3">
      <c r="A834" s="20" t="s">
        <v>730</v>
      </c>
      <c r="B834" s="28" t="s">
        <v>4178</v>
      </c>
      <c r="C834" s="31" t="s">
        <v>3963</v>
      </c>
      <c r="D834" s="33">
        <v>13.83</v>
      </c>
      <c r="E834" s="33">
        <v>16.48</v>
      </c>
      <c r="F834" s="33">
        <v>16.78</v>
      </c>
      <c r="G834" s="33">
        <v>17.48</v>
      </c>
      <c r="H834" s="33">
        <v>19.78</v>
      </c>
      <c r="I834" s="33">
        <v>21.82</v>
      </c>
      <c r="J834" s="33">
        <v>17.73</v>
      </c>
      <c r="K834" s="33">
        <v>19.14</v>
      </c>
    </row>
    <row r="835" spans="1:11" x14ac:dyDescent="0.3">
      <c r="A835" s="20" t="s">
        <v>729</v>
      </c>
      <c r="B835" s="28" t="s">
        <v>728</v>
      </c>
      <c r="C835" s="31" t="s">
        <v>3963</v>
      </c>
      <c r="D835" s="33">
        <v>13.83</v>
      </c>
      <c r="E835" s="33">
        <v>16.48</v>
      </c>
      <c r="F835" s="33">
        <v>16.78</v>
      </c>
      <c r="G835" s="33">
        <v>17.48</v>
      </c>
      <c r="H835" s="33">
        <v>19.78</v>
      </c>
      <c r="I835" s="33">
        <v>21.82</v>
      </c>
      <c r="J835" s="33">
        <v>17.73</v>
      </c>
      <c r="K835" s="33">
        <v>19.14</v>
      </c>
    </row>
    <row r="836" spans="1:11" x14ac:dyDescent="0.3">
      <c r="A836" s="20" t="s">
        <v>727</v>
      </c>
      <c r="B836" s="28" t="s">
        <v>4177</v>
      </c>
      <c r="C836" s="31" t="s">
        <v>3963</v>
      </c>
      <c r="D836" s="33">
        <v>13.83</v>
      </c>
      <c r="E836" s="33">
        <v>16.48</v>
      </c>
      <c r="F836" s="33">
        <v>16.78</v>
      </c>
      <c r="G836" s="33">
        <v>17.48</v>
      </c>
      <c r="H836" s="33">
        <v>19.78</v>
      </c>
      <c r="I836" s="33">
        <v>21.82</v>
      </c>
      <c r="J836" s="33">
        <v>17.73</v>
      </c>
      <c r="K836" s="33">
        <v>19.14</v>
      </c>
    </row>
    <row r="837" spans="1:11" x14ac:dyDescent="0.3">
      <c r="A837" s="20" t="s">
        <v>726</v>
      </c>
      <c r="B837" s="28" t="s">
        <v>4176</v>
      </c>
      <c r="C837" s="31" t="s">
        <v>3963</v>
      </c>
      <c r="D837" s="33">
        <v>13.83</v>
      </c>
      <c r="E837" s="33">
        <v>16.48</v>
      </c>
      <c r="F837" s="33">
        <v>16.78</v>
      </c>
      <c r="G837" s="33">
        <v>17.48</v>
      </c>
      <c r="H837" s="33">
        <v>19.78</v>
      </c>
      <c r="I837" s="33">
        <v>21.82</v>
      </c>
      <c r="J837" s="33">
        <v>17.73</v>
      </c>
      <c r="K837" s="33">
        <v>19.14</v>
      </c>
    </row>
    <row r="838" spans="1:11" x14ac:dyDescent="0.3">
      <c r="A838" s="20" t="s">
        <v>725</v>
      </c>
      <c r="B838" s="28" t="s">
        <v>4175</v>
      </c>
      <c r="C838" s="31" t="s">
        <v>3963</v>
      </c>
      <c r="D838" s="33">
        <v>13.83</v>
      </c>
      <c r="E838" s="33">
        <v>16.48</v>
      </c>
      <c r="F838" s="33">
        <v>16.78</v>
      </c>
      <c r="G838" s="33">
        <v>17.48</v>
      </c>
      <c r="H838" s="33">
        <v>19.78</v>
      </c>
      <c r="I838" s="33">
        <v>21.82</v>
      </c>
      <c r="J838" s="33">
        <v>17.73</v>
      </c>
      <c r="K838" s="33">
        <v>19.14</v>
      </c>
    </row>
    <row r="839" spans="1:11" x14ac:dyDescent="0.3">
      <c r="A839" s="20" t="s">
        <v>724</v>
      </c>
      <c r="B839" s="28" t="s">
        <v>4174</v>
      </c>
      <c r="C839" s="31" t="s">
        <v>3963</v>
      </c>
      <c r="D839" s="33">
        <v>15.920000000000002</v>
      </c>
      <c r="E839" s="33">
        <v>18.57</v>
      </c>
      <c r="F839" s="33">
        <v>18.87</v>
      </c>
      <c r="G839" s="33">
        <v>19.57</v>
      </c>
      <c r="H839" s="33">
        <v>21.87</v>
      </c>
      <c r="I839" s="33">
        <v>23.91</v>
      </c>
      <c r="J839" s="33">
        <v>19.82</v>
      </c>
      <c r="K839" s="33">
        <v>21.23</v>
      </c>
    </row>
    <row r="840" spans="1:11" x14ac:dyDescent="0.3">
      <c r="A840" s="20" t="s">
        <v>723</v>
      </c>
      <c r="B840" s="28" t="s">
        <v>4173</v>
      </c>
      <c r="C840" s="31" t="s">
        <v>3963</v>
      </c>
      <c r="D840" s="33">
        <v>13.83</v>
      </c>
      <c r="E840" s="33">
        <v>16.48</v>
      </c>
      <c r="F840" s="33">
        <v>16.78</v>
      </c>
      <c r="G840" s="33">
        <v>17.48</v>
      </c>
      <c r="H840" s="33">
        <v>19.78</v>
      </c>
      <c r="I840" s="33">
        <v>21.82</v>
      </c>
      <c r="J840" s="33">
        <v>17.73</v>
      </c>
      <c r="K840" s="33">
        <v>19.14</v>
      </c>
    </row>
    <row r="841" spans="1:11" x14ac:dyDescent="0.3">
      <c r="A841" s="20" t="s">
        <v>722</v>
      </c>
      <c r="B841" s="28" t="s">
        <v>4172</v>
      </c>
      <c r="C841" s="31" t="s">
        <v>3963</v>
      </c>
      <c r="D841" s="33">
        <v>13.83</v>
      </c>
      <c r="E841" s="33">
        <v>16.48</v>
      </c>
      <c r="F841" s="33">
        <v>16.78</v>
      </c>
      <c r="G841" s="33">
        <v>17.48</v>
      </c>
      <c r="H841" s="33">
        <v>19.78</v>
      </c>
      <c r="I841" s="33">
        <v>21.82</v>
      </c>
      <c r="J841" s="33">
        <v>17.73</v>
      </c>
      <c r="K841" s="33">
        <v>19.14</v>
      </c>
    </row>
    <row r="842" spans="1:11" x14ac:dyDescent="0.3">
      <c r="A842" s="20" t="s">
        <v>721</v>
      </c>
      <c r="B842" s="28" t="s">
        <v>720</v>
      </c>
      <c r="C842" s="31" t="s">
        <v>3963</v>
      </c>
      <c r="D842" s="33">
        <v>12.55</v>
      </c>
      <c r="E842" s="33">
        <v>15.2</v>
      </c>
      <c r="F842" s="33">
        <v>15.5</v>
      </c>
      <c r="G842" s="33">
        <v>16.2</v>
      </c>
      <c r="H842" s="33">
        <v>18.5</v>
      </c>
      <c r="I842" s="33">
        <v>20.54</v>
      </c>
      <c r="J842" s="33">
        <v>16.45</v>
      </c>
      <c r="K842" s="33">
        <v>17.86</v>
      </c>
    </row>
    <row r="843" spans="1:11" ht="20.399999999999999" x14ac:dyDescent="0.3">
      <c r="A843" s="20" t="s">
        <v>719</v>
      </c>
      <c r="B843" s="28" t="s">
        <v>718</v>
      </c>
      <c r="C843" s="31" t="s">
        <v>3963</v>
      </c>
      <c r="D843" s="33">
        <v>12.55</v>
      </c>
      <c r="E843" s="33">
        <v>15.2</v>
      </c>
      <c r="F843" s="33">
        <v>15.5</v>
      </c>
      <c r="G843" s="33">
        <v>16.2</v>
      </c>
      <c r="H843" s="33">
        <v>18.5</v>
      </c>
      <c r="I843" s="33">
        <v>20.54</v>
      </c>
      <c r="J843" s="33">
        <v>16.45</v>
      </c>
      <c r="K843" s="33">
        <v>17.86</v>
      </c>
    </row>
    <row r="844" spans="1:11" ht="20.399999999999999" x14ac:dyDescent="0.3">
      <c r="A844" s="20" t="s">
        <v>717</v>
      </c>
      <c r="B844" s="28" t="s">
        <v>716</v>
      </c>
      <c r="C844" s="31" t="s">
        <v>3963</v>
      </c>
      <c r="D844" s="33">
        <v>12.55</v>
      </c>
      <c r="E844" s="33">
        <v>15.2</v>
      </c>
      <c r="F844" s="33">
        <v>15.5</v>
      </c>
      <c r="G844" s="33">
        <v>16.2</v>
      </c>
      <c r="H844" s="33">
        <v>18.5</v>
      </c>
      <c r="I844" s="33">
        <v>20.54</v>
      </c>
      <c r="J844" s="33">
        <v>16.45</v>
      </c>
      <c r="K844" s="33">
        <v>17.86</v>
      </c>
    </row>
    <row r="845" spans="1:11" x14ac:dyDescent="0.3">
      <c r="A845" s="20" t="s">
        <v>715</v>
      </c>
      <c r="B845" s="28" t="s">
        <v>714</v>
      </c>
      <c r="C845" s="31" t="s">
        <v>3963</v>
      </c>
      <c r="D845" s="33">
        <v>12.55</v>
      </c>
      <c r="E845" s="33">
        <v>15.2</v>
      </c>
      <c r="F845" s="33">
        <v>15.5</v>
      </c>
      <c r="G845" s="33">
        <v>16.2</v>
      </c>
      <c r="H845" s="33">
        <v>18.5</v>
      </c>
      <c r="I845" s="33">
        <v>20.54</v>
      </c>
      <c r="J845" s="33">
        <v>16.45</v>
      </c>
      <c r="K845" s="33">
        <v>17.86</v>
      </c>
    </row>
    <row r="846" spans="1:11" x14ac:dyDescent="0.3">
      <c r="A846" s="20" t="s">
        <v>713</v>
      </c>
      <c r="B846" s="28" t="s">
        <v>712</v>
      </c>
      <c r="C846" s="31" t="s">
        <v>3963</v>
      </c>
      <c r="D846" s="33">
        <v>12.55</v>
      </c>
      <c r="E846" s="33">
        <v>15.2</v>
      </c>
      <c r="F846" s="33">
        <v>15.5</v>
      </c>
      <c r="G846" s="33">
        <v>16.2</v>
      </c>
      <c r="H846" s="33">
        <v>18.5</v>
      </c>
      <c r="I846" s="33">
        <v>20.54</v>
      </c>
      <c r="J846" s="33">
        <v>16.45</v>
      </c>
      <c r="K846" s="33">
        <v>17.86</v>
      </c>
    </row>
    <row r="847" spans="1:11" x14ac:dyDescent="0.3">
      <c r="A847" s="20" t="s">
        <v>711</v>
      </c>
      <c r="B847" s="28" t="s">
        <v>684</v>
      </c>
      <c r="C847" s="31" t="s">
        <v>3963</v>
      </c>
      <c r="D847" s="33">
        <v>12.55</v>
      </c>
      <c r="E847" s="33">
        <v>15.2</v>
      </c>
      <c r="F847" s="33">
        <v>15.5</v>
      </c>
      <c r="G847" s="33">
        <v>16.2</v>
      </c>
      <c r="H847" s="33">
        <v>18.5</v>
      </c>
      <c r="I847" s="33">
        <v>20.54</v>
      </c>
      <c r="J847" s="33">
        <v>16.45</v>
      </c>
      <c r="K847" s="33">
        <v>17.86</v>
      </c>
    </row>
    <row r="848" spans="1:11" x14ac:dyDescent="0.3">
      <c r="A848" s="20" t="s">
        <v>710</v>
      </c>
      <c r="B848" s="28" t="s">
        <v>701</v>
      </c>
      <c r="C848" s="31" t="s">
        <v>3963</v>
      </c>
      <c r="D848" s="33">
        <v>12.55</v>
      </c>
      <c r="E848" s="33">
        <v>15.2</v>
      </c>
      <c r="F848" s="33">
        <v>15.5</v>
      </c>
      <c r="G848" s="33">
        <v>16.2</v>
      </c>
      <c r="H848" s="33">
        <v>18.5</v>
      </c>
      <c r="I848" s="33">
        <v>20.54</v>
      </c>
      <c r="J848" s="33">
        <v>16.45</v>
      </c>
      <c r="K848" s="33">
        <v>17.86</v>
      </c>
    </row>
    <row r="849" spans="1:11" x14ac:dyDescent="0.3">
      <c r="A849" s="20" t="s">
        <v>709</v>
      </c>
      <c r="B849" s="28" t="s">
        <v>708</v>
      </c>
      <c r="C849" s="31" t="s">
        <v>3963</v>
      </c>
      <c r="D849" s="33">
        <v>12.55</v>
      </c>
      <c r="E849" s="33">
        <v>15.2</v>
      </c>
      <c r="F849" s="33">
        <v>15.5</v>
      </c>
      <c r="G849" s="33">
        <v>16.2</v>
      </c>
      <c r="H849" s="33">
        <v>18.5</v>
      </c>
      <c r="I849" s="33">
        <v>20.54</v>
      </c>
      <c r="J849" s="33">
        <v>16.45</v>
      </c>
      <c r="K849" s="33">
        <v>17.86</v>
      </c>
    </row>
    <row r="850" spans="1:11" x14ac:dyDescent="0.3">
      <c r="A850" s="20" t="s">
        <v>707</v>
      </c>
      <c r="B850" s="28" t="s">
        <v>706</v>
      </c>
      <c r="C850" s="31" t="s">
        <v>3963</v>
      </c>
      <c r="D850" s="33">
        <v>12.55</v>
      </c>
      <c r="E850" s="33">
        <v>15.2</v>
      </c>
      <c r="F850" s="33">
        <v>15.5</v>
      </c>
      <c r="G850" s="33">
        <v>16.2</v>
      </c>
      <c r="H850" s="33">
        <v>18.5</v>
      </c>
      <c r="I850" s="33">
        <v>20.54</v>
      </c>
      <c r="J850" s="33">
        <v>16.45</v>
      </c>
      <c r="K850" s="33">
        <v>17.86</v>
      </c>
    </row>
    <row r="851" spans="1:11" ht="20.399999999999999" x14ac:dyDescent="0.3">
      <c r="A851" s="20" t="s">
        <v>705</v>
      </c>
      <c r="B851" s="28" t="s">
        <v>704</v>
      </c>
      <c r="C851" s="31" t="s">
        <v>3963</v>
      </c>
      <c r="D851" s="33">
        <v>12.55</v>
      </c>
      <c r="E851" s="33">
        <v>15.2</v>
      </c>
      <c r="F851" s="33">
        <v>15.5</v>
      </c>
      <c r="G851" s="33">
        <v>16.2</v>
      </c>
      <c r="H851" s="33">
        <v>18.5</v>
      </c>
      <c r="I851" s="33">
        <v>20.54</v>
      </c>
      <c r="J851" s="33">
        <v>16.45</v>
      </c>
      <c r="K851" s="33">
        <v>17.86</v>
      </c>
    </row>
    <row r="852" spans="1:11" x14ac:dyDescent="0.3">
      <c r="A852" s="20" t="s">
        <v>703</v>
      </c>
      <c r="B852" s="28" t="s">
        <v>697</v>
      </c>
      <c r="C852" s="31" t="s">
        <v>3963</v>
      </c>
      <c r="D852" s="33">
        <v>12.55</v>
      </c>
      <c r="E852" s="33">
        <v>15.2</v>
      </c>
      <c r="F852" s="33">
        <v>15.5</v>
      </c>
      <c r="G852" s="33">
        <v>16.2</v>
      </c>
      <c r="H852" s="33">
        <v>18.5</v>
      </c>
      <c r="I852" s="33">
        <v>20.54</v>
      </c>
      <c r="J852" s="33">
        <v>16.45</v>
      </c>
      <c r="K852" s="33">
        <v>17.86</v>
      </c>
    </row>
    <row r="853" spans="1:11" x14ac:dyDescent="0.3">
      <c r="A853" s="20" t="s">
        <v>702</v>
      </c>
      <c r="B853" s="28" t="s">
        <v>4171</v>
      </c>
      <c r="C853" s="31" t="s">
        <v>3963</v>
      </c>
      <c r="D853" s="33">
        <v>12.55</v>
      </c>
      <c r="E853" s="33">
        <v>15.2</v>
      </c>
      <c r="F853" s="33">
        <v>15.5</v>
      </c>
      <c r="G853" s="33">
        <v>16.2</v>
      </c>
      <c r="H853" s="33">
        <v>18.5</v>
      </c>
      <c r="I853" s="33">
        <v>20.54</v>
      </c>
      <c r="J853" s="33">
        <v>16.45</v>
      </c>
      <c r="K853" s="33">
        <v>17.86</v>
      </c>
    </row>
    <row r="854" spans="1:11" x14ac:dyDescent="0.3">
      <c r="A854" s="20" t="s">
        <v>700</v>
      </c>
      <c r="B854" s="28" t="s">
        <v>699</v>
      </c>
      <c r="C854" s="31" t="s">
        <v>3963</v>
      </c>
      <c r="D854" s="33">
        <v>12.55</v>
      </c>
      <c r="E854" s="33">
        <v>15.2</v>
      </c>
      <c r="F854" s="33">
        <v>15.5</v>
      </c>
      <c r="G854" s="33">
        <v>16.2</v>
      </c>
      <c r="H854" s="33">
        <v>18.5</v>
      </c>
      <c r="I854" s="33">
        <v>20.54</v>
      </c>
      <c r="J854" s="33">
        <v>16.45</v>
      </c>
      <c r="K854" s="33">
        <v>17.86</v>
      </c>
    </row>
    <row r="855" spans="1:11" x14ac:dyDescent="0.3">
      <c r="A855" s="20" t="s">
        <v>698</v>
      </c>
      <c r="B855" s="28" t="s">
        <v>697</v>
      </c>
      <c r="C855" s="31" t="s">
        <v>3963</v>
      </c>
      <c r="D855" s="33">
        <v>12.55</v>
      </c>
      <c r="E855" s="33">
        <v>15.2</v>
      </c>
      <c r="F855" s="33">
        <v>15.5</v>
      </c>
      <c r="G855" s="33">
        <v>16.2</v>
      </c>
      <c r="H855" s="33">
        <v>18.5</v>
      </c>
      <c r="I855" s="33">
        <v>20.54</v>
      </c>
      <c r="J855" s="33">
        <v>16.45</v>
      </c>
      <c r="K855" s="33">
        <v>17.86</v>
      </c>
    </row>
    <row r="856" spans="1:11" x14ac:dyDescent="0.3">
      <c r="A856" s="20" t="s">
        <v>696</v>
      </c>
      <c r="B856" s="28" t="s">
        <v>688</v>
      </c>
      <c r="C856" s="31" t="s">
        <v>3963</v>
      </c>
      <c r="D856" s="33">
        <v>12.55</v>
      </c>
      <c r="E856" s="33">
        <v>15.2</v>
      </c>
      <c r="F856" s="33">
        <v>15.5</v>
      </c>
      <c r="G856" s="33">
        <v>16.2</v>
      </c>
      <c r="H856" s="33">
        <v>18.5</v>
      </c>
      <c r="I856" s="33">
        <v>20.54</v>
      </c>
      <c r="J856" s="33">
        <v>16.45</v>
      </c>
      <c r="K856" s="33">
        <v>17.86</v>
      </c>
    </row>
    <row r="857" spans="1:11" ht="20.399999999999999" x14ac:dyDescent="0.3">
      <c r="A857" s="20" t="s">
        <v>695</v>
      </c>
      <c r="B857" s="28" t="s">
        <v>694</v>
      </c>
      <c r="C857" s="31" t="s">
        <v>3963</v>
      </c>
      <c r="D857" s="33">
        <v>12.55</v>
      </c>
      <c r="E857" s="33">
        <v>15.2</v>
      </c>
      <c r="F857" s="33">
        <v>15.5</v>
      </c>
      <c r="G857" s="33">
        <v>16.2</v>
      </c>
      <c r="H857" s="33">
        <v>18.5</v>
      </c>
      <c r="I857" s="33">
        <v>20.54</v>
      </c>
      <c r="J857" s="33">
        <v>16.45</v>
      </c>
      <c r="K857" s="33">
        <v>17.86</v>
      </c>
    </row>
    <row r="858" spans="1:11" x14ac:dyDescent="0.3">
      <c r="A858" s="20" t="s">
        <v>693</v>
      </c>
      <c r="B858" s="28" t="s">
        <v>692</v>
      </c>
      <c r="C858" s="31" t="s">
        <v>3963</v>
      </c>
      <c r="D858" s="33">
        <v>12.55</v>
      </c>
      <c r="E858" s="33">
        <v>15.2</v>
      </c>
      <c r="F858" s="33">
        <v>15.5</v>
      </c>
      <c r="G858" s="33">
        <v>16.2</v>
      </c>
      <c r="H858" s="33">
        <v>18.5</v>
      </c>
      <c r="I858" s="33">
        <v>20.54</v>
      </c>
      <c r="J858" s="33">
        <v>16.45</v>
      </c>
      <c r="K858" s="33">
        <v>17.86</v>
      </c>
    </row>
    <row r="859" spans="1:11" x14ac:dyDescent="0.3">
      <c r="A859" s="20" t="s">
        <v>691</v>
      </c>
      <c r="B859" s="28" t="s">
        <v>690</v>
      </c>
      <c r="C859" s="31" t="s">
        <v>3963</v>
      </c>
      <c r="D859" s="33">
        <v>12.55</v>
      </c>
      <c r="E859" s="33">
        <v>15.2</v>
      </c>
      <c r="F859" s="33">
        <v>15.5</v>
      </c>
      <c r="G859" s="33">
        <v>16.2</v>
      </c>
      <c r="H859" s="33">
        <v>18.5</v>
      </c>
      <c r="I859" s="33">
        <v>20.54</v>
      </c>
      <c r="J859" s="33">
        <v>16.45</v>
      </c>
      <c r="K859" s="33">
        <v>17.86</v>
      </c>
    </row>
    <row r="860" spans="1:11" x14ac:dyDescent="0.3">
      <c r="A860" s="20" t="s">
        <v>689</v>
      </c>
      <c r="B860" s="28" t="s">
        <v>688</v>
      </c>
      <c r="C860" s="31" t="s">
        <v>3963</v>
      </c>
      <c r="D860" s="33">
        <v>12.55</v>
      </c>
      <c r="E860" s="33">
        <v>15.2</v>
      </c>
      <c r="F860" s="33">
        <v>15.5</v>
      </c>
      <c r="G860" s="33">
        <v>16.2</v>
      </c>
      <c r="H860" s="33">
        <v>18.5</v>
      </c>
      <c r="I860" s="33">
        <v>20.54</v>
      </c>
      <c r="J860" s="33">
        <v>16.45</v>
      </c>
      <c r="K860" s="33">
        <v>17.86</v>
      </c>
    </row>
    <row r="861" spans="1:11" x14ac:dyDescent="0.3">
      <c r="A861" s="20" t="s">
        <v>687</v>
      </c>
      <c r="B861" s="28" t="s">
        <v>686</v>
      </c>
      <c r="C861" s="31" t="s">
        <v>3963</v>
      </c>
      <c r="D861" s="33">
        <v>12.55</v>
      </c>
      <c r="E861" s="33">
        <v>15.2</v>
      </c>
      <c r="F861" s="33">
        <v>15.5</v>
      </c>
      <c r="G861" s="33">
        <v>16.2</v>
      </c>
      <c r="H861" s="33">
        <v>18.5</v>
      </c>
      <c r="I861" s="33">
        <v>20.54</v>
      </c>
      <c r="J861" s="33">
        <v>16.45</v>
      </c>
      <c r="K861" s="33">
        <v>17.86</v>
      </c>
    </row>
    <row r="862" spans="1:11" x14ac:dyDescent="0.3">
      <c r="A862" s="20" t="s">
        <v>685</v>
      </c>
      <c r="B862" s="28" t="s">
        <v>684</v>
      </c>
      <c r="C862" s="31" t="s">
        <v>3963</v>
      </c>
      <c r="D862" s="33">
        <v>12.55</v>
      </c>
      <c r="E862" s="33">
        <v>15.2</v>
      </c>
      <c r="F862" s="33">
        <v>15.5</v>
      </c>
      <c r="G862" s="33">
        <v>16.2</v>
      </c>
      <c r="H862" s="33">
        <v>18.5</v>
      </c>
      <c r="I862" s="33">
        <v>20.54</v>
      </c>
      <c r="J862" s="33">
        <v>16.45</v>
      </c>
      <c r="K862" s="33">
        <v>17.86</v>
      </c>
    </row>
    <row r="863" spans="1:11" x14ac:dyDescent="0.3">
      <c r="A863" s="20" t="s">
        <v>683</v>
      </c>
      <c r="B863" s="28" t="s">
        <v>682</v>
      </c>
      <c r="C863" s="31" t="s">
        <v>3963</v>
      </c>
      <c r="D863" s="33">
        <v>12.55</v>
      </c>
      <c r="E863" s="33">
        <v>15.2</v>
      </c>
      <c r="F863" s="33">
        <v>15.5</v>
      </c>
      <c r="G863" s="33">
        <v>16.2</v>
      </c>
      <c r="H863" s="33">
        <v>18.5</v>
      </c>
      <c r="I863" s="33">
        <v>20.54</v>
      </c>
      <c r="J863" s="33">
        <v>16.45</v>
      </c>
      <c r="K863" s="33">
        <v>17.86</v>
      </c>
    </row>
    <row r="864" spans="1:11" ht="20.399999999999999" x14ac:dyDescent="0.3">
      <c r="A864" s="20" t="s">
        <v>681</v>
      </c>
      <c r="B864" s="28" t="s">
        <v>680</v>
      </c>
      <c r="C864" s="31" t="s">
        <v>3963</v>
      </c>
      <c r="D864" s="33">
        <v>12.55</v>
      </c>
      <c r="E864" s="33">
        <v>15.2</v>
      </c>
      <c r="F864" s="33">
        <v>15.5</v>
      </c>
      <c r="G864" s="33">
        <v>16.2</v>
      </c>
      <c r="H864" s="33">
        <v>18.5</v>
      </c>
      <c r="I864" s="33">
        <v>20.54</v>
      </c>
      <c r="J864" s="33">
        <v>16.45</v>
      </c>
      <c r="K864" s="33">
        <v>17.86</v>
      </c>
    </row>
    <row r="865" spans="1:11" ht="20.399999999999999" x14ac:dyDescent="0.3">
      <c r="A865" s="20" t="s">
        <v>679</v>
      </c>
      <c r="B865" s="28" t="s">
        <v>678</v>
      </c>
      <c r="C865" s="31" t="s">
        <v>3963</v>
      </c>
      <c r="D865" s="33">
        <v>12.55</v>
      </c>
      <c r="E865" s="33">
        <v>15.2</v>
      </c>
      <c r="F865" s="33">
        <v>15.5</v>
      </c>
      <c r="G865" s="33">
        <v>16.2</v>
      </c>
      <c r="H865" s="33">
        <v>18.5</v>
      </c>
      <c r="I865" s="33">
        <v>20.54</v>
      </c>
      <c r="J865" s="33">
        <v>16.45</v>
      </c>
      <c r="K865" s="33">
        <v>17.86</v>
      </c>
    </row>
    <row r="866" spans="1:11" x14ac:dyDescent="0.3">
      <c r="A866" s="20" t="s">
        <v>677</v>
      </c>
      <c r="B866" s="28" t="s">
        <v>4170</v>
      </c>
      <c r="C866" s="31" t="s">
        <v>3963</v>
      </c>
      <c r="D866" s="33">
        <v>12.55</v>
      </c>
      <c r="E866" s="33">
        <v>15.2</v>
      </c>
      <c r="F866" s="33">
        <v>15.5</v>
      </c>
      <c r="G866" s="33">
        <v>16.2</v>
      </c>
      <c r="H866" s="33">
        <v>18.5</v>
      </c>
      <c r="I866" s="33">
        <v>20.54</v>
      </c>
      <c r="J866" s="33">
        <v>16.45</v>
      </c>
      <c r="K866" s="33">
        <v>17.86</v>
      </c>
    </row>
    <row r="867" spans="1:11" ht="20.399999999999999" x14ac:dyDescent="0.3">
      <c r="A867" s="20" t="s">
        <v>676</v>
      </c>
      <c r="B867" s="28" t="s">
        <v>675</v>
      </c>
      <c r="C867" s="31" t="s">
        <v>3963</v>
      </c>
      <c r="D867" s="33">
        <v>12.55</v>
      </c>
      <c r="E867" s="33">
        <v>15.2</v>
      </c>
      <c r="F867" s="33">
        <v>15.5</v>
      </c>
      <c r="G867" s="33">
        <v>16.2</v>
      </c>
      <c r="H867" s="33">
        <v>18.5</v>
      </c>
      <c r="I867" s="33">
        <v>20.54</v>
      </c>
      <c r="J867" s="33">
        <v>16.45</v>
      </c>
      <c r="K867" s="33">
        <v>17.86</v>
      </c>
    </row>
    <row r="868" spans="1:11" ht="20.399999999999999" x14ac:dyDescent="0.3">
      <c r="A868" s="20" t="s">
        <v>674</v>
      </c>
      <c r="B868" s="28" t="s">
        <v>673</v>
      </c>
      <c r="C868" s="31" t="s">
        <v>3963</v>
      </c>
      <c r="D868" s="33">
        <v>12.55</v>
      </c>
      <c r="E868" s="33">
        <v>15.2</v>
      </c>
      <c r="F868" s="33">
        <v>15.5</v>
      </c>
      <c r="G868" s="33">
        <v>16.2</v>
      </c>
      <c r="H868" s="33">
        <v>18.5</v>
      </c>
      <c r="I868" s="33">
        <v>20.54</v>
      </c>
      <c r="J868" s="33">
        <v>16.45</v>
      </c>
      <c r="K868" s="33">
        <v>17.86</v>
      </c>
    </row>
    <row r="869" spans="1:11" x14ac:dyDescent="0.3">
      <c r="A869" s="20" t="s">
        <v>672</v>
      </c>
      <c r="B869" s="28" t="s">
        <v>671</v>
      </c>
      <c r="C869" s="31" t="s">
        <v>3963</v>
      </c>
      <c r="D869" s="33">
        <v>12.55</v>
      </c>
      <c r="E869" s="33">
        <v>15.2</v>
      </c>
      <c r="F869" s="33">
        <v>15.5</v>
      </c>
      <c r="G869" s="33">
        <v>16.2</v>
      </c>
      <c r="H869" s="33">
        <v>18.5</v>
      </c>
      <c r="I869" s="33">
        <v>20.54</v>
      </c>
      <c r="J869" s="33">
        <v>16.45</v>
      </c>
      <c r="K869" s="33">
        <v>17.86</v>
      </c>
    </row>
    <row r="870" spans="1:11" x14ac:dyDescent="0.3">
      <c r="A870" s="20" t="s">
        <v>670</v>
      </c>
      <c r="B870" s="28" t="s">
        <v>669</v>
      </c>
      <c r="C870" s="31" t="s">
        <v>3963</v>
      </c>
      <c r="D870" s="33">
        <v>12.55</v>
      </c>
      <c r="E870" s="33">
        <v>15.2</v>
      </c>
      <c r="F870" s="33">
        <v>15.5</v>
      </c>
      <c r="G870" s="33">
        <v>16.2</v>
      </c>
      <c r="H870" s="33">
        <v>18.5</v>
      </c>
      <c r="I870" s="33">
        <v>20.54</v>
      </c>
      <c r="J870" s="33">
        <v>16.45</v>
      </c>
      <c r="K870" s="33">
        <v>17.86</v>
      </c>
    </row>
    <row r="871" spans="1:11" x14ac:dyDescent="0.3">
      <c r="A871" s="20" t="s">
        <v>668</v>
      </c>
      <c r="B871" s="28" t="s">
        <v>667</v>
      </c>
      <c r="C871" s="31" t="s">
        <v>3963</v>
      </c>
      <c r="D871" s="33">
        <v>12.55</v>
      </c>
      <c r="E871" s="33">
        <v>15.2</v>
      </c>
      <c r="F871" s="33">
        <v>15.5</v>
      </c>
      <c r="G871" s="33">
        <v>16.2</v>
      </c>
      <c r="H871" s="33">
        <v>18.5</v>
      </c>
      <c r="I871" s="33">
        <v>20.54</v>
      </c>
      <c r="J871" s="33">
        <v>16.45</v>
      </c>
      <c r="K871" s="33">
        <v>17.86</v>
      </c>
    </row>
    <row r="872" spans="1:11" ht="20.399999999999999" x14ac:dyDescent="0.3">
      <c r="A872" s="20" t="s">
        <v>666</v>
      </c>
      <c r="B872" s="28" t="s">
        <v>665</v>
      </c>
      <c r="C872" s="31" t="s">
        <v>3963</v>
      </c>
      <c r="D872" s="33">
        <v>12.55</v>
      </c>
      <c r="E872" s="33">
        <v>15.2</v>
      </c>
      <c r="F872" s="33">
        <v>15.5</v>
      </c>
      <c r="G872" s="33">
        <v>16.2</v>
      </c>
      <c r="H872" s="33">
        <v>18.5</v>
      </c>
      <c r="I872" s="33">
        <v>20.54</v>
      </c>
      <c r="J872" s="33">
        <v>16.45</v>
      </c>
      <c r="K872" s="33">
        <v>17.86</v>
      </c>
    </row>
    <row r="873" spans="1:11" x14ac:dyDescent="0.3">
      <c r="A873" s="20" t="s">
        <v>664</v>
      </c>
      <c r="B873" s="28" t="s">
        <v>663</v>
      </c>
      <c r="C873" s="31" t="s">
        <v>3963</v>
      </c>
      <c r="D873" s="33">
        <v>12.55</v>
      </c>
      <c r="E873" s="33">
        <v>15.2</v>
      </c>
      <c r="F873" s="33">
        <v>15.5</v>
      </c>
      <c r="G873" s="33">
        <v>16.2</v>
      </c>
      <c r="H873" s="33">
        <v>18.5</v>
      </c>
      <c r="I873" s="33">
        <v>20.54</v>
      </c>
      <c r="J873" s="33">
        <v>16.45</v>
      </c>
      <c r="K873" s="33">
        <v>17.86</v>
      </c>
    </row>
    <row r="874" spans="1:11" ht="20.399999999999999" x14ac:dyDescent="0.3">
      <c r="A874" s="20" t="s">
        <v>662</v>
      </c>
      <c r="B874" s="28" t="s">
        <v>661</v>
      </c>
      <c r="C874" s="31" t="s">
        <v>3963</v>
      </c>
      <c r="D874" s="33">
        <v>12.55</v>
      </c>
      <c r="E874" s="33">
        <v>15.2</v>
      </c>
      <c r="F874" s="33">
        <v>15.5</v>
      </c>
      <c r="G874" s="33">
        <v>16.2</v>
      </c>
      <c r="H874" s="33">
        <v>18.5</v>
      </c>
      <c r="I874" s="33">
        <v>20.54</v>
      </c>
      <c r="J874" s="33">
        <v>16.45</v>
      </c>
      <c r="K874" s="33">
        <v>17.86</v>
      </c>
    </row>
    <row r="875" spans="1:11" x14ac:dyDescent="0.3">
      <c r="A875" s="20" t="s">
        <v>660</v>
      </c>
      <c r="B875" s="28" t="s">
        <v>659</v>
      </c>
      <c r="C875" s="31" t="s">
        <v>3963</v>
      </c>
      <c r="D875" s="33">
        <v>12.55</v>
      </c>
      <c r="E875" s="33">
        <v>15.2</v>
      </c>
      <c r="F875" s="33">
        <v>15.5</v>
      </c>
      <c r="G875" s="33">
        <v>16.2</v>
      </c>
      <c r="H875" s="33">
        <v>18.5</v>
      </c>
      <c r="I875" s="33">
        <v>20.54</v>
      </c>
      <c r="J875" s="33">
        <v>16.45</v>
      </c>
      <c r="K875" s="33">
        <v>17.86</v>
      </c>
    </row>
    <row r="876" spans="1:11" x14ac:dyDescent="0.3">
      <c r="A876" s="20" t="s">
        <v>658</v>
      </c>
      <c r="B876" s="28" t="s">
        <v>4169</v>
      </c>
      <c r="C876" s="31" t="s">
        <v>3963</v>
      </c>
      <c r="D876" s="33">
        <v>12.55</v>
      </c>
      <c r="E876" s="33">
        <v>15.2</v>
      </c>
      <c r="F876" s="33">
        <v>15.5</v>
      </c>
      <c r="G876" s="33">
        <v>16.2</v>
      </c>
      <c r="H876" s="33">
        <v>18.5</v>
      </c>
      <c r="I876" s="33">
        <v>20.54</v>
      </c>
      <c r="J876" s="33">
        <v>16.45</v>
      </c>
      <c r="K876" s="33">
        <v>17.86</v>
      </c>
    </row>
    <row r="877" spans="1:11" ht="20.399999999999999" x14ac:dyDescent="0.3">
      <c r="A877" s="20" t="s">
        <v>657</v>
      </c>
      <c r="B877" s="28" t="s">
        <v>656</v>
      </c>
      <c r="C877" s="31" t="s">
        <v>3963</v>
      </c>
      <c r="D877" s="33">
        <v>12.55</v>
      </c>
      <c r="E877" s="33">
        <v>15.2</v>
      </c>
      <c r="F877" s="33">
        <v>15.5</v>
      </c>
      <c r="G877" s="33">
        <v>16.2</v>
      </c>
      <c r="H877" s="33">
        <v>18.5</v>
      </c>
      <c r="I877" s="33">
        <v>20.54</v>
      </c>
      <c r="J877" s="33">
        <v>16.45</v>
      </c>
      <c r="K877" s="33">
        <v>17.86</v>
      </c>
    </row>
    <row r="878" spans="1:11" ht="20.399999999999999" x14ac:dyDescent="0.3">
      <c r="A878" s="20" t="s">
        <v>655</v>
      </c>
      <c r="B878" s="28" t="s">
        <v>654</v>
      </c>
      <c r="C878" s="31" t="s">
        <v>3963</v>
      </c>
      <c r="D878" s="33">
        <v>12.55</v>
      </c>
      <c r="E878" s="33">
        <v>15.2</v>
      </c>
      <c r="F878" s="33">
        <v>15.5</v>
      </c>
      <c r="G878" s="33">
        <v>16.2</v>
      </c>
      <c r="H878" s="33">
        <v>18.5</v>
      </c>
      <c r="I878" s="33">
        <v>20.54</v>
      </c>
      <c r="J878" s="33">
        <v>16.45</v>
      </c>
      <c r="K878" s="33">
        <v>17.86</v>
      </c>
    </row>
    <row r="879" spans="1:11" ht="20.399999999999999" x14ac:dyDescent="0.3">
      <c r="A879" s="20" t="s">
        <v>653</v>
      </c>
      <c r="B879" s="28" t="s">
        <v>652</v>
      </c>
      <c r="C879" s="31" t="s">
        <v>3963</v>
      </c>
      <c r="D879" s="33">
        <v>12.55</v>
      </c>
      <c r="E879" s="33">
        <v>15.2</v>
      </c>
      <c r="F879" s="33">
        <v>15.5</v>
      </c>
      <c r="G879" s="33">
        <v>16.2</v>
      </c>
      <c r="H879" s="33">
        <v>18.5</v>
      </c>
      <c r="I879" s="33">
        <v>20.54</v>
      </c>
      <c r="J879" s="33">
        <v>16.45</v>
      </c>
      <c r="K879" s="33">
        <v>17.86</v>
      </c>
    </row>
    <row r="880" spans="1:11" ht="20.399999999999999" x14ac:dyDescent="0.3">
      <c r="A880" s="20" t="s">
        <v>651</v>
      </c>
      <c r="B880" s="28" t="s">
        <v>650</v>
      </c>
      <c r="C880" s="31" t="s">
        <v>3963</v>
      </c>
      <c r="D880" s="33">
        <v>12.55</v>
      </c>
      <c r="E880" s="33">
        <v>15.2</v>
      </c>
      <c r="F880" s="33">
        <v>15.5</v>
      </c>
      <c r="G880" s="33">
        <v>16.2</v>
      </c>
      <c r="H880" s="33">
        <v>18.5</v>
      </c>
      <c r="I880" s="33">
        <v>20.54</v>
      </c>
      <c r="J880" s="33">
        <v>16.45</v>
      </c>
      <c r="K880" s="33">
        <v>17.86</v>
      </c>
    </row>
    <row r="881" spans="1:11" ht="20.399999999999999" x14ac:dyDescent="0.3">
      <c r="A881" s="20" t="s">
        <v>649</v>
      </c>
      <c r="B881" s="28" t="s">
        <v>648</v>
      </c>
      <c r="C881" s="31" t="s">
        <v>3963</v>
      </c>
      <c r="D881" s="33">
        <v>12.55</v>
      </c>
      <c r="E881" s="33">
        <v>15.2</v>
      </c>
      <c r="F881" s="33">
        <v>15.5</v>
      </c>
      <c r="G881" s="33">
        <v>16.2</v>
      </c>
      <c r="H881" s="33">
        <v>18.5</v>
      </c>
      <c r="I881" s="33">
        <v>20.54</v>
      </c>
      <c r="J881" s="33">
        <v>16.45</v>
      </c>
      <c r="K881" s="33">
        <v>17.86</v>
      </c>
    </row>
    <row r="882" spans="1:11" ht="20.399999999999999" x14ac:dyDescent="0.3">
      <c r="A882" s="20" t="s">
        <v>647</v>
      </c>
      <c r="B882" s="28" t="s">
        <v>646</v>
      </c>
      <c r="C882" s="31" t="s">
        <v>3963</v>
      </c>
      <c r="D882" s="33">
        <v>12.55</v>
      </c>
      <c r="E882" s="33">
        <v>15.2</v>
      </c>
      <c r="F882" s="33">
        <v>15.5</v>
      </c>
      <c r="G882" s="33">
        <v>16.2</v>
      </c>
      <c r="H882" s="33">
        <v>18.5</v>
      </c>
      <c r="I882" s="33">
        <v>20.54</v>
      </c>
      <c r="J882" s="33">
        <v>16.45</v>
      </c>
      <c r="K882" s="33">
        <v>17.86</v>
      </c>
    </row>
    <row r="883" spans="1:11" ht="20.399999999999999" x14ac:dyDescent="0.3">
      <c r="A883" s="20" t="s">
        <v>645</v>
      </c>
      <c r="B883" s="28" t="s">
        <v>644</v>
      </c>
      <c r="C883" s="31" t="s">
        <v>3963</v>
      </c>
      <c r="D883" s="33">
        <v>12.55</v>
      </c>
      <c r="E883" s="33">
        <v>15.2</v>
      </c>
      <c r="F883" s="33">
        <v>15.5</v>
      </c>
      <c r="G883" s="33">
        <v>16.2</v>
      </c>
      <c r="H883" s="33">
        <v>18.5</v>
      </c>
      <c r="I883" s="33">
        <v>20.54</v>
      </c>
      <c r="J883" s="33">
        <v>16.45</v>
      </c>
      <c r="K883" s="33">
        <v>17.86</v>
      </c>
    </row>
    <row r="884" spans="1:11" x14ac:dyDescent="0.3">
      <c r="A884" s="20" t="s">
        <v>643</v>
      </c>
      <c r="B884" s="28" t="s">
        <v>642</v>
      </c>
      <c r="C884" s="31" t="s">
        <v>3963</v>
      </c>
      <c r="D884" s="33">
        <v>12.55</v>
      </c>
      <c r="E884" s="33">
        <v>15.2</v>
      </c>
      <c r="F884" s="33">
        <v>15.5</v>
      </c>
      <c r="G884" s="33">
        <v>16.2</v>
      </c>
      <c r="H884" s="33">
        <v>18.5</v>
      </c>
      <c r="I884" s="33">
        <v>20.54</v>
      </c>
      <c r="J884" s="33">
        <v>16.45</v>
      </c>
      <c r="K884" s="33">
        <v>17.86</v>
      </c>
    </row>
    <row r="885" spans="1:11" ht="20.399999999999999" x14ac:dyDescent="0.3">
      <c r="A885" s="20" t="s">
        <v>641</v>
      </c>
      <c r="B885" s="28" t="s">
        <v>640</v>
      </c>
      <c r="C885" s="31" t="s">
        <v>3963</v>
      </c>
      <c r="D885" s="33">
        <v>12.55</v>
      </c>
      <c r="E885" s="33">
        <v>15.2</v>
      </c>
      <c r="F885" s="33">
        <v>15.5</v>
      </c>
      <c r="G885" s="33">
        <v>16.2</v>
      </c>
      <c r="H885" s="33">
        <v>18.5</v>
      </c>
      <c r="I885" s="33">
        <v>20.54</v>
      </c>
      <c r="J885" s="33">
        <v>16.45</v>
      </c>
      <c r="K885" s="33">
        <v>17.86</v>
      </c>
    </row>
    <row r="886" spans="1:11" x14ac:dyDescent="0.3">
      <c r="A886" s="20" t="s">
        <v>639</v>
      </c>
      <c r="B886" s="28" t="s">
        <v>4168</v>
      </c>
      <c r="C886" s="31" t="s">
        <v>3956</v>
      </c>
      <c r="D886" s="33">
        <v>18.261759999999999</v>
      </c>
      <c r="E886" s="33">
        <v>21.79</v>
      </c>
      <c r="F886" s="33">
        <v>22.19</v>
      </c>
      <c r="G886" s="33">
        <v>23.12</v>
      </c>
      <c r="H886" s="33">
        <v>26.18</v>
      </c>
      <c r="I886" s="33">
        <v>28.9</v>
      </c>
      <c r="J886" s="33">
        <v>23.45</v>
      </c>
      <c r="K886" s="33">
        <v>25.33</v>
      </c>
    </row>
    <row r="887" spans="1:11" ht="20.399999999999999" x14ac:dyDescent="0.3">
      <c r="A887" s="20" t="s">
        <v>638</v>
      </c>
      <c r="B887" s="28" t="s">
        <v>637</v>
      </c>
      <c r="C887" s="31" t="s">
        <v>3963</v>
      </c>
      <c r="D887" s="33">
        <v>12.55</v>
      </c>
      <c r="E887" s="33">
        <v>15.2</v>
      </c>
      <c r="F887" s="33">
        <v>15.5</v>
      </c>
      <c r="G887" s="33">
        <v>16.2</v>
      </c>
      <c r="H887" s="33">
        <v>18.5</v>
      </c>
      <c r="I887" s="33">
        <v>20.54</v>
      </c>
      <c r="J887" s="33">
        <v>16.45</v>
      </c>
      <c r="K887" s="33">
        <v>17.86</v>
      </c>
    </row>
    <row r="888" spans="1:11" x14ac:dyDescent="0.3">
      <c r="A888" s="20" t="s">
        <v>636</v>
      </c>
      <c r="B888" s="28" t="s">
        <v>4167</v>
      </c>
      <c r="C888" s="31" t="s">
        <v>3963</v>
      </c>
      <c r="D888" s="33">
        <v>12.55</v>
      </c>
      <c r="E888" s="33">
        <v>15.2</v>
      </c>
      <c r="F888" s="33">
        <v>15.5</v>
      </c>
      <c r="G888" s="33">
        <v>16.2</v>
      </c>
      <c r="H888" s="33">
        <v>18.5</v>
      </c>
      <c r="I888" s="33">
        <v>20.54</v>
      </c>
      <c r="J888" s="33">
        <v>16.45</v>
      </c>
      <c r="K888" s="33">
        <v>17.86</v>
      </c>
    </row>
    <row r="889" spans="1:11" ht="20.399999999999999" x14ac:dyDescent="0.3">
      <c r="A889" s="20" t="s">
        <v>635</v>
      </c>
      <c r="B889" s="28" t="s">
        <v>4166</v>
      </c>
      <c r="C889" s="31" t="s">
        <v>3963</v>
      </c>
      <c r="D889" s="33">
        <v>12.55</v>
      </c>
      <c r="E889" s="33">
        <v>15.2</v>
      </c>
      <c r="F889" s="33">
        <v>15.5</v>
      </c>
      <c r="G889" s="33">
        <v>16.2</v>
      </c>
      <c r="H889" s="33">
        <v>18.5</v>
      </c>
      <c r="I889" s="33">
        <v>20.54</v>
      </c>
      <c r="J889" s="33">
        <v>16.45</v>
      </c>
      <c r="K889" s="33">
        <v>17.86</v>
      </c>
    </row>
    <row r="890" spans="1:11" ht="20.399999999999999" x14ac:dyDescent="0.3">
      <c r="A890" s="20" t="s">
        <v>634</v>
      </c>
      <c r="B890" s="28" t="s">
        <v>633</v>
      </c>
      <c r="C890" s="31" t="s">
        <v>3963</v>
      </c>
      <c r="D890" s="33">
        <v>12.55</v>
      </c>
      <c r="E890" s="33">
        <v>15.2</v>
      </c>
      <c r="F890" s="33">
        <v>15.5</v>
      </c>
      <c r="G890" s="33">
        <v>16.2</v>
      </c>
      <c r="H890" s="33">
        <v>18.5</v>
      </c>
      <c r="I890" s="33">
        <v>20.54</v>
      </c>
      <c r="J890" s="33">
        <v>16.45</v>
      </c>
      <c r="K890" s="33">
        <v>17.86</v>
      </c>
    </row>
    <row r="891" spans="1:11" x14ac:dyDescent="0.3">
      <c r="A891" s="20" t="s">
        <v>632</v>
      </c>
      <c r="B891" s="28" t="s">
        <v>631</v>
      </c>
      <c r="C891" s="31" t="s">
        <v>3963</v>
      </c>
      <c r="D891" s="33">
        <v>12.55</v>
      </c>
      <c r="E891" s="33">
        <v>15.2</v>
      </c>
      <c r="F891" s="33">
        <v>15.5</v>
      </c>
      <c r="G891" s="33">
        <v>16.2</v>
      </c>
      <c r="H891" s="33">
        <v>18.5</v>
      </c>
      <c r="I891" s="33">
        <v>20.54</v>
      </c>
      <c r="J891" s="33">
        <v>16.45</v>
      </c>
      <c r="K891" s="33">
        <v>17.86</v>
      </c>
    </row>
    <row r="892" spans="1:11" x14ac:dyDescent="0.3">
      <c r="A892" s="20" t="s">
        <v>630</v>
      </c>
      <c r="B892" s="28" t="s">
        <v>629</v>
      </c>
      <c r="C892" s="31" t="s">
        <v>3963</v>
      </c>
      <c r="D892" s="33">
        <v>12.55</v>
      </c>
      <c r="E892" s="33">
        <v>15.2</v>
      </c>
      <c r="F892" s="33">
        <v>15.5</v>
      </c>
      <c r="G892" s="33">
        <v>16.2</v>
      </c>
      <c r="H892" s="33">
        <v>18.5</v>
      </c>
      <c r="I892" s="33">
        <v>20.54</v>
      </c>
      <c r="J892" s="33">
        <v>16.45</v>
      </c>
      <c r="K892" s="33">
        <v>17.86</v>
      </c>
    </row>
    <row r="893" spans="1:11" x14ac:dyDescent="0.3">
      <c r="A893" s="20" t="s">
        <v>628</v>
      </c>
      <c r="B893" s="28" t="s">
        <v>4165</v>
      </c>
      <c r="C893" s="31" t="s">
        <v>3963</v>
      </c>
      <c r="D893" s="33">
        <v>12.55</v>
      </c>
      <c r="E893" s="33">
        <v>15.2</v>
      </c>
      <c r="F893" s="33">
        <v>15.5</v>
      </c>
      <c r="G893" s="33">
        <v>16.2</v>
      </c>
      <c r="H893" s="33">
        <v>18.5</v>
      </c>
      <c r="I893" s="33">
        <v>20.54</v>
      </c>
      <c r="J893" s="33">
        <v>16.45</v>
      </c>
      <c r="K893" s="33">
        <v>17.86</v>
      </c>
    </row>
    <row r="894" spans="1:11" x14ac:dyDescent="0.3">
      <c r="A894" s="20" t="s">
        <v>627</v>
      </c>
      <c r="B894" s="28" t="s">
        <v>4164</v>
      </c>
      <c r="C894" s="31" t="s">
        <v>3963</v>
      </c>
      <c r="D894" s="33">
        <v>12.55</v>
      </c>
      <c r="E894" s="33">
        <v>15.2</v>
      </c>
      <c r="F894" s="33">
        <v>15.5</v>
      </c>
      <c r="G894" s="33">
        <v>16.2</v>
      </c>
      <c r="H894" s="33">
        <v>18.5</v>
      </c>
      <c r="I894" s="33">
        <v>20.54</v>
      </c>
      <c r="J894" s="33">
        <v>16.45</v>
      </c>
      <c r="K894" s="33">
        <v>17.86</v>
      </c>
    </row>
    <row r="895" spans="1:11" x14ac:dyDescent="0.3">
      <c r="A895" s="20" t="s">
        <v>626</v>
      </c>
      <c r="B895" s="28" t="s">
        <v>4163</v>
      </c>
      <c r="C895" s="31" t="s">
        <v>3963</v>
      </c>
      <c r="D895" s="33">
        <v>12.55</v>
      </c>
      <c r="E895" s="33">
        <v>15.2</v>
      </c>
      <c r="F895" s="33">
        <v>15.5</v>
      </c>
      <c r="G895" s="33">
        <v>16.2</v>
      </c>
      <c r="H895" s="33">
        <v>18.5</v>
      </c>
      <c r="I895" s="33">
        <v>20.54</v>
      </c>
      <c r="J895" s="33">
        <v>16.45</v>
      </c>
      <c r="K895" s="33">
        <v>17.86</v>
      </c>
    </row>
    <row r="896" spans="1:11" x14ac:dyDescent="0.3">
      <c r="A896" s="20" t="s">
        <v>625</v>
      </c>
      <c r="B896" s="28" t="s">
        <v>624</v>
      </c>
      <c r="C896" s="31" t="s">
        <v>3963</v>
      </c>
      <c r="D896" s="33">
        <v>12.55</v>
      </c>
      <c r="E896" s="33">
        <v>15.2</v>
      </c>
      <c r="F896" s="33">
        <v>15.5</v>
      </c>
      <c r="G896" s="33">
        <v>16.2</v>
      </c>
      <c r="H896" s="33">
        <v>18.5</v>
      </c>
      <c r="I896" s="33">
        <v>20.54</v>
      </c>
      <c r="J896" s="33">
        <v>16.45</v>
      </c>
      <c r="K896" s="33">
        <v>17.86</v>
      </c>
    </row>
    <row r="897" spans="1:11" ht="20.399999999999999" x14ac:dyDescent="0.3">
      <c r="A897" s="20" t="s">
        <v>623</v>
      </c>
      <c r="B897" s="28" t="s">
        <v>622</v>
      </c>
      <c r="C897" s="31" t="s">
        <v>3963</v>
      </c>
      <c r="D897" s="33">
        <v>12.55</v>
      </c>
      <c r="E897" s="33">
        <v>15.2</v>
      </c>
      <c r="F897" s="33">
        <v>15.5</v>
      </c>
      <c r="G897" s="33">
        <v>16.2</v>
      </c>
      <c r="H897" s="33">
        <v>18.5</v>
      </c>
      <c r="I897" s="33">
        <v>20.54</v>
      </c>
      <c r="J897" s="33">
        <v>16.45</v>
      </c>
      <c r="K897" s="33">
        <v>17.86</v>
      </c>
    </row>
    <row r="898" spans="1:11" x14ac:dyDescent="0.3">
      <c r="A898" s="20" t="s">
        <v>621</v>
      </c>
      <c r="B898" s="28" t="s">
        <v>620</v>
      </c>
      <c r="C898" s="31" t="s">
        <v>3963</v>
      </c>
      <c r="D898" s="33">
        <v>12.55</v>
      </c>
      <c r="E898" s="33">
        <v>15.2</v>
      </c>
      <c r="F898" s="33">
        <v>15.5</v>
      </c>
      <c r="G898" s="33">
        <v>16.2</v>
      </c>
      <c r="H898" s="33">
        <v>18.5</v>
      </c>
      <c r="I898" s="33">
        <v>20.54</v>
      </c>
      <c r="J898" s="33">
        <v>16.45</v>
      </c>
      <c r="K898" s="33">
        <v>17.86</v>
      </c>
    </row>
    <row r="899" spans="1:11" ht="20.399999999999999" x14ac:dyDescent="0.3">
      <c r="A899" s="20" t="s">
        <v>619</v>
      </c>
      <c r="B899" s="28" t="s">
        <v>618</v>
      </c>
      <c r="C899" s="31" t="s">
        <v>3963</v>
      </c>
      <c r="D899" s="33">
        <v>12.55</v>
      </c>
      <c r="E899" s="33">
        <v>15.2</v>
      </c>
      <c r="F899" s="33">
        <v>15.5</v>
      </c>
      <c r="G899" s="33">
        <v>16.2</v>
      </c>
      <c r="H899" s="33">
        <v>18.5</v>
      </c>
      <c r="I899" s="33">
        <v>20.54</v>
      </c>
      <c r="J899" s="33">
        <v>16.45</v>
      </c>
      <c r="K899" s="33">
        <v>17.86</v>
      </c>
    </row>
    <row r="900" spans="1:11" ht="20.399999999999999" x14ac:dyDescent="0.3">
      <c r="A900" s="20" t="s">
        <v>617</v>
      </c>
      <c r="B900" s="28" t="s">
        <v>4162</v>
      </c>
      <c r="C900" s="31" t="s">
        <v>3963</v>
      </c>
      <c r="D900" s="33">
        <v>12.55</v>
      </c>
      <c r="E900" s="33">
        <v>15.2</v>
      </c>
      <c r="F900" s="33">
        <v>15.5</v>
      </c>
      <c r="G900" s="33">
        <v>16.2</v>
      </c>
      <c r="H900" s="33">
        <v>18.5</v>
      </c>
      <c r="I900" s="33">
        <v>20.54</v>
      </c>
      <c r="J900" s="33">
        <v>16.45</v>
      </c>
      <c r="K900" s="33">
        <v>17.86</v>
      </c>
    </row>
    <row r="901" spans="1:11" x14ac:dyDescent="0.3">
      <c r="A901" s="20" t="s">
        <v>616</v>
      </c>
      <c r="B901" s="28" t="s">
        <v>4161</v>
      </c>
      <c r="C901" s="31" t="s">
        <v>3963</v>
      </c>
      <c r="D901" s="33">
        <v>12.55</v>
      </c>
      <c r="E901" s="33">
        <v>15.2</v>
      </c>
      <c r="F901" s="33">
        <v>15.5</v>
      </c>
      <c r="G901" s="33">
        <v>16.2</v>
      </c>
      <c r="H901" s="33">
        <v>18.5</v>
      </c>
      <c r="I901" s="33">
        <v>20.54</v>
      </c>
      <c r="J901" s="33">
        <v>16.45</v>
      </c>
      <c r="K901" s="33">
        <v>17.86</v>
      </c>
    </row>
    <row r="902" spans="1:11" ht="20.399999999999999" x14ac:dyDescent="0.3">
      <c r="A902" s="20" t="s">
        <v>615</v>
      </c>
      <c r="B902" s="28" t="s">
        <v>4160</v>
      </c>
      <c r="C902" s="31" t="s">
        <v>3963</v>
      </c>
      <c r="D902" s="33">
        <v>12.55</v>
      </c>
      <c r="E902" s="33">
        <v>15.2</v>
      </c>
      <c r="F902" s="33">
        <v>15.5</v>
      </c>
      <c r="G902" s="33">
        <v>16.2</v>
      </c>
      <c r="H902" s="33">
        <v>18.5</v>
      </c>
      <c r="I902" s="33">
        <v>20.54</v>
      </c>
      <c r="J902" s="33">
        <v>16.45</v>
      </c>
      <c r="K902" s="33">
        <v>17.86</v>
      </c>
    </row>
    <row r="903" spans="1:11" ht="20.399999999999999" x14ac:dyDescent="0.3">
      <c r="A903" s="20" t="s">
        <v>614</v>
      </c>
      <c r="B903" s="28" t="s">
        <v>613</v>
      </c>
      <c r="C903" s="31" t="s">
        <v>3963</v>
      </c>
      <c r="D903" s="33">
        <v>12.55</v>
      </c>
      <c r="E903" s="33">
        <v>15.2</v>
      </c>
      <c r="F903" s="33">
        <v>15.5</v>
      </c>
      <c r="G903" s="33">
        <v>16.2</v>
      </c>
      <c r="H903" s="33">
        <v>18.5</v>
      </c>
      <c r="I903" s="33">
        <v>20.54</v>
      </c>
      <c r="J903" s="33">
        <v>16.45</v>
      </c>
      <c r="K903" s="33">
        <v>17.86</v>
      </c>
    </row>
    <row r="904" spans="1:11" ht="20.399999999999999" x14ac:dyDescent="0.3">
      <c r="A904" s="20" t="s">
        <v>612</v>
      </c>
      <c r="B904" s="28" t="s">
        <v>4159</v>
      </c>
      <c r="C904" s="31" t="s">
        <v>3963</v>
      </c>
      <c r="D904" s="33">
        <v>12.55</v>
      </c>
      <c r="E904" s="33">
        <v>15.2</v>
      </c>
      <c r="F904" s="33">
        <v>15.5</v>
      </c>
      <c r="G904" s="33">
        <v>16.2</v>
      </c>
      <c r="H904" s="33">
        <v>18.5</v>
      </c>
      <c r="I904" s="33">
        <v>20.54</v>
      </c>
      <c r="J904" s="33">
        <v>16.45</v>
      </c>
      <c r="K904" s="33">
        <v>17.86</v>
      </c>
    </row>
    <row r="905" spans="1:11" x14ac:dyDescent="0.3">
      <c r="A905" s="20" t="s">
        <v>611</v>
      </c>
      <c r="B905" s="28" t="s">
        <v>610</v>
      </c>
      <c r="C905" s="31" t="s">
        <v>3963</v>
      </c>
      <c r="D905" s="33">
        <v>12.55</v>
      </c>
      <c r="E905" s="33">
        <v>15.2</v>
      </c>
      <c r="F905" s="33">
        <v>15.5</v>
      </c>
      <c r="G905" s="33">
        <v>16.2</v>
      </c>
      <c r="H905" s="33">
        <v>18.5</v>
      </c>
      <c r="I905" s="33">
        <v>20.54</v>
      </c>
      <c r="J905" s="33">
        <v>16.45</v>
      </c>
      <c r="K905" s="33">
        <v>17.86</v>
      </c>
    </row>
    <row r="906" spans="1:11" x14ac:dyDescent="0.3">
      <c r="A906" s="20" t="s">
        <v>609</v>
      </c>
      <c r="B906" s="28" t="s">
        <v>4158</v>
      </c>
      <c r="C906" s="31" t="s">
        <v>3963</v>
      </c>
      <c r="D906" s="33">
        <v>12.55</v>
      </c>
      <c r="E906" s="33">
        <v>15.2</v>
      </c>
      <c r="F906" s="33">
        <v>15.5</v>
      </c>
      <c r="G906" s="33">
        <v>16.2</v>
      </c>
      <c r="H906" s="33">
        <v>18.5</v>
      </c>
      <c r="I906" s="33">
        <v>20.54</v>
      </c>
      <c r="J906" s="33">
        <v>16.45</v>
      </c>
      <c r="K906" s="33">
        <v>17.86</v>
      </c>
    </row>
    <row r="907" spans="1:11" ht="20.399999999999999" x14ac:dyDescent="0.3">
      <c r="A907" s="20" t="s">
        <v>608</v>
      </c>
      <c r="B907" s="28" t="s">
        <v>607</v>
      </c>
      <c r="C907" s="31" t="s">
        <v>3963</v>
      </c>
      <c r="D907" s="33">
        <v>12.55</v>
      </c>
      <c r="E907" s="33">
        <v>15.2</v>
      </c>
      <c r="F907" s="33">
        <v>15.5</v>
      </c>
      <c r="G907" s="33">
        <v>16.2</v>
      </c>
      <c r="H907" s="33">
        <v>18.5</v>
      </c>
      <c r="I907" s="33">
        <v>20.54</v>
      </c>
      <c r="J907" s="33">
        <v>16.45</v>
      </c>
      <c r="K907" s="33">
        <v>17.86</v>
      </c>
    </row>
    <row r="908" spans="1:11" ht="20.399999999999999" x14ac:dyDescent="0.3">
      <c r="A908" s="20" t="s">
        <v>606</v>
      </c>
      <c r="B908" s="28" t="s">
        <v>4157</v>
      </c>
      <c r="C908" s="31" t="s">
        <v>3963</v>
      </c>
      <c r="D908" s="33">
        <v>12.55</v>
      </c>
      <c r="E908" s="33">
        <v>15.2</v>
      </c>
      <c r="F908" s="33">
        <v>15.5</v>
      </c>
      <c r="G908" s="33">
        <v>16.2</v>
      </c>
      <c r="H908" s="33">
        <v>18.5</v>
      </c>
      <c r="I908" s="33">
        <v>20.54</v>
      </c>
      <c r="J908" s="33">
        <v>16.45</v>
      </c>
      <c r="K908" s="33">
        <v>17.86</v>
      </c>
    </row>
    <row r="909" spans="1:11" x14ac:dyDescent="0.3">
      <c r="A909" s="20" t="s">
        <v>605</v>
      </c>
      <c r="B909" s="28" t="s">
        <v>604</v>
      </c>
      <c r="C909" s="31" t="s">
        <v>3963</v>
      </c>
      <c r="D909" s="33">
        <v>12.55</v>
      </c>
      <c r="E909" s="33">
        <v>15.2</v>
      </c>
      <c r="F909" s="33">
        <v>15.5</v>
      </c>
      <c r="G909" s="33">
        <v>16.2</v>
      </c>
      <c r="H909" s="33">
        <v>18.5</v>
      </c>
      <c r="I909" s="33">
        <v>20.54</v>
      </c>
      <c r="J909" s="33">
        <v>16.45</v>
      </c>
      <c r="K909" s="33">
        <v>17.86</v>
      </c>
    </row>
    <row r="910" spans="1:11" ht="20.399999999999999" x14ac:dyDescent="0.3">
      <c r="A910" s="20" t="s">
        <v>603</v>
      </c>
      <c r="B910" s="28" t="s">
        <v>602</v>
      </c>
      <c r="C910" s="31" t="s">
        <v>3963</v>
      </c>
      <c r="D910" s="33">
        <v>12.55</v>
      </c>
      <c r="E910" s="33">
        <v>15.2</v>
      </c>
      <c r="F910" s="33">
        <v>15.5</v>
      </c>
      <c r="G910" s="33">
        <v>16.2</v>
      </c>
      <c r="H910" s="33">
        <v>18.5</v>
      </c>
      <c r="I910" s="33">
        <v>20.54</v>
      </c>
      <c r="J910" s="33">
        <v>16.45</v>
      </c>
      <c r="K910" s="33">
        <v>17.86</v>
      </c>
    </row>
    <row r="911" spans="1:11" x14ac:dyDescent="0.3">
      <c r="A911" s="20" t="s">
        <v>601</v>
      </c>
      <c r="B911" s="28" t="s">
        <v>4156</v>
      </c>
      <c r="C911" s="31" t="s">
        <v>3963</v>
      </c>
      <c r="D911" s="33">
        <v>12.55</v>
      </c>
      <c r="E911" s="33">
        <v>15.2</v>
      </c>
      <c r="F911" s="33">
        <v>15.5</v>
      </c>
      <c r="G911" s="33">
        <v>16.2</v>
      </c>
      <c r="H911" s="33">
        <v>18.5</v>
      </c>
      <c r="I911" s="33">
        <v>20.54</v>
      </c>
      <c r="J911" s="33">
        <v>16.45</v>
      </c>
      <c r="K911" s="33">
        <v>17.86</v>
      </c>
    </row>
    <row r="912" spans="1:11" x14ac:dyDescent="0.3">
      <c r="A912" s="20" t="s">
        <v>600</v>
      </c>
      <c r="B912" s="28" t="s">
        <v>4155</v>
      </c>
      <c r="C912" s="31" t="s">
        <v>3963</v>
      </c>
      <c r="D912" s="33">
        <v>12.55</v>
      </c>
      <c r="E912" s="33">
        <v>15.2</v>
      </c>
      <c r="F912" s="33">
        <v>15.5</v>
      </c>
      <c r="G912" s="33">
        <v>16.2</v>
      </c>
      <c r="H912" s="33">
        <v>18.5</v>
      </c>
      <c r="I912" s="33">
        <v>20.54</v>
      </c>
      <c r="J912" s="33">
        <v>16.45</v>
      </c>
      <c r="K912" s="33">
        <v>17.86</v>
      </c>
    </row>
    <row r="913" spans="1:11" x14ac:dyDescent="0.3">
      <c r="A913" s="20" t="s">
        <v>599</v>
      </c>
      <c r="B913" s="28" t="s">
        <v>4154</v>
      </c>
      <c r="C913" s="31" t="s">
        <v>3963</v>
      </c>
      <c r="D913" s="33">
        <v>12.55</v>
      </c>
      <c r="E913" s="33">
        <v>15.2</v>
      </c>
      <c r="F913" s="33">
        <v>15.5</v>
      </c>
      <c r="G913" s="33">
        <v>16.2</v>
      </c>
      <c r="H913" s="33">
        <v>18.5</v>
      </c>
      <c r="I913" s="33">
        <v>20.54</v>
      </c>
      <c r="J913" s="33">
        <v>16.45</v>
      </c>
      <c r="K913" s="33">
        <v>17.86</v>
      </c>
    </row>
    <row r="914" spans="1:11" ht="20.399999999999999" x14ac:dyDescent="0.3">
      <c r="A914" s="20" t="s">
        <v>598</v>
      </c>
      <c r="B914" s="28" t="s">
        <v>597</v>
      </c>
      <c r="C914" s="31" t="s">
        <v>3963</v>
      </c>
      <c r="D914" s="33">
        <v>12.55</v>
      </c>
      <c r="E914" s="33">
        <v>15.2</v>
      </c>
      <c r="F914" s="33">
        <v>15.5</v>
      </c>
      <c r="G914" s="33">
        <v>16.2</v>
      </c>
      <c r="H914" s="33">
        <v>18.5</v>
      </c>
      <c r="I914" s="33">
        <v>20.54</v>
      </c>
      <c r="J914" s="33">
        <v>16.45</v>
      </c>
      <c r="K914" s="33">
        <v>17.86</v>
      </c>
    </row>
    <row r="915" spans="1:11" ht="20.399999999999999" x14ac:dyDescent="0.3">
      <c r="A915" s="20" t="s">
        <v>596</v>
      </c>
      <c r="B915" s="28" t="s">
        <v>595</v>
      </c>
      <c r="C915" s="31" t="s">
        <v>3963</v>
      </c>
      <c r="D915" s="33">
        <v>12.55</v>
      </c>
      <c r="E915" s="33">
        <v>15.2</v>
      </c>
      <c r="F915" s="33">
        <v>15.5</v>
      </c>
      <c r="G915" s="33">
        <v>16.2</v>
      </c>
      <c r="H915" s="33">
        <v>18.5</v>
      </c>
      <c r="I915" s="33">
        <v>20.54</v>
      </c>
      <c r="J915" s="33">
        <v>16.45</v>
      </c>
      <c r="K915" s="33">
        <v>17.86</v>
      </c>
    </row>
    <row r="916" spans="1:11" ht="20.399999999999999" x14ac:dyDescent="0.3">
      <c r="A916" s="20" t="s">
        <v>594</v>
      </c>
      <c r="B916" s="28" t="s">
        <v>593</v>
      </c>
      <c r="C916" s="31" t="s">
        <v>3963</v>
      </c>
      <c r="D916" s="33">
        <v>12.55</v>
      </c>
      <c r="E916" s="33">
        <v>15.2</v>
      </c>
      <c r="F916" s="33">
        <v>15.5</v>
      </c>
      <c r="G916" s="33">
        <v>16.2</v>
      </c>
      <c r="H916" s="33">
        <v>18.5</v>
      </c>
      <c r="I916" s="33">
        <v>20.54</v>
      </c>
      <c r="J916" s="33">
        <v>16.45</v>
      </c>
      <c r="K916" s="33">
        <v>17.86</v>
      </c>
    </row>
    <row r="917" spans="1:11" x14ac:dyDescent="0.3">
      <c r="A917" s="20" t="s">
        <v>592</v>
      </c>
      <c r="B917" s="28" t="s">
        <v>4153</v>
      </c>
      <c r="C917" s="31" t="s">
        <v>3963</v>
      </c>
      <c r="D917" s="33">
        <v>12.55</v>
      </c>
      <c r="E917" s="33">
        <v>15.2</v>
      </c>
      <c r="F917" s="33">
        <v>15.5</v>
      </c>
      <c r="G917" s="33">
        <v>16.2</v>
      </c>
      <c r="H917" s="33">
        <v>18.5</v>
      </c>
      <c r="I917" s="33">
        <v>20.54</v>
      </c>
      <c r="J917" s="33">
        <v>16.45</v>
      </c>
      <c r="K917" s="33">
        <v>17.86</v>
      </c>
    </row>
    <row r="918" spans="1:11" x14ac:dyDescent="0.3">
      <c r="A918" s="20" t="s">
        <v>591</v>
      </c>
      <c r="B918" s="28" t="s">
        <v>4152</v>
      </c>
      <c r="C918" s="31" t="s">
        <v>3963</v>
      </c>
      <c r="D918" s="33">
        <v>12.55</v>
      </c>
      <c r="E918" s="33">
        <v>15.2</v>
      </c>
      <c r="F918" s="33">
        <v>15.5</v>
      </c>
      <c r="G918" s="33">
        <v>16.2</v>
      </c>
      <c r="H918" s="33">
        <v>18.5</v>
      </c>
      <c r="I918" s="33">
        <v>20.54</v>
      </c>
      <c r="J918" s="33">
        <v>16.45</v>
      </c>
      <c r="K918" s="33">
        <v>17.86</v>
      </c>
    </row>
    <row r="919" spans="1:11" x14ac:dyDescent="0.3">
      <c r="A919" s="20" t="s">
        <v>590</v>
      </c>
      <c r="B919" s="28" t="s">
        <v>4151</v>
      </c>
      <c r="C919" s="31" t="s">
        <v>3963</v>
      </c>
      <c r="D919" s="33">
        <v>12.55</v>
      </c>
      <c r="E919" s="33">
        <v>15.2</v>
      </c>
      <c r="F919" s="33">
        <v>15.5</v>
      </c>
      <c r="G919" s="33">
        <v>16.2</v>
      </c>
      <c r="H919" s="33">
        <v>18.5</v>
      </c>
      <c r="I919" s="33">
        <v>20.54</v>
      </c>
      <c r="J919" s="33">
        <v>16.45</v>
      </c>
      <c r="K919" s="33">
        <v>17.86</v>
      </c>
    </row>
    <row r="920" spans="1:11" x14ac:dyDescent="0.3">
      <c r="A920" s="20" t="s">
        <v>589</v>
      </c>
      <c r="B920" s="28" t="s">
        <v>588</v>
      </c>
      <c r="C920" s="31" t="s">
        <v>3963</v>
      </c>
      <c r="D920" s="33">
        <v>12.55</v>
      </c>
      <c r="E920" s="33">
        <v>15.2</v>
      </c>
      <c r="F920" s="33">
        <v>15.5</v>
      </c>
      <c r="G920" s="33">
        <v>16.2</v>
      </c>
      <c r="H920" s="33">
        <v>18.5</v>
      </c>
      <c r="I920" s="33">
        <v>20.54</v>
      </c>
      <c r="J920" s="33">
        <v>16.45</v>
      </c>
      <c r="K920" s="33">
        <v>17.86</v>
      </c>
    </row>
    <row r="921" spans="1:11" x14ac:dyDescent="0.3">
      <c r="A921" s="20" t="s">
        <v>587</v>
      </c>
      <c r="B921" s="28" t="s">
        <v>586</v>
      </c>
      <c r="C921" s="31" t="s">
        <v>3963</v>
      </c>
      <c r="D921" s="33">
        <v>12.55</v>
      </c>
      <c r="E921" s="33">
        <v>15.2</v>
      </c>
      <c r="F921" s="33">
        <v>15.5</v>
      </c>
      <c r="G921" s="33">
        <v>16.2</v>
      </c>
      <c r="H921" s="33">
        <v>18.5</v>
      </c>
      <c r="I921" s="33">
        <v>20.54</v>
      </c>
      <c r="J921" s="33">
        <v>16.45</v>
      </c>
      <c r="K921" s="33">
        <v>17.86</v>
      </c>
    </row>
    <row r="922" spans="1:11" x14ac:dyDescent="0.3">
      <c r="A922" s="20" t="s">
        <v>585</v>
      </c>
      <c r="B922" s="28" t="s">
        <v>584</v>
      </c>
      <c r="C922" s="31" t="s">
        <v>3963</v>
      </c>
      <c r="D922" s="33">
        <v>12.55</v>
      </c>
      <c r="E922" s="33">
        <v>15.2</v>
      </c>
      <c r="F922" s="33">
        <v>15.5</v>
      </c>
      <c r="G922" s="33">
        <v>16.2</v>
      </c>
      <c r="H922" s="33">
        <v>18.5</v>
      </c>
      <c r="I922" s="33">
        <v>20.54</v>
      </c>
      <c r="J922" s="33">
        <v>16.45</v>
      </c>
      <c r="K922" s="33">
        <v>17.86</v>
      </c>
    </row>
    <row r="923" spans="1:11" x14ac:dyDescent="0.3">
      <c r="A923" s="20" t="s">
        <v>583</v>
      </c>
      <c r="B923" s="28" t="s">
        <v>582</v>
      </c>
      <c r="C923" s="31" t="s">
        <v>3963</v>
      </c>
      <c r="D923" s="33">
        <v>12.55</v>
      </c>
      <c r="E923" s="33">
        <v>15.2</v>
      </c>
      <c r="F923" s="33">
        <v>15.5</v>
      </c>
      <c r="G923" s="33">
        <v>16.2</v>
      </c>
      <c r="H923" s="33">
        <v>18.5</v>
      </c>
      <c r="I923" s="33">
        <v>20.54</v>
      </c>
      <c r="J923" s="33">
        <v>16.45</v>
      </c>
      <c r="K923" s="33">
        <v>17.86</v>
      </c>
    </row>
    <row r="924" spans="1:11" x14ac:dyDescent="0.3">
      <c r="A924" s="20" t="s">
        <v>581</v>
      </c>
      <c r="B924" s="28" t="s">
        <v>580</v>
      </c>
      <c r="C924" s="31" t="s">
        <v>3963</v>
      </c>
      <c r="D924" s="33">
        <v>12.55</v>
      </c>
      <c r="E924" s="33">
        <v>15.2</v>
      </c>
      <c r="F924" s="33">
        <v>15.5</v>
      </c>
      <c r="G924" s="33">
        <v>16.2</v>
      </c>
      <c r="H924" s="33">
        <v>18.5</v>
      </c>
      <c r="I924" s="33">
        <v>20.54</v>
      </c>
      <c r="J924" s="33">
        <v>16.45</v>
      </c>
      <c r="K924" s="33">
        <v>17.86</v>
      </c>
    </row>
    <row r="925" spans="1:11" ht="20.399999999999999" x14ac:dyDescent="0.3">
      <c r="A925" s="20" t="s">
        <v>579</v>
      </c>
      <c r="B925" s="28" t="s">
        <v>578</v>
      </c>
      <c r="C925" s="31" t="s">
        <v>3963</v>
      </c>
      <c r="D925" s="33">
        <v>12.55</v>
      </c>
      <c r="E925" s="33">
        <v>15.2</v>
      </c>
      <c r="F925" s="33">
        <v>15.5</v>
      </c>
      <c r="G925" s="33">
        <v>16.2</v>
      </c>
      <c r="H925" s="33">
        <v>18.5</v>
      </c>
      <c r="I925" s="33">
        <v>20.54</v>
      </c>
      <c r="J925" s="33">
        <v>16.45</v>
      </c>
      <c r="K925" s="33">
        <v>17.86</v>
      </c>
    </row>
    <row r="926" spans="1:11" x14ac:dyDescent="0.3">
      <c r="A926" s="20" t="s">
        <v>577</v>
      </c>
      <c r="B926" s="28" t="s">
        <v>4150</v>
      </c>
      <c r="C926" s="31" t="s">
        <v>3963</v>
      </c>
      <c r="D926" s="33">
        <v>12.55</v>
      </c>
      <c r="E926" s="33">
        <v>15.2</v>
      </c>
      <c r="F926" s="33">
        <v>15.5</v>
      </c>
      <c r="G926" s="33">
        <v>16.2</v>
      </c>
      <c r="H926" s="33">
        <v>18.5</v>
      </c>
      <c r="I926" s="33">
        <v>20.54</v>
      </c>
      <c r="J926" s="33">
        <v>16.45</v>
      </c>
      <c r="K926" s="33">
        <v>17.86</v>
      </c>
    </row>
    <row r="927" spans="1:11" x14ac:dyDescent="0.3">
      <c r="A927" s="20" t="s">
        <v>576</v>
      </c>
      <c r="B927" s="28" t="s">
        <v>4149</v>
      </c>
      <c r="C927" s="31" t="s">
        <v>3963</v>
      </c>
      <c r="D927" s="33">
        <v>12.55</v>
      </c>
      <c r="E927" s="33">
        <v>15.2</v>
      </c>
      <c r="F927" s="33">
        <v>15.5</v>
      </c>
      <c r="G927" s="33">
        <v>16.2</v>
      </c>
      <c r="H927" s="33">
        <v>18.5</v>
      </c>
      <c r="I927" s="33">
        <v>20.54</v>
      </c>
      <c r="J927" s="33">
        <v>16.45</v>
      </c>
      <c r="K927" s="33">
        <v>17.86</v>
      </c>
    </row>
    <row r="928" spans="1:11" x14ac:dyDescent="0.3">
      <c r="A928" s="20" t="s">
        <v>575</v>
      </c>
      <c r="B928" s="28" t="s">
        <v>574</v>
      </c>
      <c r="C928" s="31" t="s">
        <v>3963</v>
      </c>
      <c r="D928" s="33">
        <v>12.55</v>
      </c>
      <c r="E928" s="33">
        <v>15.2</v>
      </c>
      <c r="F928" s="33">
        <v>15.5</v>
      </c>
      <c r="G928" s="33">
        <v>16.2</v>
      </c>
      <c r="H928" s="33">
        <v>18.5</v>
      </c>
      <c r="I928" s="33">
        <v>20.54</v>
      </c>
      <c r="J928" s="33">
        <v>16.45</v>
      </c>
      <c r="K928" s="33">
        <v>17.86</v>
      </c>
    </row>
    <row r="929" spans="1:11" x14ac:dyDescent="0.3">
      <c r="A929" s="20" t="s">
        <v>573</v>
      </c>
      <c r="B929" s="28" t="s">
        <v>572</v>
      </c>
      <c r="C929" s="31" t="s">
        <v>3963</v>
      </c>
      <c r="D929" s="33">
        <v>12.55</v>
      </c>
      <c r="E929" s="33">
        <v>15.2</v>
      </c>
      <c r="F929" s="33">
        <v>15.5</v>
      </c>
      <c r="G929" s="33">
        <v>16.2</v>
      </c>
      <c r="H929" s="33">
        <v>18.5</v>
      </c>
      <c r="I929" s="33">
        <v>20.54</v>
      </c>
      <c r="J929" s="33">
        <v>16.45</v>
      </c>
      <c r="K929" s="33">
        <v>17.86</v>
      </c>
    </row>
    <row r="930" spans="1:11" ht="20.399999999999999" x14ac:dyDescent="0.3">
      <c r="A930" s="20" t="s">
        <v>571</v>
      </c>
      <c r="B930" s="28" t="s">
        <v>570</v>
      </c>
      <c r="C930" s="31" t="s">
        <v>3963</v>
      </c>
      <c r="D930" s="33">
        <v>12.55</v>
      </c>
      <c r="E930" s="33">
        <v>15.2</v>
      </c>
      <c r="F930" s="33">
        <v>15.5</v>
      </c>
      <c r="G930" s="33">
        <v>16.2</v>
      </c>
      <c r="H930" s="33">
        <v>18.5</v>
      </c>
      <c r="I930" s="33">
        <v>20.54</v>
      </c>
      <c r="J930" s="33">
        <v>16.45</v>
      </c>
      <c r="K930" s="33">
        <v>17.86</v>
      </c>
    </row>
    <row r="931" spans="1:11" x14ac:dyDescent="0.3">
      <c r="A931" s="20" t="s">
        <v>569</v>
      </c>
      <c r="B931" s="28" t="s">
        <v>568</v>
      </c>
      <c r="C931" s="31" t="s">
        <v>3963</v>
      </c>
      <c r="D931" s="33">
        <v>12.55</v>
      </c>
      <c r="E931" s="33">
        <v>15.2</v>
      </c>
      <c r="F931" s="33">
        <v>15.5</v>
      </c>
      <c r="G931" s="33">
        <v>16.2</v>
      </c>
      <c r="H931" s="33">
        <v>18.5</v>
      </c>
      <c r="I931" s="33">
        <v>20.54</v>
      </c>
      <c r="J931" s="33">
        <v>16.45</v>
      </c>
      <c r="K931" s="33">
        <v>17.86</v>
      </c>
    </row>
    <row r="932" spans="1:11" ht="20.399999999999999" x14ac:dyDescent="0.3">
      <c r="A932" s="20" t="s">
        <v>567</v>
      </c>
      <c r="B932" s="28" t="s">
        <v>566</v>
      </c>
      <c r="C932" s="31" t="s">
        <v>3963</v>
      </c>
      <c r="D932" s="33">
        <v>12.55</v>
      </c>
      <c r="E932" s="33">
        <v>15.2</v>
      </c>
      <c r="F932" s="33">
        <v>15.5</v>
      </c>
      <c r="G932" s="33">
        <v>16.2</v>
      </c>
      <c r="H932" s="33">
        <v>18.5</v>
      </c>
      <c r="I932" s="33">
        <v>20.54</v>
      </c>
      <c r="J932" s="33">
        <v>16.45</v>
      </c>
      <c r="K932" s="33">
        <v>17.86</v>
      </c>
    </row>
    <row r="933" spans="1:11" x14ac:dyDescent="0.3">
      <c r="A933" s="20" t="s">
        <v>565</v>
      </c>
      <c r="B933" s="28" t="s">
        <v>564</v>
      </c>
      <c r="C933" s="31" t="s">
        <v>3963</v>
      </c>
      <c r="D933" s="33">
        <v>16.04</v>
      </c>
      <c r="E933" s="33">
        <v>18.690000000000001</v>
      </c>
      <c r="F933" s="33">
        <v>18.989999999999998</v>
      </c>
      <c r="G933" s="33">
        <v>19.690000000000001</v>
      </c>
      <c r="H933" s="33">
        <v>21.99</v>
      </c>
      <c r="I933" s="33">
        <v>24.03</v>
      </c>
      <c r="J933" s="33">
        <v>19.940000000000001</v>
      </c>
      <c r="K933" s="33">
        <v>21.35</v>
      </c>
    </row>
    <row r="934" spans="1:11" x14ac:dyDescent="0.3">
      <c r="A934" s="20" t="s">
        <v>563</v>
      </c>
      <c r="B934" s="28" t="s">
        <v>562</v>
      </c>
      <c r="C934" s="31" t="s">
        <v>3963</v>
      </c>
      <c r="D934" s="33">
        <v>15.68</v>
      </c>
      <c r="E934" s="33">
        <v>18.329999999999998</v>
      </c>
      <c r="F934" s="33">
        <v>18.63</v>
      </c>
      <c r="G934" s="33">
        <v>19.329999999999998</v>
      </c>
      <c r="H934" s="33">
        <v>21.63</v>
      </c>
      <c r="I934" s="33">
        <v>23.67</v>
      </c>
      <c r="J934" s="33">
        <v>19.579999999999998</v>
      </c>
      <c r="K934" s="33">
        <v>20.99</v>
      </c>
    </row>
    <row r="935" spans="1:11" x14ac:dyDescent="0.3">
      <c r="A935" s="20" t="s">
        <v>561</v>
      </c>
      <c r="B935" s="28" t="s">
        <v>560</v>
      </c>
      <c r="C935" s="31" t="s">
        <v>3963</v>
      </c>
      <c r="D935" s="33">
        <v>15.68</v>
      </c>
      <c r="E935" s="33">
        <v>18.329999999999998</v>
      </c>
      <c r="F935" s="33">
        <v>18.63</v>
      </c>
      <c r="G935" s="33">
        <v>19.329999999999998</v>
      </c>
      <c r="H935" s="33">
        <v>21.63</v>
      </c>
      <c r="I935" s="33">
        <v>23.67</v>
      </c>
      <c r="J935" s="33">
        <v>19.579999999999998</v>
      </c>
      <c r="K935" s="33">
        <v>20.99</v>
      </c>
    </row>
    <row r="936" spans="1:11" ht="20.399999999999999" x14ac:dyDescent="0.3">
      <c r="A936" s="20" t="s">
        <v>559</v>
      </c>
      <c r="B936" s="28" t="s">
        <v>558</v>
      </c>
      <c r="C936" s="31" t="s">
        <v>3963</v>
      </c>
      <c r="D936" s="33">
        <v>12.55</v>
      </c>
      <c r="E936" s="33">
        <v>15.2</v>
      </c>
      <c r="F936" s="33">
        <v>15.5</v>
      </c>
      <c r="G936" s="33">
        <v>16.2</v>
      </c>
      <c r="H936" s="33">
        <v>18.5</v>
      </c>
      <c r="I936" s="33">
        <v>20.54</v>
      </c>
      <c r="J936" s="33">
        <v>16.45</v>
      </c>
      <c r="K936" s="33">
        <v>17.86</v>
      </c>
    </row>
    <row r="937" spans="1:11" x14ac:dyDescent="0.3">
      <c r="A937" s="20" t="s">
        <v>557</v>
      </c>
      <c r="B937" s="28" t="s">
        <v>556</v>
      </c>
      <c r="C937" s="31" t="s">
        <v>3963</v>
      </c>
      <c r="D937" s="33">
        <v>12.55</v>
      </c>
      <c r="E937" s="33">
        <v>15.2</v>
      </c>
      <c r="F937" s="33">
        <v>15.5</v>
      </c>
      <c r="G937" s="33">
        <v>16.2</v>
      </c>
      <c r="H937" s="33">
        <v>18.5</v>
      </c>
      <c r="I937" s="33">
        <v>20.54</v>
      </c>
      <c r="J937" s="33">
        <v>16.45</v>
      </c>
      <c r="K937" s="33">
        <v>17.86</v>
      </c>
    </row>
    <row r="938" spans="1:11" ht="20.399999999999999" x14ac:dyDescent="0.3">
      <c r="A938" s="20" t="s">
        <v>555</v>
      </c>
      <c r="B938" s="28" t="s">
        <v>554</v>
      </c>
      <c r="C938" s="31" t="s">
        <v>3963</v>
      </c>
      <c r="D938" s="33">
        <v>12.55</v>
      </c>
      <c r="E938" s="33">
        <v>15.2</v>
      </c>
      <c r="F938" s="33">
        <v>15.5</v>
      </c>
      <c r="G938" s="33">
        <v>16.2</v>
      </c>
      <c r="H938" s="33">
        <v>18.5</v>
      </c>
      <c r="I938" s="33">
        <v>20.54</v>
      </c>
      <c r="J938" s="33">
        <v>16.45</v>
      </c>
      <c r="K938" s="33">
        <v>17.86</v>
      </c>
    </row>
    <row r="939" spans="1:11" x14ac:dyDescent="0.3">
      <c r="A939" s="20" t="s">
        <v>553</v>
      </c>
      <c r="B939" s="28" t="s">
        <v>552</v>
      </c>
      <c r="C939" s="31" t="s">
        <v>3963</v>
      </c>
      <c r="D939" s="33">
        <v>12.55</v>
      </c>
      <c r="E939" s="33">
        <v>15.2</v>
      </c>
      <c r="F939" s="33">
        <v>15.5</v>
      </c>
      <c r="G939" s="33">
        <v>16.2</v>
      </c>
      <c r="H939" s="33">
        <v>18.5</v>
      </c>
      <c r="I939" s="33">
        <v>20.54</v>
      </c>
      <c r="J939" s="33">
        <v>16.45</v>
      </c>
      <c r="K939" s="33">
        <v>17.86</v>
      </c>
    </row>
    <row r="940" spans="1:11" ht="20.399999999999999" x14ac:dyDescent="0.3">
      <c r="A940" s="20" t="s">
        <v>551</v>
      </c>
      <c r="B940" s="28" t="s">
        <v>4148</v>
      </c>
      <c r="C940" s="31" t="s">
        <v>3963</v>
      </c>
      <c r="D940" s="33">
        <v>12.55</v>
      </c>
      <c r="E940" s="33">
        <v>15.2</v>
      </c>
      <c r="F940" s="33">
        <v>15.5</v>
      </c>
      <c r="G940" s="33">
        <v>16.2</v>
      </c>
      <c r="H940" s="33">
        <v>18.5</v>
      </c>
      <c r="I940" s="33">
        <v>20.54</v>
      </c>
      <c r="J940" s="33">
        <v>16.45</v>
      </c>
      <c r="K940" s="33">
        <v>17.86</v>
      </c>
    </row>
    <row r="941" spans="1:11" x14ac:dyDescent="0.3">
      <c r="A941" s="20" t="s">
        <v>550</v>
      </c>
      <c r="B941" s="28" t="s">
        <v>4147</v>
      </c>
      <c r="C941" s="31" t="s">
        <v>3963</v>
      </c>
      <c r="D941" s="33">
        <v>12.55</v>
      </c>
      <c r="E941" s="33">
        <v>15.2</v>
      </c>
      <c r="F941" s="33">
        <v>15.5</v>
      </c>
      <c r="G941" s="33">
        <v>16.2</v>
      </c>
      <c r="H941" s="33">
        <v>18.5</v>
      </c>
      <c r="I941" s="33">
        <v>20.54</v>
      </c>
      <c r="J941" s="33">
        <v>16.45</v>
      </c>
      <c r="K941" s="33">
        <v>17.86</v>
      </c>
    </row>
    <row r="942" spans="1:11" x14ac:dyDescent="0.3">
      <c r="A942" s="20" t="s">
        <v>549</v>
      </c>
      <c r="B942" s="28" t="s">
        <v>548</v>
      </c>
      <c r="C942" s="31" t="s">
        <v>3963</v>
      </c>
      <c r="D942" s="33">
        <v>12.55</v>
      </c>
      <c r="E942" s="33">
        <v>15.2</v>
      </c>
      <c r="F942" s="33">
        <v>15.5</v>
      </c>
      <c r="G942" s="33">
        <v>16.2</v>
      </c>
      <c r="H942" s="33">
        <v>18.5</v>
      </c>
      <c r="I942" s="33">
        <v>20.54</v>
      </c>
      <c r="J942" s="33">
        <v>16.45</v>
      </c>
      <c r="K942" s="33">
        <v>17.86</v>
      </c>
    </row>
    <row r="943" spans="1:11" ht="20.399999999999999" x14ac:dyDescent="0.3">
      <c r="A943" s="20" t="s">
        <v>547</v>
      </c>
      <c r="B943" s="28" t="s">
        <v>546</v>
      </c>
      <c r="C943" s="31" t="s">
        <v>3963</v>
      </c>
      <c r="D943" s="33">
        <v>12.55</v>
      </c>
      <c r="E943" s="33">
        <v>15.2</v>
      </c>
      <c r="F943" s="33">
        <v>15.5</v>
      </c>
      <c r="G943" s="33">
        <v>16.2</v>
      </c>
      <c r="H943" s="33">
        <v>18.5</v>
      </c>
      <c r="I943" s="33">
        <v>20.54</v>
      </c>
      <c r="J943" s="33">
        <v>16.45</v>
      </c>
      <c r="K943" s="33">
        <v>17.86</v>
      </c>
    </row>
    <row r="944" spans="1:11" x14ac:dyDescent="0.3">
      <c r="A944" s="20" t="s">
        <v>545</v>
      </c>
      <c r="B944" s="28" t="s">
        <v>544</v>
      </c>
      <c r="C944" s="31" t="s">
        <v>3963</v>
      </c>
      <c r="D944" s="33">
        <v>12.55</v>
      </c>
      <c r="E944" s="33">
        <v>15.2</v>
      </c>
      <c r="F944" s="33">
        <v>15.5</v>
      </c>
      <c r="G944" s="33">
        <v>16.2</v>
      </c>
      <c r="H944" s="33">
        <v>18.5</v>
      </c>
      <c r="I944" s="33">
        <v>20.54</v>
      </c>
      <c r="J944" s="33">
        <v>16.45</v>
      </c>
      <c r="K944" s="33">
        <v>17.86</v>
      </c>
    </row>
    <row r="945" spans="1:11" x14ac:dyDescent="0.3">
      <c r="A945" s="20" t="s">
        <v>543</v>
      </c>
      <c r="B945" s="28" t="s">
        <v>4146</v>
      </c>
      <c r="C945" s="31" t="s">
        <v>3963</v>
      </c>
      <c r="D945" s="33">
        <v>12.55</v>
      </c>
      <c r="E945" s="33">
        <v>15.2</v>
      </c>
      <c r="F945" s="33">
        <v>15.5</v>
      </c>
      <c r="G945" s="33">
        <v>16.2</v>
      </c>
      <c r="H945" s="33">
        <v>18.5</v>
      </c>
      <c r="I945" s="33">
        <v>20.54</v>
      </c>
      <c r="J945" s="33">
        <v>16.45</v>
      </c>
      <c r="K945" s="33">
        <v>17.86</v>
      </c>
    </row>
    <row r="946" spans="1:11" ht="20.399999999999999" x14ac:dyDescent="0.3">
      <c r="A946" s="20" t="s">
        <v>542</v>
      </c>
      <c r="B946" s="28" t="s">
        <v>4145</v>
      </c>
      <c r="C946" s="31" t="s">
        <v>3963</v>
      </c>
      <c r="D946" s="33">
        <v>12.55</v>
      </c>
      <c r="E946" s="33">
        <v>15.2</v>
      </c>
      <c r="F946" s="33">
        <v>15.5</v>
      </c>
      <c r="G946" s="33">
        <v>16.2</v>
      </c>
      <c r="H946" s="33">
        <v>18.5</v>
      </c>
      <c r="I946" s="33">
        <v>20.54</v>
      </c>
      <c r="J946" s="33">
        <v>16.45</v>
      </c>
      <c r="K946" s="33">
        <v>17.86</v>
      </c>
    </row>
    <row r="947" spans="1:11" x14ac:dyDescent="0.3">
      <c r="A947" s="20" t="s">
        <v>541</v>
      </c>
      <c r="B947" s="28" t="s">
        <v>4144</v>
      </c>
      <c r="C947" s="31" t="s">
        <v>3963</v>
      </c>
      <c r="D947" s="33">
        <v>12.55</v>
      </c>
      <c r="E947" s="33">
        <v>15.2</v>
      </c>
      <c r="F947" s="33">
        <v>15.5</v>
      </c>
      <c r="G947" s="33">
        <v>16.2</v>
      </c>
      <c r="H947" s="33">
        <v>18.5</v>
      </c>
      <c r="I947" s="33">
        <v>20.54</v>
      </c>
      <c r="J947" s="33">
        <v>16.45</v>
      </c>
      <c r="K947" s="33">
        <v>17.86</v>
      </c>
    </row>
    <row r="948" spans="1:11" ht="20.399999999999999" x14ac:dyDescent="0.3">
      <c r="A948" s="20" t="s">
        <v>540</v>
      </c>
      <c r="B948" s="28" t="s">
        <v>4143</v>
      </c>
      <c r="C948" s="31" t="s">
        <v>3963</v>
      </c>
      <c r="D948" s="33">
        <v>12.55</v>
      </c>
      <c r="E948" s="33">
        <v>15.2</v>
      </c>
      <c r="F948" s="33">
        <v>15.5</v>
      </c>
      <c r="G948" s="33">
        <v>16.2</v>
      </c>
      <c r="H948" s="33">
        <v>18.5</v>
      </c>
      <c r="I948" s="33">
        <v>20.54</v>
      </c>
      <c r="J948" s="33">
        <v>16.45</v>
      </c>
      <c r="K948" s="33">
        <v>17.86</v>
      </c>
    </row>
    <row r="949" spans="1:11" ht="20.399999999999999" x14ac:dyDescent="0.3">
      <c r="A949" s="20" t="s">
        <v>539</v>
      </c>
      <c r="B949" s="28" t="s">
        <v>538</v>
      </c>
      <c r="C949" s="31" t="s">
        <v>3963</v>
      </c>
      <c r="D949" s="33">
        <v>12.55</v>
      </c>
      <c r="E949" s="33">
        <v>15.2</v>
      </c>
      <c r="F949" s="33">
        <v>15.5</v>
      </c>
      <c r="G949" s="33">
        <v>16.2</v>
      </c>
      <c r="H949" s="33">
        <v>18.5</v>
      </c>
      <c r="I949" s="33">
        <v>20.54</v>
      </c>
      <c r="J949" s="33">
        <v>16.45</v>
      </c>
      <c r="K949" s="33">
        <v>17.86</v>
      </c>
    </row>
    <row r="950" spans="1:11" x14ac:dyDescent="0.3">
      <c r="A950" s="20" t="s">
        <v>537</v>
      </c>
      <c r="B950" s="28" t="s">
        <v>536</v>
      </c>
      <c r="C950" s="31" t="s">
        <v>3963</v>
      </c>
      <c r="D950" s="33">
        <v>12.55</v>
      </c>
      <c r="E950" s="33">
        <v>15.2</v>
      </c>
      <c r="F950" s="33">
        <v>15.5</v>
      </c>
      <c r="G950" s="33">
        <v>16.2</v>
      </c>
      <c r="H950" s="33">
        <v>18.5</v>
      </c>
      <c r="I950" s="33">
        <v>20.54</v>
      </c>
      <c r="J950" s="33">
        <v>16.45</v>
      </c>
      <c r="K950" s="33">
        <v>17.86</v>
      </c>
    </row>
    <row r="951" spans="1:11" x14ac:dyDescent="0.3">
      <c r="A951" s="20" t="s">
        <v>535</v>
      </c>
      <c r="B951" s="28" t="s">
        <v>4142</v>
      </c>
      <c r="C951" s="31" t="s">
        <v>3963</v>
      </c>
      <c r="D951" s="33">
        <v>12.55</v>
      </c>
      <c r="E951" s="33">
        <v>15.2</v>
      </c>
      <c r="F951" s="33">
        <v>15.5</v>
      </c>
      <c r="G951" s="33">
        <v>16.2</v>
      </c>
      <c r="H951" s="33">
        <v>18.5</v>
      </c>
      <c r="I951" s="33">
        <v>20.54</v>
      </c>
      <c r="J951" s="33">
        <v>16.45</v>
      </c>
      <c r="K951" s="33">
        <v>17.86</v>
      </c>
    </row>
    <row r="952" spans="1:11" ht="20.399999999999999" x14ac:dyDescent="0.3">
      <c r="A952" s="20" t="s">
        <v>534</v>
      </c>
      <c r="B952" s="28" t="s">
        <v>533</v>
      </c>
      <c r="C952" s="31" t="s">
        <v>3963</v>
      </c>
      <c r="D952" s="33">
        <v>12.55</v>
      </c>
      <c r="E952" s="33">
        <v>15.2</v>
      </c>
      <c r="F952" s="33">
        <v>15.5</v>
      </c>
      <c r="G952" s="33">
        <v>16.2</v>
      </c>
      <c r="H952" s="33">
        <v>18.5</v>
      </c>
      <c r="I952" s="33">
        <v>20.54</v>
      </c>
      <c r="J952" s="33">
        <v>16.45</v>
      </c>
      <c r="K952" s="33">
        <v>17.86</v>
      </c>
    </row>
    <row r="953" spans="1:11" x14ac:dyDescent="0.3">
      <c r="A953" s="20" t="s">
        <v>532</v>
      </c>
      <c r="B953" s="28" t="s">
        <v>4141</v>
      </c>
      <c r="C953" s="31" t="s">
        <v>3963</v>
      </c>
      <c r="D953" s="33">
        <v>12.55</v>
      </c>
      <c r="E953" s="33">
        <v>15.2</v>
      </c>
      <c r="F953" s="33">
        <v>15.5</v>
      </c>
      <c r="G953" s="33">
        <v>16.2</v>
      </c>
      <c r="H953" s="33">
        <v>18.5</v>
      </c>
      <c r="I953" s="33">
        <v>20.54</v>
      </c>
      <c r="J953" s="33">
        <v>16.45</v>
      </c>
      <c r="K953" s="33">
        <v>17.86</v>
      </c>
    </row>
    <row r="954" spans="1:11" x14ac:dyDescent="0.3">
      <c r="A954" s="20" t="s">
        <v>531</v>
      </c>
      <c r="B954" s="28" t="s">
        <v>530</v>
      </c>
      <c r="C954" s="31" t="s">
        <v>3963</v>
      </c>
      <c r="D954" s="33">
        <v>12.55</v>
      </c>
      <c r="E954" s="33">
        <v>15.2</v>
      </c>
      <c r="F954" s="33">
        <v>15.5</v>
      </c>
      <c r="G954" s="33">
        <v>16.2</v>
      </c>
      <c r="H954" s="33">
        <v>18.5</v>
      </c>
      <c r="I954" s="33">
        <v>20.54</v>
      </c>
      <c r="J954" s="33">
        <v>16.45</v>
      </c>
      <c r="K954" s="33">
        <v>17.86</v>
      </c>
    </row>
    <row r="955" spans="1:11" ht="20.399999999999999" x14ac:dyDescent="0.3">
      <c r="A955" s="20" t="s">
        <v>529</v>
      </c>
      <c r="B955" s="28" t="s">
        <v>528</v>
      </c>
      <c r="C955" s="31" t="s">
        <v>3963</v>
      </c>
      <c r="D955" s="33">
        <v>12.55</v>
      </c>
      <c r="E955" s="33">
        <v>15.2</v>
      </c>
      <c r="F955" s="33">
        <v>15.5</v>
      </c>
      <c r="G955" s="33">
        <v>16.2</v>
      </c>
      <c r="H955" s="33">
        <v>18.5</v>
      </c>
      <c r="I955" s="33">
        <v>20.54</v>
      </c>
      <c r="J955" s="33">
        <v>16.45</v>
      </c>
      <c r="K955" s="33">
        <v>17.86</v>
      </c>
    </row>
    <row r="956" spans="1:11" ht="20.399999999999999" x14ac:dyDescent="0.3">
      <c r="A956" s="20" t="s">
        <v>527</v>
      </c>
      <c r="B956" s="28" t="s">
        <v>4140</v>
      </c>
      <c r="C956" s="31" t="s">
        <v>3963</v>
      </c>
      <c r="D956" s="33">
        <v>12.55</v>
      </c>
      <c r="E956" s="33">
        <v>15.2</v>
      </c>
      <c r="F956" s="33">
        <v>15.5</v>
      </c>
      <c r="G956" s="33">
        <v>16.2</v>
      </c>
      <c r="H956" s="33">
        <v>18.5</v>
      </c>
      <c r="I956" s="33">
        <v>20.54</v>
      </c>
      <c r="J956" s="33">
        <v>16.45</v>
      </c>
      <c r="K956" s="33">
        <v>17.86</v>
      </c>
    </row>
    <row r="957" spans="1:11" ht="20.399999999999999" x14ac:dyDescent="0.3">
      <c r="A957" s="20" t="s">
        <v>526</v>
      </c>
      <c r="B957" s="28" t="s">
        <v>525</v>
      </c>
      <c r="C957" s="31" t="s">
        <v>3963</v>
      </c>
      <c r="D957" s="33">
        <v>12.55</v>
      </c>
      <c r="E957" s="33">
        <v>15.2</v>
      </c>
      <c r="F957" s="33">
        <v>15.5</v>
      </c>
      <c r="G957" s="33">
        <v>16.2</v>
      </c>
      <c r="H957" s="33">
        <v>18.5</v>
      </c>
      <c r="I957" s="33">
        <v>20.54</v>
      </c>
      <c r="J957" s="33">
        <v>16.45</v>
      </c>
      <c r="K957" s="33">
        <v>17.86</v>
      </c>
    </row>
    <row r="958" spans="1:11" ht="20.399999999999999" x14ac:dyDescent="0.3">
      <c r="A958" s="20" t="s">
        <v>524</v>
      </c>
      <c r="B958" s="28" t="s">
        <v>4139</v>
      </c>
      <c r="C958" s="31" t="s">
        <v>3963</v>
      </c>
      <c r="D958" s="33">
        <v>12.55</v>
      </c>
      <c r="E958" s="33">
        <v>15.2</v>
      </c>
      <c r="F958" s="33">
        <v>15.5</v>
      </c>
      <c r="G958" s="33">
        <v>16.2</v>
      </c>
      <c r="H958" s="33">
        <v>18.5</v>
      </c>
      <c r="I958" s="33">
        <v>20.54</v>
      </c>
      <c r="J958" s="33">
        <v>16.45</v>
      </c>
      <c r="K958" s="33">
        <v>17.86</v>
      </c>
    </row>
    <row r="959" spans="1:11" ht="20.399999999999999" x14ac:dyDescent="0.3">
      <c r="A959" s="20" t="s">
        <v>523</v>
      </c>
      <c r="B959" s="28" t="s">
        <v>4138</v>
      </c>
      <c r="C959" s="31" t="s">
        <v>3963</v>
      </c>
      <c r="D959" s="33">
        <v>12.55</v>
      </c>
      <c r="E959" s="33">
        <v>15.2</v>
      </c>
      <c r="F959" s="33">
        <v>15.5</v>
      </c>
      <c r="G959" s="33">
        <v>16.2</v>
      </c>
      <c r="H959" s="33">
        <v>18.5</v>
      </c>
      <c r="I959" s="33">
        <v>20.54</v>
      </c>
      <c r="J959" s="33">
        <v>16.45</v>
      </c>
      <c r="K959" s="33">
        <v>17.86</v>
      </c>
    </row>
    <row r="960" spans="1:11" ht="20.399999999999999" x14ac:dyDescent="0.3">
      <c r="A960" s="20" t="s">
        <v>522</v>
      </c>
      <c r="B960" s="28" t="s">
        <v>521</v>
      </c>
      <c r="C960" s="31" t="s">
        <v>3963</v>
      </c>
      <c r="D960" s="33">
        <v>12.55</v>
      </c>
      <c r="E960" s="33">
        <v>15.2</v>
      </c>
      <c r="F960" s="33">
        <v>15.5</v>
      </c>
      <c r="G960" s="33">
        <v>16.2</v>
      </c>
      <c r="H960" s="33">
        <v>18.5</v>
      </c>
      <c r="I960" s="33">
        <v>20.54</v>
      </c>
      <c r="J960" s="33">
        <v>16.45</v>
      </c>
      <c r="K960" s="33">
        <v>17.86</v>
      </c>
    </row>
    <row r="961" spans="1:11" ht="20.399999999999999" x14ac:dyDescent="0.3">
      <c r="A961" s="20" t="s">
        <v>520</v>
      </c>
      <c r="B961" s="28" t="s">
        <v>519</v>
      </c>
      <c r="C961" s="31" t="s">
        <v>3963</v>
      </c>
      <c r="D961" s="33">
        <v>12.55</v>
      </c>
      <c r="E961" s="33">
        <v>15.2</v>
      </c>
      <c r="F961" s="33">
        <v>15.5</v>
      </c>
      <c r="G961" s="33">
        <v>16.2</v>
      </c>
      <c r="H961" s="33">
        <v>18.5</v>
      </c>
      <c r="I961" s="33">
        <v>20.54</v>
      </c>
      <c r="J961" s="33">
        <v>16.45</v>
      </c>
      <c r="K961" s="33">
        <v>17.86</v>
      </c>
    </row>
    <row r="962" spans="1:11" x14ac:dyDescent="0.3">
      <c r="A962" s="20" t="s">
        <v>518</v>
      </c>
      <c r="B962" s="28" t="s">
        <v>4137</v>
      </c>
      <c r="C962" s="31" t="s">
        <v>3963</v>
      </c>
      <c r="D962" s="33">
        <v>12.55</v>
      </c>
      <c r="E962" s="33">
        <v>15.2</v>
      </c>
      <c r="F962" s="33">
        <v>15.5</v>
      </c>
      <c r="G962" s="33">
        <v>16.2</v>
      </c>
      <c r="H962" s="33">
        <v>18.5</v>
      </c>
      <c r="I962" s="33">
        <v>20.54</v>
      </c>
      <c r="J962" s="33">
        <v>16.45</v>
      </c>
      <c r="K962" s="33">
        <v>17.86</v>
      </c>
    </row>
    <row r="963" spans="1:11" x14ac:dyDescent="0.3">
      <c r="A963" s="20" t="s">
        <v>517</v>
      </c>
      <c r="B963" s="28" t="s">
        <v>4136</v>
      </c>
      <c r="C963" s="31" t="s">
        <v>3963</v>
      </c>
      <c r="D963" s="33">
        <v>12.55</v>
      </c>
      <c r="E963" s="33">
        <v>15.2</v>
      </c>
      <c r="F963" s="33">
        <v>15.5</v>
      </c>
      <c r="G963" s="33">
        <v>16.2</v>
      </c>
      <c r="H963" s="33">
        <v>18.5</v>
      </c>
      <c r="I963" s="33">
        <v>20.54</v>
      </c>
      <c r="J963" s="33">
        <v>16.45</v>
      </c>
      <c r="K963" s="33">
        <v>17.86</v>
      </c>
    </row>
    <row r="964" spans="1:11" ht="20.399999999999999" x14ac:dyDescent="0.3">
      <c r="A964" s="20" t="s">
        <v>516</v>
      </c>
      <c r="B964" s="28" t="s">
        <v>4135</v>
      </c>
      <c r="C964" s="31" t="s">
        <v>3963</v>
      </c>
      <c r="D964" s="33">
        <v>12.55</v>
      </c>
      <c r="E964" s="33">
        <v>15.2</v>
      </c>
      <c r="F964" s="33">
        <v>15.5</v>
      </c>
      <c r="G964" s="33">
        <v>16.2</v>
      </c>
      <c r="H964" s="33">
        <v>18.5</v>
      </c>
      <c r="I964" s="33">
        <v>20.54</v>
      </c>
      <c r="J964" s="33">
        <v>16.45</v>
      </c>
      <c r="K964" s="33">
        <v>17.86</v>
      </c>
    </row>
    <row r="965" spans="1:11" ht="20.399999999999999" x14ac:dyDescent="0.3">
      <c r="A965" s="20" t="s">
        <v>515</v>
      </c>
      <c r="B965" s="28" t="s">
        <v>4134</v>
      </c>
      <c r="C965" s="31" t="s">
        <v>3963</v>
      </c>
      <c r="D965" s="33">
        <v>12.55</v>
      </c>
      <c r="E965" s="33">
        <v>15.2</v>
      </c>
      <c r="F965" s="33">
        <v>15.5</v>
      </c>
      <c r="G965" s="33">
        <v>16.2</v>
      </c>
      <c r="H965" s="33">
        <v>18.5</v>
      </c>
      <c r="I965" s="33">
        <v>20.54</v>
      </c>
      <c r="J965" s="33">
        <v>16.45</v>
      </c>
      <c r="K965" s="33">
        <v>17.86</v>
      </c>
    </row>
    <row r="966" spans="1:11" x14ac:dyDescent="0.3">
      <c r="A966" s="20" t="s">
        <v>514</v>
      </c>
      <c r="B966" s="28" t="s">
        <v>4133</v>
      </c>
      <c r="C966" s="31" t="s">
        <v>3963</v>
      </c>
      <c r="D966" s="33">
        <v>12.55</v>
      </c>
      <c r="E966" s="33">
        <v>15.2</v>
      </c>
      <c r="F966" s="33">
        <v>15.5</v>
      </c>
      <c r="G966" s="33">
        <v>16.2</v>
      </c>
      <c r="H966" s="33">
        <v>18.5</v>
      </c>
      <c r="I966" s="33">
        <v>20.54</v>
      </c>
      <c r="J966" s="33">
        <v>16.45</v>
      </c>
      <c r="K966" s="33">
        <v>17.86</v>
      </c>
    </row>
    <row r="967" spans="1:11" x14ac:dyDescent="0.3">
      <c r="A967" s="20" t="s">
        <v>513</v>
      </c>
      <c r="B967" s="28" t="s">
        <v>4132</v>
      </c>
      <c r="C967" s="31" t="s">
        <v>3963</v>
      </c>
      <c r="D967" s="33">
        <v>12.55</v>
      </c>
      <c r="E967" s="33">
        <v>15.2</v>
      </c>
      <c r="F967" s="33">
        <v>15.5</v>
      </c>
      <c r="G967" s="33">
        <v>16.2</v>
      </c>
      <c r="H967" s="33">
        <v>18.5</v>
      </c>
      <c r="I967" s="33">
        <v>20.54</v>
      </c>
      <c r="J967" s="33">
        <v>16.45</v>
      </c>
      <c r="K967" s="33">
        <v>17.86</v>
      </c>
    </row>
    <row r="968" spans="1:11" ht="20.399999999999999" x14ac:dyDescent="0.3">
      <c r="A968" s="20" t="s">
        <v>512</v>
      </c>
      <c r="B968" s="28" t="s">
        <v>4131</v>
      </c>
      <c r="C968" s="31" t="s">
        <v>3963</v>
      </c>
      <c r="D968" s="33">
        <v>12.55</v>
      </c>
      <c r="E968" s="33">
        <v>15.2</v>
      </c>
      <c r="F968" s="33">
        <v>15.5</v>
      </c>
      <c r="G968" s="33">
        <v>16.2</v>
      </c>
      <c r="H968" s="33">
        <v>18.5</v>
      </c>
      <c r="I968" s="33">
        <v>20.54</v>
      </c>
      <c r="J968" s="33">
        <v>16.45</v>
      </c>
      <c r="K968" s="33">
        <v>17.86</v>
      </c>
    </row>
    <row r="969" spans="1:11" x14ac:dyDescent="0.3">
      <c r="A969" s="20" t="s">
        <v>511</v>
      </c>
      <c r="B969" s="28" t="s">
        <v>4130</v>
      </c>
      <c r="C969" s="31" t="s">
        <v>3963</v>
      </c>
      <c r="D969" s="33">
        <v>12.55</v>
      </c>
      <c r="E969" s="33">
        <v>15.2</v>
      </c>
      <c r="F969" s="33">
        <v>15.5</v>
      </c>
      <c r="G969" s="33">
        <v>16.2</v>
      </c>
      <c r="H969" s="33">
        <v>18.5</v>
      </c>
      <c r="I969" s="33">
        <v>20.54</v>
      </c>
      <c r="J969" s="33">
        <v>16.45</v>
      </c>
      <c r="K969" s="33">
        <v>17.86</v>
      </c>
    </row>
    <row r="970" spans="1:11" x14ac:dyDescent="0.3">
      <c r="A970" s="20" t="s">
        <v>510</v>
      </c>
      <c r="B970" s="28" t="s">
        <v>4129</v>
      </c>
      <c r="C970" s="31" t="s">
        <v>3963</v>
      </c>
      <c r="D970" s="33">
        <v>12.55</v>
      </c>
      <c r="E970" s="33">
        <v>15.2</v>
      </c>
      <c r="F970" s="33">
        <v>15.5</v>
      </c>
      <c r="G970" s="33">
        <v>16.2</v>
      </c>
      <c r="H970" s="33">
        <v>18.5</v>
      </c>
      <c r="I970" s="33">
        <v>20.54</v>
      </c>
      <c r="J970" s="33">
        <v>16.45</v>
      </c>
      <c r="K970" s="33">
        <v>17.86</v>
      </c>
    </row>
    <row r="971" spans="1:11" ht="20.399999999999999" x14ac:dyDescent="0.3">
      <c r="A971" s="20" t="s">
        <v>509</v>
      </c>
      <c r="B971" s="28" t="s">
        <v>4128</v>
      </c>
      <c r="C971" s="31" t="s">
        <v>3963</v>
      </c>
      <c r="D971" s="33">
        <v>12.55</v>
      </c>
      <c r="E971" s="33">
        <v>15.2</v>
      </c>
      <c r="F971" s="33">
        <v>15.5</v>
      </c>
      <c r="G971" s="33">
        <v>16.2</v>
      </c>
      <c r="H971" s="33">
        <v>18.5</v>
      </c>
      <c r="I971" s="33">
        <v>20.54</v>
      </c>
      <c r="J971" s="33">
        <v>16.45</v>
      </c>
      <c r="K971" s="33">
        <v>17.86</v>
      </c>
    </row>
    <row r="972" spans="1:11" ht="20.399999999999999" x14ac:dyDescent="0.3">
      <c r="A972" s="20" t="s">
        <v>508</v>
      </c>
      <c r="B972" s="28" t="s">
        <v>4127</v>
      </c>
      <c r="C972" s="31" t="s">
        <v>3963</v>
      </c>
      <c r="D972" s="33">
        <v>12.55</v>
      </c>
      <c r="E972" s="33">
        <v>15.2</v>
      </c>
      <c r="F972" s="33">
        <v>15.5</v>
      </c>
      <c r="G972" s="33">
        <v>16.2</v>
      </c>
      <c r="H972" s="33">
        <v>18.5</v>
      </c>
      <c r="I972" s="33">
        <v>20.54</v>
      </c>
      <c r="J972" s="33">
        <v>16.45</v>
      </c>
      <c r="K972" s="33">
        <v>17.86</v>
      </c>
    </row>
    <row r="973" spans="1:11" ht="20.399999999999999" x14ac:dyDescent="0.3">
      <c r="A973" s="20" t="s">
        <v>507</v>
      </c>
      <c r="B973" s="28" t="s">
        <v>4126</v>
      </c>
      <c r="C973" s="31" t="s">
        <v>3963</v>
      </c>
      <c r="D973" s="33">
        <v>12.55</v>
      </c>
      <c r="E973" s="33">
        <v>15.2</v>
      </c>
      <c r="F973" s="33">
        <v>15.5</v>
      </c>
      <c r="G973" s="33">
        <v>16.2</v>
      </c>
      <c r="H973" s="33">
        <v>18.5</v>
      </c>
      <c r="I973" s="33">
        <v>20.54</v>
      </c>
      <c r="J973" s="33">
        <v>16.45</v>
      </c>
      <c r="K973" s="33">
        <v>17.86</v>
      </c>
    </row>
    <row r="974" spans="1:11" ht="20.399999999999999" x14ac:dyDescent="0.3">
      <c r="A974" s="20" t="s">
        <v>506</v>
      </c>
      <c r="B974" s="28" t="s">
        <v>4125</v>
      </c>
      <c r="C974" s="31" t="s">
        <v>3963</v>
      </c>
      <c r="D974" s="33">
        <v>12.55</v>
      </c>
      <c r="E974" s="33">
        <v>15.2</v>
      </c>
      <c r="F974" s="33">
        <v>15.5</v>
      </c>
      <c r="G974" s="33">
        <v>16.2</v>
      </c>
      <c r="H974" s="33">
        <v>18.5</v>
      </c>
      <c r="I974" s="33">
        <v>20.54</v>
      </c>
      <c r="J974" s="33">
        <v>16.45</v>
      </c>
      <c r="K974" s="33">
        <v>17.86</v>
      </c>
    </row>
    <row r="975" spans="1:11" ht="20.399999999999999" x14ac:dyDescent="0.3">
      <c r="A975" s="20" t="s">
        <v>505</v>
      </c>
      <c r="B975" s="28" t="s">
        <v>4124</v>
      </c>
      <c r="C975" s="31" t="s">
        <v>3963</v>
      </c>
      <c r="D975" s="33">
        <v>12.55</v>
      </c>
      <c r="E975" s="33">
        <v>15.2</v>
      </c>
      <c r="F975" s="33">
        <v>15.5</v>
      </c>
      <c r="G975" s="33">
        <v>16.2</v>
      </c>
      <c r="H975" s="33">
        <v>18.5</v>
      </c>
      <c r="I975" s="33">
        <v>20.54</v>
      </c>
      <c r="J975" s="33">
        <v>16.45</v>
      </c>
      <c r="K975" s="33">
        <v>17.86</v>
      </c>
    </row>
    <row r="976" spans="1:11" ht="20.399999999999999" x14ac:dyDescent="0.3">
      <c r="A976" s="20" t="s">
        <v>504</v>
      </c>
      <c r="B976" s="28" t="s">
        <v>503</v>
      </c>
      <c r="C976" s="31" t="s">
        <v>3963</v>
      </c>
      <c r="D976" s="33">
        <v>12.55</v>
      </c>
      <c r="E976" s="33">
        <v>15.2</v>
      </c>
      <c r="F976" s="33">
        <v>15.5</v>
      </c>
      <c r="G976" s="33">
        <v>16.2</v>
      </c>
      <c r="H976" s="33">
        <v>18.5</v>
      </c>
      <c r="I976" s="33">
        <v>20.54</v>
      </c>
      <c r="J976" s="33">
        <v>16.45</v>
      </c>
      <c r="K976" s="33">
        <v>17.86</v>
      </c>
    </row>
    <row r="977" spans="1:11" ht="20.399999999999999" x14ac:dyDescent="0.3">
      <c r="A977" s="20" t="s">
        <v>502</v>
      </c>
      <c r="B977" s="28" t="s">
        <v>501</v>
      </c>
      <c r="C977" s="31" t="s">
        <v>3963</v>
      </c>
      <c r="D977" s="33">
        <v>12.55</v>
      </c>
      <c r="E977" s="33">
        <v>15.2</v>
      </c>
      <c r="F977" s="33">
        <v>15.5</v>
      </c>
      <c r="G977" s="33">
        <v>16.2</v>
      </c>
      <c r="H977" s="33">
        <v>18.5</v>
      </c>
      <c r="I977" s="33">
        <v>20.54</v>
      </c>
      <c r="J977" s="33">
        <v>16.45</v>
      </c>
      <c r="K977" s="33">
        <v>17.86</v>
      </c>
    </row>
    <row r="978" spans="1:11" ht="20.399999999999999" x14ac:dyDescent="0.3">
      <c r="A978" s="20" t="s">
        <v>500</v>
      </c>
      <c r="B978" s="28" t="s">
        <v>499</v>
      </c>
      <c r="C978" s="31" t="s">
        <v>3963</v>
      </c>
      <c r="D978" s="33">
        <v>12.55</v>
      </c>
      <c r="E978" s="33">
        <v>15.2</v>
      </c>
      <c r="F978" s="33">
        <v>15.5</v>
      </c>
      <c r="G978" s="33">
        <v>16.2</v>
      </c>
      <c r="H978" s="33">
        <v>18.5</v>
      </c>
      <c r="I978" s="33">
        <v>20.54</v>
      </c>
      <c r="J978" s="33">
        <v>16.45</v>
      </c>
      <c r="K978" s="33">
        <v>17.86</v>
      </c>
    </row>
    <row r="979" spans="1:11" x14ac:dyDescent="0.3">
      <c r="A979" s="20" t="s">
        <v>4123</v>
      </c>
      <c r="B979" s="28" t="s">
        <v>1162</v>
      </c>
      <c r="C979" s="31" t="s">
        <v>3963</v>
      </c>
      <c r="D979" s="33">
        <v>13.83</v>
      </c>
      <c r="E979" s="33">
        <v>16.48</v>
      </c>
      <c r="F979" s="33">
        <v>16.78</v>
      </c>
      <c r="G979" s="33">
        <v>17.48</v>
      </c>
      <c r="H979" s="33">
        <v>19.78</v>
      </c>
      <c r="I979" s="33">
        <v>21.82</v>
      </c>
      <c r="J979" s="33">
        <v>17.73</v>
      </c>
      <c r="K979" s="33">
        <v>19.14</v>
      </c>
    </row>
    <row r="980" spans="1:11" x14ac:dyDescent="0.3">
      <c r="A980" s="20" t="s">
        <v>4122</v>
      </c>
      <c r="B980" s="28" t="s">
        <v>4121</v>
      </c>
      <c r="C980" s="31" t="s">
        <v>3963</v>
      </c>
      <c r="D980" s="33">
        <v>13.83</v>
      </c>
      <c r="E980" s="33">
        <v>16.48</v>
      </c>
      <c r="F980" s="33">
        <v>16.78</v>
      </c>
      <c r="G980" s="33">
        <v>17.48</v>
      </c>
      <c r="H980" s="33">
        <v>19.78</v>
      </c>
      <c r="I980" s="33">
        <v>21.82</v>
      </c>
      <c r="J980" s="33">
        <v>17.73</v>
      </c>
      <c r="K980" s="33">
        <v>19.14</v>
      </c>
    </row>
    <row r="981" spans="1:11" x14ac:dyDescent="0.3">
      <c r="A981" s="20" t="s">
        <v>4120</v>
      </c>
      <c r="B981" s="28" t="s">
        <v>4119</v>
      </c>
      <c r="C981" s="31" t="s">
        <v>3963</v>
      </c>
      <c r="D981" s="33">
        <v>13.83</v>
      </c>
      <c r="E981" s="33">
        <v>16.48</v>
      </c>
      <c r="F981" s="33">
        <v>16.78</v>
      </c>
      <c r="G981" s="33">
        <v>17.48</v>
      </c>
      <c r="H981" s="33">
        <v>19.78</v>
      </c>
      <c r="I981" s="33">
        <v>21.82</v>
      </c>
      <c r="J981" s="33">
        <v>17.73</v>
      </c>
      <c r="K981" s="33">
        <v>19.14</v>
      </c>
    </row>
    <row r="982" spans="1:11" x14ac:dyDescent="0.3">
      <c r="A982" s="20" t="s">
        <v>498</v>
      </c>
      <c r="B982" s="28" t="s">
        <v>4118</v>
      </c>
      <c r="C982" s="31" t="s">
        <v>3963</v>
      </c>
      <c r="D982" s="33">
        <v>12.55</v>
      </c>
      <c r="E982" s="33">
        <v>15.2</v>
      </c>
      <c r="F982" s="33">
        <v>15.5</v>
      </c>
      <c r="G982" s="33">
        <v>16.2</v>
      </c>
      <c r="H982" s="33">
        <v>18.5</v>
      </c>
      <c r="I982" s="33">
        <v>20.54</v>
      </c>
      <c r="J982" s="33">
        <v>16.45</v>
      </c>
      <c r="K982" s="33">
        <v>17.86</v>
      </c>
    </row>
    <row r="983" spans="1:11" ht="20.399999999999999" x14ac:dyDescent="0.3">
      <c r="A983" s="20" t="s">
        <v>497</v>
      </c>
      <c r="B983" s="28" t="s">
        <v>496</v>
      </c>
      <c r="C983" s="31" t="s">
        <v>3963</v>
      </c>
      <c r="D983" s="33">
        <v>12.55</v>
      </c>
      <c r="E983" s="33">
        <v>15.2</v>
      </c>
      <c r="F983" s="33">
        <v>15.5</v>
      </c>
      <c r="G983" s="33">
        <v>16.2</v>
      </c>
      <c r="H983" s="33">
        <v>18.5</v>
      </c>
      <c r="I983" s="33">
        <v>20.54</v>
      </c>
      <c r="J983" s="33">
        <v>16.45</v>
      </c>
      <c r="K983" s="33">
        <v>17.86</v>
      </c>
    </row>
    <row r="984" spans="1:11" x14ac:dyDescent="0.3">
      <c r="A984" s="20" t="s">
        <v>495</v>
      </c>
      <c r="B984" s="28" t="s">
        <v>494</v>
      </c>
      <c r="C984" s="31" t="s">
        <v>3963</v>
      </c>
      <c r="D984" s="33">
        <v>12.55</v>
      </c>
      <c r="E984" s="33">
        <v>15.2</v>
      </c>
      <c r="F984" s="33">
        <v>15.5</v>
      </c>
      <c r="G984" s="33">
        <v>16.2</v>
      </c>
      <c r="H984" s="33">
        <v>18.5</v>
      </c>
      <c r="I984" s="33">
        <v>20.54</v>
      </c>
      <c r="J984" s="33">
        <v>16.45</v>
      </c>
      <c r="K984" s="33">
        <v>17.86</v>
      </c>
    </row>
    <row r="985" spans="1:11" ht="20.399999999999999" x14ac:dyDescent="0.3">
      <c r="A985" s="20" t="s">
        <v>493</v>
      </c>
      <c r="B985" s="28" t="s">
        <v>492</v>
      </c>
      <c r="C985" s="31" t="s">
        <v>3963</v>
      </c>
      <c r="D985" s="33">
        <v>12.55</v>
      </c>
      <c r="E985" s="33">
        <v>15.2</v>
      </c>
      <c r="F985" s="33">
        <v>15.5</v>
      </c>
      <c r="G985" s="33">
        <v>16.2</v>
      </c>
      <c r="H985" s="33">
        <v>18.5</v>
      </c>
      <c r="I985" s="33">
        <v>20.54</v>
      </c>
      <c r="J985" s="33">
        <v>16.45</v>
      </c>
      <c r="K985" s="33">
        <v>17.86</v>
      </c>
    </row>
    <row r="986" spans="1:11" x14ac:dyDescent="0.3">
      <c r="A986" s="20" t="s">
        <v>491</v>
      </c>
      <c r="B986" s="28" t="s">
        <v>490</v>
      </c>
      <c r="C986" s="31" t="s">
        <v>3963</v>
      </c>
      <c r="D986" s="33">
        <v>12.55</v>
      </c>
      <c r="E986" s="33">
        <v>15.2</v>
      </c>
      <c r="F986" s="33">
        <v>15.5</v>
      </c>
      <c r="G986" s="33">
        <v>16.2</v>
      </c>
      <c r="H986" s="33">
        <v>18.5</v>
      </c>
      <c r="I986" s="33">
        <v>20.54</v>
      </c>
      <c r="J986" s="33">
        <v>16.45</v>
      </c>
      <c r="K986" s="33">
        <v>17.86</v>
      </c>
    </row>
    <row r="987" spans="1:11" ht="20.399999999999999" x14ac:dyDescent="0.3">
      <c r="A987" s="20" t="s">
        <v>489</v>
      </c>
      <c r="B987" s="28" t="s">
        <v>488</v>
      </c>
      <c r="C987" s="31" t="s">
        <v>3963</v>
      </c>
      <c r="D987" s="33">
        <v>12.55</v>
      </c>
      <c r="E987" s="33">
        <v>15.2</v>
      </c>
      <c r="F987" s="33">
        <v>15.5</v>
      </c>
      <c r="G987" s="33">
        <v>16.2</v>
      </c>
      <c r="H987" s="33">
        <v>18.5</v>
      </c>
      <c r="I987" s="33">
        <v>20.54</v>
      </c>
      <c r="J987" s="33">
        <v>16.45</v>
      </c>
      <c r="K987" s="33">
        <v>17.86</v>
      </c>
    </row>
    <row r="988" spans="1:11" x14ac:dyDescent="0.3">
      <c r="A988" s="20" t="s">
        <v>487</v>
      </c>
      <c r="B988" s="28" t="s">
        <v>4117</v>
      </c>
      <c r="C988" s="31" t="s">
        <v>3963</v>
      </c>
      <c r="D988" s="33">
        <v>12.55</v>
      </c>
      <c r="E988" s="33">
        <v>15.2</v>
      </c>
      <c r="F988" s="33">
        <v>15.5</v>
      </c>
      <c r="G988" s="33">
        <v>16.2</v>
      </c>
      <c r="H988" s="33">
        <v>18.5</v>
      </c>
      <c r="I988" s="33">
        <v>20.54</v>
      </c>
      <c r="J988" s="33">
        <v>16.45</v>
      </c>
      <c r="K988" s="33">
        <v>17.86</v>
      </c>
    </row>
    <row r="989" spans="1:11" x14ac:dyDescent="0.3">
      <c r="A989" s="20" t="s">
        <v>486</v>
      </c>
      <c r="B989" s="28" t="s">
        <v>485</v>
      </c>
      <c r="C989" s="31" t="s">
        <v>3963</v>
      </c>
      <c r="D989" s="33">
        <v>12.55</v>
      </c>
      <c r="E989" s="33">
        <v>15.2</v>
      </c>
      <c r="F989" s="33">
        <v>15.5</v>
      </c>
      <c r="G989" s="33">
        <v>16.2</v>
      </c>
      <c r="H989" s="33">
        <v>18.5</v>
      </c>
      <c r="I989" s="33">
        <v>20.54</v>
      </c>
      <c r="J989" s="33">
        <v>16.45</v>
      </c>
      <c r="K989" s="33">
        <v>17.86</v>
      </c>
    </row>
    <row r="990" spans="1:11" x14ac:dyDescent="0.3">
      <c r="A990" s="20" t="s">
        <v>484</v>
      </c>
      <c r="B990" s="28" t="s">
        <v>483</v>
      </c>
      <c r="C990" s="31" t="s">
        <v>3963</v>
      </c>
      <c r="D990" s="33">
        <v>12.799999999999999</v>
      </c>
      <c r="E990" s="33">
        <v>15.45</v>
      </c>
      <c r="F990" s="33">
        <v>15.75</v>
      </c>
      <c r="G990" s="33">
        <v>16.45</v>
      </c>
      <c r="H990" s="33">
        <v>18.75</v>
      </c>
      <c r="I990" s="33">
        <v>20.79</v>
      </c>
      <c r="J990" s="33">
        <v>16.7</v>
      </c>
      <c r="K990" s="33">
        <v>18.11</v>
      </c>
    </row>
    <row r="991" spans="1:11" ht="20.399999999999999" x14ac:dyDescent="0.3">
      <c r="A991" s="20" t="s">
        <v>482</v>
      </c>
      <c r="B991" s="28" t="s">
        <v>481</v>
      </c>
      <c r="C991" s="31" t="s">
        <v>3963</v>
      </c>
      <c r="D991" s="33">
        <v>13.83</v>
      </c>
      <c r="E991" s="33">
        <v>16.48</v>
      </c>
      <c r="F991" s="33">
        <v>16.78</v>
      </c>
      <c r="G991" s="33">
        <v>17.48</v>
      </c>
      <c r="H991" s="33">
        <v>19.78</v>
      </c>
      <c r="I991" s="33">
        <v>21.82</v>
      </c>
      <c r="J991" s="33">
        <v>17.73</v>
      </c>
      <c r="K991" s="33">
        <v>19.14</v>
      </c>
    </row>
    <row r="992" spans="1:11" ht="20.399999999999999" x14ac:dyDescent="0.3">
      <c r="A992" s="20" t="s">
        <v>480</v>
      </c>
      <c r="B992" s="28" t="s">
        <v>4116</v>
      </c>
      <c r="C992" s="31" t="s">
        <v>3956</v>
      </c>
      <c r="D992" s="33">
        <v>2.6835799999999996</v>
      </c>
      <c r="E992" s="33">
        <v>3.2</v>
      </c>
      <c r="F992" s="33">
        <v>3.26</v>
      </c>
      <c r="G992" s="33">
        <v>3.39</v>
      </c>
      <c r="H992" s="33">
        <v>3.84</v>
      </c>
      <c r="I992" s="33">
        <v>4.2300000000000004</v>
      </c>
      <c r="J992" s="33">
        <v>3.44</v>
      </c>
      <c r="K992" s="33">
        <v>3.71</v>
      </c>
    </row>
    <row r="993" spans="1:11" ht="20.399999999999999" x14ac:dyDescent="0.3">
      <c r="A993" s="20" t="s">
        <v>479</v>
      </c>
      <c r="B993" s="28" t="s">
        <v>4115</v>
      </c>
      <c r="C993" s="31" t="s">
        <v>3963</v>
      </c>
      <c r="D993" s="33">
        <v>13.83</v>
      </c>
      <c r="E993" s="33">
        <v>16.48</v>
      </c>
      <c r="F993" s="33">
        <v>16.78</v>
      </c>
      <c r="G993" s="33">
        <v>17.48</v>
      </c>
      <c r="H993" s="33">
        <v>19.78</v>
      </c>
      <c r="I993" s="33">
        <v>21.82</v>
      </c>
      <c r="J993" s="33">
        <v>17.73</v>
      </c>
      <c r="K993" s="33">
        <v>19.14</v>
      </c>
    </row>
    <row r="994" spans="1:11" ht="20.399999999999999" x14ac:dyDescent="0.3">
      <c r="A994" s="20" t="s">
        <v>478</v>
      </c>
      <c r="B994" s="28" t="s">
        <v>4114</v>
      </c>
      <c r="C994" s="31" t="s">
        <v>3963</v>
      </c>
      <c r="D994" s="33">
        <v>13.83</v>
      </c>
      <c r="E994" s="33">
        <v>16.48</v>
      </c>
      <c r="F994" s="33">
        <v>16.78</v>
      </c>
      <c r="G994" s="33">
        <v>17.48</v>
      </c>
      <c r="H994" s="33">
        <v>19.78</v>
      </c>
      <c r="I994" s="33">
        <v>21.82</v>
      </c>
      <c r="J994" s="33">
        <v>17.73</v>
      </c>
      <c r="K994" s="33">
        <v>19.14</v>
      </c>
    </row>
    <row r="995" spans="1:11" x14ac:dyDescent="0.3">
      <c r="A995" s="20" t="s">
        <v>477</v>
      </c>
      <c r="B995" s="28" t="s">
        <v>4113</v>
      </c>
      <c r="C995" s="31" t="s">
        <v>3963</v>
      </c>
      <c r="D995" s="33">
        <v>13.83</v>
      </c>
      <c r="E995" s="33">
        <v>16.48</v>
      </c>
      <c r="F995" s="33">
        <v>16.78</v>
      </c>
      <c r="G995" s="33">
        <v>17.48</v>
      </c>
      <c r="H995" s="33">
        <v>19.78</v>
      </c>
      <c r="I995" s="33">
        <v>21.82</v>
      </c>
      <c r="J995" s="33">
        <v>17.73</v>
      </c>
      <c r="K995" s="33">
        <v>19.14</v>
      </c>
    </row>
    <row r="996" spans="1:11" ht="20.399999999999999" x14ac:dyDescent="0.3">
      <c r="A996" s="20" t="s">
        <v>476</v>
      </c>
      <c r="B996" s="28" t="s">
        <v>4112</v>
      </c>
      <c r="C996" s="31" t="s">
        <v>3963</v>
      </c>
      <c r="D996" s="33">
        <v>13.83</v>
      </c>
      <c r="E996" s="33">
        <v>16.48</v>
      </c>
      <c r="F996" s="33">
        <v>16.78</v>
      </c>
      <c r="G996" s="33">
        <v>17.48</v>
      </c>
      <c r="H996" s="33">
        <v>19.78</v>
      </c>
      <c r="I996" s="33">
        <v>21.82</v>
      </c>
      <c r="J996" s="33">
        <v>17.73</v>
      </c>
      <c r="K996" s="33">
        <v>19.14</v>
      </c>
    </row>
    <row r="997" spans="1:11" ht="20.399999999999999" x14ac:dyDescent="0.3">
      <c r="A997" s="20" t="s">
        <v>475</v>
      </c>
      <c r="B997" s="28" t="s">
        <v>4111</v>
      </c>
      <c r="C997" s="31" t="s">
        <v>3963</v>
      </c>
      <c r="D997" s="33">
        <v>13.83</v>
      </c>
      <c r="E997" s="33">
        <v>16.48</v>
      </c>
      <c r="F997" s="33">
        <v>16.78</v>
      </c>
      <c r="G997" s="33">
        <v>17.48</v>
      </c>
      <c r="H997" s="33">
        <v>19.78</v>
      </c>
      <c r="I997" s="33">
        <v>21.82</v>
      </c>
      <c r="J997" s="33">
        <v>17.73</v>
      </c>
      <c r="K997" s="33">
        <v>19.14</v>
      </c>
    </row>
    <row r="998" spans="1:11" ht="20.399999999999999" x14ac:dyDescent="0.3">
      <c r="A998" s="20" t="s">
        <v>474</v>
      </c>
      <c r="B998" s="28" t="s">
        <v>4110</v>
      </c>
      <c r="C998" s="31" t="s">
        <v>3963</v>
      </c>
      <c r="D998" s="33">
        <v>13.83</v>
      </c>
      <c r="E998" s="33">
        <v>16.48</v>
      </c>
      <c r="F998" s="33">
        <v>16.78</v>
      </c>
      <c r="G998" s="33">
        <v>17.48</v>
      </c>
      <c r="H998" s="33">
        <v>19.78</v>
      </c>
      <c r="I998" s="33">
        <v>21.82</v>
      </c>
      <c r="J998" s="33">
        <v>17.73</v>
      </c>
      <c r="K998" s="33">
        <v>19.14</v>
      </c>
    </row>
    <row r="999" spans="1:11" ht="20.399999999999999" x14ac:dyDescent="0.3">
      <c r="A999" s="20" t="s">
        <v>473</v>
      </c>
      <c r="B999" s="28" t="s">
        <v>4109</v>
      </c>
      <c r="C999" s="31" t="s">
        <v>3963</v>
      </c>
      <c r="D999" s="33">
        <v>13.83</v>
      </c>
      <c r="E999" s="33">
        <v>16.48</v>
      </c>
      <c r="F999" s="33">
        <v>16.78</v>
      </c>
      <c r="G999" s="33">
        <v>17.48</v>
      </c>
      <c r="H999" s="33">
        <v>19.78</v>
      </c>
      <c r="I999" s="33">
        <v>21.82</v>
      </c>
      <c r="J999" s="33">
        <v>17.73</v>
      </c>
      <c r="K999" s="33">
        <v>19.14</v>
      </c>
    </row>
    <row r="1000" spans="1:11" ht="20.399999999999999" x14ac:dyDescent="0.3">
      <c r="A1000" s="20" t="s">
        <v>472</v>
      </c>
      <c r="B1000" s="28" t="s">
        <v>4108</v>
      </c>
      <c r="C1000" s="31" t="s">
        <v>3963</v>
      </c>
      <c r="D1000" s="33">
        <v>13.83</v>
      </c>
      <c r="E1000" s="33">
        <v>16.48</v>
      </c>
      <c r="F1000" s="33">
        <v>16.78</v>
      </c>
      <c r="G1000" s="33">
        <v>17.48</v>
      </c>
      <c r="H1000" s="33">
        <v>19.78</v>
      </c>
      <c r="I1000" s="33">
        <v>21.82</v>
      </c>
      <c r="J1000" s="33">
        <v>17.73</v>
      </c>
      <c r="K1000" s="33">
        <v>19.14</v>
      </c>
    </row>
    <row r="1001" spans="1:11" ht="20.399999999999999" x14ac:dyDescent="0.3">
      <c r="A1001" s="20" t="s">
        <v>471</v>
      </c>
      <c r="B1001" s="28" t="s">
        <v>4107</v>
      </c>
      <c r="C1001" s="31" t="s">
        <v>3963</v>
      </c>
      <c r="D1001" s="33">
        <v>13.83</v>
      </c>
      <c r="E1001" s="33">
        <v>16.48</v>
      </c>
      <c r="F1001" s="33">
        <v>16.78</v>
      </c>
      <c r="G1001" s="33">
        <v>17.48</v>
      </c>
      <c r="H1001" s="33">
        <v>19.78</v>
      </c>
      <c r="I1001" s="33">
        <v>21.82</v>
      </c>
      <c r="J1001" s="33">
        <v>17.73</v>
      </c>
      <c r="K1001" s="33">
        <v>19.14</v>
      </c>
    </row>
    <row r="1002" spans="1:11" ht="20.399999999999999" x14ac:dyDescent="0.3">
      <c r="A1002" s="20" t="s">
        <v>470</v>
      </c>
      <c r="B1002" s="28" t="s">
        <v>4106</v>
      </c>
      <c r="C1002" s="31" t="s">
        <v>3963</v>
      </c>
      <c r="D1002" s="33">
        <v>13.83</v>
      </c>
      <c r="E1002" s="33">
        <v>16.48</v>
      </c>
      <c r="F1002" s="33">
        <v>16.78</v>
      </c>
      <c r="G1002" s="33">
        <v>17.48</v>
      </c>
      <c r="H1002" s="33">
        <v>19.78</v>
      </c>
      <c r="I1002" s="33">
        <v>21.82</v>
      </c>
      <c r="J1002" s="33">
        <v>17.73</v>
      </c>
      <c r="K1002" s="33">
        <v>19.14</v>
      </c>
    </row>
    <row r="1003" spans="1:11" ht="20.399999999999999" x14ac:dyDescent="0.3">
      <c r="A1003" s="20" t="s">
        <v>469</v>
      </c>
      <c r="B1003" s="28" t="s">
        <v>4105</v>
      </c>
      <c r="C1003" s="31" t="s">
        <v>3963</v>
      </c>
      <c r="D1003" s="33">
        <v>13.83</v>
      </c>
      <c r="E1003" s="33">
        <v>16.48</v>
      </c>
      <c r="F1003" s="33">
        <v>16.78</v>
      </c>
      <c r="G1003" s="33">
        <v>17.48</v>
      </c>
      <c r="H1003" s="33">
        <v>19.78</v>
      </c>
      <c r="I1003" s="33">
        <v>21.82</v>
      </c>
      <c r="J1003" s="33">
        <v>17.73</v>
      </c>
      <c r="K1003" s="33">
        <v>19.14</v>
      </c>
    </row>
    <row r="1004" spans="1:11" x14ac:dyDescent="0.3">
      <c r="A1004" s="20" t="s">
        <v>468</v>
      </c>
      <c r="B1004" s="28" t="s">
        <v>4104</v>
      </c>
      <c r="C1004" s="31" t="s">
        <v>3963</v>
      </c>
      <c r="D1004" s="33">
        <v>13.83</v>
      </c>
      <c r="E1004" s="33">
        <v>16.48</v>
      </c>
      <c r="F1004" s="33">
        <v>16.78</v>
      </c>
      <c r="G1004" s="33">
        <v>17.48</v>
      </c>
      <c r="H1004" s="33">
        <v>19.78</v>
      </c>
      <c r="I1004" s="33">
        <v>21.82</v>
      </c>
      <c r="J1004" s="33">
        <v>17.73</v>
      </c>
      <c r="K1004" s="33">
        <v>19.14</v>
      </c>
    </row>
    <row r="1005" spans="1:11" ht="20.399999999999999" x14ac:dyDescent="0.3">
      <c r="A1005" s="20" t="s">
        <v>467</v>
      </c>
      <c r="B1005" s="28" t="s">
        <v>4103</v>
      </c>
      <c r="C1005" s="31" t="s">
        <v>3963</v>
      </c>
      <c r="D1005" s="33">
        <v>13.83</v>
      </c>
      <c r="E1005" s="33">
        <v>16.48</v>
      </c>
      <c r="F1005" s="33">
        <v>16.78</v>
      </c>
      <c r="G1005" s="33">
        <v>17.48</v>
      </c>
      <c r="H1005" s="33">
        <v>19.78</v>
      </c>
      <c r="I1005" s="33">
        <v>21.82</v>
      </c>
      <c r="J1005" s="33">
        <v>17.73</v>
      </c>
      <c r="K1005" s="33">
        <v>19.14</v>
      </c>
    </row>
    <row r="1006" spans="1:11" x14ac:dyDescent="0.3">
      <c r="A1006" s="20" t="s">
        <v>466</v>
      </c>
      <c r="B1006" s="28" t="s">
        <v>465</v>
      </c>
      <c r="C1006" s="31" t="s">
        <v>3963</v>
      </c>
      <c r="D1006" s="33">
        <v>13.83</v>
      </c>
      <c r="E1006" s="33">
        <v>16.48</v>
      </c>
      <c r="F1006" s="33">
        <v>16.78</v>
      </c>
      <c r="G1006" s="33">
        <v>17.48</v>
      </c>
      <c r="H1006" s="33">
        <v>19.78</v>
      </c>
      <c r="I1006" s="33">
        <v>21.82</v>
      </c>
      <c r="J1006" s="33">
        <v>17.73</v>
      </c>
      <c r="K1006" s="33">
        <v>19.14</v>
      </c>
    </row>
    <row r="1007" spans="1:11" ht="20.399999999999999" x14ac:dyDescent="0.3">
      <c r="A1007" s="20" t="s">
        <v>464</v>
      </c>
      <c r="B1007" s="28" t="s">
        <v>4102</v>
      </c>
      <c r="C1007" s="31" t="s">
        <v>3963</v>
      </c>
      <c r="D1007" s="33">
        <v>13.83</v>
      </c>
      <c r="E1007" s="33">
        <v>16.48</v>
      </c>
      <c r="F1007" s="33">
        <v>16.78</v>
      </c>
      <c r="G1007" s="33">
        <v>17.48</v>
      </c>
      <c r="H1007" s="33">
        <v>19.78</v>
      </c>
      <c r="I1007" s="33">
        <v>21.82</v>
      </c>
      <c r="J1007" s="33">
        <v>17.73</v>
      </c>
      <c r="K1007" s="33">
        <v>19.14</v>
      </c>
    </row>
    <row r="1008" spans="1:11" x14ac:dyDescent="0.3">
      <c r="A1008" s="20" t="s">
        <v>463</v>
      </c>
      <c r="B1008" s="28" t="s">
        <v>4101</v>
      </c>
      <c r="C1008" s="31" t="s">
        <v>3963</v>
      </c>
      <c r="D1008" s="33">
        <v>13.83</v>
      </c>
      <c r="E1008" s="33">
        <v>16.48</v>
      </c>
      <c r="F1008" s="33">
        <v>16.78</v>
      </c>
      <c r="G1008" s="33">
        <v>17.48</v>
      </c>
      <c r="H1008" s="33">
        <v>19.78</v>
      </c>
      <c r="I1008" s="33">
        <v>21.82</v>
      </c>
      <c r="J1008" s="33">
        <v>17.73</v>
      </c>
      <c r="K1008" s="33">
        <v>19.14</v>
      </c>
    </row>
    <row r="1009" spans="1:11" x14ac:dyDescent="0.3">
      <c r="A1009" s="20" t="s">
        <v>462</v>
      </c>
      <c r="B1009" s="28" t="s">
        <v>4100</v>
      </c>
      <c r="C1009" s="31" t="s">
        <v>3963</v>
      </c>
      <c r="D1009" s="33">
        <v>13.83</v>
      </c>
      <c r="E1009" s="33">
        <v>16.48</v>
      </c>
      <c r="F1009" s="33">
        <v>16.78</v>
      </c>
      <c r="G1009" s="33">
        <v>17.48</v>
      </c>
      <c r="H1009" s="33">
        <v>19.78</v>
      </c>
      <c r="I1009" s="33">
        <v>21.82</v>
      </c>
      <c r="J1009" s="33">
        <v>17.73</v>
      </c>
      <c r="K1009" s="33">
        <v>19.14</v>
      </c>
    </row>
    <row r="1010" spans="1:11" x14ac:dyDescent="0.3">
      <c r="A1010" s="20" t="s">
        <v>461</v>
      </c>
      <c r="B1010" s="28" t="s">
        <v>4099</v>
      </c>
      <c r="C1010" s="31" t="s">
        <v>3963</v>
      </c>
      <c r="D1010" s="33">
        <v>13.83</v>
      </c>
      <c r="E1010" s="33">
        <v>16.48</v>
      </c>
      <c r="F1010" s="33">
        <v>16.78</v>
      </c>
      <c r="G1010" s="33">
        <v>17.48</v>
      </c>
      <c r="H1010" s="33">
        <v>19.78</v>
      </c>
      <c r="I1010" s="33">
        <v>21.82</v>
      </c>
      <c r="J1010" s="33">
        <v>17.73</v>
      </c>
      <c r="K1010" s="33">
        <v>19.14</v>
      </c>
    </row>
    <row r="1011" spans="1:11" x14ac:dyDescent="0.3">
      <c r="A1011" s="20" t="s">
        <v>460</v>
      </c>
      <c r="B1011" s="28" t="s">
        <v>4098</v>
      </c>
      <c r="C1011" s="31" t="s">
        <v>3963</v>
      </c>
      <c r="D1011" s="33">
        <v>13.83</v>
      </c>
      <c r="E1011" s="33">
        <v>16.48</v>
      </c>
      <c r="F1011" s="33">
        <v>16.78</v>
      </c>
      <c r="G1011" s="33">
        <v>17.48</v>
      </c>
      <c r="H1011" s="33">
        <v>19.78</v>
      </c>
      <c r="I1011" s="33">
        <v>21.82</v>
      </c>
      <c r="J1011" s="33">
        <v>17.73</v>
      </c>
      <c r="K1011" s="33">
        <v>19.14</v>
      </c>
    </row>
    <row r="1012" spans="1:11" ht="20.399999999999999" x14ac:dyDescent="0.3">
      <c r="A1012" s="20" t="s">
        <v>459</v>
      </c>
      <c r="B1012" s="28" t="s">
        <v>4097</v>
      </c>
      <c r="C1012" s="31" t="s">
        <v>3963</v>
      </c>
      <c r="D1012" s="33">
        <v>13.83</v>
      </c>
      <c r="E1012" s="33">
        <v>16.48</v>
      </c>
      <c r="F1012" s="33">
        <v>16.78</v>
      </c>
      <c r="G1012" s="33">
        <v>17.48</v>
      </c>
      <c r="H1012" s="33">
        <v>19.78</v>
      </c>
      <c r="I1012" s="33">
        <v>21.82</v>
      </c>
      <c r="J1012" s="33">
        <v>17.73</v>
      </c>
      <c r="K1012" s="33">
        <v>19.14</v>
      </c>
    </row>
    <row r="1013" spans="1:11" ht="20.399999999999999" x14ac:dyDescent="0.3">
      <c r="A1013" s="20" t="s">
        <v>458</v>
      </c>
      <c r="B1013" s="28" t="s">
        <v>4096</v>
      </c>
      <c r="C1013" s="31" t="s">
        <v>3963</v>
      </c>
      <c r="D1013" s="33">
        <v>13.83</v>
      </c>
      <c r="E1013" s="33">
        <v>16.48</v>
      </c>
      <c r="F1013" s="33">
        <v>16.78</v>
      </c>
      <c r="G1013" s="33">
        <v>17.48</v>
      </c>
      <c r="H1013" s="33">
        <v>19.78</v>
      </c>
      <c r="I1013" s="33">
        <v>21.82</v>
      </c>
      <c r="J1013" s="33">
        <v>17.73</v>
      </c>
      <c r="K1013" s="33">
        <v>19.14</v>
      </c>
    </row>
    <row r="1014" spans="1:11" ht="20.399999999999999" x14ac:dyDescent="0.3">
      <c r="A1014" s="20" t="s">
        <v>457</v>
      </c>
      <c r="B1014" s="28" t="s">
        <v>4095</v>
      </c>
      <c r="C1014" s="31" t="s">
        <v>3963</v>
      </c>
      <c r="D1014" s="33">
        <v>13.83</v>
      </c>
      <c r="E1014" s="33">
        <v>16.48</v>
      </c>
      <c r="F1014" s="33">
        <v>16.78</v>
      </c>
      <c r="G1014" s="33">
        <v>17.48</v>
      </c>
      <c r="H1014" s="33">
        <v>19.78</v>
      </c>
      <c r="I1014" s="33">
        <v>21.82</v>
      </c>
      <c r="J1014" s="33">
        <v>17.73</v>
      </c>
      <c r="K1014" s="33">
        <v>19.14</v>
      </c>
    </row>
    <row r="1015" spans="1:11" ht="20.399999999999999" x14ac:dyDescent="0.3">
      <c r="A1015" s="20" t="s">
        <v>456</v>
      </c>
      <c r="B1015" s="28" t="s">
        <v>4094</v>
      </c>
      <c r="C1015" s="31" t="s">
        <v>3963</v>
      </c>
      <c r="D1015" s="33">
        <v>13.83</v>
      </c>
      <c r="E1015" s="33">
        <v>16.48</v>
      </c>
      <c r="F1015" s="33">
        <v>16.78</v>
      </c>
      <c r="G1015" s="33">
        <v>17.48</v>
      </c>
      <c r="H1015" s="33">
        <v>19.78</v>
      </c>
      <c r="I1015" s="33">
        <v>21.82</v>
      </c>
      <c r="J1015" s="33">
        <v>17.73</v>
      </c>
      <c r="K1015" s="33">
        <v>19.14</v>
      </c>
    </row>
    <row r="1016" spans="1:11" ht="20.399999999999999" x14ac:dyDescent="0.3">
      <c r="A1016" s="20" t="s">
        <v>455</v>
      </c>
      <c r="B1016" s="28" t="s">
        <v>4093</v>
      </c>
      <c r="C1016" s="31" t="s">
        <v>3963</v>
      </c>
      <c r="D1016" s="33">
        <v>13.83</v>
      </c>
      <c r="E1016" s="33">
        <v>16.48</v>
      </c>
      <c r="F1016" s="33">
        <v>16.78</v>
      </c>
      <c r="G1016" s="33">
        <v>17.48</v>
      </c>
      <c r="H1016" s="33">
        <v>19.78</v>
      </c>
      <c r="I1016" s="33">
        <v>21.82</v>
      </c>
      <c r="J1016" s="33">
        <v>17.73</v>
      </c>
      <c r="K1016" s="33">
        <v>19.14</v>
      </c>
    </row>
    <row r="1017" spans="1:11" ht="20.399999999999999" x14ac:dyDescent="0.3">
      <c r="A1017" s="20" t="s">
        <v>454</v>
      </c>
      <c r="B1017" s="28" t="s">
        <v>4092</v>
      </c>
      <c r="C1017" s="31" t="s">
        <v>3963</v>
      </c>
      <c r="D1017" s="33">
        <v>13.83</v>
      </c>
      <c r="E1017" s="33">
        <v>16.48</v>
      </c>
      <c r="F1017" s="33">
        <v>16.78</v>
      </c>
      <c r="G1017" s="33">
        <v>17.48</v>
      </c>
      <c r="H1017" s="33">
        <v>19.78</v>
      </c>
      <c r="I1017" s="33">
        <v>21.82</v>
      </c>
      <c r="J1017" s="33">
        <v>17.73</v>
      </c>
      <c r="K1017" s="33">
        <v>19.14</v>
      </c>
    </row>
    <row r="1018" spans="1:11" ht="20.399999999999999" x14ac:dyDescent="0.3">
      <c r="A1018" s="20" t="s">
        <v>453</v>
      </c>
      <c r="B1018" s="28" t="s">
        <v>4091</v>
      </c>
      <c r="C1018" s="31" t="s">
        <v>3963</v>
      </c>
      <c r="D1018" s="33">
        <v>13.83</v>
      </c>
      <c r="E1018" s="33">
        <v>16.48</v>
      </c>
      <c r="F1018" s="33">
        <v>16.78</v>
      </c>
      <c r="G1018" s="33">
        <v>17.48</v>
      </c>
      <c r="H1018" s="33">
        <v>19.78</v>
      </c>
      <c r="I1018" s="33">
        <v>21.82</v>
      </c>
      <c r="J1018" s="33">
        <v>17.73</v>
      </c>
      <c r="K1018" s="33">
        <v>19.14</v>
      </c>
    </row>
    <row r="1019" spans="1:11" ht="20.399999999999999" x14ac:dyDescent="0.3">
      <c r="A1019" s="20" t="s">
        <v>452</v>
      </c>
      <c r="B1019" s="28" t="s">
        <v>4090</v>
      </c>
      <c r="C1019" s="31" t="s">
        <v>3963</v>
      </c>
      <c r="D1019" s="33">
        <v>13.83</v>
      </c>
      <c r="E1019" s="33">
        <v>16.48</v>
      </c>
      <c r="F1019" s="33">
        <v>16.78</v>
      </c>
      <c r="G1019" s="33">
        <v>17.48</v>
      </c>
      <c r="H1019" s="33">
        <v>19.78</v>
      </c>
      <c r="I1019" s="33">
        <v>21.82</v>
      </c>
      <c r="J1019" s="33">
        <v>17.73</v>
      </c>
      <c r="K1019" s="33">
        <v>19.14</v>
      </c>
    </row>
    <row r="1020" spans="1:11" ht="20.399999999999999" x14ac:dyDescent="0.3">
      <c r="A1020" s="20" t="s">
        <v>451</v>
      </c>
      <c r="B1020" s="28" t="s">
        <v>4089</v>
      </c>
      <c r="C1020" s="31" t="s">
        <v>3963</v>
      </c>
      <c r="D1020" s="33">
        <v>13.83</v>
      </c>
      <c r="E1020" s="33">
        <v>16.48</v>
      </c>
      <c r="F1020" s="33">
        <v>16.78</v>
      </c>
      <c r="G1020" s="33">
        <v>17.48</v>
      </c>
      <c r="H1020" s="33">
        <v>19.78</v>
      </c>
      <c r="I1020" s="33">
        <v>21.82</v>
      </c>
      <c r="J1020" s="33">
        <v>17.73</v>
      </c>
      <c r="K1020" s="33">
        <v>19.14</v>
      </c>
    </row>
    <row r="1021" spans="1:11" ht="20.399999999999999" x14ac:dyDescent="0.3">
      <c r="A1021" s="20" t="s">
        <v>450</v>
      </c>
      <c r="B1021" s="28" t="s">
        <v>4088</v>
      </c>
      <c r="C1021" s="31" t="s">
        <v>3963</v>
      </c>
      <c r="D1021" s="33">
        <v>13.83</v>
      </c>
      <c r="E1021" s="33">
        <v>16.48</v>
      </c>
      <c r="F1021" s="33">
        <v>16.78</v>
      </c>
      <c r="G1021" s="33">
        <v>17.48</v>
      </c>
      <c r="H1021" s="33">
        <v>19.78</v>
      </c>
      <c r="I1021" s="33">
        <v>21.82</v>
      </c>
      <c r="J1021" s="33">
        <v>17.73</v>
      </c>
      <c r="K1021" s="33">
        <v>19.14</v>
      </c>
    </row>
    <row r="1022" spans="1:11" x14ac:dyDescent="0.3">
      <c r="A1022" s="20" t="s">
        <v>449</v>
      </c>
      <c r="B1022" s="28" t="s">
        <v>4087</v>
      </c>
      <c r="C1022" s="31" t="s">
        <v>3963</v>
      </c>
      <c r="D1022" s="33">
        <v>13.83</v>
      </c>
      <c r="E1022" s="33">
        <v>16.48</v>
      </c>
      <c r="F1022" s="33">
        <v>16.78</v>
      </c>
      <c r="G1022" s="33">
        <v>17.48</v>
      </c>
      <c r="H1022" s="33">
        <v>19.78</v>
      </c>
      <c r="I1022" s="33">
        <v>21.82</v>
      </c>
      <c r="J1022" s="33">
        <v>17.73</v>
      </c>
      <c r="K1022" s="33">
        <v>19.14</v>
      </c>
    </row>
    <row r="1023" spans="1:11" x14ac:dyDescent="0.3">
      <c r="A1023" s="20" t="s">
        <v>448</v>
      </c>
      <c r="B1023" s="28" t="s">
        <v>4086</v>
      </c>
      <c r="C1023" s="31" t="s">
        <v>3963</v>
      </c>
      <c r="D1023" s="33">
        <v>13.83</v>
      </c>
      <c r="E1023" s="33">
        <v>16.48</v>
      </c>
      <c r="F1023" s="33">
        <v>16.78</v>
      </c>
      <c r="G1023" s="33">
        <v>17.48</v>
      </c>
      <c r="H1023" s="33">
        <v>19.78</v>
      </c>
      <c r="I1023" s="33">
        <v>21.82</v>
      </c>
      <c r="J1023" s="33">
        <v>17.73</v>
      </c>
      <c r="K1023" s="33">
        <v>19.14</v>
      </c>
    </row>
    <row r="1024" spans="1:11" ht="20.399999999999999" x14ac:dyDescent="0.3">
      <c r="A1024" s="20" t="s">
        <v>447</v>
      </c>
      <c r="B1024" s="28" t="s">
        <v>4085</v>
      </c>
      <c r="C1024" s="31" t="s">
        <v>3963</v>
      </c>
      <c r="D1024" s="33">
        <v>13.83</v>
      </c>
      <c r="E1024" s="33">
        <v>16.48</v>
      </c>
      <c r="F1024" s="33">
        <v>16.78</v>
      </c>
      <c r="G1024" s="33">
        <v>17.48</v>
      </c>
      <c r="H1024" s="33">
        <v>19.78</v>
      </c>
      <c r="I1024" s="33">
        <v>21.82</v>
      </c>
      <c r="J1024" s="33">
        <v>17.73</v>
      </c>
      <c r="K1024" s="33">
        <v>19.14</v>
      </c>
    </row>
    <row r="1025" spans="1:11" ht="20.399999999999999" x14ac:dyDescent="0.3">
      <c r="A1025" s="20" t="s">
        <v>446</v>
      </c>
      <c r="B1025" s="28" t="s">
        <v>4084</v>
      </c>
      <c r="C1025" s="31" t="s">
        <v>3963</v>
      </c>
      <c r="D1025" s="33">
        <v>13.83</v>
      </c>
      <c r="E1025" s="33">
        <v>16.48</v>
      </c>
      <c r="F1025" s="33">
        <v>16.78</v>
      </c>
      <c r="G1025" s="33">
        <v>17.48</v>
      </c>
      <c r="H1025" s="33">
        <v>19.78</v>
      </c>
      <c r="I1025" s="33">
        <v>21.82</v>
      </c>
      <c r="J1025" s="33">
        <v>17.73</v>
      </c>
      <c r="K1025" s="33">
        <v>19.14</v>
      </c>
    </row>
    <row r="1026" spans="1:11" ht="20.399999999999999" x14ac:dyDescent="0.3">
      <c r="A1026" s="20" t="s">
        <v>445</v>
      </c>
      <c r="B1026" s="28" t="s">
        <v>4083</v>
      </c>
      <c r="C1026" s="31" t="s">
        <v>3963</v>
      </c>
      <c r="D1026" s="33">
        <v>13.83</v>
      </c>
      <c r="E1026" s="33">
        <v>16.48</v>
      </c>
      <c r="F1026" s="33">
        <v>16.78</v>
      </c>
      <c r="G1026" s="33">
        <v>17.48</v>
      </c>
      <c r="H1026" s="33">
        <v>19.78</v>
      </c>
      <c r="I1026" s="33">
        <v>21.82</v>
      </c>
      <c r="J1026" s="33">
        <v>17.73</v>
      </c>
      <c r="K1026" s="33">
        <v>19.14</v>
      </c>
    </row>
    <row r="1027" spans="1:11" ht="20.399999999999999" x14ac:dyDescent="0.3">
      <c r="A1027" s="20" t="s">
        <v>444</v>
      </c>
      <c r="B1027" s="28" t="s">
        <v>4082</v>
      </c>
      <c r="C1027" s="31" t="s">
        <v>3963</v>
      </c>
      <c r="D1027" s="33">
        <v>13.83</v>
      </c>
      <c r="E1027" s="33">
        <v>16.48</v>
      </c>
      <c r="F1027" s="33">
        <v>16.78</v>
      </c>
      <c r="G1027" s="33">
        <v>17.48</v>
      </c>
      <c r="H1027" s="33">
        <v>19.78</v>
      </c>
      <c r="I1027" s="33">
        <v>21.82</v>
      </c>
      <c r="J1027" s="33">
        <v>17.73</v>
      </c>
      <c r="K1027" s="33">
        <v>19.14</v>
      </c>
    </row>
    <row r="1028" spans="1:11" ht="20.399999999999999" x14ac:dyDescent="0.3">
      <c r="A1028" s="20" t="s">
        <v>443</v>
      </c>
      <c r="B1028" s="28" t="s">
        <v>4081</v>
      </c>
      <c r="C1028" s="31" t="s">
        <v>3963</v>
      </c>
      <c r="D1028" s="33">
        <v>13.83</v>
      </c>
      <c r="E1028" s="33">
        <v>16.48</v>
      </c>
      <c r="F1028" s="33">
        <v>16.78</v>
      </c>
      <c r="G1028" s="33">
        <v>17.48</v>
      </c>
      <c r="H1028" s="33">
        <v>19.78</v>
      </c>
      <c r="I1028" s="33">
        <v>21.82</v>
      </c>
      <c r="J1028" s="33">
        <v>17.73</v>
      </c>
      <c r="K1028" s="33">
        <v>19.14</v>
      </c>
    </row>
    <row r="1029" spans="1:11" x14ac:dyDescent="0.3">
      <c r="A1029" s="20" t="s">
        <v>442</v>
      </c>
      <c r="B1029" s="28" t="s">
        <v>4080</v>
      </c>
      <c r="C1029" s="31" t="s">
        <v>3963</v>
      </c>
      <c r="D1029" s="33">
        <v>13.83</v>
      </c>
      <c r="E1029" s="33">
        <v>16.48</v>
      </c>
      <c r="F1029" s="33">
        <v>16.78</v>
      </c>
      <c r="G1029" s="33">
        <v>17.48</v>
      </c>
      <c r="H1029" s="33">
        <v>19.78</v>
      </c>
      <c r="I1029" s="33">
        <v>21.82</v>
      </c>
      <c r="J1029" s="33">
        <v>17.73</v>
      </c>
      <c r="K1029" s="33">
        <v>19.14</v>
      </c>
    </row>
    <row r="1030" spans="1:11" x14ac:dyDescent="0.3">
      <c r="A1030" s="20" t="s">
        <v>441</v>
      </c>
      <c r="B1030" s="28" t="s">
        <v>4080</v>
      </c>
      <c r="C1030" s="31" t="s">
        <v>3963</v>
      </c>
      <c r="D1030" s="33">
        <v>13.83</v>
      </c>
      <c r="E1030" s="33">
        <v>16.48</v>
      </c>
      <c r="F1030" s="33">
        <v>16.78</v>
      </c>
      <c r="G1030" s="33">
        <v>17.48</v>
      </c>
      <c r="H1030" s="33">
        <v>19.78</v>
      </c>
      <c r="I1030" s="33">
        <v>21.82</v>
      </c>
      <c r="J1030" s="33">
        <v>17.73</v>
      </c>
      <c r="K1030" s="33">
        <v>19.14</v>
      </c>
    </row>
    <row r="1031" spans="1:11" x14ac:dyDescent="0.3">
      <c r="A1031" s="20" t="s">
        <v>440</v>
      </c>
      <c r="B1031" s="28" t="s">
        <v>439</v>
      </c>
      <c r="C1031" s="31" t="s">
        <v>3963</v>
      </c>
      <c r="D1031" s="33">
        <v>12.55</v>
      </c>
      <c r="E1031" s="33">
        <v>15.2</v>
      </c>
      <c r="F1031" s="33">
        <v>15.5</v>
      </c>
      <c r="G1031" s="33">
        <v>16.2</v>
      </c>
      <c r="H1031" s="33">
        <v>18.5</v>
      </c>
      <c r="I1031" s="33">
        <v>20.54</v>
      </c>
      <c r="J1031" s="33">
        <v>16.45</v>
      </c>
      <c r="K1031" s="33">
        <v>17.86</v>
      </c>
    </row>
    <row r="1032" spans="1:11" ht="20.399999999999999" x14ac:dyDescent="0.3">
      <c r="A1032" s="20" t="s">
        <v>438</v>
      </c>
      <c r="B1032" s="28" t="s">
        <v>437</v>
      </c>
      <c r="C1032" s="31" t="s">
        <v>3963</v>
      </c>
      <c r="D1032" s="33">
        <v>12.91</v>
      </c>
      <c r="E1032" s="33">
        <v>15.56</v>
      </c>
      <c r="F1032" s="33">
        <v>15.86</v>
      </c>
      <c r="G1032" s="33">
        <v>16.559999999999999</v>
      </c>
      <c r="H1032" s="33">
        <v>18.86</v>
      </c>
      <c r="I1032" s="33">
        <v>20.9</v>
      </c>
      <c r="J1032" s="33">
        <v>16.809999999999999</v>
      </c>
      <c r="K1032" s="33">
        <v>18.22</v>
      </c>
    </row>
    <row r="1033" spans="1:11" x14ac:dyDescent="0.3">
      <c r="A1033" s="20" t="s">
        <v>436</v>
      </c>
      <c r="B1033" s="28" t="s">
        <v>4079</v>
      </c>
      <c r="C1033" s="31" t="s">
        <v>3963</v>
      </c>
      <c r="D1033" s="33">
        <v>13.83</v>
      </c>
      <c r="E1033" s="33">
        <v>16.48</v>
      </c>
      <c r="F1033" s="33">
        <v>16.78</v>
      </c>
      <c r="G1033" s="33">
        <v>17.48</v>
      </c>
      <c r="H1033" s="33">
        <v>19.78</v>
      </c>
      <c r="I1033" s="33">
        <v>21.82</v>
      </c>
      <c r="J1033" s="33">
        <v>17.73</v>
      </c>
      <c r="K1033" s="33">
        <v>19.14</v>
      </c>
    </row>
    <row r="1034" spans="1:11" x14ac:dyDescent="0.3">
      <c r="A1034" s="20" t="s">
        <v>435</v>
      </c>
      <c r="B1034" s="28" t="s">
        <v>434</v>
      </c>
      <c r="C1034" s="31" t="s">
        <v>3963</v>
      </c>
      <c r="D1034" s="33">
        <v>13.83</v>
      </c>
      <c r="E1034" s="33">
        <v>16.48</v>
      </c>
      <c r="F1034" s="33">
        <v>16.78</v>
      </c>
      <c r="G1034" s="33">
        <v>17.48</v>
      </c>
      <c r="H1034" s="33">
        <v>19.78</v>
      </c>
      <c r="I1034" s="33">
        <v>21.82</v>
      </c>
      <c r="J1034" s="33">
        <v>17.73</v>
      </c>
      <c r="K1034" s="33">
        <v>19.14</v>
      </c>
    </row>
    <row r="1035" spans="1:11" ht="20.399999999999999" x14ac:dyDescent="0.3">
      <c r="A1035" s="20" t="s">
        <v>433</v>
      </c>
      <c r="B1035" s="28" t="s">
        <v>432</v>
      </c>
      <c r="C1035" s="31" t="s">
        <v>3963</v>
      </c>
      <c r="D1035" s="33">
        <v>13.83</v>
      </c>
      <c r="E1035" s="33">
        <v>16.48</v>
      </c>
      <c r="F1035" s="33">
        <v>16.78</v>
      </c>
      <c r="G1035" s="33">
        <v>17.48</v>
      </c>
      <c r="H1035" s="33">
        <v>19.78</v>
      </c>
      <c r="I1035" s="33">
        <v>21.82</v>
      </c>
      <c r="J1035" s="33">
        <v>17.73</v>
      </c>
      <c r="K1035" s="33">
        <v>19.14</v>
      </c>
    </row>
    <row r="1036" spans="1:11" ht="20.399999999999999" x14ac:dyDescent="0.3">
      <c r="A1036" s="20" t="s">
        <v>431</v>
      </c>
      <c r="B1036" s="28" t="s">
        <v>430</v>
      </c>
      <c r="C1036" s="31" t="s">
        <v>3963</v>
      </c>
      <c r="D1036" s="33">
        <v>13.83</v>
      </c>
      <c r="E1036" s="33">
        <v>16.48</v>
      </c>
      <c r="F1036" s="33">
        <v>16.78</v>
      </c>
      <c r="G1036" s="33">
        <v>17.48</v>
      </c>
      <c r="H1036" s="33">
        <v>19.78</v>
      </c>
      <c r="I1036" s="33">
        <v>21.82</v>
      </c>
      <c r="J1036" s="33">
        <v>17.73</v>
      </c>
      <c r="K1036" s="33">
        <v>19.14</v>
      </c>
    </row>
    <row r="1037" spans="1:11" ht="20.399999999999999" x14ac:dyDescent="0.3">
      <c r="A1037" s="20" t="s">
        <v>429</v>
      </c>
      <c r="B1037" s="28" t="s">
        <v>428</v>
      </c>
      <c r="C1037" s="31" t="s">
        <v>3963</v>
      </c>
      <c r="D1037" s="33">
        <v>13.83</v>
      </c>
      <c r="E1037" s="33">
        <v>16.48</v>
      </c>
      <c r="F1037" s="33">
        <v>16.78</v>
      </c>
      <c r="G1037" s="33">
        <v>17.48</v>
      </c>
      <c r="H1037" s="33">
        <v>19.78</v>
      </c>
      <c r="I1037" s="33">
        <v>21.82</v>
      </c>
      <c r="J1037" s="33">
        <v>17.73</v>
      </c>
      <c r="K1037" s="33">
        <v>19.14</v>
      </c>
    </row>
    <row r="1038" spans="1:11" x14ac:dyDescent="0.3">
      <c r="A1038" s="20" t="s">
        <v>427</v>
      </c>
      <c r="B1038" s="28" t="s">
        <v>426</v>
      </c>
      <c r="C1038" s="31" t="s">
        <v>3963</v>
      </c>
      <c r="D1038" s="33">
        <v>13.83</v>
      </c>
      <c r="E1038" s="33">
        <v>16.48</v>
      </c>
      <c r="F1038" s="33">
        <v>16.78</v>
      </c>
      <c r="G1038" s="33">
        <v>17.48</v>
      </c>
      <c r="H1038" s="33">
        <v>19.78</v>
      </c>
      <c r="I1038" s="33">
        <v>21.82</v>
      </c>
      <c r="J1038" s="33">
        <v>17.73</v>
      </c>
      <c r="K1038" s="33">
        <v>19.14</v>
      </c>
    </row>
    <row r="1039" spans="1:11" x14ac:dyDescent="0.3">
      <c r="A1039" s="20" t="s">
        <v>425</v>
      </c>
      <c r="B1039" s="28" t="s">
        <v>424</v>
      </c>
      <c r="C1039" s="31" t="s">
        <v>3963</v>
      </c>
      <c r="D1039" s="33">
        <v>12.55</v>
      </c>
      <c r="E1039" s="33">
        <v>15.2</v>
      </c>
      <c r="F1039" s="33">
        <v>15.5</v>
      </c>
      <c r="G1039" s="33">
        <v>16.2</v>
      </c>
      <c r="H1039" s="33">
        <v>18.5</v>
      </c>
      <c r="I1039" s="33">
        <v>20.54</v>
      </c>
      <c r="J1039" s="33">
        <v>16.45</v>
      </c>
      <c r="K1039" s="33">
        <v>17.86</v>
      </c>
    </row>
    <row r="1040" spans="1:11" x14ac:dyDescent="0.3">
      <c r="A1040" s="20" t="s">
        <v>423</v>
      </c>
      <c r="B1040" s="28" t="s">
        <v>4078</v>
      </c>
      <c r="C1040" s="31" t="s">
        <v>3963</v>
      </c>
      <c r="D1040" s="33">
        <v>13.83</v>
      </c>
      <c r="E1040" s="33">
        <v>16.48</v>
      </c>
      <c r="F1040" s="33">
        <v>16.78</v>
      </c>
      <c r="G1040" s="33">
        <v>17.48</v>
      </c>
      <c r="H1040" s="33">
        <v>19.78</v>
      </c>
      <c r="I1040" s="33">
        <v>21.82</v>
      </c>
      <c r="J1040" s="33">
        <v>17.73</v>
      </c>
      <c r="K1040" s="33">
        <v>19.14</v>
      </c>
    </row>
    <row r="1041" spans="1:11" x14ac:dyDescent="0.3">
      <c r="A1041" s="20" t="s">
        <v>422</v>
      </c>
      <c r="B1041" s="28" t="s">
        <v>421</v>
      </c>
      <c r="C1041" s="31" t="s">
        <v>3963</v>
      </c>
      <c r="D1041" s="33">
        <v>12.91</v>
      </c>
      <c r="E1041" s="33">
        <v>15.56</v>
      </c>
      <c r="F1041" s="33">
        <v>15.86</v>
      </c>
      <c r="G1041" s="33">
        <v>16.559999999999999</v>
      </c>
      <c r="H1041" s="33">
        <v>18.86</v>
      </c>
      <c r="I1041" s="33">
        <v>20.9</v>
      </c>
      <c r="J1041" s="33">
        <v>16.809999999999999</v>
      </c>
      <c r="K1041" s="33">
        <v>18.22</v>
      </c>
    </row>
    <row r="1042" spans="1:11" x14ac:dyDescent="0.3">
      <c r="A1042" s="20" t="s">
        <v>420</v>
      </c>
      <c r="B1042" s="28" t="s">
        <v>419</v>
      </c>
      <c r="C1042" s="31" t="s">
        <v>3963</v>
      </c>
      <c r="D1042" s="33">
        <v>13.83</v>
      </c>
      <c r="E1042" s="33">
        <v>16.48</v>
      </c>
      <c r="F1042" s="33">
        <v>16.78</v>
      </c>
      <c r="G1042" s="33">
        <v>17.48</v>
      </c>
      <c r="H1042" s="33">
        <v>19.78</v>
      </c>
      <c r="I1042" s="33">
        <v>21.82</v>
      </c>
      <c r="J1042" s="33">
        <v>17.73</v>
      </c>
      <c r="K1042" s="33">
        <v>19.14</v>
      </c>
    </row>
    <row r="1043" spans="1:11" ht="20.399999999999999" x14ac:dyDescent="0.3">
      <c r="A1043" s="20" t="s">
        <v>418</v>
      </c>
      <c r="B1043" s="28" t="s">
        <v>4077</v>
      </c>
      <c r="C1043" s="31" t="s">
        <v>3963</v>
      </c>
      <c r="D1043" s="33">
        <v>13.83</v>
      </c>
      <c r="E1043" s="33">
        <v>16.48</v>
      </c>
      <c r="F1043" s="33">
        <v>16.78</v>
      </c>
      <c r="G1043" s="33">
        <v>17.48</v>
      </c>
      <c r="H1043" s="33">
        <v>19.78</v>
      </c>
      <c r="I1043" s="33">
        <v>21.82</v>
      </c>
      <c r="J1043" s="33">
        <v>17.73</v>
      </c>
      <c r="K1043" s="33">
        <v>19.14</v>
      </c>
    </row>
    <row r="1044" spans="1:11" x14ac:dyDescent="0.3">
      <c r="A1044" s="20" t="s">
        <v>417</v>
      </c>
      <c r="B1044" s="28" t="s">
        <v>416</v>
      </c>
      <c r="C1044" s="31" t="s">
        <v>3963</v>
      </c>
      <c r="D1044" s="33">
        <v>13.83</v>
      </c>
      <c r="E1044" s="33">
        <v>16.48</v>
      </c>
      <c r="F1044" s="33">
        <v>16.78</v>
      </c>
      <c r="G1044" s="33">
        <v>17.48</v>
      </c>
      <c r="H1044" s="33">
        <v>19.78</v>
      </c>
      <c r="I1044" s="33">
        <v>21.82</v>
      </c>
      <c r="J1044" s="33">
        <v>17.73</v>
      </c>
      <c r="K1044" s="33">
        <v>19.14</v>
      </c>
    </row>
    <row r="1045" spans="1:11" x14ac:dyDescent="0.3">
      <c r="A1045" s="20" t="s">
        <v>415</v>
      </c>
      <c r="B1045" s="28" t="s">
        <v>414</v>
      </c>
      <c r="C1045" s="31" t="s">
        <v>3963</v>
      </c>
      <c r="D1045" s="33">
        <v>13.83</v>
      </c>
      <c r="E1045" s="33">
        <v>16.48</v>
      </c>
      <c r="F1045" s="33">
        <v>16.78</v>
      </c>
      <c r="G1045" s="33">
        <v>17.48</v>
      </c>
      <c r="H1045" s="33">
        <v>19.78</v>
      </c>
      <c r="I1045" s="33">
        <v>21.82</v>
      </c>
      <c r="J1045" s="33">
        <v>17.73</v>
      </c>
      <c r="K1045" s="33">
        <v>19.14</v>
      </c>
    </row>
    <row r="1046" spans="1:11" x14ac:dyDescent="0.3">
      <c r="A1046" s="20" t="s">
        <v>413</v>
      </c>
      <c r="B1046" s="28" t="s">
        <v>412</v>
      </c>
      <c r="C1046" s="31" t="s">
        <v>3963</v>
      </c>
      <c r="D1046" s="33">
        <v>13.83</v>
      </c>
      <c r="E1046" s="33">
        <v>16.48</v>
      </c>
      <c r="F1046" s="33">
        <v>16.78</v>
      </c>
      <c r="G1046" s="33">
        <v>17.48</v>
      </c>
      <c r="H1046" s="33">
        <v>19.78</v>
      </c>
      <c r="I1046" s="33">
        <v>21.82</v>
      </c>
      <c r="J1046" s="33">
        <v>17.73</v>
      </c>
      <c r="K1046" s="33">
        <v>19.14</v>
      </c>
    </row>
    <row r="1047" spans="1:11" x14ac:dyDescent="0.3">
      <c r="A1047" s="20" t="s">
        <v>411</v>
      </c>
      <c r="B1047" s="28" t="s">
        <v>410</v>
      </c>
      <c r="C1047" s="31" t="s">
        <v>3963</v>
      </c>
      <c r="D1047" s="33">
        <v>13.83</v>
      </c>
      <c r="E1047" s="33">
        <v>16.48</v>
      </c>
      <c r="F1047" s="33">
        <v>16.78</v>
      </c>
      <c r="G1047" s="33">
        <v>17.48</v>
      </c>
      <c r="H1047" s="33">
        <v>19.78</v>
      </c>
      <c r="I1047" s="33">
        <v>21.82</v>
      </c>
      <c r="J1047" s="33">
        <v>17.73</v>
      </c>
      <c r="K1047" s="33">
        <v>19.14</v>
      </c>
    </row>
    <row r="1048" spans="1:11" x14ac:dyDescent="0.3">
      <c r="A1048" s="20" t="s">
        <v>409</v>
      </c>
      <c r="B1048" s="28" t="s">
        <v>408</v>
      </c>
      <c r="C1048" s="31" t="s">
        <v>3963</v>
      </c>
      <c r="D1048" s="33">
        <v>13.83</v>
      </c>
      <c r="E1048" s="33">
        <v>16.48</v>
      </c>
      <c r="F1048" s="33">
        <v>16.78</v>
      </c>
      <c r="G1048" s="33">
        <v>17.48</v>
      </c>
      <c r="H1048" s="33">
        <v>19.78</v>
      </c>
      <c r="I1048" s="33">
        <v>21.82</v>
      </c>
      <c r="J1048" s="33">
        <v>17.73</v>
      </c>
      <c r="K1048" s="33">
        <v>19.14</v>
      </c>
    </row>
    <row r="1049" spans="1:11" x14ac:dyDescent="0.3">
      <c r="A1049" s="20" t="s">
        <v>407</v>
      </c>
      <c r="B1049" s="28" t="s">
        <v>406</v>
      </c>
      <c r="C1049" s="31" t="s">
        <v>3963</v>
      </c>
      <c r="D1049" s="33">
        <v>13.83</v>
      </c>
      <c r="E1049" s="33">
        <v>16.48</v>
      </c>
      <c r="F1049" s="33">
        <v>16.78</v>
      </c>
      <c r="G1049" s="33">
        <v>17.48</v>
      </c>
      <c r="H1049" s="33">
        <v>19.78</v>
      </c>
      <c r="I1049" s="33">
        <v>21.82</v>
      </c>
      <c r="J1049" s="33">
        <v>17.73</v>
      </c>
      <c r="K1049" s="33">
        <v>19.14</v>
      </c>
    </row>
    <row r="1050" spans="1:11" x14ac:dyDescent="0.3">
      <c r="A1050" s="20" t="s">
        <v>405</v>
      </c>
      <c r="B1050" s="28" t="s">
        <v>4076</v>
      </c>
      <c r="C1050" s="31" t="s">
        <v>3963</v>
      </c>
      <c r="D1050" s="33">
        <v>13.83</v>
      </c>
      <c r="E1050" s="33">
        <v>16.48</v>
      </c>
      <c r="F1050" s="33">
        <v>16.78</v>
      </c>
      <c r="G1050" s="33">
        <v>17.48</v>
      </c>
      <c r="H1050" s="33">
        <v>19.78</v>
      </c>
      <c r="I1050" s="33">
        <v>21.82</v>
      </c>
      <c r="J1050" s="33">
        <v>17.73</v>
      </c>
      <c r="K1050" s="33">
        <v>19.14</v>
      </c>
    </row>
    <row r="1051" spans="1:11" x14ac:dyDescent="0.3">
      <c r="A1051" s="20" t="s">
        <v>404</v>
      </c>
      <c r="B1051" s="28" t="s">
        <v>403</v>
      </c>
      <c r="C1051" s="31" t="s">
        <v>3963</v>
      </c>
      <c r="D1051" s="33">
        <v>13.83</v>
      </c>
      <c r="E1051" s="33">
        <v>16.48</v>
      </c>
      <c r="F1051" s="33">
        <v>16.78</v>
      </c>
      <c r="G1051" s="33">
        <v>17.48</v>
      </c>
      <c r="H1051" s="33">
        <v>19.78</v>
      </c>
      <c r="I1051" s="33">
        <v>21.82</v>
      </c>
      <c r="J1051" s="33">
        <v>17.73</v>
      </c>
      <c r="K1051" s="33">
        <v>19.14</v>
      </c>
    </row>
    <row r="1052" spans="1:11" x14ac:dyDescent="0.3">
      <c r="A1052" s="20" t="s">
        <v>402</v>
      </c>
      <c r="B1052" s="28" t="s">
        <v>401</v>
      </c>
      <c r="C1052" s="31" t="s">
        <v>3963</v>
      </c>
      <c r="D1052" s="33">
        <v>13.83</v>
      </c>
      <c r="E1052" s="33">
        <v>16.48</v>
      </c>
      <c r="F1052" s="33">
        <v>16.78</v>
      </c>
      <c r="G1052" s="33">
        <v>17.48</v>
      </c>
      <c r="H1052" s="33">
        <v>19.78</v>
      </c>
      <c r="I1052" s="33">
        <v>21.82</v>
      </c>
      <c r="J1052" s="33">
        <v>17.73</v>
      </c>
      <c r="K1052" s="33">
        <v>19.14</v>
      </c>
    </row>
    <row r="1053" spans="1:11" x14ac:dyDescent="0.3">
      <c r="A1053" s="20" t="s">
        <v>400</v>
      </c>
      <c r="B1053" s="28" t="s">
        <v>399</v>
      </c>
      <c r="C1053" s="31" t="s">
        <v>3963</v>
      </c>
      <c r="D1053" s="33">
        <v>13.83</v>
      </c>
      <c r="E1053" s="33">
        <v>16.48</v>
      </c>
      <c r="F1053" s="33">
        <v>16.78</v>
      </c>
      <c r="G1053" s="33">
        <v>17.48</v>
      </c>
      <c r="H1053" s="33">
        <v>19.78</v>
      </c>
      <c r="I1053" s="33">
        <v>21.82</v>
      </c>
      <c r="J1053" s="33">
        <v>17.73</v>
      </c>
      <c r="K1053" s="33">
        <v>19.14</v>
      </c>
    </row>
    <row r="1054" spans="1:11" x14ac:dyDescent="0.3">
      <c r="A1054" s="20" t="s">
        <v>398</v>
      </c>
      <c r="B1054" s="28" t="s">
        <v>397</v>
      </c>
      <c r="C1054" s="31" t="s">
        <v>3963</v>
      </c>
      <c r="D1054" s="33">
        <v>13.83</v>
      </c>
      <c r="E1054" s="33">
        <v>16.48</v>
      </c>
      <c r="F1054" s="33">
        <v>16.78</v>
      </c>
      <c r="G1054" s="33">
        <v>17.48</v>
      </c>
      <c r="H1054" s="33">
        <v>19.78</v>
      </c>
      <c r="I1054" s="33">
        <v>21.82</v>
      </c>
      <c r="J1054" s="33">
        <v>17.73</v>
      </c>
      <c r="K1054" s="33">
        <v>19.14</v>
      </c>
    </row>
    <row r="1055" spans="1:11" x14ac:dyDescent="0.3">
      <c r="A1055" s="20" t="s">
        <v>396</v>
      </c>
      <c r="B1055" s="28" t="s">
        <v>395</v>
      </c>
      <c r="C1055" s="31" t="s">
        <v>3963</v>
      </c>
      <c r="D1055" s="33">
        <v>12.91</v>
      </c>
      <c r="E1055" s="33">
        <v>15.56</v>
      </c>
      <c r="F1055" s="33">
        <v>15.86</v>
      </c>
      <c r="G1055" s="33">
        <v>16.559999999999999</v>
      </c>
      <c r="H1055" s="33">
        <v>18.86</v>
      </c>
      <c r="I1055" s="33">
        <v>20.9</v>
      </c>
      <c r="J1055" s="33">
        <v>16.809999999999999</v>
      </c>
      <c r="K1055" s="33">
        <v>18.22</v>
      </c>
    </row>
    <row r="1056" spans="1:11" x14ac:dyDescent="0.3">
      <c r="A1056" s="20" t="s">
        <v>394</v>
      </c>
      <c r="B1056" s="28" t="s">
        <v>393</v>
      </c>
      <c r="C1056" s="31" t="s">
        <v>3963</v>
      </c>
      <c r="D1056" s="33">
        <v>13.83</v>
      </c>
      <c r="E1056" s="33">
        <v>16.48</v>
      </c>
      <c r="F1056" s="33">
        <v>16.78</v>
      </c>
      <c r="G1056" s="33">
        <v>17.48</v>
      </c>
      <c r="H1056" s="33">
        <v>19.78</v>
      </c>
      <c r="I1056" s="33">
        <v>21.82</v>
      </c>
      <c r="J1056" s="33">
        <v>17.73</v>
      </c>
      <c r="K1056" s="33">
        <v>19.14</v>
      </c>
    </row>
    <row r="1057" spans="1:11" x14ac:dyDescent="0.3">
      <c r="A1057" s="20" t="s">
        <v>392</v>
      </c>
      <c r="B1057" s="28" t="s">
        <v>4075</v>
      </c>
      <c r="C1057" s="31" t="s">
        <v>3963</v>
      </c>
      <c r="D1057" s="33">
        <v>13.83</v>
      </c>
      <c r="E1057" s="33">
        <v>16.48</v>
      </c>
      <c r="F1057" s="33">
        <v>16.78</v>
      </c>
      <c r="G1057" s="33">
        <v>17.48</v>
      </c>
      <c r="H1057" s="33">
        <v>19.78</v>
      </c>
      <c r="I1057" s="33">
        <v>21.82</v>
      </c>
      <c r="J1057" s="33">
        <v>17.73</v>
      </c>
      <c r="K1057" s="33">
        <v>19.14</v>
      </c>
    </row>
    <row r="1058" spans="1:11" x14ac:dyDescent="0.3">
      <c r="A1058" s="20" t="s">
        <v>391</v>
      </c>
      <c r="B1058" s="28" t="s">
        <v>4074</v>
      </c>
      <c r="C1058" s="31" t="s">
        <v>3963</v>
      </c>
      <c r="D1058" s="33">
        <v>13.83</v>
      </c>
      <c r="E1058" s="33">
        <v>16.48</v>
      </c>
      <c r="F1058" s="33">
        <v>16.78</v>
      </c>
      <c r="G1058" s="33">
        <v>17.48</v>
      </c>
      <c r="H1058" s="33">
        <v>19.78</v>
      </c>
      <c r="I1058" s="33">
        <v>21.82</v>
      </c>
      <c r="J1058" s="33">
        <v>17.73</v>
      </c>
      <c r="K1058" s="33">
        <v>19.14</v>
      </c>
    </row>
    <row r="1059" spans="1:11" x14ac:dyDescent="0.3">
      <c r="A1059" s="20" t="s">
        <v>390</v>
      </c>
      <c r="B1059" s="28" t="s">
        <v>4073</v>
      </c>
      <c r="C1059" s="31" t="s">
        <v>3963</v>
      </c>
      <c r="D1059" s="33">
        <v>13.83</v>
      </c>
      <c r="E1059" s="33">
        <v>16.48</v>
      </c>
      <c r="F1059" s="33">
        <v>16.78</v>
      </c>
      <c r="G1059" s="33">
        <v>17.48</v>
      </c>
      <c r="H1059" s="33">
        <v>19.78</v>
      </c>
      <c r="I1059" s="33">
        <v>21.82</v>
      </c>
      <c r="J1059" s="33">
        <v>17.73</v>
      </c>
      <c r="K1059" s="33">
        <v>19.14</v>
      </c>
    </row>
    <row r="1060" spans="1:11" x14ac:dyDescent="0.3">
      <c r="A1060" s="20" t="s">
        <v>389</v>
      </c>
      <c r="B1060" s="28" t="s">
        <v>4072</v>
      </c>
      <c r="C1060" s="31" t="s">
        <v>3963</v>
      </c>
      <c r="D1060" s="33">
        <v>13.83</v>
      </c>
      <c r="E1060" s="33">
        <v>16.48</v>
      </c>
      <c r="F1060" s="33">
        <v>16.78</v>
      </c>
      <c r="G1060" s="33">
        <v>17.48</v>
      </c>
      <c r="H1060" s="33">
        <v>19.78</v>
      </c>
      <c r="I1060" s="33">
        <v>21.82</v>
      </c>
      <c r="J1060" s="33">
        <v>17.73</v>
      </c>
      <c r="K1060" s="33">
        <v>19.14</v>
      </c>
    </row>
    <row r="1061" spans="1:11" ht="20.399999999999999" x14ac:dyDescent="0.3">
      <c r="A1061" s="20" t="s">
        <v>388</v>
      </c>
      <c r="B1061" s="28" t="s">
        <v>4071</v>
      </c>
      <c r="C1061" s="31" t="s">
        <v>3963</v>
      </c>
      <c r="D1061" s="33">
        <v>13.83</v>
      </c>
      <c r="E1061" s="33">
        <v>16.48</v>
      </c>
      <c r="F1061" s="33">
        <v>16.78</v>
      </c>
      <c r="G1061" s="33">
        <v>17.48</v>
      </c>
      <c r="H1061" s="33">
        <v>19.78</v>
      </c>
      <c r="I1061" s="33">
        <v>21.82</v>
      </c>
      <c r="J1061" s="33">
        <v>17.73</v>
      </c>
      <c r="K1061" s="33">
        <v>19.14</v>
      </c>
    </row>
    <row r="1062" spans="1:11" ht="20.399999999999999" x14ac:dyDescent="0.3">
      <c r="A1062" s="20" t="s">
        <v>387</v>
      </c>
      <c r="B1062" s="28" t="s">
        <v>4070</v>
      </c>
      <c r="C1062" s="31" t="s">
        <v>3963</v>
      </c>
      <c r="D1062" s="33">
        <v>13.83</v>
      </c>
      <c r="E1062" s="33">
        <v>16.48</v>
      </c>
      <c r="F1062" s="33">
        <v>16.78</v>
      </c>
      <c r="G1062" s="33">
        <v>17.48</v>
      </c>
      <c r="H1062" s="33">
        <v>19.78</v>
      </c>
      <c r="I1062" s="33">
        <v>21.82</v>
      </c>
      <c r="J1062" s="33">
        <v>17.73</v>
      </c>
      <c r="K1062" s="33">
        <v>19.14</v>
      </c>
    </row>
    <row r="1063" spans="1:11" x14ac:dyDescent="0.3">
      <c r="A1063" s="20" t="s">
        <v>386</v>
      </c>
      <c r="B1063" s="28" t="s">
        <v>4069</v>
      </c>
      <c r="C1063" s="31" t="s">
        <v>3963</v>
      </c>
      <c r="D1063" s="33">
        <v>13.83</v>
      </c>
      <c r="E1063" s="33">
        <v>16.48</v>
      </c>
      <c r="F1063" s="33">
        <v>16.78</v>
      </c>
      <c r="G1063" s="33">
        <v>17.48</v>
      </c>
      <c r="H1063" s="33">
        <v>19.78</v>
      </c>
      <c r="I1063" s="33">
        <v>21.82</v>
      </c>
      <c r="J1063" s="33">
        <v>17.73</v>
      </c>
      <c r="K1063" s="33">
        <v>19.14</v>
      </c>
    </row>
    <row r="1064" spans="1:11" x14ac:dyDescent="0.3">
      <c r="A1064" s="20" t="s">
        <v>385</v>
      </c>
      <c r="B1064" s="28" t="s">
        <v>4068</v>
      </c>
      <c r="C1064" s="31" t="s">
        <v>3963</v>
      </c>
      <c r="D1064" s="33">
        <v>13.83</v>
      </c>
      <c r="E1064" s="33">
        <v>16.48</v>
      </c>
      <c r="F1064" s="33">
        <v>16.78</v>
      </c>
      <c r="G1064" s="33">
        <v>17.48</v>
      </c>
      <c r="H1064" s="33">
        <v>19.78</v>
      </c>
      <c r="I1064" s="33">
        <v>21.82</v>
      </c>
      <c r="J1064" s="33">
        <v>17.73</v>
      </c>
      <c r="K1064" s="33">
        <v>19.14</v>
      </c>
    </row>
    <row r="1065" spans="1:11" x14ac:dyDescent="0.3">
      <c r="A1065" s="20" t="s">
        <v>384</v>
      </c>
      <c r="B1065" s="28" t="s">
        <v>4067</v>
      </c>
      <c r="C1065" s="31" t="s">
        <v>3963</v>
      </c>
      <c r="D1065" s="33">
        <v>13.83</v>
      </c>
      <c r="E1065" s="33">
        <v>16.48</v>
      </c>
      <c r="F1065" s="33">
        <v>16.78</v>
      </c>
      <c r="G1065" s="33">
        <v>17.48</v>
      </c>
      <c r="H1065" s="33">
        <v>19.78</v>
      </c>
      <c r="I1065" s="33">
        <v>21.82</v>
      </c>
      <c r="J1065" s="33">
        <v>17.73</v>
      </c>
      <c r="K1065" s="33">
        <v>19.14</v>
      </c>
    </row>
    <row r="1066" spans="1:11" ht="20.399999999999999" x14ac:dyDescent="0.3">
      <c r="A1066" s="20" t="s">
        <v>383</v>
      </c>
      <c r="B1066" s="28" t="s">
        <v>382</v>
      </c>
      <c r="C1066" s="31" t="s">
        <v>3956</v>
      </c>
      <c r="D1066" s="33">
        <v>3.2056800000000001</v>
      </c>
      <c r="E1066" s="33">
        <v>3.82</v>
      </c>
      <c r="F1066" s="33">
        <v>3.89</v>
      </c>
      <c r="G1066" s="33">
        <v>4.0599999999999996</v>
      </c>
      <c r="H1066" s="33">
        <v>4.59</v>
      </c>
      <c r="I1066" s="33">
        <v>5.07</v>
      </c>
      <c r="J1066" s="33">
        <v>4.1100000000000003</v>
      </c>
      <c r="K1066" s="33">
        <v>4.4400000000000004</v>
      </c>
    </row>
    <row r="1067" spans="1:11" ht="20.399999999999999" x14ac:dyDescent="0.3">
      <c r="A1067" s="20" t="s">
        <v>381</v>
      </c>
      <c r="B1067" s="28" t="s">
        <v>380</v>
      </c>
      <c r="C1067" s="31" t="s">
        <v>3963</v>
      </c>
      <c r="D1067" s="33">
        <v>13.83</v>
      </c>
      <c r="E1067" s="33">
        <v>16.48</v>
      </c>
      <c r="F1067" s="33">
        <v>16.78</v>
      </c>
      <c r="G1067" s="33">
        <v>17.48</v>
      </c>
      <c r="H1067" s="33">
        <v>19.78</v>
      </c>
      <c r="I1067" s="33">
        <v>21.82</v>
      </c>
      <c r="J1067" s="33">
        <v>17.73</v>
      </c>
      <c r="K1067" s="33">
        <v>19.14</v>
      </c>
    </row>
    <row r="1068" spans="1:11" ht="20.399999999999999" x14ac:dyDescent="0.3">
      <c r="A1068" s="20" t="s">
        <v>379</v>
      </c>
      <c r="B1068" s="28" t="s">
        <v>378</v>
      </c>
      <c r="C1068" s="31" t="s">
        <v>3963</v>
      </c>
      <c r="D1068" s="33">
        <v>13.83</v>
      </c>
      <c r="E1068" s="33">
        <v>16.48</v>
      </c>
      <c r="F1068" s="33">
        <v>16.78</v>
      </c>
      <c r="G1068" s="33">
        <v>17.48</v>
      </c>
      <c r="H1068" s="33">
        <v>19.78</v>
      </c>
      <c r="I1068" s="33">
        <v>21.82</v>
      </c>
      <c r="J1068" s="33">
        <v>17.73</v>
      </c>
      <c r="K1068" s="33">
        <v>19.14</v>
      </c>
    </row>
    <row r="1069" spans="1:11" ht="20.399999999999999" x14ac:dyDescent="0.3">
      <c r="A1069" s="20" t="s">
        <v>377</v>
      </c>
      <c r="B1069" s="28" t="s">
        <v>4066</v>
      </c>
      <c r="C1069" s="31" t="s">
        <v>3963</v>
      </c>
      <c r="D1069" s="33">
        <v>13.83</v>
      </c>
      <c r="E1069" s="33">
        <v>16.48</v>
      </c>
      <c r="F1069" s="33">
        <v>16.78</v>
      </c>
      <c r="G1069" s="33">
        <v>17.48</v>
      </c>
      <c r="H1069" s="33">
        <v>19.78</v>
      </c>
      <c r="I1069" s="33">
        <v>21.82</v>
      </c>
      <c r="J1069" s="33">
        <v>17.73</v>
      </c>
      <c r="K1069" s="33">
        <v>19.14</v>
      </c>
    </row>
    <row r="1070" spans="1:11" ht="20.399999999999999" x14ac:dyDescent="0.3">
      <c r="A1070" s="20" t="s">
        <v>376</v>
      </c>
      <c r="B1070" s="28" t="s">
        <v>4065</v>
      </c>
      <c r="C1070" s="31" t="s">
        <v>3963</v>
      </c>
      <c r="D1070" s="33">
        <v>12.55</v>
      </c>
      <c r="E1070" s="33">
        <v>15.2</v>
      </c>
      <c r="F1070" s="33">
        <v>15.5</v>
      </c>
      <c r="G1070" s="33">
        <v>16.2</v>
      </c>
      <c r="H1070" s="33">
        <v>18.5</v>
      </c>
      <c r="I1070" s="33">
        <v>20.54</v>
      </c>
      <c r="J1070" s="33">
        <v>16.45</v>
      </c>
      <c r="K1070" s="33">
        <v>17.86</v>
      </c>
    </row>
    <row r="1071" spans="1:11" ht="20.399999999999999" x14ac:dyDescent="0.3">
      <c r="A1071" s="20" t="s">
        <v>375</v>
      </c>
      <c r="B1071" s="28" t="s">
        <v>374</v>
      </c>
      <c r="C1071" s="31" t="s">
        <v>3963</v>
      </c>
      <c r="D1071" s="33">
        <v>12.55</v>
      </c>
      <c r="E1071" s="33">
        <v>15.2</v>
      </c>
      <c r="F1071" s="33">
        <v>15.5</v>
      </c>
      <c r="G1071" s="33">
        <v>16.2</v>
      </c>
      <c r="H1071" s="33">
        <v>18.5</v>
      </c>
      <c r="I1071" s="33">
        <v>20.54</v>
      </c>
      <c r="J1071" s="33">
        <v>16.45</v>
      </c>
      <c r="K1071" s="33">
        <v>17.86</v>
      </c>
    </row>
    <row r="1072" spans="1:11" x14ac:dyDescent="0.3">
      <c r="A1072" s="20" t="s">
        <v>373</v>
      </c>
      <c r="B1072" s="28" t="s">
        <v>4064</v>
      </c>
      <c r="C1072" s="31" t="s">
        <v>3963</v>
      </c>
      <c r="D1072" s="33">
        <v>12.55</v>
      </c>
      <c r="E1072" s="33">
        <v>15.2</v>
      </c>
      <c r="F1072" s="33">
        <v>15.5</v>
      </c>
      <c r="G1072" s="33">
        <v>16.2</v>
      </c>
      <c r="H1072" s="33">
        <v>18.5</v>
      </c>
      <c r="I1072" s="33">
        <v>20.54</v>
      </c>
      <c r="J1072" s="33">
        <v>16.45</v>
      </c>
      <c r="K1072" s="33">
        <v>17.86</v>
      </c>
    </row>
    <row r="1073" spans="1:11" x14ac:dyDescent="0.3">
      <c r="A1073" s="20" t="s">
        <v>372</v>
      </c>
      <c r="B1073" s="28" t="s">
        <v>4063</v>
      </c>
      <c r="C1073" s="31" t="s">
        <v>3963</v>
      </c>
      <c r="D1073" s="33"/>
      <c r="E1073" s="33"/>
      <c r="F1073" s="33">
        <v>18.36</v>
      </c>
      <c r="G1073" s="33">
        <v>19.059999999999999</v>
      </c>
      <c r="H1073" s="33">
        <v>21.36</v>
      </c>
      <c r="I1073" s="33">
        <v>23.4</v>
      </c>
      <c r="J1073" s="33"/>
      <c r="K1073" s="33"/>
    </row>
    <row r="1074" spans="1:11" ht="20.399999999999999" x14ac:dyDescent="0.3">
      <c r="A1074" s="20" t="s">
        <v>371</v>
      </c>
      <c r="B1074" s="28" t="s">
        <v>370</v>
      </c>
      <c r="C1074" s="31" t="s">
        <v>3963</v>
      </c>
      <c r="D1074" s="33">
        <v>13.83</v>
      </c>
      <c r="E1074" s="33">
        <v>16.48</v>
      </c>
      <c r="F1074" s="33">
        <v>16.78</v>
      </c>
      <c r="G1074" s="33">
        <v>17.48</v>
      </c>
      <c r="H1074" s="33">
        <v>19.78</v>
      </c>
      <c r="I1074" s="33">
        <v>21.82</v>
      </c>
      <c r="J1074" s="33">
        <v>17.73</v>
      </c>
      <c r="K1074" s="33">
        <v>19.14</v>
      </c>
    </row>
    <row r="1075" spans="1:11" ht="20.399999999999999" x14ac:dyDescent="0.3">
      <c r="A1075" s="20" t="s">
        <v>369</v>
      </c>
      <c r="B1075" s="28" t="s">
        <v>368</v>
      </c>
      <c r="C1075" s="31" t="s">
        <v>3963</v>
      </c>
      <c r="D1075" s="33">
        <v>13.83</v>
      </c>
      <c r="E1075" s="33">
        <v>16.48</v>
      </c>
      <c r="F1075" s="33">
        <v>16.78</v>
      </c>
      <c r="G1075" s="33">
        <v>17.48</v>
      </c>
      <c r="H1075" s="33">
        <v>19.78</v>
      </c>
      <c r="I1075" s="33">
        <v>21.82</v>
      </c>
      <c r="J1075" s="33">
        <v>17.73</v>
      </c>
      <c r="K1075" s="33">
        <v>19.14</v>
      </c>
    </row>
    <row r="1076" spans="1:11" x14ac:dyDescent="0.3">
      <c r="A1076" s="20" t="s">
        <v>367</v>
      </c>
      <c r="B1076" s="28" t="s">
        <v>366</v>
      </c>
      <c r="C1076" s="31" t="s">
        <v>3963</v>
      </c>
      <c r="D1076" s="33">
        <v>12.91</v>
      </c>
      <c r="E1076" s="33">
        <v>15.56</v>
      </c>
      <c r="F1076" s="33">
        <v>15.86</v>
      </c>
      <c r="G1076" s="33">
        <v>16.559999999999999</v>
      </c>
      <c r="H1076" s="33">
        <v>18.86</v>
      </c>
      <c r="I1076" s="33">
        <v>20.9</v>
      </c>
      <c r="J1076" s="33">
        <v>16.809999999999999</v>
      </c>
      <c r="K1076" s="33">
        <v>18.22</v>
      </c>
    </row>
    <row r="1077" spans="1:11" x14ac:dyDescent="0.3">
      <c r="A1077" s="20" t="s">
        <v>365</v>
      </c>
      <c r="B1077" s="28" t="s">
        <v>364</v>
      </c>
      <c r="C1077" s="31" t="s">
        <v>3963</v>
      </c>
      <c r="D1077" s="33">
        <v>12.91</v>
      </c>
      <c r="E1077" s="33">
        <v>15.56</v>
      </c>
      <c r="F1077" s="33">
        <v>15.86</v>
      </c>
      <c r="G1077" s="33">
        <v>16.559999999999999</v>
      </c>
      <c r="H1077" s="33">
        <v>18.86</v>
      </c>
      <c r="I1077" s="33">
        <v>20.9</v>
      </c>
      <c r="J1077" s="33">
        <v>16.809999999999999</v>
      </c>
      <c r="K1077" s="33">
        <v>18.22</v>
      </c>
    </row>
    <row r="1078" spans="1:11" x14ac:dyDescent="0.3">
      <c r="A1078" s="20" t="s">
        <v>363</v>
      </c>
      <c r="B1078" s="28" t="s">
        <v>362</v>
      </c>
      <c r="C1078" s="31" t="s">
        <v>3963</v>
      </c>
      <c r="D1078" s="33">
        <v>12.91</v>
      </c>
      <c r="E1078" s="33">
        <v>15.56</v>
      </c>
      <c r="F1078" s="33">
        <v>15.86</v>
      </c>
      <c r="G1078" s="33">
        <v>16.559999999999999</v>
      </c>
      <c r="H1078" s="33">
        <v>18.86</v>
      </c>
      <c r="I1078" s="33">
        <v>20.9</v>
      </c>
      <c r="J1078" s="33">
        <v>16.809999999999999</v>
      </c>
      <c r="K1078" s="33">
        <v>18.22</v>
      </c>
    </row>
    <row r="1079" spans="1:11" x14ac:dyDescent="0.3">
      <c r="A1079" s="20" t="s">
        <v>361</v>
      </c>
      <c r="B1079" s="28" t="s">
        <v>360</v>
      </c>
      <c r="C1079" s="31" t="s">
        <v>3963</v>
      </c>
      <c r="D1079" s="33">
        <v>12.91</v>
      </c>
      <c r="E1079" s="33">
        <v>15.56</v>
      </c>
      <c r="F1079" s="33">
        <v>15.86</v>
      </c>
      <c r="G1079" s="33">
        <v>16.559999999999999</v>
      </c>
      <c r="H1079" s="33">
        <v>18.86</v>
      </c>
      <c r="I1079" s="33">
        <v>20.9</v>
      </c>
      <c r="J1079" s="33">
        <v>16.809999999999999</v>
      </c>
      <c r="K1079" s="33">
        <v>18.22</v>
      </c>
    </row>
    <row r="1080" spans="1:11" x14ac:dyDescent="0.3">
      <c r="A1080" s="20" t="s">
        <v>359</v>
      </c>
      <c r="B1080" s="28" t="s">
        <v>358</v>
      </c>
      <c r="C1080" s="31" t="s">
        <v>3963</v>
      </c>
      <c r="D1080" s="33">
        <v>12.91</v>
      </c>
      <c r="E1080" s="33">
        <v>15.56</v>
      </c>
      <c r="F1080" s="33">
        <v>15.86</v>
      </c>
      <c r="G1080" s="33">
        <v>16.559999999999999</v>
      </c>
      <c r="H1080" s="33">
        <v>18.86</v>
      </c>
      <c r="I1080" s="33">
        <v>20.9</v>
      </c>
      <c r="J1080" s="33">
        <v>16.809999999999999</v>
      </c>
      <c r="K1080" s="33">
        <v>18.22</v>
      </c>
    </row>
    <row r="1081" spans="1:11" x14ac:dyDescent="0.3">
      <c r="A1081" s="20" t="s">
        <v>357</v>
      </c>
      <c r="B1081" s="28" t="s">
        <v>356</v>
      </c>
      <c r="C1081" s="31" t="s">
        <v>3963</v>
      </c>
      <c r="D1081" s="33">
        <v>12.91</v>
      </c>
      <c r="E1081" s="33">
        <v>15.56</v>
      </c>
      <c r="F1081" s="33">
        <v>15.86</v>
      </c>
      <c r="G1081" s="33">
        <v>16.559999999999999</v>
      </c>
      <c r="H1081" s="33">
        <v>18.86</v>
      </c>
      <c r="I1081" s="33">
        <v>20.9</v>
      </c>
      <c r="J1081" s="33">
        <v>16.809999999999999</v>
      </c>
      <c r="K1081" s="33">
        <v>18.22</v>
      </c>
    </row>
    <row r="1082" spans="1:11" x14ac:dyDescent="0.3">
      <c r="A1082" s="20" t="s">
        <v>355</v>
      </c>
      <c r="B1082" s="28" t="s">
        <v>354</v>
      </c>
      <c r="C1082" s="31" t="s">
        <v>3963</v>
      </c>
      <c r="D1082" s="33">
        <v>13.83</v>
      </c>
      <c r="E1082" s="33">
        <v>16.48</v>
      </c>
      <c r="F1082" s="33">
        <v>16.78</v>
      </c>
      <c r="G1082" s="33">
        <v>17.48</v>
      </c>
      <c r="H1082" s="33">
        <v>19.78</v>
      </c>
      <c r="I1082" s="33">
        <v>21.82</v>
      </c>
      <c r="J1082" s="33">
        <v>17.73</v>
      </c>
      <c r="K1082" s="33">
        <v>19.14</v>
      </c>
    </row>
    <row r="1083" spans="1:11" ht="20.399999999999999" x14ac:dyDescent="0.3">
      <c r="A1083" s="20" t="s">
        <v>353</v>
      </c>
      <c r="B1083" s="28" t="s">
        <v>352</v>
      </c>
      <c r="C1083" s="31" t="s">
        <v>3963</v>
      </c>
      <c r="D1083" s="33">
        <v>13.83</v>
      </c>
      <c r="E1083" s="33">
        <v>16.48</v>
      </c>
      <c r="F1083" s="33">
        <v>16.78</v>
      </c>
      <c r="G1083" s="33">
        <v>17.48</v>
      </c>
      <c r="H1083" s="33">
        <v>19.78</v>
      </c>
      <c r="I1083" s="33">
        <v>21.82</v>
      </c>
      <c r="J1083" s="33">
        <v>17.73</v>
      </c>
      <c r="K1083" s="33">
        <v>19.14</v>
      </c>
    </row>
    <row r="1084" spans="1:11" ht="20.399999999999999" x14ac:dyDescent="0.3">
      <c r="A1084" s="20" t="s">
        <v>351</v>
      </c>
      <c r="B1084" s="28" t="s">
        <v>350</v>
      </c>
      <c r="C1084" s="31" t="s">
        <v>3963</v>
      </c>
      <c r="D1084" s="33">
        <v>13.83</v>
      </c>
      <c r="E1084" s="33">
        <v>16.48</v>
      </c>
      <c r="F1084" s="33">
        <v>16.78</v>
      </c>
      <c r="G1084" s="33">
        <v>17.48</v>
      </c>
      <c r="H1084" s="33">
        <v>19.78</v>
      </c>
      <c r="I1084" s="33">
        <v>21.82</v>
      </c>
      <c r="J1084" s="33">
        <v>17.73</v>
      </c>
      <c r="K1084" s="33">
        <v>19.14</v>
      </c>
    </row>
    <row r="1085" spans="1:11" x14ac:dyDescent="0.3">
      <c r="A1085" s="20" t="s">
        <v>349</v>
      </c>
      <c r="B1085" s="28" t="s">
        <v>348</v>
      </c>
      <c r="C1085" s="31" t="s">
        <v>3963</v>
      </c>
      <c r="D1085" s="33">
        <v>13.83</v>
      </c>
      <c r="E1085" s="33">
        <v>16.48</v>
      </c>
      <c r="F1085" s="33">
        <v>16.78</v>
      </c>
      <c r="G1085" s="33">
        <v>17.48</v>
      </c>
      <c r="H1085" s="33">
        <v>19.78</v>
      </c>
      <c r="I1085" s="33">
        <v>21.82</v>
      </c>
      <c r="J1085" s="33">
        <v>17.73</v>
      </c>
      <c r="K1085" s="33">
        <v>19.14</v>
      </c>
    </row>
    <row r="1086" spans="1:11" ht="20.399999999999999" x14ac:dyDescent="0.3">
      <c r="A1086" s="20" t="s">
        <v>347</v>
      </c>
      <c r="B1086" s="28" t="s">
        <v>346</v>
      </c>
      <c r="C1086" s="31" t="s">
        <v>3963</v>
      </c>
      <c r="D1086" s="33">
        <v>13.83</v>
      </c>
      <c r="E1086" s="33">
        <v>16.48</v>
      </c>
      <c r="F1086" s="33">
        <v>16.78</v>
      </c>
      <c r="G1086" s="33">
        <v>17.48</v>
      </c>
      <c r="H1086" s="33">
        <v>19.78</v>
      </c>
      <c r="I1086" s="33">
        <v>21.82</v>
      </c>
      <c r="J1086" s="33">
        <v>17.73</v>
      </c>
      <c r="K1086" s="33">
        <v>19.14</v>
      </c>
    </row>
    <row r="1087" spans="1:11" x14ac:dyDescent="0.3">
      <c r="A1087" s="20" t="s">
        <v>345</v>
      </c>
      <c r="B1087" s="28" t="s">
        <v>344</v>
      </c>
      <c r="C1087" s="31" t="s">
        <v>3963</v>
      </c>
      <c r="D1087" s="33">
        <v>13.83</v>
      </c>
      <c r="E1087" s="33">
        <v>16.48</v>
      </c>
      <c r="F1087" s="33">
        <v>16.78</v>
      </c>
      <c r="G1087" s="33">
        <v>17.48</v>
      </c>
      <c r="H1087" s="33">
        <v>19.78</v>
      </c>
      <c r="I1087" s="33">
        <v>21.82</v>
      </c>
      <c r="J1087" s="33">
        <v>17.73</v>
      </c>
      <c r="K1087" s="33">
        <v>19.14</v>
      </c>
    </row>
    <row r="1088" spans="1:11" x14ac:dyDescent="0.3">
      <c r="A1088" s="20" t="s">
        <v>343</v>
      </c>
      <c r="B1088" s="28" t="s">
        <v>342</v>
      </c>
      <c r="C1088" s="31" t="s">
        <v>3963</v>
      </c>
      <c r="D1088" s="33">
        <v>13.83</v>
      </c>
      <c r="E1088" s="33">
        <v>16.48</v>
      </c>
      <c r="F1088" s="33">
        <v>16.78</v>
      </c>
      <c r="G1088" s="33">
        <v>17.48</v>
      </c>
      <c r="H1088" s="33">
        <v>19.78</v>
      </c>
      <c r="I1088" s="33">
        <v>21.82</v>
      </c>
      <c r="J1088" s="33">
        <v>17.73</v>
      </c>
      <c r="K1088" s="33">
        <v>19.14</v>
      </c>
    </row>
    <row r="1089" spans="1:11" x14ac:dyDescent="0.3">
      <c r="A1089" s="20" t="s">
        <v>341</v>
      </c>
      <c r="B1089" s="28" t="s">
        <v>340</v>
      </c>
      <c r="C1089" s="31" t="s">
        <v>3963</v>
      </c>
      <c r="D1089" s="33">
        <v>13.83</v>
      </c>
      <c r="E1089" s="33">
        <v>16.48</v>
      </c>
      <c r="F1089" s="33">
        <v>16.78</v>
      </c>
      <c r="G1089" s="33">
        <v>17.48</v>
      </c>
      <c r="H1089" s="33">
        <v>19.78</v>
      </c>
      <c r="I1089" s="33">
        <v>21.82</v>
      </c>
      <c r="J1089" s="33">
        <v>17.73</v>
      </c>
      <c r="K1089" s="33">
        <v>19.14</v>
      </c>
    </row>
    <row r="1090" spans="1:11" ht="20.399999999999999" x14ac:dyDescent="0.3">
      <c r="A1090" s="20" t="s">
        <v>339</v>
      </c>
      <c r="B1090" s="28" t="s">
        <v>338</v>
      </c>
      <c r="C1090" s="31" t="s">
        <v>3963</v>
      </c>
      <c r="D1090" s="33">
        <v>16.96</v>
      </c>
      <c r="E1090" s="33">
        <v>19.61</v>
      </c>
      <c r="F1090" s="33">
        <v>19.91</v>
      </c>
      <c r="G1090" s="33">
        <v>20.61</v>
      </c>
      <c r="H1090" s="33">
        <v>22.91</v>
      </c>
      <c r="I1090" s="33">
        <v>24.95</v>
      </c>
      <c r="J1090" s="33">
        <v>20.86</v>
      </c>
      <c r="K1090" s="33">
        <v>22.27</v>
      </c>
    </row>
    <row r="1091" spans="1:11" x14ac:dyDescent="0.3">
      <c r="A1091" s="20" t="s">
        <v>337</v>
      </c>
      <c r="B1091" s="28" t="s">
        <v>3962</v>
      </c>
      <c r="C1091" s="31" t="s">
        <v>3956</v>
      </c>
      <c r="D1091" s="33"/>
      <c r="E1091" s="33"/>
      <c r="F1091" s="33">
        <v>3.65</v>
      </c>
      <c r="G1091" s="33"/>
      <c r="H1091" s="33"/>
      <c r="I1091" s="33"/>
      <c r="J1091" s="33"/>
      <c r="K1091" s="33"/>
    </row>
    <row r="1092" spans="1:11" x14ac:dyDescent="0.3">
      <c r="A1092" s="20" t="s">
        <v>336</v>
      </c>
      <c r="B1092" s="28" t="s">
        <v>4062</v>
      </c>
      <c r="C1092" s="31" t="s">
        <v>3963</v>
      </c>
      <c r="D1092" s="33">
        <v>13.83</v>
      </c>
      <c r="E1092" s="33">
        <v>16.48</v>
      </c>
      <c r="F1092" s="33">
        <v>16.78</v>
      </c>
      <c r="G1092" s="33">
        <v>17.48</v>
      </c>
      <c r="H1092" s="33">
        <v>19.78</v>
      </c>
      <c r="I1092" s="33">
        <v>21.82</v>
      </c>
      <c r="J1092" s="33">
        <v>17.73</v>
      </c>
      <c r="K1092" s="33">
        <v>19.14</v>
      </c>
    </row>
    <row r="1093" spans="1:11" ht="20.399999999999999" x14ac:dyDescent="0.3">
      <c r="A1093" s="20" t="s">
        <v>335</v>
      </c>
      <c r="B1093" s="28" t="s">
        <v>334</v>
      </c>
      <c r="C1093" s="31" t="s">
        <v>3963</v>
      </c>
      <c r="D1093" s="33">
        <v>13.83</v>
      </c>
      <c r="E1093" s="33">
        <v>16.48</v>
      </c>
      <c r="F1093" s="33">
        <v>16.78</v>
      </c>
      <c r="G1093" s="33">
        <v>17.48</v>
      </c>
      <c r="H1093" s="33">
        <v>19.78</v>
      </c>
      <c r="I1093" s="33">
        <v>21.82</v>
      </c>
      <c r="J1093" s="33">
        <v>17.73</v>
      </c>
      <c r="K1093" s="33">
        <v>19.14</v>
      </c>
    </row>
    <row r="1094" spans="1:11" x14ac:dyDescent="0.3">
      <c r="A1094" s="20" t="s">
        <v>333</v>
      </c>
      <c r="B1094" s="28" t="s">
        <v>4061</v>
      </c>
      <c r="C1094" s="31" t="s">
        <v>3963</v>
      </c>
      <c r="D1094" s="33">
        <v>13.83</v>
      </c>
      <c r="E1094" s="33">
        <v>16.48</v>
      </c>
      <c r="F1094" s="33">
        <v>16.78</v>
      </c>
      <c r="G1094" s="33">
        <v>17.48</v>
      </c>
      <c r="H1094" s="33">
        <v>19.78</v>
      </c>
      <c r="I1094" s="33">
        <v>21.82</v>
      </c>
      <c r="J1094" s="33">
        <v>17.73</v>
      </c>
      <c r="K1094" s="33">
        <v>19.14</v>
      </c>
    </row>
    <row r="1095" spans="1:11" ht="20.399999999999999" x14ac:dyDescent="0.3">
      <c r="A1095" s="20" t="s">
        <v>332</v>
      </c>
      <c r="B1095" s="28" t="s">
        <v>331</v>
      </c>
      <c r="C1095" s="31" t="s">
        <v>3963</v>
      </c>
      <c r="D1095" s="33">
        <v>13.83</v>
      </c>
      <c r="E1095" s="33">
        <v>16.48</v>
      </c>
      <c r="F1095" s="33">
        <v>16.78</v>
      </c>
      <c r="G1095" s="33">
        <v>17.48</v>
      </c>
      <c r="H1095" s="33">
        <v>19.78</v>
      </c>
      <c r="I1095" s="33">
        <v>21.82</v>
      </c>
      <c r="J1095" s="33">
        <v>17.73</v>
      </c>
      <c r="K1095" s="33">
        <v>19.14</v>
      </c>
    </row>
    <row r="1096" spans="1:11" ht="20.399999999999999" x14ac:dyDescent="0.3">
      <c r="A1096" s="20" t="s">
        <v>330</v>
      </c>
      <c r="B1096" s="28" t="s">
        <v>329</v>
      </c>
      <c r="C1096" s="31" t="s">
        <v>3963</v>
      </c>
      <c r="D1096" s="33">
        <v>13.83</v>
      </c>
      <c r="E1096" s="33">
        <v>16.48</v>
      </c>
      <c r="F1096" s="33">
        <v>16.78</v>
      </c>
      <c r="G1096" s="33">
        <v>17.48</v>
      </c>
      <c r="H1096" s="33">
        <v>19.78</v>
      </c>
      <c r="I1096" s="33">
        <v>21.82</v>
      </c>
      <c r="J1096" s="33">
        <v>17.73</v>
      </c>
      <c r="K1096" s="33">
        <v>19.14</v>
      </c>
    </row>
    <row r="1097" spans="1:11" ht="20.399999999999999" x14ac:dyDescent="0.3">
      <c r="A1097" s="20" t="s">
        <v>328</v>
      </c>
      <c r="B1097" s="28" t="s">
        <v>327</v>
      </c>
      <c r="C1097" s="31" t="s">
        <v>3963</v>
      </c>
      <c r="D1097" s="33">
        <v>13.83</v>
      </c>
      <c r="E1097" s="33">
        <v>16.48</v>
      </c>
      <c r="F1097" s="33">
        <v>16.78</v>
      </c>
      <c r="G1097" s="33">
        <v>17.48</v>
      </c>
      <c r="H1097" s="33">
        <v>19.78</v>
      </c>
      <c r="I1097" s="33">
        <v>21.82</v>
      </c>
      <c r="J1097" s="33">
        <v>17.73</v>
      </c>
      <c r="K1097" s="33">
        <v>19.14</v>
      </c>
    </row>
    <row r="1098" spans="1:11" ht="20.399999999999999" x14ac:dyDescent="0.3">
      <c r="A1098" s="20" t="s">
        <v>326</v>
      </c>
      <c r="B1098" s="28" t="s">
        <v>325</v>
      </c>
      <c r="C1098" s="31" t="s">
        <v>3956</v>
      </c>
      <c r="D1098" s="33"/>
      <c r="E1098" s="33"/>
      <c r="F1098" s="33">
        <v>4.33</v>
      </c>
      <c r="G1098" s="33"/>
      <c r="H1098" s="33"/>
      <c r="I1098" s="33"/>
      <c r="J1098" s="33"/>
      <c r="K1098" s="33"/>
    </row>
    <row r="1099" spans="1:11" x14ac:dyDescent="0.3">
      <c r="A1099" s="20" t="s">
        <v>324</v>
      </c>
      <c r="B1099" s="28" t="s">
        <v>3961</v>
      </c>
      <c r="C1099" s="31" t="s">
        <v>3956</v>
      </c>
      <c r="D1099" s="33"/>
      <c r="E1099" s="33"/>
      <c r="F1099" s="33">
        <v>4.41</v>
      </c>
      <c r="G1099" s="33"/>
      <c r="H1099" s="33"/>
      <c r="I1099" s="33"/>
      <c r="J1099" s="33"/>
      <c r="K1099" s="33"/>
    </row>
    <row r="1100" spans="1:11" x14ac:dyDescent="0.3">
      <c r="A1100" s="20" t="s">
        <v>323</v>
      </c>
      <c r="B1100" s="28" t="s">
        <v>322</v>
      </c>
      <c r="C1100" s="31" t="s">
        <v>3956</v>
      </c>
      <c r="D1100" s="33"/>
      <c r="E1100" s="33"/>
      <c r="F1100" s="33">
        <v>4</v>
      </c>
      <c r="G1100" s="33"/>
      <c r="H1100" s="33"/>
      <c r="I1100" s="33"/>
      <c r="J1100" s="33"/>
      <c r="K1100" s="33"/>
    </row>
    <row r="1101" spans="1:11" x14ac:dyDescent="0.3">
      <c r="A1101" s="20" t="s">
        <v>321</v>
      </c>
      <c r="B1101" s="28" t="s">
        <v>320</v>
      </c>
      <c r="C1101" s="31" t="s">
        <v>3956</v>
      </c>
      <c r="D1101" s="33"/>
      <c r="E1101" s="33"/>
      <c r="F1101" s="33">
        <v>3.7</v>
      </c>
      <c r="G1101" s="33"/>
      <c r="H1101" s="33"/>
      <c r="I1101" s="33"/>
      <c r="J1101" s="33"/>
      <c r="K1101" s="33"/>
    </row>
    <row r="1102" spans="1:11" ht="20.399999999999999" x14ac:dyDescent="0.3">
      <c r="A1102" s="20" t="s">
        <v>319</v>
      </c>
      <c r="B1102" s="28" t="s">
        <v>318</v>
      </c>
      <c r="C1102" s="31" t="s">
        <v>3956</v>
      </c>
      <c r="D1102" s="33">
        <v>4.2414199999999997</v>
      </c>
      <c r="E1102" s="33">
        <v>5.05</v>
      </c>
      <c r="F1102" s="33">
        <v>5.14</v>
      </c>
      <c r="G1102" s="33">
        <v>5.36</v>
      </c>
      <c r="H1102" s="33">
        <v>6.06</v>
      </c>
      <c r="I1102" s="33">
        <v>6.69</v>
      </c>
      <c r="J1102" s="33">
        <v>5.43</v>
      </c>
      <c r="K1102" s="33">
        <v>5.87</v>
      </c>
    </row>
    <row r="1103" spans="1:11" ht="20.399999999999999" x14ac:dyDescent="0.3">
      <c r="A1103" s="20" t="s">
        <v>317</v>
      </c>
      <c r="B1103" s="28" t="s">
        <v>4060</v>
      </c>
      <c r="C1103" s="31" t="s">
        <v>3956</v>
      </c>
      <c r="D1103" s="33">
        <v>4.1811400000000001</v>
      </c>
      <c r="E1103" s="33">
        <v>4.9800000000000004</v>
      </c>
      <c r="F1103" s="33">
        <v>5.07</v>
      </c>
      <c r="G1103" s="33">
        <v>5.28</v>
      </c>
      <c r="H1103" s="33">
        <v>5.98</v>
      </c>
      <c r="I1103" s="33">
        <v>6.59</v>
      </c>
      <c r="J1103" s="33">
        <v>5.36</v>
      </c>
      <c r="K1103" s="33">
        <v>5.78</v>
      </c>
    </row>
    <row r="1104" spans="1:11" x14ac:dyDescent="0.3">
      <c r="A1104" s="20" t="s">
        <v>316</v>
      </c>
      <c r="B1104" s="28" t="s">
        <v>4059</v>
      </c>
      <c r="C1104" s="31" t="s">
        <v>3956</v>
      </c>
      <c r="D1104" s="33">
        <v>5.8495400000000002</v>
      </c>
      <c r="E1104" s="33">
        <v>6.97</v>
      </c>
      <c r="F1104" s="33">
        <v>7.09</v>
      </c>
      <c r="G1104" s="33">
        <v>7.39</v>
      </c>
      <c r="H1104" s="33">
        <v>8.36</v>
      </c>
      <c r="I1104" s="33">
        <v>9.2200000000000006</v>
      </c>
      <c r="J1104" s="33">
        <v>7.5</v>
      </c>
      <c r="K1104" s="33">
        <v>8.09</v>
      </c>
    </row>
    <row r="1105" spans="1:11" x14ac:dyDescent="0.3">
      <c r="A1105" s="20" t="s">
        <v>315</v>
      </c>
      <c r="B1105" s="28" t="s">
        <v>4058</v>
      </c>
      <c r="C1105" s="31" t="s">
        <v>3963</v>
      </c>
      <c r="D1105" s="33">
        <v>13.83</v>
      </c>
      <c r="E1105" s="33">
        <v>16.48</v>
      </c>
      <c r="F1105" s="33">
        <v>16.78</v>
      </c>
      <c r="G1105" s="33">
        <v>17.48</v>
      </c>
      <c r="H1105" s="33">
        <v>19.78</v>
      </c>
      <c r="I1105" s="33">
        <v>21.82</v>
      </c>
      <c r="J1105" s="33">
        <v>17.73</v>
      </c>
      <c r="K1105" s="33">
        <v>19.14</v>
      </c>
    </row>
    <row r="1106" spans="1:11" ht="20.399999999999999" x14ac:dyDescent="0.3">
      <c r="A1106" s="20" t="s">
        <v>314</v>
      </c>
      <c r="B1106" s="28" t="s">
        <v>313</v>
      </c>
      <c r="C1106" s="31" t="s">
        <v>3956</v>
      </c>
      <c r="D1106" s="33">
        <v>3.6831300000000002</v>
      </c>
      <c r="E1106" s="33">
        <v>4.37</v>
      </c>
      <c r="F1106" s="33">
        <v>4.45</v>
      </c>
      <c r="G1106" s="33">
        <v>4.63</v>
      </c>
      <c r="H1106" s="33">
        <v>5.22</v>
      </c>
      <c r="I1106" s="33">
        <v>5.75</v>
      </c>
      <c r="J1106" s="33">
        <v>4.6900000000000004</v>
      </c>
      <c r="K1106" s="33">
        <v>5.0599999999999996</v>
      </c>
    </row>
    <row r="1107" spans="1:11" ht="20.399999999999999" x14ac:dyDescent="0.3">
      <c r="A1107" s="20" t="s">
        <v>312</v>
      </c>
      <c r="B1107" s="28" t="s">
        <v>311</v>
      </c>
      <c r="C1107" s="31" t="s">
        <v>3956</v>
      </c>
      <c r="D1107" s="33">
        <v>18.511040000000001</v>
      </c>
      <c r="E1107" s="33">
        <v>22.09</v>
      </c>
      <c r="F1107" s="33">
        <v>22.49</v>
      </c>
      <c r="G1107" s="33">
        <v>23.43</v>
      </c>
      <c r="H1107" s="33">
        <v>26.54</v>
      </c>
      <c r="I1107" s="33">
        <v>29.29</v>
      </c>
      <c r="J1107" s="33">
        <v>23.77</v>
      </c>
      <c r="K1107" s="33">
        <v>25.67</v>
      </c>
    </row>
    <row r="1108" spans="1:11" x14ac:dyDescent="0.3">
      <c r="A1108" s="20" t="s">
        <v>310</v>
      </c>
      <c r="B1108" s="28" t="s">
        <v>306</v>
      </c>
      <c r="C1108" s="31" t="s">
        <v>3956</v>
      </c>
      <c r="D1108" s="33">
        <v>18.60576</v>
      </c>
      <c r="E1108" s="33">
        <v>22.2</v>
      </c>
      <c r="F1108" s="33">
        <v>22.61</v>
      </c>
      <c r="G1108" s="33">
        <v>23.56</v>
      </c>
      <c r="H1108" s="33">
        <v>26.67</v>
      </c>
      <c r="I1108" s="33">
        <v>29.44</v>
      </c>
      <c r="J1108" s="33">
        <v>23.89</v>
      </c>
      <c r="K1108" s="33">
        <v>25.81</v>
      </c>
    </row>
    <row r="1109" spans="1:11" x14ac:dyDescent="0.3">
      <c r="A1109" s="20" t="s">
        <v>309</v>
      </c>
      <c r="B1109" s="28" t="s">
        <v>308</v>
      </c>
      <c r="C1109" s="31" t="s">
        <v>3956</v>
      </c>
      <c r="D1109" s="33">
        <v>18.476160000000004</v>
      </c>
      <c r="E1109" s="33">
        <v>22.04</v>
      </c>
      <c r="F1109" s="33">
        <v>22.45</v>
      </c>
      <c r="G1109" s="33">
        <v>23.39</v>
      </c>
      <c r="H1109" s="33">
        <v>26.48</v>
      </c>
      <c r="I1109" s="33">
        <v>29.23</v>
      </c>
      <c r="J1109" s="33">
        <v>23.73</v>
      </c>
      <c r="K1109" s="33">
        <v>25.62</v>
      </c>
    </row>
    <row r="1110" spans="1:11" x14ac:dyDescent="0.3">
      <c r="A1110" s="20" t="s">
        <v>307</v>
      </c>
      <c r="B1110" s="28" t="s">
        <v>306</v>
      </c>
      <c r="C1110" s="31" t="s">
        <v>3956</v>
      </c>
      <c r="D1110" s="33">
        <v>14.378080000000001</v>
      </c>
      <c r="E1110" s="33">
        <v>17.16</v>
      </c>
      <c r="F1110" s="33">
        <v>17.47</v>
      </c>
      <c r="G1110" s="33">
        <v>18.2</v>
      </c>
      <c r="H1110" s="33">
        <v>20.61</v>
      </c>
      <c r="I1110" s="33">
        <v>22.75</v>
      </c>
      <c r="J1110" s="33">
        <v>18.47</v>
      </c>
      <c r="K1110" s="33">
        <v>19.940000000000001</v>
      </c>
    </row>
    <row r="1111" spans="1:11" ht="20.399999999999999" x14ac:dyDescent="0.3">
      <c r="A1111" s="20" t="s">
        <v>305</v>
      </c>
      <c r="B1111" s="28" t="s">
        <v>304</v>
      </c>
      <c r="C1111" s="31" t="s">
        <v>3956</v>
      </c>
      <c r="D1111" s="33">
        <v>10.977999999999998</v>
      </c>
      <c r="E1111" s="33">
        <v>13.1</v>
      </c>
      <c r="F1111" s="33">
        <v>13.34</v>
      </c>
      <c r="G1111" s="33">
        <v>13.9</v>
      </c>
      <c r="H1111" s="33">
        <v>15.74</v>
      </c>
      <c r="I1111" s="33">
        <v>17.37</v>
      </c>
      <c r="J1111" s="33">
        <v>14.1</v>
      </c>
      <c r="K1111" s="33">
        <v>15.23</v>
      </c>
    </row>
    <row r="1112" spans="1:11" ht="20.399999999999999" x14ac:dyDescent="0.3">
      <c r="A1112" s="20" t="s">
        <v>303</v>
      </c>
      <c r="B1112" s="28" t="s">
        <v>302</v>
      </c>
      <c r="C1112" s="31" t="s">
        <v>3956</v>
      </c>
      <c r="D1112" s="33">
        <v>19.921920000000004</v>
      </c>
      <c r="E1112" s="33">
        <v>23.77</v>
      </c>
      <c r="F1112" s="33">
        <v>24.21</v>
      </c>
      <c r="G1112" s="33">
        <v>25.22</v>
      </c>
      <c r="H1112" s="33">
        <v>28.56</v>
      </c>
      <c r="I1112" s="33">
        <v>31.52</v>
      </c>
      <c r="J1112" s="33">
        <v>25.58</v>
      </c>
      <c r="K1112" s="33">
        <v>27.63</v>
      </c>
    </row>
    <row r="1113" spans="1:11" ht="20.399999999999999" x14ac:dyDescent="0.3">
      <c r="A1113" s="20" t="s">
        <v>301</v>
      </c>
      <c r="B1113" s="28" t="s">
        <v>4057</v>
      </c>
      <c r="C1113" s="31" t="s">
        <v>3956</v>
      </c>
      <c r="D1113" s="33">
        <v>22.483919999999994</v>
      </c>
      <c r="E1113" s="33">
        <v>26.53</v>
      </c>
      <c r="F1113" s="33">
        <v>26.99</v>
      </c>
      <c r="G1113" s="33">
        <v>28.06</v>
      </c>
      <c r="H1113" s="33">
        <v>31.57</v>
      </c>
      <c r="I1113" s="33">
        <v>34.68</v>
      </c>
      <c r="J1113" s="33">
        <v>28.44</v>
      </c>
      <c r="K1113" s="33">
        <v>30.59</v>
      </c>
    </row>
    <row r="1114" spans="1:11" x14ac:dyDescent="0.3">
      <c r="A1114" s="20" t="s">
        <v>300</v>
      </c>
      <c r="B1114" s="28" t="s">
        <v>299</v>
      </c>
      <c r="C1114" s="31" t="s">
        <v>3956</v>
      </c>
      <c r="D1114" s="33">
        <v>12.0848</v>
      </c>
      <c r="E1114" s="33">
        <v>14.42</v>
      </c>
      <c r="F1114" s="33">
        <v>14.68</v>
      </c>
      <c r="G1114" s="33">
        <v>15.3</v>
      </c>
      <c r="H1114" s="33">
        <v>17.32</v>
      </c>
      <c r="I1114" s="33">
        <v>19.12</v>
      </c>
      <c r="J1114" s="33">
        <v>15.52</v>
      </c>
      <c r="K1114" s="33">
        <v>16.760000000000002</v>
      </c>
    </row>
    <row r="1115" spans="1:11" x14ac:dyDescent="0.3">
      <c r="A1115" s="20" t="s">
        <v>298</v>
      </c>
      <c r="B1115" s="28" t="s">
        <v>297</v>
      </c>
      <c r="C1115" s="31" t="s">
        <v>3956</v>
      </c>
      <c r="D1115" s="33">
        <v>13.505280000000001</v>
      </c>
      <c r="E1115" s="33">
        <v>16.14</v>
      </c>
      <c r="F1115" s="33">
        <v>16.43</v>
      </c>
      <c r="G1115" s="33">
        <v>17.13</v>
      </c>
      <c r="H1115" s="33">
        <v>19.41</v>
      </c>
      <c r="I1115" s="33">
        <v>21.44</v>
      </c>
      <c r="J1115" s="33">
        <v>17.38</v>
      </c>
      <c r="K1115" s="33">
        <v>18.78</v>
      </c>
    </row>
    <row r="1116" spans="1:11" x14ac:dyDescent="0.3">
      <c r="A1116" s="20" t="s">
        <v>296</v>
      </c>
      <c r="B1116" s="28" t="s">
        <v>295</v>
      </c>
      <c r="C1116" s="31" t="s">
        <v>3956</v>
      </c>
      <c r="D1116" s="33">
        <v>11.212320000000002</v>
      </c>
      <c r="E1116" s="33">
        <v>13.38</v>
      </c>
      <c r="F1116" s="33">
        <v>13.62</v>
      </c>
      <c r="G1116" s="33">
        <v>14.19</v>
      </c>
      <c r="H1116" s="33">
        <v>16.07</v>
      </c>
      <c r="I1116" s="33">
        <v>17.739999999999998</v>
      </c>
      <c r="J1116" s="33">
        <v>14.4</v>
      </c>
      <c r="K1116" s="33">
        <v>15.55</v>
      </c>
    </row>
    <row r="1117" spans="1:11" ht="20.399999999999999" x14ac:dyDescent="0.3">
      <c r="A1117" s="20" t="s">
        <v>294</v>
      </c>
      <c r="B1117" s="28" t="s">
        <v>293</v>
      </c>
      <c r="C1117" s="31" t="s">
        <v>3956</v>
      </c>
      <c r="D1117" s="33">
        <v>15.110959999999999</v>
      </c>
      <c r="E1117" s="33">
        <v>18.03</v>
      </c>
      <c r="F1117" s="33">
        <v>18.36</v>
      </c>
      <c r="G1117" s="33">
        <v>19.13</v>
      </c>
      <c r="H1117" s="33">
        <v>21.66</v>
      </c>
      <c r="I1117" s="33">
        <v>23.91</v>
      </c>
      <c r="J1117" s="33">
        <v>19.399999999999999</v>
      </c>
      <c r="K1117" s="33">
        <v>20.96</v>
      </c>
    </row>
    <row r="1118" spans="1:11" ht="20.399999999999999" x14ac:dyDescent="0.3">
      <c r="A1118" s="20" t="s">
        <v>292</v>
      </c>
      <c r="B1118" s="28" t="s">
        <v>4056</v>
      </c>
      <c r="C1118" s="31" t="s">
        <v>3956</v>
      </c>
      <c r="D1118" s="33">
        <v>13.343759999999996</v>
      </c>
      <c r="E1118" s="33">
        <v>15.74</v>
      </c>
      <c r="F1118" s="33">
        <v>16.02</v>
      </c>
      <c r="G1118" s="33">
        <v>16.649999999999999</v>
      </c>
      <c r="H1118" s="33">
        <v>18.73</v>
      </c>
      <c r="I1118" s="33">
        <v>20.58</v>
      </c>
      <c r="J1118" s="33">
        <v>16.88</v>
      </c>
      <c r="K1118" s="33">
        <v>18.149999999999999</v>
      </c>
    </row>
    <row r="1119" spans="1:11" x14ac:dyDescent="0.3">
      <c r="A1119" s="20" t="s">
        <v>291</v>
      </c>
      <c r="B1119" s="28" t="s">
        <v>290</v>
      </c>
      <c r="C1119" s="31" t="s">
        <v>3956</v>
      </c>
      <c r="D1119" s="33">
        <v>6.1520800000000007</v>
      </c>
      <c r="E1119" s="33">
        <v>7.34</v>
      </c>
      <c r="F1119" s="33">
        <v>7.47</v>
      </c>
      <c r="G1119" s="33">
        <v>7.79</v>
      </c>
      <c r="H1119" s="33">
        <v>8.82</v>
      </c>
      <c r="I1119" s="33">
        <v>9.73</v>
      </c>
      <c r="J1119" s="33">
        <v>7.9</v>
      </c>
      <c r="K1119" s="33">
        <v>8.5299999999999994</v>
      </c>
    </row>
    <row r="1120" spans="1:11" x14ac:dyDescent="0.3">
      <c r="A1120" s="20" t="s">
        <v>289</v>
      </c>
      <c r="B1120" s="28" t="s">
        <v>288</v>
      </c>
      <c r="C1120" s="31" t="s">
        <v>3956</v>
      </c>
      <c r="D1120" s="33">
        <v>14.592479999999998</v>
      </c>
      <c r="E1120" s="33">
        <v>17.41</v>
      </c>
      <c r="F1120" s="33">
        <v>17.73</v>
      </c>
      <c r="G1120" s="33">
        <v>18.47</v>
      </c>
      <c r="H1120" s="33">
        <v>20.92</v>
      </c>
      <c r="I1120" s="33">
        <v>23.09</v>
      </c>
      <c r="J1120" s="33">
        <v>18.739999999999998</v>
      </c>
      <c r="K1120" s="33">
        <v>20.239999999999998</v>
      </c>
    </row>
    <row r="1121" spans="1:11" ht="20.399999999999999" x14ac:dyDescent="0.3">
      <c r="A1121" s="20" t="s">
        <v>287</v>
      </c>
      <c r="B1121" s="28" t="s">
        <v>286</v>
      </c>
      <c r="C1121" s="31" t="s">
        <v>3956</v>
      </c>
      <c r="D1121" s="33">
        <v>14.811840000000002</v>
      </c>
      <c r="E1121" s="33">
        <v>17.670000000000002</v>
      </c>
      <c r="F1121" s="33">
        <v>17.989999999999998</v>
      </c>
      <c r="G1121" s="33">
        <v>18.75</v>
      </c>
      <c r="H1121" s="33">
        <v>21.23</v>
      </c>
      <c r="I1121" s="33">
        <v>23.43</v>
      </c>
      <c r="J1121" s="33">
        <v>19.02</v>
      </c>
      <c r="K1121" s="33">
        <v>20.54</v>
      </c>
    </row>
    <row r="1122" spans="1:11" x14ac:dyDescent="0.3">
      <c r="A1122" s="20" t="s">
        <v>285</v>
      </c>
      <c r="B1122" s="28" t="s">
        <v>4055</v>
      </c>
      <c r="C1122" s="31" t="s">
        <v>3956</v>
      </c>
      <c r="D1122" s="33">
        <v>15.258559999999999</v>
      </c>
      <c r="E1122" s="33">
        <v>18</v>
      </c>
      <c r="F1122" s="33">
        <v>18.309999999999999</v>
      </c>
      <c r="G1122" s="33">
        <v>19.04</v>
      </c>
      <c r="H1122" s="33">
        <v>21.42</v>
      </c>
      <c r="I1122" s="33">
        <v>23.54</v>
      </c>
      <c r="J1122" s="33">
        <v>19.3</v>
      </c>
      <c r="K1122" s="33">
        <v>20.76</v>
      </c>
    </row>
    <row r="1123" spans="1:11" ht="20.399999999999999" x14ac:dyDescent="0.3">
      <c r="A1123" s="20" t="s">
        <v>284</v>
      </c>
      <c r="B1123" s="28" t="s">
        <v>4054</v>
      </c>
      <c r="C1123" s="31" t="s">
        <v>3956</v>
      </c>
      <c r="D1123" s="33">
        <v>9.1950400000000005</v>
      </c>
      <c r="E1123" s="33">
        <v>10.85</v>
      </c>
      <c r="F1123" s="33">
        <v>11.04</v>
      </c>
      <c r="G1123" s="33">
        <v>11.47</v>
      </c>
      <c r="H1123" s="33">
        <v>12.91</v>
      </c>
      <c r="I1123" s="33">
        <v>14.18</v>
      </c>
      <c r="J1123" s="33">
        <v>11.63</v>
      </c>
      <c r="K1123" s="33">
        <v>12.51</v>
      </c>
    </row>
    <row r="1124" spans="1:11" ht="20.399999999999999" x14ac:dyDescent="0.3">
      <c r="A1124" s="20" t="s">
        <v>283</v>
      </c>
      <c r="B1124" s="28" t="s">
        <v>282</v>
      </c>
      <c r="C1124" s="31" t="s">
        <v>3956</v>
      </c>
      <c r="D1124" s="33">
        <v>11.264399999999998</v>
      </c>
      <c r="E1124" s="33">
        <v>13.29</v>
      </c>
      <c r="F1124" s="33">
        <v>13.52</v>
      </c>
      <c r="G1124" s="33">
        <v>14.06</v>
      </c>
      <c r="H1124" s="33">
        <v>15.82</v>
      </c>
      <c r="I1124" s="33">
        <v>17.38</v>
      </c>
      <c r="J1124" s="33">
        <v>14.25</v>
      </c>
      <c r="K1124" s="33">
        <v>15.33</v>
      </c>
    </row>
    <row r="1125" spans="1:11" x14ac:dyDescent="0.3">
      <c r="A1125" s="20" t="s">
        <v>281</v>
      </c>
      <c r="B1125" s="28" t="s">
        <v>280</v>
      </c>
      <c r="C1125" s="31" t="s">
        <v>3956</v>
      </c>
      <c r="D1125" s="33">
        <v>7.2488800000000007</v>
      </c>
      <c r="E1125" s="33">
        <v>8.65</v>
      </c>
      <c r="F1125" s="33">
        <v>8.81</v>
      </c>
      <c r="G1125" s="33">
        <v>9.18</v>
      </c>
      <c r="H1125" s="33">
        <v>10.39</v>
      </c>
      <c r="I1125" s="33">
        <v>11.47</v>
      </c>
      <c r="J1125" s="33">
        <v>9.31</v>
      </c>
      <c r="K1125" s="33">
        <v>10.050000000000001</v>
      </c>
    </row>
    <row r="1126" spans="1:11" x14ac:dyDescent="0.3">
      <c r="A1126" s="20" t="s">
        <v>279</v>
      </c>
      <c r="B1126" s="28" t="s">
        <v>278</v>
      </c>
      <c r="C1126" s="31" t="s">
        <v>3956</v>
      </c>
      <c r="D1126" s="33">
        <v>18.835119999999996</v>
      </c>
      <c r="E1126" s="33">
        <v>22.47</v>
      </c>
      <c r="F1126" s="33">
        <v>22.88</v>
      </c>
      <c r="G1126" s="33">
        <v>23.84</v>
      </c>
      <c r="H1126" s="33">
        <v>27</v>
      </c>
      <c r="I1126" s="33">
        <v>29.8</v>
      </c>
      <c r="J1126" s="33">
        <v>24.19</v>
      </c>
      <c r="K1126" s="33">
        <v>26.12</v>
      </c>
    </row>
    <row r="1127" spans="1:11" ht="20.399999999999999" x14ac:dyDescent="0.3">
      <c r="A1127" s="20" t="s">
        <v>277</v>
      </c>
      <c r="B1127" s="28" t="s">
        <v>276</v>
      </c>
      <c r="C1127" s="31" t="s">
        <v>3956</v>
      </c>
      <c r="D1127" s="33">
        <v>12.523519999999998</v>
      </c>
      <c r="E1127" s="33">
        <v>14.94</v>
      </c>
      <c r="F1127" s="33">
        <v>15.21</v>
      </c>
      <c r="G1127" s="33">
        <v>15.85</v>
      </c>
      <c r="H1127" s="33">
        <v>17.95</v>
      </c>
      <c r="I1127" s="33">
        <v>19.809999999999999</v>
      </c>
      <c r="J1127" s="33">
        <v>16.079999999999998</v>
      </c>
      <c r="K1127" s="33">
        <v>17.37</v>
      </c>
    </row>
    <row r="1128" spans="1:11" ht="20.399999999999999" x14ac:dyDescent="0.3">
      <c r="A1128" s="20" t="s">
        <v>275</v>
      </c>
      <c r="B1128" s="28" t="s">
        <v>274</v>
      </c>
      <c r="C1128" s="31" t="s">
        <v>3956</v>
      </c>
      <c r="D1128" s="33">
        <v>15.67928</v>
      </c>
      <c r="E1128" s="33">
        <v>18.71</v>
      </c>
      <c r="F1128" s="33">
        <v>19.05</v>
      </c>
      <c r="G1128" s="33">
        <v>19.850000000000001</v>
      </c>
      <c r="H1128" s="33">
        <v>22.48</v>
      </c>
      <c r="I1128" s="33">
        <v>24.81</v>
      </c>
      <c r="J1128" s="33">
        <v>20.14</v>
      </c>
      <c r="K1128" s="33">
        <v>21.75</v>
      </c>
    </row>
    <row r="1129" spans="1:11" x14ac:dyDescent="0.3">
      <c r="A1129" s="20" t="s">
        <v>273</v>
      </c>
      <c r="B1129" s="28" t="s">
        <v>272</v>
      </c>
      <c r="C1129" s="31" t="s">
        <v>3956</v>
      </c>
      <c r="D1129" s="33">
        <v>5.7881600000000013</v>
      </c>
      <c r="E1129" s="33">
        <v>6.9</v>
      </c>
      <c r="F1129" s="33">
        <v>7.03</v>
      </c>
      <c r="G1129" s="33">
        <v>7.32</v>
      </c>
      <c r="H1129" s="33">
        <v>8.2899999999999991</v>
      </c>
      <c r="I1129" s="33">
        <v>9.15</v>
      </c>
      <c r="J1129" s="33">
        <v>7.43</v>
      </c>
      <c r="K1129" s="33">
        <v>8.02</v>
      </c>
    </row>
    <row r="1130" spans="1:11" x14ac:dyDescent="0.3">
      <c r="A1130" s="20" t="s">
        <v>3853</v>
      </c>
      <c r="B1130" s="28" t="s">
        <v>4053</v>
      </c>
      <c r="C1130" s="31" t="s">
        <v>3956</v>
      </c>
      <c r="D1130" s="33">
        <v>18.805200000000003</v>
      </c>
      <c r="E1130" s="33">
        <v>22.44</v>
      </c>
      <c r="F1130" s="33">
        <v>22.85</v>
      </c>
      <c r="G1130" s="33">
        <v>23.81</v>
      </c>
      <c r="H1130" s="33">
        <v>26.96</v>
      </c>
      <c r="I1130" s="33">
        <v>29.75</v>
      </c>
      <c r="J1130" s="33">
        <v>24.15</v>
      </c>
      <c r="K1130" s="33">
        <v>26.08</v>
      </c>
    </row>
    <row r="1131" spans="1:11" ht="20.399999999999999" x14ac:dyDescent="0.3">
      <c r="A1131" s="20" t="s">
        <v>4590</v>
      </c>
      <c r="B1131" s="28" t="s">
        <v>4592</v>
      </c>
      <c r="C1131" s="31" t="s">
        <v>3963</v>
      </c>
      <c r="D1131" s="33">
        <v>12.55</v>
      </c>
      <c r="E1131" s="33">
        <v>15.2</v>
      </c>
      <c r="F1131" s="33">
        <v>15.5</v>
      </c>
      <c r="G1131" s="33">
        <v>16.2</v>
      </c>
      <c r="H1131" s="33">
        <v>18.5</v>
      </c>
      <c r="I1131" s="33">
        <v>20.54</v>
      </c>
      <c r="J1131" s="33">
        <v>16.45</v>
      </c>
      <c r="K1131" s="33">
        <v>17.86</v>
      </c>
    </row>
    <row r="1132" spans="1:11" x14ac:dyDescent="0.3">
      <c r="A1132" s="20" t="s">
        <v>4591</v>
      </c>
      <c r="B1132" s="28" t="s">
        <v>4593</v>
      </c>
      <c r="C1132" s="31" t="s">
        <v>3963</v>
      </c>
      <c r="D1132" s="33">
        <v>12.55</v>
      </c>
      <c r="E1132" s="33">
        <v>15.2</v>
      </c>
      <c r="F1132" s="33">
        <v>15.5</v>
      </c>
      <c r="G1132" s="33">
        <v>16.2</v>
      </c>
      <c r="H1132" s="33">
        <v>18.5</v>
      </c>
      <c r="I1132" s="33">
        <v>20.54</v>
      </c>
      <c r="J1132" s="33">
        <v>16.45</v>
      </c>
      <c r="K1132" s="33">
        <v>17.86</v>
      </c>
    </row>
    <row r="1133" spans="1:11" x14ac:dyDescent="0.3">
      <c r="A1133" s="20" t="s">
        <v>271</v>
      </c>
      <c r="B1133" s="28" t="s">
        <v>4052</v>
      </c>
      <c r="C1133" s="31" t="s">
        <v>3963</v>
      </c>
      <c r="D1133" s="33">
        <v>12.55</v>
      </c>
      <c r="E1133" s="33">
        <v>15.2</v>
      </c>
      <c r="F1133" s="33">
        <v>15.5</v>
      </c>
      <c r="G1133" s="33">
        <v>16.2</v>
      </c>
      <c r="H1133" s="33">
        <v>18.5</v>
      </c>
      <c r="I1133" s="33">
        <v>20.54</v>
      </c>
      <c r="J1133" s="33">
        <v>16.45</v>
      </c>
      <c r="K1133" s="33">
        <v>17.86</v>
      </c>
    </row>
    <row r="1134" spans="1:11" x14ac:dyDescent="0.3">
      <c r="A1134" s="20" t="s">
        <v>270</v>
      </c>
      <c r="B1134" s="28" t="s">
        <v>4051</v>
      </c>
      <c r="C1134" s="31" t="s">
        <v>3963</v>
      </c>
      <c r="D1134" s="33">
        <v>12.55</v>
      </c>
      <c r="E1134" s="33">
        <v>15.2</v>
      </c>
      <c r="F1134" s="33">
        <v>15.5</v>
      </c>
      <c r="G1134" s="33">
        <v>16.2</v>
      </c>
      <c r="H1134" s="33">
        <v>18.5</v>
      </c>
      <c r="I1134" s="33">
        <v>20.54</v>
      </c>
      <c r="J1134" s="33">
        <v>16.45</v>
      </c>
      <c r="K1134" s="33">
        <v>17.86</v>
      </c>
    </row>
    <row r="1135" spans="1:11" ht="20.399999999999999" x14ac:dyDescent="0.3">
      <c r="A1135" s="20" t="s">
        <v>269</v>
      </c>
      <c r="B1135" s="28" t="s">
        <v>268</v>
      </c>
      <c r="C1135" s="31" t="s">
        <v>3963</v>
      </c>
      <c r="D1135" s="33">
        <v>13.600000000000001</v>
      </c>
      <c r="E1135" s="33">
        <v>16.25</v>
      </c>
      <c r="F1135" s="33">
        <v>16.55</v>
      </c>
      <c r="G1135" s="33">
        <v>17.25</v>
      </c>
      <c r="H1135" s="33">
        <v>19.55</v>
      </c>
      <c r="I1135" s="33">
        <v>21.59</v>
      </c>
      <c r="J1135" s="33">
        <v>17.5</v>
      </c>
      <c r="K1135" s="33">
        <v>18.91</v>
      </c>
    </row>
    <row r="1136" spans="1:11" ht="20.399999999999999" x14ac:dyDescent="0.3">
      <c r="A1136" s="20" t="s">
        <v>267</v>
      </c>
      <c r="B1136" s="28" t="s">
        <v>266</v>
      </c>
      <c r="C1136" s="31" t="s">
        <v>3956</v>
      </c>
      <c r="D1136" s="33">
        <v>9.8213600000000003</v>
      </c>
      <c r="E1136" s="33">
        <v>11.72</v>
      </c>
      <c r="F1136" s="33">
        <v>11.93</v>
      </c>
      <c r="G1136" s="33">
        <v>12.43</v>
      </c>
      <c r="H1136" s="33">
        <v>14.08</v>
      </c>
      <c r="I1136" s="33">
        <v>15.54</v>
      </c>
      <c r="J1136" s="33">
        <v>12.61</v>
      </c>
      <c r="K1136" s="33">
        <v>13.62</v>
      </c>
    </row>
    <row r="1137" spans="1:11" ht="20.399999999999999" x14ac:dyDescent="0.3">
      <c r="A1137" s="20" t="s">
        <v>265</v>
      </c>
      <c r="B1137" s="28" t="s">
        <v>264</v>
      </c>
      <c r="C1137" s="31" t="s">
        <v>3956</v>
      </c>
      <c r="D1137" s="33">
        <v>9.0187200000000001</v>
      </c>
      <c r="E1137" s="33">
        <v>10.76</v>
      </c>
      <c r="F1137" s="33">
        <v>10.96</v>
      </c>
      <c r="G1137" s="33">
        <v>11.42</v>
      </c>
      <c r="H1137" s="33">
        <v>12.93</v>
      </c>
      <c r="I1137" s="33">
        <v>14.27</v>
      </c>
      <c r="J1137" s="33">
        <v>11.58</v>
      </c>
      <c r="K1137" s="33">
        <v>12.51</v>
      </c>
    </row>
    <row r="1138" spans="1:11" x14ac:dyDescent="0.3">
      <c r="A1138" s="20" t="s">
        <v>4594</v>
      </c>
      <c r="B1138" s="28" t="s">
        <v>4595</v>
      </c>
      <c r="C1138" s="31" t="s">
        <v>3956</v>
      </c>
      <c r="D1138" s="33">
        <v>9.1786800000000017</v>
      </c>
      <c r="E1138" s="33">
        <v>10.95</v>
      </c>
      <c r="F1138" s="33">
        <v>11.15</v>
      </c>
      <c r="G1138" s="33">
        <v>11.62</v>
      </c>
      <c r="H1138" s="33">
        <v>13.16</v>
      </c>
      <c r="I1138" s="33">
        <v>14.52</v>
      </c>
      <c r="J1138" s="33">
        <v>11.79</v>
      </c>
      <c r="K1138" s="33">
        <v>12.73</v>
      </c>
    </row>
    <row r="1139" spans="1:11" x14ac:dyDescent="0.3">
      <c r="A1139" s="20" t="s">
        <v>263</v>
      </c>
      <c r="B1139" s="28" t="s">
        <v>4050</v>
      </c>
      <c r="C1139" s="31" t="s">
        <v>3963</v>
      </c>
      <c r="D1139" s="33">
        <v>12.66</v>
      </c>
      <c r="E1139" s="33">
        <v>15.31</v>
      </c>
      <c r="F1139" s="33">
        <v>15.61</v>
      </c>
      <c r="G1139" s="33">
        <v>16.309999999999999</v>
      </c>
      <c r="H1139" s="33">
        <v>18.61</v>
      </c>
      <c r="I1139" s="33">
        <v>20.65</v>
      </c>
      <c r="J1139" s="33">
        <v>16.559999999999999</v>
      </c>
      <c r="K1139" s="33">
        <v>17.97</v>
      </c>
    </row>
    <row r="1140" spans="1:11" x14ac:dyDescent="0.3">
      <c r="A1140" s="20" t="s">
        <v>262</v>
      </c>
      <c r="B1140" s="28" t="s">
        <v>261</v>
      </c>
      <c r="C1140" s="31" t="s">
        <v>3956</v>
      </c>
      <c r="D1140" s="33">
        <v>11.35688</v>
      </c>
      <c r="E1140" s="33">
        <v>13.55</v>
      </c>
      <c r="F1140" s="33">
        <v>13.8</v>
      </c>
      <c r="G1140" s="33">
        <v>14.38</v>
      </c>
      <c r="H1140" s="33">
        <v>16.28</v>
      </c>
      <c r="I1140" s="33">
        <v>17.97</v>
      </c>
      <c r="J1140" s="33">
        <v>14.59</v>
      </c>
      <c r="K1140" s="33">
        <v>15.75</v>
      </c>
    </row>
    <row r="1141" spans="1:11" ht="20.399999999999999" x14ac:dyDescent="0.3">
      <c r="A1141" s="20" t="s">
        <v>260</v>
      </c>
      <c r="B1141" s="28" t="s">
        <v>4049</v>
      </c>
      <c r="C1141" s="31" t="s">
        <v>3963</v>
      </c>
      <c r="D1141" s="33">
        <v>12.55</v>
      </c>
      <c r="E1141" s="33">
        <v>15.2</v>
      </c>
      <c r="F1141" s="33">
        <v>15.5</v>
      </c>
      <c r="G1141" s="33">
        <v>16.2</v>
      </c>
      <c r="H1141" s="33">
        <v>18.5</v>
      </c>
      <c r="I1141" s="33">
        <v>20.54</v>
      </c>
      <c r="J1141" s="33">
        <v>16.45</v>
      </c>
      <c r="K1141" s="33">
        <v>17.86</v>
      </c>
    </row>
    <row r="1142" spans="1:11" x14ac:dyDescent="0.3">
      <c r="A1142" s="20" t="s">
        <v>259</v>
      </c>
      <c r="B1142" s="28" t="s">
        <v>258</v>
      </c>
      <c r="C1142" s="31" t="s">
        <v>3963</v>
      </c>
      <c r="D1142" s="33">
        <v>12.55</v>
      </c>
      <c r="E1142" s="33">
        <v>15.2</v>
      </c>
      <c r="F1142" s="33">
        <v>15.5</v>
      </c>
      <c r="G1142" s="33">
        <v>16.2</v>
      </c>
      <c r="H1142" s="33">
        <v>18.5</v>
      </c>
      <c r="I1142" s="33">
        <v>20.54</v>
      </c>
      <c r="J1142" s="33">
        <v>16.45</v>
      </c>
      <c r="K1142" s="33">
        <v>17.86</v>
      </c>
    </row>
    <row r="1143" spans="1:11" x14ac:dyDescent="0.3">
      <c r="A1143" s="20" t="s">
        <v>257</v>
      </c>
      <c r="B1143" s="28" t="s">
        <v>256</v>
      </c>
      <c r="C1143" s="31" t="s">
        <v>3963</v>
      </c>
      <c r="D1143" s="33">
        <v>12.55</v>
      </c>
      <c r="E1143" s="33">
        <v>15.2</v>
      </c>
      <c r="F1143" s="33">
        <v>15.5</v>
      </c>
      <c r="G1143" s="33">
        <v>16.2</v>
      </c>
      <c r="H1143" s="33">
        <v>18.5</v>
      </c>
      <c r="I1143" s="33">
        <v>20.54</v>
      </c>
      <c r="J1143" s="33">
        <v>16.45</v>
      </c>
      <c r="K1143" s="33">
        <v>17.86</v>
      </c>
    </row>
    <row r="1144" spans="1:11" x14ac:dyDescent="0.3">
      <c r="A1144" s="20" t="s">
        <v>1975</v>
      </c>
      <c r="B1144" s="28" t="s">
        <v>4048</v>
      </c>
      <c r="C1144" s="31" t="s">
        <v>3963</v>
      </c>
      <c r="D1144" s="33">
        <v>12.74</v>
      </c>
      <c r="E1144" s="33">
        <v>15.39</v>
      </c>
      <c r="F1144" s="33">
        <v>15.69</v>
      </c>
      <c r="G1144" s="33">
        <v>16.39</v>
      </c>
      <c r="H1144" s="33">
        <v>18.690000000000001</v>
      </c>
      <c r="I1144" s="33">
        <v>20.73</v>
      </c>
      <c r="J1144" s="33">
        <v>16.64</v>
      </c>
      <c r="K1144" s="33">
        <v>18.05</v>
      </c>
    </row>
    <row r="1145" spans="1:11" x14ac:dyDescent="0.3">
      <c r="A1145" s="20" t="s">
        <v>255</v>
      </c>
      <c r="B1145" s="28" t="s">
        <v>4047</v>
      </c>
      <c r="C1145" s="31" t="s">
        <v>3963</v>
      </c>
      <c r="D1145" s="33">
        <v>12.91</v>
      </c>
      <c r="E1145" s="33">
        <v>15.56</v>
      </c>
      <c r="F1145" s="33">
        <v>15.86</v>
      </c>
      <c r="G1145" s="33">
        <v>16.559999999999999</v>
      </c>
      <c r="H1145" s="33">
        <v>18.86</v>
      </c>
      <c r="I1145" s="33">
        <v>20.9</v>
      </c>
      <c r="J1145" s="33">
        <v>16.809999999999999</v>
      </c>
      <c r="K1145" s="33">
        <v>18.22</v>
      </c>
    </row>
    <row r="1146" spans="1:11" x14ac:dyDescent="0.3">
      <c r="A1146" s="20" t="s">
        <v>254</v>
      </c>
      <c r="B1146" s="28" t="s">
        <v>4046</v>
      </c>
      <c r="C1146" s="31" t="s">
        <v>3963</v>
      </c>
      <c r="D1146" s="33">
        <v>12.91</v>
      </c>
      <c r="E1146" s="33">
        <v>15.56</v>
      </c>
      <c r="F1146" s="33">
        <v>15.86</v>
      </c>
      <c r="G1146" s="33">
        <v>16.559999999999999</v>
      </c>
      <c r="H1146" s="33">
        <v>18.86</v>
      </c>
      <c r="I1146" s="33">
        <v>20.9</v>
      </c>
      <c r="J1146" s="33">
        <v>16.809999999999999</v>
      </c>
      <c r="K1146" s="33">
        <v>18.22</v>
      </c>
    </row>
    <row r="1147" spans="1:11" ht="20.399999999999999" x14ac:dyDescent="0.3">
      <c r="A1147" s="20" t="s">
        <v>1974</v>
      </c>
      <c r="B1147" s="28" t="s">
        <v>4045</v>
      </c>
      <c r="C1147" s="31" t="s">
        <v>3963</v>
      </c>
      <c r="D1147" s="33">
        <v>12.74</v>
      </c>
      <c r="E1147" s="33">
        <v>15.39</v>
      </c>
      <c r="F1147" s="33">
        <v>15.69</v>
      </c>
      <c r="G1147" s="33">
        <v>16.39</v>
      </c>
      <c r="H1147" s="33">
        <v>18.690000000000001</v>
      </c>
      <c r="I1147" s="33">
        <v>20.73</v>
      </c>
      <c r="J1147" s="33">
        <v>16.64</v>
      </c>
      <c r="K1147" s="33">
        <v>18.05</v>
      </c>
    </row>
    <row r="1148" spans="1:11" x14ac:dyDescent="0.3">
      <c r="A1148" s="20" t="s">
        <v>251</v>
      </c>
      <c r="B1148" s="28" t="s">
        <v>4044</v>
      </c>
      <c r="C1148" s="31" t="s">
        <v>3956</v>
      </c>
      <c r="D1148" s="33">
        <v>30.51755</v>
      </c>
      <c r="E1148" s="33">
        <v>34.869999999999997</v>
      </c>
      <c r="F1148" s="33">
        <v>35.36</v>
      </c>
      <c r="G1148" s="33">
        <v>36.51</v>
      </c>
      <c r="H1148" s="33">
        <v>40.28</v>
      </c>
      <c r="I1148" s="33">
        <v>43.63</v>
      </c>
      <c r="J1148" s="33">
        <v>36.92</v>
      </c>
      <c r="K1148" s="33">
        <v>39.229999999999997</v>
      </c>
    </row>
    <row r="1149" spans="1:11" ht="20.399999999999999" x14ac:dyDescent="0.3">
      <c r="A1149" s="20" t="s">
        <v>250</v>
      </c>
      <c r="B1149" s="28" t="s">
        <v>249</v>
      </c>
      <c r="C1149" s="31" t="s">
        <v>3956</v>
      </c>
      <c r="D1149" s="33"/>
      <c r="E1149" s="33">
        <v>13.13</v>
      </c>
      <c r="F1149" s="33">
        <v>13.35</v>
      </c>
      <c r="G1149" s="33">
        <v>13.85</v>
      </c>
      <c r="H1149" s="33">
        <v>15.5</v>
      </c>
      <c r="I1149" s="33">
        <v>16.97</v>
      </c>
      <c r="J1149" s="33">
        <v>14.03</v>
      </c>
      <c r="K1149" s="33">
        <v>15.04</v>
      </c>
    </row>
    <row r="1150" spans="1:11" x14ac:dyDescent="0.3">
      <c r="A1150" s="20" t="s">
        <v>248</v>
      </c>
      <c r="B1150" s="28" t="s">
        <v>129</v>
      </c>
      <c r="C1150" s="31" t="s">
        <v>3956</v>
      </c>
      <c r="D1150" s="33"/>
      <c r="E1150" s="33">
        <v>2.87</v>
      </c>
      <c r="F1150" s="33">
        <v>2.91</v>
      </c>
      <c r="G1150" s="33">
        <v>3.02</v>
      </c>
      <c r="H1150" s="33">
        <v>3.38</v>
      </c>
      <c r="I1150" s="33">
        <v>3.7</v>
      </c>
      <c r="J1150" s="33">
        <v>3.06</v>
      </c>
      <c r="K1150" s="33">
        <v>3.28</v>
      </c>
    </row>
    <row r="1151" spans="1:11" x14ac:dyDescent="0.3">
      <c r="A1151" s="20" t="s">
        <v>247</v>
      </c>
      <c r="B1151" s="28" t="s">
        <v>246</v>
      </c>
      <c r="C1151" s="31" t="s">
        <v>3956</v>
      </c>
      <c r="D1151" s="33"/>
      <c r="E1151" s="33">
        <v>5.49</v>
      </c>
      <c r="F1151" s="33">
        <v>5.58</v>
      </c>
      <c r="G1151" s="33">
        <v>5.79</v>
      </c>
      <c r="H1151" s="33">
        <v>6.47</v>
      </c>
      <c r="I1151" s="33">
        <v>7.08</v>
      </c>
      <c r="J1151" s="33">
        <v>5.86</v>
      </c>
      <c r="K1151" s="33">
        <v>6.28</v>
      </c>
    </row>
    <row r="1152" spans="1:11" x14ac:dyDescent="0.3">
      <c r="A1152" s="20" t="s">
        <v>245</v>
      </c>
      <c r="B1152" s="28" t="s">
        <v>4043</v>
      </c>
      <c r="C1152" s="31" t="s">
        <v>3956</v>
      </c>
      <c r="D1152" s="33"/>
      <c r="E1152" s="33">
        <v>11.48</v>
      </c>
      <c r="F1152" s="33">
        <v>11.66</v>
      </c>
      <c r="G1152" s="33">
        <v>12.08</v>
      </c>
      <c r="H1152" s="33">
        <v>13.46</v>
      </c>
      <c r="I1152" s="33">
        <v>14.69</v>
      </c>
      <c r="J1152" s="33">
        <v>12.23</v>
      </c>
      <c r="K1152" s="33">
        <v>13.08</v>
      </c>
    </row>
    <row r="1153" spans="1:11" x14ac:dyDescent="0.3">
      <c r="A1153" s="20" t="s">
        <v>244</v>
      </c>
      <c r="B1153" s="28" t="s">
        <v>243</v>
      </c>
      <c r="C1153" s="31" t="s">
        <v>3956</v>
      </c>
      <c r="D1153" s="33"/>
      <c r="E1153" s="33"/>
      <c r="F1153" s="33">
        <v>6.05</v>
      </c>
      <c r="G1153" s="33"/>
      <c r="H1153" s="33"/>
      <c r="I1153" s="33"/>
      <c r="J1153" s="33"/>
      <c r="K1153" s="33"/>
    </row>
    <row r="1154" spans="1:11" x14ac:dyDescent="0.3">
      <c r="A1154" s="20" t="s">
        <v>242</v>
      </c>
      <c r="B1154" s="28" t="s">
        <v>241</v>
      </c>
      <c r="C1154" s="31" t="s">
        <v>3956</v>
      </c>
      <c r="D1154" s="33"/>
      <c r="E1154" s="33">
        <v>14.41</v>
      </c>
      <c r="F1154" s="33">
        <v>14.63</v>
      </c>
      <c r="G1154" s="33">
        <v>15.15</v>
      </c>
      <c r="H1154" s="33">
        <v>16.829999999999998</v>
      </c>
      <c r="I1154" s="33">
        <v>18.329999999999998</v>
      </c>
      <c r="J1154" s="33">
        <v>15.33</v>
      </c>
      <c r="K1154" s="33">
        <v>16.36</v>
      </c>
    </row>
    <row r="1155" spans="1:11" ht="20.399999999999999" x14ac:dyDescent="0.3">
      <c r="A1155" s="20" t="s">
        <v>240</v>
      </c>
      <c r="B1155" s="28" t="s">
        <v>239</v>
      </c>
      <c r="C1155" s="31" t="s">
        <v>3956</v>
      </c>
      <c r="D1155" s="33"/>
      <c r="E1155" s="33">
        <v>11.06</v>
      </c>
      <c r="F1155" s="33">
        <v>11.25</v>
      </c>
      <c r="G1155" s="33">
        <v>11.67</v>
      </c>
      <c r="H1155" s="33">
        <v>13.06</v>
      </c>
      <c r="I1155" s="33">
        <v>14.29</v>
      </c>
      <c r="J1155" s="33">
        <v>11.82</v>
      </c>
      <c r="K1155" s="33">
        <v>12.67</v>
      </c>
    </row>
    <row r="1156" spans="1:11" x14ac:dyDescent="0.3">
      <c r="A1156" s="20" t="s">
        <v>238</v>
      </c>
      <c r="B1156" s="28" t="s">
        <v>237</v>
      </c>
      <c r="C1156" s="31" t="s">
        <v>3956</v>
      </c>
      <c r="D1156" s="33"/>
      <c r="E1156" s="33">
        <v>9.23</v>
      </c>
      <c r="F1156" s="33">
        <v>9.3800000000000008</v>
      </c>
      <c r="G1156" s="33">
        <v>9.73</v>
      </c>
      <c r="H1156" s="33">
        <v>10.9</v>
      </c>
      <c r="I1156" s="33">
        <v>11.93</v>
      </c>
      <c r="J1156" s="33">
        <v>9.86</v>
      </c>
      <c r="K1156" s="33">
        <v>10.57</v>
      </c>
    </row>
    <row r="1157" spans="1:11" x14ac:dyDescent="0.3">
      <c r="A1157" s="20" t="s">
        <v>236</v>
      </c>
      <c r="B1157" s="28" t="s">
        <v>235</v>
      </c>
      <c r="C1157" s="31" t="s">
        <v>3956</v>
      </c>
      <c r="D1157" s="33"/>
      <c r="E1157" s="33">
        <v>9.68</v>
      </c>
      <c r="F1157" s="33">
        <v>9.84</v>
      </c>
      <c r="G1157" s="33">
        <v>10.210000000000001</v>
      </c>
      <c r="H1157" s="33">
        <v>11.42</v>
      </c>
      <c r="I1157" s="33">
        <v>12.5</v>
      </c>
      <c r="J1157" s="33">
        <v>10.34</v>
      </c>
      <c r="K1157" s="33">
        <v>11.08</v>
      </c>
    </row>
    <row r="1158" spans="1:11" x14ac:dyDescent="0.3">
      <c r="A1158" s="20" t="s">
        <v>234</v>
      </c>
      <c r="B1158" s="28" t="s">
        <v>233</v>
      </c>
      <c r="C1158" s="31" t="s">
        <v>3956</v>
      </c>
      <c r="D1158" s="33"/>
      <c r="E1158" s="33">
        <v>14</v>
      </c>
      <c r="F1158" s="33">
        <v>14.23</v>
      </c>
      <c r="G1158" s="33">
        <v>14.77</v>
      </c>
      <c r="H1158" s="33">
        <v>16.54</v>
      </c>
      <c r="I1158" s="33">
        <v>18.11</v>
      </c>
      <c r="J1158" s="33">
        <v>14.96</v>
      </c>
      <c r="K1158" s="33">
        <v>16.05</v>
      </c>
    </row>
    <row r="1159" spans="1:11" x14ac:dyDescent="0.3">
      <c r="A1159" s="20" t="s">
        <v>232</v>
      </c>
      <c r="B1159" s="28" t="s">
        <v>231</v>
      </c>
      <c r="C1159" s="31" t="s">
        <v>3956</v>
      </c>
      <c r="D1159" s="33"/>
      <c r="E1159" s="33">
        <v>48.31</v>
      </c>
      <c r="F1159" s="33">
        <v>49.1</v>
      </c>
      <c r="G1159" s="33">
        <v>50.93</v>
      </c>
      <c r="H1159" s="33">
        <v>56.96</v>
      </c>
      <c r="I1159" s="33">
        <v>62.3</v>
      </c>
      <c r="J1159" s="33">
        <v>51.59</v>
      </c>
      <c r="K1159" s="33">
        <v>55.28</v>
      </c>
    </row>
    <row r="1160" spans="1:11" x14ac:dyDescent="0.3">
      <c r="A1160" s="20" t="s">
        <v>230</v>
      </c>
      <c r="B1160" s="28" t="s">
        <v>229</v>
      </c>
      <c r="C1160" s="31" t="s">
        <v>3956</v>
      </c>
      <c r="D1160" s="33"/>
      <c r="E1160" s="33">
        <v>37.630000000000003</v>
      </c>
      <c r="F1160" s="33">
        <v>38.119999999999997</v>
      </c>
      <c r="G1160" s="33">
        <v>39.270000000000003</v>
      </c>
      <c r="H1160" s="33">
        <v>43.06</v>
      </c>
      <c r="I1160" s="33">
        <v>46.41</v>
      </c>
      <c r="J1160" s="33">
        <v>39.69</v>
      </c>
      <c r="K1160" s="33">
        <v>42</v>
      </c>
    </row>
    <row r="1161" spans="1:11" x14ac:dyDescent="0.3">
      <c r="A1161" s="20" t="s">
        <v>228</v>
      </c>
      <c r="B1161" s="28" t="s">
        <v>227</v>
      </c>
      <c r="C1161" s="31" t="s">
        <v>3956</v>
      </c>
      <c r="D1161" s="33"/>
      <c r="E1161" s="33">
        <v>54.42</v>
      </c>
      <c r="F1161" s="33">
        <v>55.14</v>
      </c>
      <c r="G1161" s="33">
        <v>56.84</v>
      </c>
      <c r="H1161" s="33">
        <v>62.39</v>
      </c>
      <c r="I1161" s="33">
        <v>67.319999999999993</v>
      </c>
      <c r="J1161" s="33">
        <v>57.44</v>
      </c>
      <c r="K1161" s="33">
        <v>60.85</v>
      </c>
    </row>
    <row r="1162" spans="1:11" x14ac:dyDescent="0.3">
      <c r="A1162" s="20" t="s">
        <v>226</v>
      </c>
      <c r="B1162" s="28" t="s">
        <v>225</v>
      </c>
      <c r="C1162" s="31" t="s">
        <v>3956</v>
      </c>
      <c r="D1162" s="33"/>
      <c r="E1162" s="33">
        <v>65.400000000000006</v>
      </c>
      <c r="F1162" s="33">
        <v>66.36</v>
      </c>
      <c r="G1162" s="33">
        <v>68.62</v>
      </c>
      <c r="H1162" s="33">
        <v>76.02</v>
      </c>
      <c r="I1162" s="33">
        <v>82.59</v>
      </c>
      <c r="J1162" s="33">
        <v>69.42</v>
      </c>
      <c r="K1162" s="33">
        <v>73.959999999999994</v>
      </c>
    </row>
    <row r="1163" spans="1:11" x14ac:dyDescent="0.3">
      <c r="A1163" s="20" t="s">
        <v>224</v>
      </c>
      <c r="B1163" s="28" t="s">
        <v>223</v>
      </c>
      <c r="C1163" s="31" t="s">
        <v>3956</v>
      </c>
      <c r="D1163" s="33"/>
      <c r="E1163" s="33">
        <v>72.64</v>
      </c>
      <c r="F1163" s="33">
        <v>73.7</v>
      </c>
      <c r="G1163" s="33">
        <v>76.16</v>
      </c>
      <c r="H1163" s="33">
        <v>84.28</v>
      </c>
      <c r="I1163" s="33">
        <v>91.47</v>
      </c>
      <c r="J1163" s="33">
        <v>77.05</v>
      </c>
      <c r="K1163" s="33">
        <v>82.02</v>
      </c>
    </row>
    <row r="1164" spans="1:11" x14ac:dyDescent="0.3">
      <c r="A1164" s="20" t="s">
        <v>222</v>
      </c>
      <c r="B1164" s="28" t="s">
        <v>221</v>
      </c>
      <c r="C1164" s="31" t="s">
        <v>3956</v>
      </c>
      <c r="D1164" s="33"/>
      <c r="E1164" s="33">
        <v>109.16</v>
      </c>
      <c r="F1164" s="33">
        <v>110.72</v>
      </c>
      <c r="G1164" s="33">
        <v>114.35</v>
      </c>
      <c r="H1164" s="33">
        <v>126.29</v>
      </c>
      <c r="I1164" s="33">
        <v>136.88999999999999</v>
      </c>
      <c r="J1164" s="33">
        <v>115.65</v>
      </c>
      <c r="K1164" s="33">
        <v>122.97</v>
      </c>
    </row>
    <row r="1165" spans="1:11" x14ac:dyDescent="0.3">
      <c r="A1165" s="20" t="s">
        <v>220</v>
      </c>
      <c r="B1165" s="28" t="s">
        <v>219</v>
      </c>
      <c r="C1165" s="31" t="s">
        <v>3956</v>
      </c>
      <c r="D1165" s="33"/>
      <c r="E1165" s="33">
        <v>62.95</v>
      </c>
      <c r="F1165" s="33">
        <v>63.84</v>
      </c>
      <c r="G1165" s="33">
        <v>65.91</v>
      </c>
      <c r="H1165" s="33">
        <v>72.7</v>
      </c>
      <c r="I1165" s="33">
        <v>78.73</v>
      </c>
      <c r="J1165" s="33">
        <v>66.650000000000006</v>
      </c>
      <c r="K1165" s="33">
        <v>70.81</v>
      </c>
    </row>
    <row r="1166" spans="1:11" x14ac:dyDescent="0.3">
      <c r="A1166" s="20" t="s">
        <v>218</v>
      </c>
      <c r="B1166" s="28" t="s">
        <v>217</v>
      </c>
      <c r="C1166" s="31" t="s">
        <v>3956</v>
      </c>
      <c r="D1166" s="33"/>
      <c r="E1166" s="33">
        <v>76.81</v>
      </c>
      <c r="F1166" s="33">
        <v>77.92</v>
      </c>
      <c r="G1166" s="33">
        <v>80.489999999999995</v>
      </c>
      <c r="H1166" s="33">
        <v>88.96</v>
      </c>
      <c r="I1166" s="33">
        <v>96.47</v>
      </c>
      <c r="J1166" s="33">
        <v>81.41</v>
      </c>
      <c r="K1166" s="33">
        <v>86.6</v>
      </c>
    </row>
    <row r="1167" spans="1:11" x14ac:dyDescent="0.3">
      <c r="A1167" s="20" t="s">
        <v>216</v>
      </c>
      <c r="B1167" s="28" t="s">
        <v>215</v>
      </c>
      <c r="C1167" s="31" t="s">
        <v>3956</v>
      </c>
      <c r="D1167" s="33"/>
      <c r="E1167" s="33">
        <v>51.58</v>
      </c>
      <c r="F1167" s="33">
        <v>52.29</v>
      </c>
      <c r="G1167" s="33">
        <v>53.96</v>
      </c>
      <c r="H1167" s="33">
        <v>59.41</v>
      </c>
      <c r="I1167" s="33">
        <v>64.25</v>
      </c>
      <c r="J1167" s="33">
        <v>54.55</v>
      </c>
      <c r="K1167" s="33">
        <v>57.89</v>
      </c>
    </row>
    <row r="1168" spans="1:11" x14ac:dyDescent="0.3">
      <c r="A1168" s="20" t="s">
        <v>214</v>
      </c>
      <c r="B1168" s="28" t="s">
        <v>213</v>
      </c>
      <c r="C1168" s="31" t="s">
        <v>3956</v>
      </c>
      <c r="D1168" s="33"/>
      <c r="E1168" s="33">
        <v>48.97</v>
      </c>
      <c r="F1168" s="33">
        <v>49.67</v>
      </c>
      <c r="G1168" s="33">
        <v>51.28</v>
      </c>
      <c r="H1168" s="33">
        <v>56.6</v>
      </c>
      <c r="I1168" s="33">
        <v>61.31</v>
      </c>
      <c r="J1168" s="33">
        <v>51.86</v>
      </c>
      <c r="K1168" s="33">
        <v>55.12</v>
      </c>
    </row>
    <row r="1169" spans="1:11" x14ac:dyDescent="0.3">
      <c r="A1169" s="20" t="s">
        <v>212</v>
      </c>
      <c r="B1169" s="28" t="s">
        <v>211</v>
      </c>
      <c r="C1169" s="31" t="s">
        <v>3956</v>
      </c>
      <c r="D1169" s="33"/>
      <c r="E1169" s="33">
        <v>50.7</v>
      </c>
      <c r="F1169" s="33">
        <v>51.4</v>
      </c>
      <c r="G1169" s="33">
        <v>53.03</v>
      </c>
      <c r="H1169" s="33">
        <v>58.39</v>
      </c>
      <c r="I1169" s="33">
        <v>63.15</v>
      </c>
      <c r="J1169" s="33">
        <v>53.61</v>
      </c>
      <c r="K1169" s="33">
        <v>56.9</v>
      </c>
    </row>
    <row r="1170" spans="1:11" x14ac:dyDescent="0.3">
      <c r="A1170" s="20" t="s">
        <v>210</v>
      </c>
      <c r="B1170" s="28" t="s">
        <v>4042</v>
      </c>
      <c r="C1170" s="31" t="s">
        <v>3956</v>
      </c>
      <c r="D1170" s="33">
        <v>3.0224799999999994</v>
      </c>
      <c r="E1170" s="33">
        <v>3.52</v>
      </c>
      <c r="F1170" s="33">
        <v>3.58</v>
      </c>
      <c r="G1170" s="33">
        <v>3.71</v>
      </c>
      <c r="H1170" s="33">
        <v>4.1399999999999997</v>
      </c>
      <c r="I1170" s="33">
        <v>4.5199999999999996</v>
      </c>
      <c r="J1170" s="33">
        <v>3.76</v>
      </c>
      <c r="K1170" s="33">
        <v>4.0199999999999996</v>
      </c>
    </row>
    <row r="1171" spans="1:11" x14ac:dyDescent="0.3">
      <c r="A1171" s="20" t="s">
        <v>209</v>
      </c>
      <c r="B1171" s="28" t="s">
        <v>4041</v>
      </c>
      <c r="C1171" s="31" t="s">
        <v>3956</v>
      </c>
      <c r="D1171" s="33">
        <v>3.7205599999999994</v>
      </c>
      <c r="E1171" s="33">
        <v>4.3499999999999996</v>
      </c>
      <c r="F1171" s="33">
        <v>4.42</v>
      </c>
      <c r="G1171" s="33">
        <v>4.58</v>
      </c>
      <c r="H1171" s="33">
        <v>5.12</v>
      </c>
      <c r="I1171" s="33">
        <v>5.61</v>
      </c>
      <c r="J1171" s="33">
        <v>4.6399999999999997</v>
      </c>
      <c r="K1171" s="33">
        <v>4.97</v>
      </c>
    </row>
    <row r="1172" spans="1:11" x14ac:dyDescent="0.3">
      <c r="A1172" s="20" t="s">
        <v>208</v>
      </c>
      <c r="B1172" s="28" t="s">
        <v>4040</v>
      </c>
      <c r="C1172" s="31" t="s">
        <v>3956</v>
      </c>
      <c r="D1172" s="33">
        <v>3.8146399999999998</v>
      </c>
      <c r="E1172" s="33">
        <v>4.5</v>
      </c>
      <c r="F1172" s="33">
        <v>4.58</v>
      </c>
      <c r="G1172" s="33">
        <v>4.76</v>
      </c>
      <c r="H1172" s="33">
        <v>5.36</v>
      </c>
      <c r="I1172" s="33">
        <v>5.88</v>
      </c>
      <c r="J1172" s="33">
        <v>4.82</v>
      </c>
      <c r="K1172" s="33">
        <v>5.19</v>
      </c>
    </row>
    <row r="1173" spans="1:11" x14ac:dyDescent="0.3">
      <c r="A1173" s="20" t="s">
        <v>207</v>
      </c>
      <c r="B1173" s="28" t="s">
        <v>4039</v>
      </c>
      <c r="C1173" s="31" t="s">
        <v>3956</v>
      </c>
      <c r="D1173" s="33">
        <v>3.9595200000000004</v>
      </c>
      <c r="E1173" s="33">
        <v>4.6500000000000004</v>
      </c>
      <c r="F1173" s="33">
        <v>4.7300000000000004</v>
      </c>
      <c r="G1173" s="33">
        <v>4.92</v>
      </c>
      <c r="H1173" s="33">
        <v>5.52</v>
      </c>
      <c r="I1173" s="33">
        <v>6.05</v>
      </c>
      <c r="J1173" s="33">
        <v>4.9800000000000004</v>
      </c>
      <c r="K1173" s="33">
        <v>5.35</v>
      </c>
    </row>
    <row r="1174" spans="1:11" x14ac:dyDescent="0.3">
      <c r="A1174" s="20" t="s">
        <v>206</v>
      </c>
      <c r="B1174" s="28" t="s">
        <v>4038</v>
      </c>
      <c r="C1174" s="31" t="s">
        <v>3956</v>
      </c>
      <c r="D1174" s="33">
        <v>4.3243200000000002</v>
      </c>
      <c r="E1174" s="33">
        <v>5.03</v>
      </c>
      <c r="F1174" s="33">
        <v>5.1100000000000003</v>
      </c>
      <c r="G1174" s="33">
        <v>5.3</v>
      </c>
      <c r="H1174" s="33">
        <v>5.91</v>
      </c>
      <c r="I1174" s="33">
        <v>6.46</v>
      </c>
      <c r="J1174" s="33">
        <v>5.37</v>
      </c>
      <c r="K1174" s="33">
        <v>5.74</v>
      </c>
    </row>
    <row r="1175" spans="1:11" x14ac:dyDescent="0.3">
      <c r="A1175" s="20" t="s">
        <v>205</v>
      </c>
      <c r="B1175" s="28" t="s">
        <v>4037</v>
      </c>
      <c r="C1175" s="31" t="s">
        <v>3956</v>
      </c>
      <c r="D1175" s="33">
        <v>4.1639999999999997</v>
      </c>
      <c r="E1175" s="33">
        <v>4.8899999999999997</v>
      </c>
      <c r="F1175" s="33">
        <v>4.9800000000000004</v>
      </c>
      <c r="G1175" s="33">
        <v>5.17</v>
      </c>
      <c r="H1175" s="33">
        <v>5.8</v>
      </c>
      <c r="I1175" s="33">
        <v>6.36</v>
      </c>
      <c r="J1175" s="33">
        <v>5.24</v>
      </c>
      <c r="K1175" s="33">
        <v>5.62</v>
      </c>
    </row>
    <row r="1176" spans="1:11" x14ac:dyDescent="0.3">
      <c r="A1176" s="20" t="s">
        <v>204</v>
      </c>
      <c r="B1176" s="28" t="s">
        <v>4036</v>
      </c>
      <c r="C1176" s="31" t="s">
        <v>3956</v>
      </c>
      <c r="D1176" s="33">
        <v>4.3085599999999999</v>
      </c>
      <c r="E1176" s="33">
        <v>5.07</v>
      </c>
      <c r="F1176" s="33">
        <v>5.15</v>
      </c>
      <c r="G1176" s="33">
        <v>5.35</v>
      </c>
      <c r="H1176" s="33">
        <v>6.01</v>
      </c>
      <c r="I1176" s="33">
        <v>6.59</v>
      </c>
      <c r="J1176" s="33">
        <v>5.42</v>
      </c>
      <c r="K1176" s="33">
        <v>5.83</v>
      </c>
    </row>
    <row r="1177" spans="1:11" x14ac:dyDescent="0.3">
      <c r="A1177" s="20" t="s">
        <v>203</v>
      </c>
      <c r="B1177" s="28" t="s">
        <v>4035</v>
      </c>
      <c r="C1177" s="31" t="s">
        <v>3956</v>
      </c>
      <c r="D1177" s="33">
        <v>4.4780800000000003</v>
      </c>
      <c r="E1177" s="33">
        <v>5.27</v>
      </c>
      <c r="F1177" s="33">
        <v>5.36</v>
      </c>
      <c r="G1177" s="33">
        <v>5.57</v>
      </c>
      <c r="H1177" s="33">
        <v>6.25</v>
      </c>
      <c r="I1177" s="33">
        <v>6.86</v>
      </c>
      <c r="J1177" s="33">
        <v>5.64</v>
      </c>
      <c r="K1177" s="33">
        <v>6.06</v>
      </c>
    </row>
    <row r="1178" spans="1:11" x14ac:dyDescent="0.3">
      <c r="A1178" s="20" t="s">
        <v>202</v>
      </c>
      <c r="B1178" s="28" t="s">
        <v>4034</v>
      </c>
      <c r="C1178" s="31" t="s">
        <v>3956</v>
      </c>
      <c r="D1178" s="33">
        <v>4.7175200000000004</v>
      </c>
      <c r="E1178" s="33">
        <v>5.54</v>
      </c>
      <c r="F1178" s="33">
        <v>5.64</v>
      </c>
      <c r="G1178" s="33">
        <v>5.86</v>
      </c>
      <c r="H1178" s="33">
        <v>6.57</v>
      </c>
      <c r="I1178" s="33">
        <v>7.21</v>
      </c>
      <c r="J1178" s="33">
        <v>5.93</v>
      </c>
      <c r="K1178" s="33">
        <v>6.37</v>
      </c>
    </row>
    <row r="1179" spans="1:11" x14ac:dyDescent="0.3">
      <c r="A1179" s="20" t="s">
        <v>201</v>
      </c>
      <c r="B1179" s="28" t="s">
        <v>4033</v>
      </c>
      <c r="C1179" s="31" t="s">
        <v>3956</v>
      </c>
      <c r="D1179" s="33">
        <v>5.41</v>
      </c>
      <c r="E1179" s="33">
        <v>6.28</v>
      </c>
      <c r="F1179" s="33">
        <v>6.37</v>
      </c>
      <c r="G1179" s="33">
        <v>6.6</v>
      </c>
      <c r="H1179" s="33">
        <v>7.36</v>
      </c>
      <c r="I1179" s="33">
        <v>8.02</v>
      </c>
      <c r="J1179" s="33">
        <v>6.69</v>
      </c>
      <c r="K1179" s="33">
        <v>7.15</v>
      </c>
    </row>
    <row r="1180" spans="1:11" x14ac:dyDescent="0.3">
      <c r="A1180" s="20" t="s">
        <v>200</v>
      </c>
      <c r="B1180" s="28" t="s">
        <v>4032</v>
      </c>
      <c r="C1180" s="31" t="s">
        <v>3956</v>
      </c>
      <c r="D1180" s="33">
        <v>5.091359999999999</v>
      </c>
      <c r="E1180" s="33">
        <v>6</v>
      </c>
      <c r="F1180" s="33">
        <v>6.1</v>
      </c>
      <c r="G1180" s="33">
        <v>6.34</v>
      </c>
      <c r="H1180" s="33">
        <v>7.12</v>
      </c>
      <c r="I1180" s="33">
        <v>7.82</v>
      </c>
      <c r="J1180" s="33">
        <v>6.42</v>
      </c>
      <c r="K1180" s="33">
        <v>6.9</v>
      </c>
    </row>
    <row r="1181" spans="1:11" x14ac:dyDescent="0.3">
      <c r="A1181" s="20" t="s">
        <v>199</v>
      </c>
      <c r="B1181" s="28" t="s">
        <v>198</v>
      </c>
      <c r="C1181" s="31" t="s">
        <v>3956</v>
      </c>
      <c r="D1181" s="33">
        <v>3.6304799999999995</v>
      </c>
      <c r="E1181" s="33">
        <v>4.26</v>
      </c>
      <c r="F1181" s="33">
        <v>4.33</v>
      </c>
      <c r="G1181" s="33">
        <v>4.5</v>
      </c>
      <c r="H1181" s="33">
        <v>5.05</v>
      </c>
      <c r="I1181" s="33">
        <v>5.53</v>
      </c>
      <c r="J1181" s="33">
        <v>4.5599999999999996</v>
      </c>
      <c r="K1181" s="33">
        <v>4.8899999999999997</v>
      </c>
    </row>
    <row r="1182" spans="1:11" ht="20.399999999999999" x14ac:dyDescent="0.3">
      <c r="A1182" s="20" t="s">
        <v>197</v>
      </c>
      <c r="B1182" s="28" t="s">
        <v>196</v>
      </c>
      <c r="C1182" s="31" t="s">
        <v>3956</v>
      </c>
      <c r="D1182" s="33">
        <v>4.18424</v>
      </c>
      <c r="E1182" s="33">
        <v>4.9000000000000004</v>
      </c>
      <c r="F1182" s="33">
        <v>4.9800000000000004</v>
      </c>
      <c r="G1182" s="33">
        <v>5.17</v>
      </c>
      <c r="H1182" s="33">
        <v>5.78</v>
      </c>
      <c r="I1182" s="33">
        <v>6.33</v>
      </c>
      <c r="J1182" s="33">
        <v>5.23</v>
      </c>
      <c r="K1182" s="33">
        <v>5.61</v>
      </c>
    </row>
    <row r="1183" spans="1:11" ht="20.399999999999999" x14ac:dyDescent="0.3">
      <c r="A1183" s="20" t="s">
        <v>195</v>
      </c>
      <c r="B1183" s="28" t="s">
        <v>194</v>
      </c>
      <c r="C1183" s="31" t="s">
        <v>3956</v>
      </c>
      <c r="D1183" s="33">
        <v>6.9963999999999995</v>
      </c>
      <c r="E1183" s="33">
        <v>8.23</v>
      </c>
      <c r="F1183" s="33">
        <v>8.3699999999999992</v>
      </c>
      <c r="G1183" s="33">
        <v>8.69</v>
      </c>
      <c r="H1183" s="33">
        <v>9.76</v>
      </c>
      <c r="I1183" s="33">
        <v>10.71</v>
      </c>
      <c r="J1183" s="33">
        <v>8.81</v>
      </c>
      <c r="K1183" s="33">
        <v>9.4700000000000006</v>
      </c>
    </row>
    <row r="1184" spans="1:11" ht="20.399999999999999" x14ac:dyDescent="0.3">
      <c r="A1184" s="20" t="s">
        <v>193</v>
      </c>
      <c r="B1184" s="28" t="s">
        <v>192</v>
      </c>
      <c r="C1184" s="31" t="s">
        <v>3956</v>
      </c>
      <c r="D1184" s="33">
        <v>5.4324000000000003</v>
      </c>
      <c r="E1184" s="33">
        <v>6.27</v>
      </c>
      <c r="F1184" s="33">
        <v>6.36</v>
      </c>
      <c r="G1184" s="33">
        <v>6.58</v>
      </c>
      <c r="H1184" s="33">
        <v>7.31</v>
      </c>
      <c r="I1184" s="33">
        <v>7.95</v>
      </c>
      <c r="J1184" s="33">
        <v>6.66</v>
      </c>
      <c r="K1184" s="33">
        <v>7.11</v>
      </c>
    </row>
    <row r="1185" spans="1:11" x14ac:dyDescent="0.3">
      <c r="A1185" s="20" t="s">
        <v>191</v>
      </c>
      <c r="B1185" s="28" t="s">
        <v>4901</v>
      </c>
      <c r="C1185" s="31" t="s">
        <v>3956</v>
      </c>
      <c r="D1185" s="33">
        <v>20.162319999999998</v>
      </c>
      <c r="E1185" s="33">
        <v>23.32</v>
      </c>
      <c r="F1185" s="33">
        <v>23.68</v>
      </c>
      <c r="G1185" s="33">
        <v>24.51</v>
      </c>
      <c r="H1185" s="33">
        <v>27.25</v>
      </c>
      <c r="I1185" s="33">
        <v>29.69</v>
      </c>
      <c r="J1185" s="33">
        <v>24.81</v>
      </c>
      <c r="K1185" s="33">
        <v>26.49</v>
      </c>
    </row>
    <row r="1186" spans="1:11" x14ac:dyDescent="0.3">
      <c r="A1186" s="20" t="s">
        <v>190</v>
      </c>
      <c r="B1186" s="28" t="s">
        <v>189</v>
      </c>
      <c r="C1186" s="31" t="s">
        <v>3956</v>
      </c>
      <c r="D1186" s="33">
        <v>5.0775999999999994</v>
      </c>
      <c r="E1186" s="33">
        <v>5.9</v>
      </c>
      <c r="F1186" s="33">
        <v>5.99</v>
      </c>
      <c r="G1186" s="33">
        <v>6.21</v>
      </c>
      <c r="H1186" s="33">
        <v>6.92</v>
      </c>
      <c r="I1186" s="33">
        <v>7.55</v>
      </c>
      <c r="J1186" s="33">
        <v>6.29</v>
      </c>
      <c r="K1186" s="33">
        <v>6.72</v>
      </c>
    </row>
    <row r="1187" spans="1:11" x14ac:dyDescent="0.3">
      <c r="A1187" s="20" t="s">
        <v>188</v>
      </c>
      <c r="B1187" s="28" t="s">
        <v>187</v>
      </c>
      <c r="C1187" s="31" t="s">
        <v>3956</v>
      </c>
      <c r="D1187" s="33">
        <v>2.6248</v>
      </c>
      <c r="E1187" s="33">
        <v>2.97</v>
      </c>
      <c r="F1187" s="33">
        <v>3.01</v>
      </c>
      <c r="G1187" s="33">
        <v>3.1</v>
      </c>
      <c r="H1187" s="33">
        <v>3.4</v>
      </c>
      <c r="I1187" s="33">
        <v>3.66</v>
      </c>
      <c r="J1187" s="33">
        <v>3.13</v>
      </c>
      <c r="K1187" s="33">
        <v>3.32</v>
      </c>
    </row>
    <row r="1188" spans="1:11" ht="20.399999999999999" x14ac:dyDescent="0.3">
      <c r="A1188" s="20" t="s">
        <v>186</v>
      </c>
      <c r="B1188" s="28" t="s">
        <v>185</v>
      </c>
      <c r="C1188" s="31" t="s">
        <v>3956</v>
      </c>
      <c r="D1188" s="33"/>
      <c r="E1188" s="33">
        <v>56.84</v>
      </c>
      <c r="F1188" s="33">
        <v>57.5</v>
      </c>
      <c r="G1188" s="33">
        <v>59.04</v>
      </c>
      <c r="H1188" s="33">
        <v>64.09</v>
      </c>
      <c r="I1188" s="33">
        <v>68.569999999999993</v>
      </c>
      <c r="J1188" s="33">
        <v>59.59</v>
      </c>
      <c r="K1188" s="33">
        <v>62.69</v>
      </c>
    </row>
    <row r="1189" spans="1:11" x14ac:dyDescent="0.3">
      <c r="A1189" s="20" t="s">
        <v>184</v>
      </c>
      <c r="B1189" s="28" t="s">
        <v>183</v>
      </c>
      <c r="C1189" s="31" t="s">
        <v>3956</v>
      </c>
      <c r="D1189" s="33"/>
      <c r="E1189" s="33">
        <v>56.33</v>
      </c>
      <c r="F1189" s="33">
        <v>56.97</v>
      </c>
      <c r="G1189" s="33">
        <v>58.47</v>
      </c>
      <c r="H1189" s="33">
        <v>63.41</v>
      </c>
      <c r="I1189" s="33">
        <v>67.78</v>
      </c>
      <c r="J1189" s="33">
        <v>59.01</v>
      </c>
      <c r="K1189" s="33">
        <v>62.03</v>
      </c>
    </row>
    <row r="1190" spans="1:11" x14ac:dyDescent="0.3">
      <c r="A1190" s="20" t="s">
        <v>182</v>
      </c>
      <c r="B1190" s="28" t="s">
        <v>4031</v>
      </c>
      <c r="C1190" s="31" t="s">
        <v>3956</v>
      </c>
      <c r="D1190" s="33"/>
      <c r="E1190" s="33">
        <v>53.63</v>
      </c>
      <c r="F1190" s="33">
        <v>54.32</v>
      </c>
      <c r="G1190" s="33">
        <v>55.91</v>
      </c>
      <c r="H1190" s="33">
        <v>61.15</v>
      </c>
      <c r="I1190" s="33">
        <v>65.8</v>
      </c>
      <c r="J1190" s="33">
        <v>56.48</v>
      </c>
      <c r="K1190" s="33">
        <v>59.69</v>
      </c>
    </row>
    <row r="1191" spans="1:11" x14ac:dyDescent="0.3">
      <c r="A1191" s="20" t="s">
        <v>181</v>
      </c>
      <c r="B1191" s="28" t="s">
        <v>180</v>
      </c>
      <c r="C1191" s="31" t="s">
        <v>3956</v>
      </c>
      <c r="D1191" s="33"/>
      <c r="E1191" s="33">
        <v>62.72</v>
      </c>
      <c r="F1191" s="33">
        <v>63.47</v>
      </c>
      <c r="G1191" s="33">
        <v>65.2</v>
      </c>
      <c r="H1191" s="33">
        <v>70.900000000000006</v>
      </c>
      <c r="I1191" s="33">
        <v>75.959999999999994</v>
      </c>
      <c r="J1191" s="33">
        <v>65.819999999999993</v>
      </c>
      <c r="K1191" s="33">
        <v>69.319999999999993</v>
      </c>
    </row>
    <row r="1192" spans="1:11" x14ac:dyDescent="0.3">
      <c r="A1192" s="20" t="s">
        <v>179</v>
      </c>
      <c r="B1192" s="28" t="s">
        <v>178</v>
      </c>
      <c r="C1192" s="31" t="s">
        <v>3956</v>
      </c>
      <c r="D1192" s="33">
        <v>26.164399999999997</v>
      </c>
      <c r="E1192" s="33">
        <v>29.37</v>
      </c>
      <c r="F1192" s="33">
        <v>29.73</v>
      </c>
      <c r="G1192" s="33">
        <v>30.57</v>
      </c>
      <c r="H1192" s="33">
        <v>33.35</v>
      </c>
      <c r="I1192" s="33">
        <v>35.82</v>
      </c>
      <c r="J1192" s="33">
        <v>30.88</v>
      </c>
      <c r="K1192" s="33">
        <v>32.58</v>
      </c>
    </row>
    <row r="1193" spans="1:11" x14ac:dyDescent="0.3">
      <c r="A1193" s="20" t="s">
        <v>177</v>
      </c>
      <c r="B1193" s="28" t="s">
        <v>4030</v>
      </c>
      <c r="C1193" s="31" t="s">
        <v>3956</v>
      </c>
      <c r="D1193" s="33"/>
      <c r="E1193" s="33">
        <v>64.86</v>
      </c>
      <c r="F1193" s="33">
        <v>65.489999999999995</v>
      </c>
      <c r="G1193" s="33">
        <v>66.98</v>
      </c>
      <c r="H1193" s="33">
        <v>71.849999999999994</v>
      </c>
      <c r="I1193" s="33">
        <v>76.17</v>
      </c>
      <c r="J1193" s="33">
        <v>67.510000000000005</v>
      </c>
      <c r="K1193" s="33">
        <v>70.489999999999995</v>
      </c>
    </row>
    <row r="1194" spans="1:11" x14ac:dyDescent="0.3">
      <c r="A1194" s="20" t="s">
        <v>176</v>
      </c>
      <c r="B1194" s="28" t="s">
        <v>175</v>
      </c>
      <c r="C1194" s="31" t="s">
        <v>3956</v>
      </c>
      <c r="D1194" s="33"/>
      <c r="E1194" s="33">
        <v>41.71</v>
      </c>
      <c r="F1194" s="33">
        <v>42.21</v>
      </c>
      <c r="G1194" s="33">
        <v>43.38</v>
      </c>
      <c r="H1194" s="33">
        <v>47.22</v>
      </c>
      <c r="I1194" s="33">
        <v>50.63</v>
      </c>
      <c r="J1194" s="33">
        <v>43.8</v>
      </c>
      <c r="K1194" s="33">
        <v>46.15</v>
      </c>
    </row>
    <row r="1195" spans="1:11" x14ac:dyDescent="0.3">
      <c r="A1195" s="20" t="s">
        <v>174</v>
      </c>
      <c r="B1195" s="28" t="s">
        <v>173</v>
      </c>
      <c r="C1195" s="31" t="s">
        <v>3956</v>
      </c>
      <c r="D1195" s="33"/>
      <c r="E1195" s="33">
        <v>40.79</v>
      </c>
      <c r="F1195" s="33">
        <v>41.3</v>
      </c>
      <c r="G1195" s="33">
        <v>42.49</v>
      </c>
      <c r="H1195" s="33">
        <v>46.37</v>
      </c>
      <c r="I1195" s="33">
        <v>49.82</v>
      </c>
      <c r="J1195" s="33">
        <v>42.91</v>
      </c>
      <c r="K1195" s="33">
        <v>45.29</v>
      </c>
    </row>
    <row r="1196" spans="1:11" x14ac:dyDescent="0.3">
      <c r="A1196" s="20" t="s">
        <v>172</v>
      </c>
      <c r="B1196" s="28" t="s">
        <v>171</v>
      </c>
      <c r="C1196" s="31" t="s">
        <v>3956</v>
      </c>
      <c r="D1196" s="33">
        <v>24.375899999999998</v>
      </c>
      <c r="E1196" s="33">
        <v>27.39</v>
      </c>
      <c r="F1196" s="33">
        <v>27.73</v>
      </c>
      <c r="G1196" s="33">
        <v>28.53</v>
      </c>
      <c r="H1196" s="33">
        <v>31.15</v>
      </c>
      <c r="I1196" s="33">
        <v>33.47</v>
      </c>
      <c r="J1196" s="33">
        <v>28.81</v>
      </c>
      <c r="K1196" s="33">
        <v>30.42</v>
      </c>
    </row>
    <row r="1197" spans="1:11" x14ac:dyDescent="0.3">
      <c r="A1197" s="20" t="s">
        <v>170</v>
      </c>
      <c r="B1197" s="28" t="s">
        <v>169</v>
      </c>
      <c r="C1197" s="31" t="s">
        <v>3956</v>
      </c>
      <c r="D1197" s="33"/>
      <c r="E1197" s="33">
        <v>75.02</v>
      </c>
      <c r="F1197" s="33">
        <v>75.62</v>
      </c>
      <c r="G1197" s="33">
        <v>76.989999999999995</v>
      </c>
      <c r="H1197" s="33">
        <v>81.53</v>
      </c>
      <c r="I1197" s="33">
        <v>85.54</v>
      </c>
      <c r="J1197" s="33">
        <v>77.489999999999995</v>
      </c>
      <c r="K1197" s="33">
        <v>80.260000000000005</v>
      </c>
    </row>
    <row r="1198" spans="1:11" x14ac:dyDescent="0.3">
      <c r="A1198" s="20" t="s">
        <v>168</v>
      </c>
      <c r="B1198" s="28" t="s">
        <v>167</v>
      </c>
      <c r="C1198" s="31" t="s">
        <v>3956</v>
      </c>
      <c r="D1198" s="33">
        <v>25.356850000000005</v>
      </c>
      <c r="E1198" s="33">
        <v>28.45</v>
      </c>
      <c r="F1198" s="33">
        <v>28.8</v>
      </c>
      <c r="G1198" s="33">
        <v>29.62</v>
      </c>
      <c r="H1198" s="33">
        <v>32.299999999999997</v>
      </c>
      <c r="I1198" s="33">
        <v>34.68</v>
      </c>
      <c r="J1198" s="33">
        <v>29.91</v>
      </c>
      <c r="K1198" s="33">
        <v>31.55</v>
      </c>
    </row>
    <row r="1199" spans="1:11" ht="20.399999999999999" x14ac:dyDescent="0.3">
      <c r="A1199" s="20" t="s">
        <v>166</v>
      </c>
      <c r="B1199" s="28" t="s">
        <v>165</v>
      </c>
      <c r="C1199" s="31" t="s">
        <v>3956</v>
      </c>
      <c r="D1199" s="33"/>
      <c r="E1199" s="33">
        <v>82.49</v>
      </c>
      <c r="F1199" s="33">
        <v>83.1</v>
      </c>
      <c r="G1199" s="33">
        <v>84.53</v>
      </c>
      <c r="H1199" s="33">
        <v>89.24</v>
      </c>
      <c r="I1199" s="33">
        <v>93.41</v>
      </c>
      <c r="J1199" s="33">
        <v>85.05</v>
      </c>
      <c r="K1199" s="33">
        <v>87.93</v>
      </c>
    </row>
    <row r="1200" spans="1:11" x14ac:dyDescent="0.3">
      <c r="A1200" s="20" t="s">
        <v>164</v>
      </c>
      <c r="B1200" s="28" t="s">
        <v>163</v>
      </c>
      <c r="C1200" s="31" t="s">
        <v>3956</v>
      </c>
      <c r="D1200" s="33">
        <v>24.806899999999995</v>
      </c>
      <c r="E1200" s="33">
        <v>27.88</v>
      </c>
      <c r="F1200" s="33">
        <v>28.22</v>
      </c>
      <c r="G1200" s="33">
        <v>29.03</v>
      </c>
      <c r="H1200" s="33">
        <v>31.7</v>
      </c>
      <c r="I1200" s="33">
        <v>34.06</v>
      </c>
      <c r="J1200" s="33">
        <v>29.32</v>
      </c>
      <c r="K1200" s="33">
        <v>30.96</v>
      </c>
    </row>
    <row r="1201" spans="1:11" x14ac:dyDescent="0.3">
      <c r="A1201" s="20" t="s">
        <v>162</v>
      </c>
      <c r="B1201" s="28" t="s">
        <v>161</v>
      </c>
      <c r="C1201" s="31" t="s">
        <v>3956</v>
      </c>
      <c r="D1201" s="33"/>
      <c r="E1201" s="33">
        <v>41.91</v>
      </c>
      <c r="F1201" s="33">
        <v>42.4</v>
      </c>
      <c r="G1201" s="33">
        <v>43.56</v>
      </c>
      <c r="H1201" s="33">
        <v>47.35</v>
      </c>
      <c r="I1201" s="33">
        <v>50.71</v>
      </c>
      <c r="J1201" s="33">
        <v>43.97</v>
      </c>
      <c r="K1201" s="33">
        <v>46.29</v>
      </c>
    </row>
    <row r="1202" spans="1:11" ht="20.399999999999999" x14ac:dyDescent="0.3">
      <c r="A1202" s="20" t="s">
        <v>160</v>
      </c>
      <c r="B1202" s="28" t="s">
        <v>159</v>
      </c>
      <c r="C1202" s="31" t="s">
        <v>3956</v>
      </c>
      <c r="D1202" s="33"/>
      <c r="E1202" s="33">
        <v>59.88</v>
      </c>
      <c r="F1202" s="33">
        <v>60.46</v>
      </c>
      <c r="G1202" s="33">
        <v>61.83</v>
      </c>
      <c r="H1202" s="33">
        <v>66.31</v>
      </c>
      <c r="I1202" s="33">
        <v>70.28</v>
      </c>
      <c r="J1202" s="33">
        <v>62.31</v>
      </c>
      <c r="K1202" s="33">
        <v>65.06</v>
      </c>
    </row>
    <row r="1203" spans="1:11" x14ac:dyDescent="0.3">
      <c r="A1203" s="20" t="s">
        <v>158</v>
      </c>
      <c r="B1203" s="28" t="s">
        <v>157</v>
      </c>
      <c r="C1203" s="31" t="s">
        <v>3956</v>
      </c>
      <c r="D1203" s="33"/>
      <c r="E1203" s="33">
        <v>59.6</v>
      </c>
      <c r="F1203" s="33">
        <v>60.17</v>
      </c>
      <c r="G1203" s="33">
        <v>61.52</v>
      </c>
      <c r="H1203" s="33">
        <v>65.94</v>
      </c>
      <c r="I1203" s="33">
        <v>69.86</v>
      </c>
      <c r="J1203" s="33">
        <v>62</v>
      </c>
      <c r="K1203" s="33">
        <v>64.709999999999994</v>
      </c>
    </row>
    <row r="1204" spans="1:11" x14ac:dyDescent="0.3">
      <c r="A1204" s="20" t="s">
        <v>156</v>
      </c>
      <c r="B1204" s="28" t="s">
        <v>4029</v>
      </c>
      <c r="C1204" s="31" t="s">
        <v>3956</v>
      </c>
      <c r="D1204" s="33"/>
      <c r="E1204" s="33">
        <v>57.39</v>
      </c>
      <c r="F1204" s="33">
        <v>58</v>
      </c>
      <c r="G1204" s="33">
        <v>59.42</v>
      </c>
      <c r="H1204" s="33">
        <v>64.099999999999994</v>
      </c>
      <c r="I1204" s="33">
        <v>68.25</v>
      </c>
      <c r="J1204" s="33">
        <v>59.93</v>
      </c>
      <c r="K1204" s="33">
        <v>62.8</v>
      </c>
    </row>
    <row r="1205" spans="1:11" ht="20.399999999999999" x14ac:dyDescent="0.3">
      <c r="A1205" s="20" t="s">
        <v>155</v>
      </c>
      <c r="B1205" s="28" t="s">
        <v>154</v>
      </c>
      <c r="C1205" s="31" t="s">
        <v>3956</v>
      </c>
      <c r="D1205" s="33"/>
      <c r="E1205" s="33">
        <v>64.8</v>
      </c>
      <c r="F1205" s="33">
        <v>65.48</v>
      </c>
      <c r="G1205" s="33">
        <v>67.08</v>
      </c>
      <c r="H1205" s="33">
        <v>72.3</v>
      </c>
      <c r="I1205" s="33">
        <v>76.94</v>
      </c>
      <c r="J1205" s="33">
        <v>67.64</v>
      </c>
      <c r="K1205" s="33">
        <v>70.849999999999994</v>
      </c>
    </row>
    <row r="1206" spans="1:11" x14ac:dyDescent="0.3">
      <c r="A1206" s="20" t="s">
        <v>153</v>
      </c>
      <c r="B1206" s="28" t="s">
        <v>152</v>
      </c>
      <c r="C1206" s="31" t="s">
        <v>3956</v>
      </c>
      <c r="D1206" s="33"/>
      <c r="E1206" s="33">
        <v>64.599999999999994</v>
      </c>
      <c r="F1206" s="33">
        <v>65.28</v>
      </c>
      <c r="G1206" s="33">
        <v>66.86</v>
      </c>
      <c r="H1206" s="33">
        <v>72.05</v>
      </c>
      <c r="I1206" s="33">
        <v>76.66</v>
      </c>
      <c r="J1206" s="33">
        <v>67.42</v>
      </c>
      <c r="K1206" s="33">
        <v>70.61</v>
      </c>
    </row>
    <row r="1207" spans="1:11" x14ac:dyDescent="0.3">
      <c r="A1207" s="20" t="s">
        <v>151</v>
      </c>
      <c r="B1207" s="28" t="s">
        <v>150</v>
      </c>
      <c r="C1207" s="31" t="s">
        <v>3956</v>
      </c>
      <c r="D1207" s="33"/>
      <c r="E1207" s="33">
        <v>34.409999999999997</v>
      </c>
      <c r="F1207" s="33">
        <v>34.83</v>
      </c>
      <c r="G1207" s="33">
        <v>35.79</v>
      </c>
      <c r="H1207" s="33">
        <v>38.979999999999997</v>
      </c>
      <c r="I1207" s="33">
        <v>41.8</v>
      </c>
      <c r="J1207" s="33">
        <v>36.14</v>
      </c>
      <c r="K1207" s="33">
        <v>38.090000000000003</v>
      </c>
    </row>
    <row r="1208" spans="1:11" x14ac:dyDescent="0.3">
      <c r="A1208" s="20" t="s">
        <v>5328</v>
      </c>
      <c r="B1208" s="28" t="s">
        <v>5329</v>
      </c>
      <c r="C1208" s="31" t="s">
        <v>3956</v>
      </c>
      <c r="D1208" s="33"/>
      <c r="E1208" s="33">
        <v>33.700000000000003</v>
      </c>
      <c r="F1208" s="33">
        <v>34.1</v>
      </c>
      <c r="G1208" s="33">
        <v>35.049999999999997</v>
      </c>
      <c r="H1208" s="33">
        <v>38.15</v>
      </c>
      <c r="I1208" s="33">
        <v>40.9</v>
      </c>
      <c r="J1208" s="33">
        <v>35.380000000000003</v>
      </c>
      <c r="K1208" s="33">
        <v>37.28</v>
      </c>
    </row>
    <row r="1209" spans="1:11" x14ac:dyDescent="0.3">
      <c r="A1209" s="20" t="s">
        <v>149</v>
      </c>
      <c r="B1209" s="28" t="s">
        <v>148</v>
      </c>
      <c r="C1209" s="31" t="s">
        <v>3956</v>
      </c>
      <c r="D1209" s="33"/>
      <c r="E1209" s="33">
        <v>29.25</v>
      </c>
      <c r="F1209" s="33">
        <v>29.54</v>
      </c>
      <c r="G1209" s="33">
        <v>30.24</v>
      </c>
      <c r="H1209" s="33">
        <v>32.520000000000003</v>
      </c>
      <c r="I1209" s="33">
        <v>34.549999999999997</v>
      </c>
      <c r="J1209" s="33">
        <v>30.49</v>
      </c>
      <c r="K1209" s="33">
        <v>31.89</v>
      </c>
    </row>
    <row r="1210" spans="1:11" ht="20.399999999999999" x14ac:dyDescent="0.3">
      <c r="A1210" s="20" t="s">
        <v>147</v>
      </c>
      <c r="B1210" s="28" t="s">
        <v>146</v>
      </c>
      <c r="C1210" s="31" t="s">
        <v>3956</v>
      </c>
      <c r="D1210" s="33"/>
      <c r="E1210" s="33">
        <v>38.58</v>
      </c>
      <c r="F1210" s="33">
        <v>39.01</v>
      </c>
      <c r="G1210" s="33">
        <v>40.01</v>
      </c>
      <c r="H1210" s="33">
        <v>43.28</v>
      </c>
      <c r="I1210" s="33">
        <v>46.18</v>
      </c>
      <c r="J1210" s="33">
        <v>40.36</v>
      </c>
      <c r="K1210" s="33">
        <v>42.37</v>
      </c>
    </row>
    <row r="1211" spans="1:11" x14ac:dyDescent="0.3">
      <c r="A1211" s="20" t="s">
        <v>145</v>
      </c>
      <c r="B1211" s="28" t="s">
        <v>144</v>
      </c>
      <c r="C1211" s="31" t="s">
        <v>3956</v>
      </c>
      <c r="D1211" s="33"/>
      <c r="E1211" s="33">
        <v>29.78</v>
      </c>
      <c r="F1211" s="33">
        <v>30.1</v>
      </c>
      <c r="G1211" s="33">
        <v>30.85</v>
      </c>
      <c r="H1211" s="33">
        <v>33.31</v>
      </c>
      <c r="I1211" s="33">
        <v>35.49</v>
      </c>
      <c r="J1211" s="33">
        <v>31.11</v>
      </c>
      <c r="K1211" s="33">
        <v>32.619999999999997</v>
      </c>
    </row>
    <row r="1212" spans="1:11" x14ac:dyDescent="0.3">
      <c r="A1212" s="20" t="s">
        <v>143</v>
      </c>
      <c r="B1212" s="28" t="s">
        <v>142</v>
      </c>
      <c r="C1212" s="31" t="s">
        <v>3956</v>
      </c>
      <c r="D1212" s="33"/>
      <c r="E1212" s="33">
        <v>27.5</v>
      </c>
      <c r="F1212" s="33">
        <v>27.81</v>
      </c>
      <c r="G1212" s="33">
        <v>28.54</v>
      </c>
      <c r="H1212" s="33">
        <v>30.93</v>
      </c>
      <c r="I1212" s="33">
        <v>33.049999999999997</v>
      </c>
      <c r="J1212" s="33">
        <v>28.8</v>
      </c>
      <c r="K1212" s="33">
        <v>30.27</v>
      </c>
    </row>
    <row r="1213" spans="1:11" x14ac:dyDescent="0.3">
      <c r="A1213" s="20" t="s">
        <v>141</v>
      </c>
      <c r="B1213" s="28" t="s">
        <v>140</v>
      </c>
      <c r="C1213" s="31" t="s">
        <v>3956</v>
      </c>
      <c r="D1213" s="33"/>
      <c r="E1213" s="33">
        <v>28.04</v>
      </c>
      <c r="F1213" s="33">
        <v>28.33</v>
      </c>
      <c r="G1213" s="33">
        <v>29</v>
      </c>
      <c r="H1213" s="33">
        <v>31.22</v>
      </c>
      <c r="I1213" s="33">
        <v>33.18</v>
      </c>
      <c r="J1213" s="33">
        <v>29.24</v>
      </c>
      <c r="K1213" s="33">
        <v>30.6</v>
      </c>
    </row>
    <row r="1214" spans="1:11" x14ac:dyDescent="0.3">
      <c r="A1214" s="20" t="s">
        <v>139</v>
      </c>
      <c r="B1214" s="28" t="s">
        <v>138</v>
      </c>
      <c r="C1214" s="31" t="s">
        <v>3956</v>
      </c>
      <c r="D1214" s="33"/>
      <c r="E1214" s="33">
        <v>38.61</v>
      </c>
      <c r="F1214" s="33">
        <v>39.1</v>
      </c>
      <c r="G1214" s="33">
        <v>40.229999999999997</v>
      </c>
      <c r="H1214" s="33">
        <v>43.95</v>
      </c>
      <c r="I1214" s="33">
        <v>47.25</v>
      </c>
      <c r="J1214" s="33">
        <v>40.630000000000003</v>
      </c>
      <c r="K1214" s="33">
        <v>42.92</v>
      </c>
    </row>
    <row r="1215" spans="1:11" x14ac:dyDescent="0.3">
      <c r="A1215" s="20" t="s">
        <v>137</v>
      </c>
      <c r="B1215" s="28" t="s">
        <v>4028</v>
      </c>
      <c r="C1215" s="31" t="s">
        <v>3956</v>
      </c>
      <c r="D1215" s="33"/>
      <c r="E1215" s="33">
        <v>34.31</v>
      </c>
      <c r="F1215" s="33">
        <v>34.72</v>
      </c>
      <c r="G1215" s="33">
        <v>35.700000000000003</v>
      </c>
      <c r="H1215" s="33">
        <v>38.9</v>
      </c>
      <c r="I1215" s="33">
        <v>41.75</v>
      </c>
      <c r="J1215" s="33">
        <v>36.049999999999997</v>
      </c>
      <c r="K1215" s="33">
        <v>38.01</v>
      </c>
    </row>
    <row r="1216" spans="1:11" x14ac:dyDescent="0.3">
      <c r="A1216" s="20" t="s">
        <v>136</v>
      </c>
      <c r="B1216" s="28" t="s">
        <v>135</v>
      </c>
      <c r="C1216" s="31" t="s">
        <v>3956</v>
      </c>
      <c r="D1216" s="33"/>
      <c r="E1216" s="33"/>
      <c r="F1216" s="33"/>
      <c r="G1216" s="33">
        <v>4.9800000000000004</v>
      </c>
      <c r="H1216" s="33"/>
      <c r="I1216" s="33"/>
      <c r="J1216" s="33"/>
      <c r="K1216" s="33"/>
    </row>
    <row r="1217" spans="1:11" x14ac:dyDescent="0.3">
      <c r="A1217" s="20" t="s">
        <v>134</v>
      </c>
      <c r="B1217" s="28" t="s">
        <v>133</v>
      </c>
      <c r="C1217" s="31" t="s">
        <v>3956</v>
      </c>
      <c r="D1217" s="33"/>
      <c r="E1217" s="33">
        <v>12.16</v>
      </c>
      <c r="F1217" s="33">
        <v>12.33</v>
      </c>
      <c r="G1217" s="33">
        <v>12.72</v>
      </c>
      <c r="H1217" s="33">
        <v>14.02</v>
      </c>
      <c r="I1217" s="33">
        <v>15.16</v>
      </c>
      <c r="J1217" s="33">
        <v>12.87</v>
      </c>
      <c r="K1217" s="33">
        <v>13.66</v>
      </c>
    </row>
    <row r="1218" spans="1:11" x14ac:dyDescent="0.3">
      <c r="A1218" s="20" t="s">
        <v>132</v>
      </c>
      <c r="B1218" s="28" t="s">
        <v>131</v>
      </c>
      <c r="C1218" s="31" t="s">
        <v>3956</v>
      </c>
      <c r="D1218" s="33"/>
      <c r="E1218" s="33">
        <v>27.87</v>
      </c>
      <c r="F1218" s="33">
        <v>28.26</v>
      </c>
      <c r="G1218" s="33">
        <v>29.17</v>
      </c>
      <c r="H1218" s="33">
        <v>32.159999999999997</v>
      </c>
      <c r="I1218" s="33">
        <v>34.82</v>
      </c>
      <c r="J1218" s="33">
        <v>29.5</v>
      </c>
      <c r="K1218" s="33">
        <v>31.33</v>
      </c>
    </row>
    <row r="1219" spans="1:11" x14ac:dyDescent="0.3">
      <c r="A1219" s="20" t="s">
        <v>130</v>
      </c>
      <c r="B1219" s="28" t="s">
        <v>129</v>
      </c>
      <c r="C1219" s="31" t="s">
        <v>3956</v>
      </c>
      <c r="D1219" s="33">
        <v>5.2295199999999991</v>
      </c>
      <c r="E1219" s="33">
        <v>5.92</v>
      </c>
      <c r="F1219" s="33">
        <v>6</v>
      </c>
      <c r="G1219" s="33">
        <v>6.19</v>
      </c>
      <c r="H1219" s="33">
        <v>6.79</v>
      </c>
      <c r="I1219" s="33">
        <v>7.32</v>
      </c>
      <c r="J1219" s="33">
        <v>6.25</v>
      </c>
      <c r="K1219" s="33">
        <v>6.62</v>
      </c>
    </row>
    <row r="1220" spans="1:11" x14ac:dyDescent="0.3">
      <c r="A1220" s="20" t="s">
        <v>128</v>
      </c>
      <c r="B1220" s="28" t="s">
        <v>127</v>
      </c>
      <c r="C1220" s="31" t="s">
        <v>3956</v>
      </c>
      <c r="D1220" s="33">
        <v>3.1085599999999998</v>
      </c>
      <c r="E1220" s="33">
        <v>3.54</v>
      </c>
      <c r="F1220" s="33">
        <v>3.58</v>
      </c>
      <c r="G1220" s="33">
        <v>3.7</v>
      </c>
      <c r="H1220" s="33">
        <v>4.07</v>
      </c>
      <c r="I1220" s="33">
        <v>4.3899999999999997</v>
      </c>
      <c r="J1220" s="33">
        <v>3.74</v>
      </c>
      <c r="K1220" s="33">
        <v>3.96</v>
      </c>
    </row>
    <row r="1221" spans="1:11" x14ac:dyDescent="0.3">
      <c r="A1221" s="20" t="s">
        <v>126</v>
      </c>
      <c r="B1221" s="28" t="s">
        <v>125</v>
      </c>
      <c r="C1221" s="31" t="s">
        <v>3956</v>
      </c>
      <c r="D1221" s="33">
        <v>4.5872799999999998</v>
      </c>
      <c r="E1221" s="33">
        <v>5.0999999999999996</v>
      </c>
      <c r="F1221" s="33">
        <v>5.16</v>
      </c>
      <c r="G1221" s="33">
        <v>5.29</v>
      </c>
      <c r="H1221" s="33">
        <v>5.74</v>
      </c>
      <c r="I1221" s="33">
        <v>6.13</v>
      </c>
      <c r="J1221" s="33">
        <v>5.34</v>
      </c>
      <c r="K1221" s="33">
        <v>5.61</v>
      </c>
    </row>
    <row r="1222" spans="1:11" x14ac:dyDescent="0.3">
      <c r="A1222" s="20" t="s">
        <v>124</v>
      </c>
      <c r="B1222" s="28" t="s">
        <v>123</v>
      </c>
      <c r="C1222" s="31" t="s">
        <v>3956</v>
      </c>
      <c r="D1222" s="33">
        <v>9.0909600000000008</v>
      </c>
      <c r="E1222" s="33">
        <v>10.35</v>
      </c>
      <c r="F1222" s="33">
        <v>10.5</v>
      </c>
      <c r="G1222" s="33">
        <v>10.83</v>
      </c>
      <c r="H1222" s="33">
        <v>11.92</v>
      </c>
      <c r="I1222" s="33">
        <v>12.89</v>
      </c>
      <c r="J1222" s="33">
        <v>10.95</v>
      </c>
      <c r="K1222" s="33">
        <v>11.62</v>
      </c>
    </row>
    <row r="1223" spans="1:11" x14ac:dyDescent="0.3">
      <c r="A1223" s="20" t="s">
        <v>122</v>
      </c>
      <c r="B1223" s="28" t="s">
        <v>121</v>
      </c>
      <c r="C1223" s="31" t="s">
        <v>3956</v>
      </c>
      <c r="D1223" s="33">
        <v>10.522960000000001</v>
      </c>
      <c r="E1223" s="33">
        <v>11.98</v>
      </c>
      <c r="F1223" s="33">
        <v>12.15</v>
      </c>
      <c r="G1223" s="33">
        <v>12.53</v>
      </c>
      <c r="H1223" s="33">
        <v>13.8</v>
      </c>
      <c r="I1223" s="33">
        <v>14.93</v>
      </c>
      <c r="J1223" s="33">
        <v>12.67</v>
      </c>
      <c r="K1223" s="33">
        <v>13.45</v>
      </c>
    </row>
    <row r="1224" spans="1:11" x14ac:dyDescent="0.3">
      <c r="A1224" s="20" t="s">
        <v>120</v>
      </c>
      <c r="B1224" s="28" t="s">
        <v>119</v>
      </c>
      <c r="C1224" s="31" t="s">
        <v>3956</v>
      </c>
      <c r="D1224" s="33">
        <v>3.5824000000000003</v>
      </c>
      <c r="E1224" s="33">
        <v>4.09</v>
      </c>
      <c r="F1224" s="33">
        <v>4.1399999999999997</v>
      </c>
      <c r="G1224" s="33">
        <v>4.28</v>
      </c>
      <c r="H1224" s="33">
        <v>4.71</v>
      </c>
      <c r="I1224" s="33">
        <v>5.0999999999999996</v>
      </c>
      <c r="J1224" s="33">
        <v>4.32</v>
      </c>
      <c r="K1224" s="33">
        <v>4.59</v>
      </c>
    </row>
    <row r="1225" spans="1:11" x14ac:dyDescent="0.3">
      <c r="A1225" s="20" t="s">
        <v>118</v>
      </c>
      <c r="B1225" s="28" t="s">
        <v>117</v>
      </c>
      <c r="C1225" s="31" t="s">
        <v>3956</v>
      </c>
      <c r="D1225" s="33">
        <v>4.0165600000000001</v>
      </c>
      <c r="E1225" s="33">
        <v>4.58</v>
      </c>
      <c r="F1225" s="33">
        <v>4.6399999999999997</v>
      </c>
      <c r="G1225" s="33">
        <v>4.79</v>
      </c>
      <c r="H1225" s="33">
        <v>5.27</v>
      </c>
      <c r="I1225" s="33">
        <v>5.7</v>
      </c>
      <c r="J1225" s="33">
        <v>4.84</v>
      </c>
      <c r="K1225" s="33">
        <v>5.14</v>
      </c>
    </row>
    <row r="1226" spans="1:11" x14ac:dyDescent="0.3">
      <c r="A1226" s="20" t="s">
        <v>116</v>
      </c>
      <c r="B1226" s="28" t="s">
        <v>115</v>
      </c>
      <c r="C1226" s="31" t="s">
        <v>3956</v>
      </c>
      <c r="D1226" s="33">
        <v>4.27128</v>
      </c>
      <c r="E1226" s="33">
        <v>4.8499999999999996</v>
      </c>
      <c r="F1226" s="33">
        <v>4.91</v>
      </c>
      <c r="G1226" s="33">
        <v>5.07</v>
      </c>
      <c r="H1226" s="33">
        <v>5.57</v>
      </c>
      <c r="I1226" s="33">
        <v>6.01</v>
      </c>
      <c r="J1226" s="33">
        <v>5.12</v>
      </c>
      <c r="K1226" s="33">
        <v>5.43</v>
      </c>
    </row>
    <row r="1227" spans="1:11" x14ac:dyDescent="0.3">
      <c r="A1227" s="20" t="s">
        <v>114</v>
      </c>
      <c r="B1227" s="28" t="s">
        <v>113</v>
      </c>
      <c r="C1227" s="31" t="s">
        <v>3956</v>
      </c>
      <c r="D1227" s="33">
        <v>5.8531200000000005</v>
      </c>
      <c r="E1227" s="33">
        <v>6.64</v>
      </c>
      <c r="F1227" s="33">
        <v>6.73</v>
      </c>
      <c r="G1227" s="33">
        <v>6.94</v>
      </c>
      <c r="H1227" s="33">
        <v>7.62</v>
      </c>
      <c r="I1227" s="33">
        <v>8.23</v>
      </c>
      <c r="J1227" s="33">
        <v>7.01</v>
      </c>
      <c r="K1227" s="33">
        <v>7.43</v>
      </c>
    </row>
    <row r="1228" spans="1:11" x14ac:dyDescent="0.3">
      <c r="A1228" s="20" t="s">
        <v>112</v>
      </c>
      <c r="B1228" s="28" t="s">
        <v>111</v>
      </c>
      <c r="C1228" s="31" t="s">
        <v>3956</v>
      </c>
      <c r="D1228" s="33">
        <v>7.6884800000000002</v>
      </c>
      <c r="E1228" s="33">
        <v>8.7799999999999994</v>
      </c>
      <c r="F1228" s="33">
        <v>8.91</v>
      </c>
      <c r="G1228" s="33">
        <v>9.1999999999999993</v>
      </c>
      <c r="H1228" s="33">
        <v>10.15</v>
      </c>
      <c r="I1228" s="33">
        <v>10.99</v>
      </c>
      <c r="J1228" s="33">
        <v>9.3000000000000007</v>
      </c>
      <c r="K1228" s="33">
        <v>9.8800000000000008</v>
      </c>
    </row>
    <row r="1229" spans="1:11" x14ac:dyDescent="0.3">
      <c r="A1229" s="20" t="s">
        <v>110</v>
      </c>
      <c r="B1229" s="28" t="s">
        <v>109</v>
      </c>
      <c r="C1229" s="31" t="s">
        <v>3956</v>
      </c>
      <c r="D1229" s="33">
        <v>9.2742400000000007</v>
      </c>
      <c r="E1229" s="33">
        <v>10.65</v>
      </c>
      <c r="F1229" s="33">
        <v>10.81</v>
      </c>
      <c r="G1229" s="33">
        <v>11.17</v>
      </c>
      <c r="H1229" s="33">
        <v>12.36</v>
      </c>
      <c r="I1229" s="33">
        <v>13.42</v>
      </c>
      <c r="J1229" s="33">
        <v>11.3</v>
      </c>
      <c r="K1229" s="33">
        <v>12.03</v>
      </c>
    </row>
    <row r="1230" spans="1:11" x14ac:dyDescent="0.3">
      <c r="A1230" s="20" t="s">
        <v>108</v>
      </c>
      <c r="B1230" s="28" t="s">
        <v>107</v>
      </c>
      <c r="C1230" s="31" t="s">
        <v>3956</v>
      </c>
      <c r="D1230" s="33">
        <v>10.59576</v>
      </c>
      <c r="E1230" s="33">
        <v>12.2</v>
      </c>
      <c r="F1230" s="33">
        <v>12.38</v>
      </c>
      <c r="G1230" s="33">
        <v>12.81</v>
      </c>
      <c r="H1230" s="33">
        <v>14.2</v>
      </c>
      <c r="I1230" s="33">
        <v>15.44</v>
      </c>
      <c r="J1230" s="33">
        <v>12.96</v>
      </c>
      <c r="K1230" s="33">
        <v>13.81</v>
      </c>
    </row>
    <row r="1231" spans="1:11" x14ac:dyDescent="0.3">
      <c r="A1231" s="20" t="s">
        <v>106</v>
      </c>
      <c r="B1231" s="28" t="s">
        <v>105</v>
      </c>
      <c r="C1231" s="31" t="s">
        <v>3956</v>
      </c>
      <c r="D1231" s="33">
        <v>16.231359999999999</v>
      </c>
      <c r="E1231" s="33">
        <v>18.79</v>
      </c>
      <c r="F1231" s="33">
        <v>19.079999999999998</v>
      </c>
      <c r="G1231" s="33">
        <v>19.760000000000002</v>
      </c>
      <c r="H1231" s="33">
        <v>21.98</v>
      </c>
      <c r="I1231" s="33">
        <v>23.95</v>
      </c>
      <c r="J1231" s="33">
        <v>20</v>
      </c>
      <c r="K1231" s="33">
        <v>21.36</v>
      </c>
    </row>
    <row r="1232" spans="1:11" x14ac:dyDescent="0.3">
      <c r="A1232" s="20" t="s">
        <v>104</v>
      </c>
      <c r="B1232" s="28" t="s">
        <v>103</v>
      </c>
      <c r="C1232" s="31" t="s">
        <v>3956</v>
      </c>
      <c r="D1232" s="33">
        <v>21.252960000000005</v>
      </c>
      <c r="E1232" s="33">
        <v>24.7</v>
      </c>
      <c r="F1232" s="33">
        <v>25.09</v>
      </c>
      <c r="G1232" s="33">
        <v>26</v>
      </c>
      <c r="H1232" s="33">
        <v>28.99</v>
      </c>
      <c r="I1232" s="33">
        <v>31.65</v>
      </c>
      <c r="J1232" s="33">
        <v>26.33</v>
      </c>
      <c r="K1232" s="33">
        <v>28.16</v>
      </c>
    </row>
    <row r="1233" spans="1:11" ht="20.399999999999999" x14ac:dyDescent="0.3">
      <c r="A1233" s="20" t="s">
        <v>102</v>
      </c>
      <c r="B1233" s="28" t="s">
        <v>100</v>
      </c>
      <c r="C1233" s="31" t="s">
        <v>3956</v>
      </c>
      <c r="D1233" s="33"/>
      <c r="E1233" s="33">
        <v>28.9</v>
      </c>
      <c r="F1233" s="33">
        <v>29.31</v>
      </c>
      <c r="G1233" s="33">
        <v>30.27</v>
      </c>
      <c r="H1233" s="33">
        <v>33.409999999999997</v>
      </c>
      <c r="I1233" s="33">
        <v>36.200000000000003</v>
      </c>
      <c r="J1233" s="33">
        <v>30.61</v>
      </c>
      <c r="K1233" s="33">
        <v>32.54</v>
      </c>
    </row>
    <row r="1234" spans="1:11" ht="20.399999999999999" x14ac:dyDescent="0.3">
      <c r="A1234" s="20" t="s">
        <v>101</v>
      </c>
      <c r="B1234" s="28" t="s">
        <v>100</v>
      </c>
      <c r="C1234" s="31" t="s">
        <v>3956</v>
      </c>
      <c r="D1234" s="33"/>
      <c r="E1234" s="33">
        <v>36.090000000000003</v>
      </c>
      <c r="F1234" s="33">
        <v>36.590000000000003</v>
      </c>
      <c r="G1234" s="33">
        <v>37.770000000000003</v>
      </c>
      <c r="H1234" s="33">
        <v>41.62</v>
      </c>
      <c r="I1234" s="33">
        <v>45.03</v>
      </c>
      <c r="J1234" s="33">
        <v>38.18</v>
      </c>
      <c r="K1234" s="33">
        <v>40.54</v>
      </c>
    </row>
    <row r="1235" spans="1:11" x14ac:dyDescent="0.3">
      <c r="A1235" s="20" t="s">
        <v>99</v>
      </c>
      <c r="B1235" s="28" t="s">
        <v>98</v>
      </c>
      <c r="C1235" s="31" t="s">
        <v>3956</v>
      </c>
      <c r="D1235" s="33"/>
      <c r="E1235" s="33">
        <v>16.149999999999999</v>
      </c>
      <c r="F1235" s="33">
        <v>16.34</v>
      </c>
      <c r="G1235" s="33">
        <v>16.79</v>
      </c>
      <c r="H1235" s="33">
        <v>18.28</v>
      </c>
      <c r="I1235" s="33">
        <v>19.59</v>
      </c>
      <c r="J1235" s="33">
        <v>16.95</v>
      </c>
      <c r="K1235" s="33">
        <v>17.86</v>
      </c>
    </row>
    <row r="1236" spans="1:11" x14ac:dyDescent="0.3">
      <c r="A1236" s="20" t="s">
        <v>97</v>
      </c>
      <c r="B1236" s="28" t="s">
        <v>96</v>
      </c>
      <c r="C1236" s="31" t="s">
        <v>3956</v>
      </c>
      <c r="D1236" s="33">
        <v>15.915279999999999</v>
      </c>
      <c r="E1236" s="33">
        <v>17.88</v>
      </c>
      <c r="F1236" s="33">
        <v>18.11</v>
      </c>
      <c r="G1236" s="33">
        <v>18.63</v>
      </c>
      <c r="H1236" s="33">
        <v>20.34</v>
      </c>
      <c r="I1236" s="33">
        <v>21.85</v>
      </c>
      <c r="J1236" s="33">
        <v>18.809999999999999</v>
      </c>
      <c r="K1236" s="33">
        <v>19.86</v>
      </c>
    </row>
    <row r="1237" spans="1:11" x14ac:dyDescent="0.3">
      <c r="A1237" s="20" t="s">
        <v>95</v>
      </c>
      <c r="B1237" s="28" t="s">
        <v>94</v>
      </c>
      <c r="C1237" s="31" t="s">
        <v>3956</v>
      </c>
      <c r="D1237" s="33">
        <v>5.9079199999999998</v>
      </c>
      <c r="E1237" s="33">
        <v>6.71</v>
      </c>
      <c r="F1237" s="33">
        <v>6.8</v>
      </c>
      <c r="G1237" s="33">
        <v>7.01</v>
      </c>
      <c r="H1237" s="33">
        <v>7.7</v>
      </c>
      <c r="I1237" s="33">
        <v>8.32</v>
      </c>
      <c r="J1237" s="33">
        <v>7.09</v>
      </c>
      <c r="K1237" s="33">
        <v>7.51</v>
      </c>
    </row>
    <row r="1238" spans="1:11" x14ac:dyDescent="0.3">
      <c r="A1238" s="20" t="s">
        <v>93</v>
      </c>
      <c r="B1238" s="28" t="s">
        <v>92</v>
      </c>
      <c r="C1238" s="31" t="s">
        <v>3956</v>
      </c>
      <c r="D1238" s="33"/>
      <c r="E1238" s="33">
        <v>90.64</v>
      </c>
      <c r="F1238" s="33">
        <v>91.53</v>
      </c>
      <c r="G1238" s="33">
        <v>93.61</v>
      </c>
      <c r="H1238" s="33">
        <v>100.43</v>
      </c>
      <c r="I1238" s="33">
        <v>106.48</v>
      </c>
      <c r="J1238" s="33">
        <v>94.35</v>
      </c>
      <c r="K1238" s="33">
        <v>98.53</v>
      </c>
    </row>
    <row r="1239" spans="1:11" x14ac:dyDescent="0.3">
      <c r="A1239" s="20" t="s">
        <v>91</v>
      </c>
      <c r="B1239" s="28" t="s">
        <v>90</v>
      </c>
      <c r="C1239" s="31" t="s">
        <v>3956</v>
      </c>
      <c r="D1239" s="33"/>
      <c r="E1239" s="33">
        <v>79.16</v>
      </c>
      <c r="F1239" s="33">
        <v>80.06</v>
      </c>
      <c r="G1239" s="33">
        <v>82.16</v>
      </c>
      <c r="H1239" s="33">
        <v>89.07</v>
      </c>
      <c r="I1239" s="33">
        <v>95.19</v>
      </c>
      <c r="J1239" s="33">
        <v>82.91</v>
      </c>
      <c r="K1239" s="33">
        <v>87.15</v>
      </c>
    </row>
    <row r="1240" spans="1:11" x14ac:dyDescent="0.3">
      <c r="A1240" s="20" t="s">
        <v>89</v>
      </c>
      <c r="B1240" s="28" t="s">
        <v>88</v>
      </c>
      <c r="C1240" s="31" t="s">
        <v>3956</v>
      </c>
      <c r="D1240" s="33"/>
      <c r="E1240" s="33">
        <v>80.56</v>
      </c>
      <c r="F1240" s="33">
        <v>81.45</v>
      </c>
      <c r="G1240" s="33">
        <v>83.51</v>
      </c>
      <c r="H1240" s="33">
        <v>90.3</v>
      </c>
      <c r="I1240" s="33">
        <v>96.31</v>
      </c>
      <c r="J1240" s="33">
        <v>84.25</v>
      </c>
      <c r="K1240" s="33">
        <v>88.41</v>
      </c>
    </row>
    <row r="1241" spans="1:11" x14ac:dyDescent="0.3">
      <c r="A1241" s="20" t="s">
        <v>1973</v>
      </c>
      <c r="B1241" s="28" t="s">
        <v>1972</v>
      </c>
      <c r="C1241" s="31" t="s">
        <v>3963</v>
      </c>
      <c r="D1241" s="33">
        <v>12.74</v>
      </c>
      <c r="E1241" s="33">
        <v>15.39</v>
      </c>
      <c r="F1241" s="33">
        <v>15.69</v>
      </c>
      <c r="G1241" s="33">
        <v>16.39</v>
      </c>
      <c r="H1241" s="33">
        <v>18.690000000000001</v>
      </c>
      <c r="I1241" s="33">
        <v>20.73</v>
      </c>
      <c r="J1241" s="33">
        <v>16.64</v>
      </c>
      <c r="K1241" s="33">
        <v>18.05</v>
      </c>
    </row>
    <row r="1242" spans="1:11" x14ac:dyDescent="0.3">
      <c r="A1242" s="20" t="s">
        <v>1971</v>
      </c>
      <c r="B1242" s="28" t="s">
        <v>1970</v>
      </c>
      <c r="C1242" s="31" t="s">
        <v>3963</v>
      </c>
      <c r="D1242" s="33">
        <v>12.74</v>
      </c>
      <c r="E1242" s="33">
        <v>15.39</v>
      </c>
      <c r="F1242" s="33">
        <v>15.69</v>
      </c>
      <c r="G1242" s="33">
        <v>16.39</v>
      </c>
      <c r="H1242" s="33">
        <v>18.690000000000001</v>
      </c>
      <c r="I1242" s="33">
        <v>20.73</v>
      </c>
      <c r="J1242" s="33">
        <v>16.64</v>
      </c>
      <c r="K1242" s="33">
        <v>18.05</v>
      </c>
    </row>
    <row r="1243" spans="1:11" x14ac:dyDescent="0.3">
      <c r="A1243" s="20" t="s">
        <v>1969</v>
      </c>
      <c r="B1243" s="28" t="s">
        <v>1968</v>
      </c>
      <c r="C1243" s="31" t="s">
        <v>3963</v>
      </c>
      <c r="D1243" s="33">
        <v>12.74</v>
      </c>
      <c r="E1243" s="33">
        <v>15.39</v>
      </c>
      <c r="F1243" s="33">
        <v>15.69</v>
      </c>
      <c r="G1243" s="33">
        <v>16.39</v>
      </c>
      <c r="H1243" s="33">
        <v>18.690000000000001</v>
      </c>
      <c r="I1243" s="33">
        <v>20.73</v>
      </c>
      <c r="J1243" s="33">
        <v>16.64</v>
      </c>
      <c r="K1243" s="33">
        <v>18.05</v>
      </c>
    </row>
    <row r="1244" spans="1:11" x14ac:dyDescent="0.3">
      <c r="A1244" s="20" t="s">
        <v>1967</v>
      </c>
      <c r="B1244" s="28" t="s">
        <v>1966</v>
      </c>
      <c r="C1244" s="31" t="s">
        <v>3963</v>
      </c>
      <c r="D1244" s="33">
        <v>12.74</v>
      </c>
      <c r="E1244" s="33">
        <v>15.39</v>
      </c>
      <c r="F1244" s="33">
        <v>15.69</v>
      </c>
      <c r="G1244" s="33">
        <v>16.39</v>
      </c>
      <c r="H1244" s="33">
        <v>18.690000000000001</v>
      </c>
      <c r="I1244" s="33">
        <v>20.73</v>
      </c>
      <c r="J1244" s="33">
        <v>16.64</v>
      </c>
      <c r="K1244" s="33">
        <v>18.05</v>
      </c>
    </row>
    <row r="1245" spans="1:11" x14ac:dyDescent="0.3">
      <c r="A1245" s="20" t="s">
        <v>1965</v>
      </c>
      <c r="B1245" s="28" t="s">
        <v>1964</v>
      </c>
      <c r="C1245" s="31" t="s">
        <v>3963</v>
      </c>
      <c r="D1245" s="33">
        <v>12.74</v>
      </c>
      <c r="E1245" s="33">
        <v>15.39</v>
      </c>
      <c r="F1245" s="33">
        <v>15.69</v>
      </c>
      <c r="G1245" s="33">
        <v>16.39</v>
      </c>
      <c r="H1245" s="33">
        <v>18.690000000000001</v>
      </c>
      <c r="I1245" s="33">
        <v>20.73</v>
      </c>
      <c r="J1245" s="33">
        <v>16.64</v>
      </c>
      <c r="K1245" s="33">
        <v>18.05</v>
      </c>
    </row>
    <row r="1246" spans="1:11" x14ac:dyDescent="0.3">
      <c r="A1246" s="20" t="s">
        <v>1963</v>
      </c>
      <c r="B1246" s="28" t="s">
        <v>1962</v>
      </c>
      <c r="C1246" s="31" t="s">
        <v>3963</v>
      </c>
      <c r="D1246" s="33">
        <v>12.74</v>
      </c>
      <c r="E1246" s="33">
        <v>15.39</v>
      </c>
      <c r="F1246" s="33">
        <v>15.69</v>
      </c>
      <c r="G1246" s="33">
        <v>16.39</v>
      </c>
      <c r="H1246" s="33">
        <v>18.690000000000001</v>
      </c>
      <c r="I1246" s="33">
        <v>20.73</v>
      </c>
      <c r="J1246" s="33">
        <v>16.64</v>
      </c>
      <c r="K1246" s="33">
        <v>18.05</v>
      </c>
    </row>
    <row r="1247" spans="1:11" x14ac:dyDescent="0.3">
      <c r="A1247" s="20" t="s">
        <v>4583</v>
      </c>
      <c r="B1247" s="28" t="s">
        <v>4584</v>
      </c>
      <c r="C1247" s="31" t="s">
        <v>3963</v>
      </c>
      <c r="D1247" s="33">
        <v>12.74</v>
      </c>
      <c r="E1247" s="33">
        <v>15.39</v>
      </c>
      <c r="F1247" s="33">
        <v>15.69</v>
      </c>
      <c r="G1247" s="33">
        <v>16.39</v>
      </c>
      <c r="H1247" s="33">
        <v>18.690000000000001</v>
      </c>
      <c r="I1247" s="33">
        <v>20.73</v>
      </c>
      <c r="J1247" s="33">
        <v>16.64</v>
      </c>
      <c r="K1247" s="33">
        <v>18.05</v>
      </c>
    </row>
    <row r="1248" spans="1:11" x14ac:dyDescent="0.3">
      <c r="A1248" s="20" t="s">
        <v>1961</v>
      </c>
      <c r="B1248" s="28" t="s">
        <v>1960</v>
      </c>
      <c r="C1248" s="31" t="s">
        <v>3963</v>
      </c>
      <c r="D1248" s="33">
        <v>12.74</v>
      </c>
      <c r="E1248" s="33">
        <v>15.39</v>
      </c>
      <c r="F1248" s="33">
        <v>15.69</v>
      </c>
      <c r="G1248" s="33">
        <v>16.39</v>
      </c>
      <c r="H1248" s="33">
        <v>18.690000000000001</v>
      </c>
      <c r="I1248" s="33">
        <v>20.73</v>
      </c>
      <c r="J1248" s="33">
        <v>16.64</v>
      </c>
      <c r="K1248" s="33">
        <v>18.05</v>
      </c>
    </row>
    <row r="1249" spans="1:11" x14ac:dyDescent="0.3">
      <c r="A1249" s="20" t="s">
        <v>1959</v>
      </c>
      <c r="B1249" s="28" t="s">
        <v>1958</v>
      </c>
      <c r="C1249" s="31" t="s">
        <v>3963</v>
      </c>
      <c r="D1249" s="33">
        <v>12.74</v>
      </c>
      <c r="E1249" s="33">
        <v>15.39</v>
      </c>
      <c r="F1249" s="33">
        <v>15.69</v>
      </c>
      <c r="G1249" s="33">
        <v>16.39</v>
      </c>
      <c r="H1249" s="33">
        <v>18.690000000000001</v>
      </c>
      <c r="I1249" s="33">
        <v>20.73</v>
      </c>
      <c r="J1249" s="33">
        <v>16.64</v>
      </c>
      <c r="K1249" s="33">
        <v>18.05</v>
      </c>
    </row>
    <row r="1250" spans="1:11" x14ac:dyDescent="0.3">
      <c r="A1250" s="20" t="s">
        <v>1957</v>
      </c>
      <c r="B1250" s="28" t="s">
        <v>1956</v>
      </c>
      <c r="C1250" s="31" t="s">
        <v>3963</v>
      </c>
      <c r="D1250" s="33">
        <v>12.74</v>
      </c>
      <c r="E1250" s="33">
        <v>15.39</v>
      </c>
      <c r="F1250" s="33">
        <v>15.69</v>
      </c>
      <c r="G1250" s="33">
        <v>16.39</v>
      </c>
      <c r="H1250" s="33">
        <v>18.690000000000001</v>
      </c>
      <c r="I1250" s="33">
        <v>20.73</v>
      </c>
      <c r="J1250" s="33">
        <v>16.64</v>
      </c>
      <c r="K1250" s="33">
        <v>18.05</v>
      </c>
    </row>
    <row r="1251" spans="1:11" x14ac:dyDescent="0.3">
      <c r="A1251" s="20" t="s">
        <v>1955</v>
      </c>
      <c r="B1251" s="28" t="s">
        <v>1954</v>
      </c>
      <c r="C1251" s="31" t="s">
        <v>3963</v>
      </c>
      <c r="D1251" s="33">
        <v>12.74</v>
      </c>
      <c r="E1251" s="33">
        <v>15.39</v>
      </c>
      <c r="F1251" s="33">
        <v>15.69</v>
      </c>
      <c r="G1251" s="33">
        <v>16.39</v>
      </c>
      <c r="H1251" s="33">
        <v>18.690000000000001</v>
      </c>
      <c r="I1251" s="33">
        <v>20.73</v>
      </c>
      <c r="J1251" s="33">
        <v>16.64</v>
      </c>
      <c r="K1251" s="33">
        <v>18.05</v>
      </c>
    </row>
    <row r="1252" spans="1:11" x14ac:dyDescent="0.3">
      <c r="A1252" s="20" t="s">
        <v>1953</v>
      </c>
      <c r="B1252" s="28" t="s">
        <v>1952</v>
      </c>
      <c r="C1252" s="31" t="s">
        <v>3963</v>
      </c>
      <c r="D1252" s="33">
        <v>12.74</v>
      </c>
      <c r="E1252" s="33">
        <v>15.39</v>
      </c>
      <c r="F1252" s="33">
        <v>15.69</v>
      </c>
      <c r="G1252" s="33">
        <v>16.39</v>
      </c>
      <c r="H1252" s="33">
        <v>18.690000000000001</v>
      </c>
      <c r="I1252" s="33">
        <v>20.73</v>
      </c>
      <c r="J1252" s="33">
        <v>16.64</v>
      </c>
      <c r="K1252" s="33">
        <v>18.05</v>
      </c>
    </row>
    <row r="1253" spans="1:11" x14ac:dyDescent="0.3">
      <c r="A1253" s="20" t="s">
        <v>1951</v>
      </c>
      <c r="B1253" s="28" t="s">
        <v>1950</v>
      </c>
      <c r="C1253" s="31" t="s">
        <v>3963</v>
      </c>
      <c r="D1253" s="33">
        <v>12.74</v>
      </c>
      <c r="E1253" s="33">
        <v>15.39</v>
      </c>
      <c r="F1253" s="33">
        <v>15.69</v>
      </c>
      <c r="G1253" s="33">
        <v>16.39</v>
      </c>
      <c r="H1253" s="33">
        <v>18.690000000000001</v>
      </c>
      <c r="I1253" s="33">
        <v>20.73</v>
      </c>
      <c r="J1253" s="33">
        <v>16.64</v>
      </c>
      <c r="K1253" s="33">
        <v>18.05</v>
      </c>
    </row>
    <row r="1254" spans="1:11" x14ac:dyDescent="0.3">
      <c r="A1254" s="20" t="s">
        <v>1949</v>
      </c>
      <c r="B1254" s="28" t="s">
        <v>1948</v>
      </c>
      <c r="C1254" s="31" t="s">
        <v>3963</v>
      </c>
      <c r="D1254" s="33">
        <v>15.870000000000001</v>
      </c>
      <c r="E1254" s="33">
        <v>18.52</v>
      </c>
      <c r="F1254" s="33">
        <v>18.82</v>
      </c>
      <c r="G1254" s="33">
        <v>19.52</v>
      </c>
      <c r="H1254" s="33">
        <v>21.82</v>
      </c>
      <c r="I1254" s="33">
        <v>23.86</v>
      </c>
      <c r="J1254" s="33">
        <v>19.77</v>
      </c>
      <c r="K1254" s="33">
        <v>21.18</v>
      </c>
    </row>
    <row r="1255" spans="1:11" x14ac:dyDescent="0.3">
      <c r="A1255" s="20" t="s">
        <v>1947</v>
      </c>
      <c r="B1255" s="28" t="s">
        <v>1946</v>
      </c>
      <c r="C1255" s="31" t="s">
        <v>3963</v>
      </c>
      <c r="D1255" s="33">
        <v>12.74</v>
      </c>
      <c r="E1255" s="33">
        <v>15.39</v>
      </c>
      <c r="F1255" s="33">
        <v>15.69</v>
      </c>
      <c r="G1255" s="33">
        <v>16.39</v>
      </c>
      <c r="H1255" s="33">
        <v>18.690000000000001</v>
      </c>
      <c r="I1255" s="33">
        <v>20.73</v>
      </c>
      <c r="J1255" s="33">
        <v>16.64</v>
      </c>
      <c r="K1255" s="33">
        <v>18.05</v>
      </c>
    </row>
    <row r="1256" spans="1:11" x14ac:dyDescent="0.3">
      <c r="A1256" s="20" t="s">
        <v>1945</v>
      </c>
      <c r="B1256" s="28" t="s">
        <v>1944</v>
      </c>
      <c r="C1256" s="31" t="s">
        <v>3963</v>
      </c>
      <c r="D1256" s="33">
        <v>12.74</v>
      </c>
      <c r="E1256" s="33">
        <v>15.39</v>
      </c>
      <c r="F1256" s="33">
        <v>15.69</v>
      </c>
      <c r="G1256" s="33">
        <v>16.39</v>
      </c>
      <c r="H1256" s="33">
        <v>18.690000000000001</v>
      </c>
      <c r="I1256" s="33">
        <v>20.73</v>
      </c>
      <c r="J1256" s="33">
        <v>16.64</v>
      </c>
      <c r="K1256" s="33">
        <v>18.05</v>
      </c>
    </row>
    <row r="1257" spans="1:11" x14ac:dyDescent="0.3">
      <c r="A1257" s="20" t="s">
        <v>1943</v>
      </c>
      <c r="B1257" s="28" t="s">
        <v>1942</v>
      </c>
      <c r="C1257" s="31" t="s">
        <v>3963</v>
      </c>
      <c r="D1257" s="33">
        <v>12.74</v>
      </c>
      <c r="E1257" s="33">
        <v>15.39</v>
      </c>
      <c r="F1257" s="33">
        <v>15.69</v>
      </c>
      <c r="G1257" s="33">
        <v>16.39</v>
      </c>
      <c r="H1257" s="33">
        <v>18.690000000000001</v>
      </c>
      <c r="I1257" s="33">
        <v>20.73</v>
      </c>
      <c r="J1257" s="33">
        <v>16.64</v>
      </c>
      <c r="K1257" s="33">
        <v>18.05</v>
      </c>
    </row>
    <row r="1258" spans="1:11" x14ac:dyDescent="0.3">
      <c r="A1258" s="20" t="s">
        <v>1941</v>
      </c>
      <c r="B1258" s="28" t="s">
        <v>1940</v>
      </c>
      <c r="C1258" s="31" t="s">
        <v>3963</v>
      </c>
      <c r="D1258" s="33">
        <v>12.74</v>
      </c>
      <c r="E1258" s="33">
        <v>15.39</v>
      </c>
      <c r="F1258" s="33">
        <v>15.69</v>
      </c>
      <c r="G1258" s="33">
        <v>16.39</v>
      </c>
      <c r="H1258" s="33">
        <v>18.690000000000001</v>
      </c>
      <c r="I1258" s="33">
        <v>20.73</v>
      </c>
      <c r="J1258" s="33">
        <v>16.64</v>
      </c>
      <c r="K1258" s="33">
        <v>18.05</v>
      </c>
    </row>
    <row r="1259" spans="1:11" x14ac:dyDescent="0.3">
      <c r="A1259" s="20" t="s">
        <v>1939</v>
      </c>
      <c r="B1259" s="28" t="s">
        <v>3998</v>
      </c>
      <c r="C1259" s="31" t="s">
        <v>3963</v>
      </c>
      <c r="D1259" s="33">
        <v>15.870000000000001</v>
      </c>
      <c r="E1259" s="33">
        <v>18.52</v>
      </c>
      <c r="F1259" s="33">
        <v>18.82</v>
      </c>
      <c r="G1259" s="33">
        <v>19.52</v>
      </c>
      <c r="H1259" s="33">
        <v>21.82</v>
      </c>
      <c r="I1259" s="33">
        <v>23.86</v>
      </c>
      <c r="J1259" s="33">
        <v>19.77</v>
      </c>
      <c r="K1259" s="33">
        <v>21.18</v>
      </c>
    </row>
    <row r="1260" spans="1:11" x14ac:dyDescent="0.3">
      <c r="A1260" s="20" t="s">
        <v>1938</v>
      </c>
      <c r="B1260" s="28" t="s">
        <v>1937</v>
      </c>
      <c r="C1260" s="31" t="s">
        <v>3963</v>
      </c>
      <c r="D1260" s="33">
        <v>12.74</v>
      </c>
      <c r="E1260" s="33">
        <v>15.39</v>
      </c>
      <c r="F1260" s="33">
        <v>15.69</v>
      </c>
      <c r="G1260" s="33">
        <v>16.39</v>
      </c>
      <c r="H1260" s="33">
        <v>18.690000000000001</v>
      </c>
      <c r="I1260" s="33">
        <v>20.73</v>
      </c>
      <c r="J1260" s="33">
        <v>16.64</v>
      </c>
      <c r="K1260" s="33">
        <v>18.05</v>
      </c>
    </row>
    <row r="1261" spans="1:11" x14ac:dyDescent="0.3">
      <c r="A1261" s="20" t="s">
        <v>1936</v>
      </c>
      <c r="B1261" s="28" t="s">
        <v>3997</v>
      </c>
      <c r="C1261" s="31" t="s">
        <v>3963</v>
      </c>
      <c r="D1261" s="33">
        <v>12.74</v>
      </c>
      <c r="E1261" s="33">
        <v>15.39</v>
      </c>
      <c r="F1261" s="33">
        <v>15.69</v>
      </c>
      <c r="G1261" s="33">
        <v>16.39</v>
      </c>
      <c r="H1261" s="33">
        <v>18.690000000000001</v>
      </c>
      <c r="I1261" s="33">
        <v>20.73</v>
      </c>
      <c r="J1261" s="33">
        <v>16.64</v>
      </c>
      <c r="K1261" s="33">
        <v>18.05</v>
      </c>
    </row>
    <row r="1262" spans="1:11" x14ac:dyDescent="0.3">
      <c r="A1262" s="20" t="s">
        <v>1935</v>
      </c>
      <c r="B1262" s="28" t="s">
        <v>1934</v>
      </c>
      <c r="C1262" s="31" t="s">
        <v>3963</v>
      </c>
      <c r="D1262" s="33">
        <v>12.74</v>
      </c>
      <c r="E1262" s="33">
        <v>15.39</v>
      </c>
      <c r="F1262" s="33">
        <v>15.69</v>
      </c>
      <c r="G1262" s="33">
        <v>16.39</v>
      </c>
      <c r="H1262" s="33">
        <v>18.690000000000001</v>
      </c>
      <c r="I1262" s="33">
        <v>20.73</v>
      </c>
      <c r="J1262" s="33">
        <v>16.64</v>
      </c>
      <c r="K1262" s="33">
        <v>18.05</v>
      </c>
    </row>
    <row r="1263" spans="1:11" x14ac:dyDescent="0.3">
      <c r="A1263" s="20" t="s">
        <v>1933</v>
      </c>
      <c r="B1263" s="28" t="s">
        <v>3996</v>
      </c>
      <c r="C1263" s="31" t="s">
        <v>3963</v>
      </c>
      <c r="D1263" s="33">
        <v>12.74</v>
      </c>
      <c r="E1263" s="33">
        <v>15.39</v>
      </c>
      <c r="F1263" s="33">
        <v>15.69</v>
      </c>
      <c r="G1263" s="33">
        <v>16.39</v>
      </c>
      <c r="H1263" s="33">
        <v>18.690000000000001</v>
      </c>
      <c r="I1263" s="33">
        <v>20.73</v>
      </c>
      <c r="J1263" s="33">
        <v>16.64</v>
      </c>
      <c r="K1263" s="33">
        <v>18.05</v>
      </c>
    </row>
    <row r="1264" spans="1:11" x14ac:dyDescent="0.3">
      <c r="A1264" s="20" t="s">
        <v>1932</v>
      </c>
      <c r="B1264" s="28" t="s">
        <v>1931</v>
      </c>
      <c r="C1264" s="31" t="s">
        <v>3963</v>
      </c>
      <c r="D1264" s="33">
        <v>12.74</v>
      </c>
      <c r="E1264" s="33">
        <v>15.39</v>
      </c>
      <c r="F1264" s="33">
        <v>15.69</v>
      </c>
      <c r="G1264" s="33">
        <v>16.39</v>
      </c>
      <c r="H1264" s="33">
        <v>18.690000000000001</v>
      </c>
      <c r="I1264" s="33">
        <v>20.73</v>
      </c>
      <c r="J1264" s="33">
        <v>16.64</v>
      </c>
      <c r="K1264" s="33">
        <v>18.05</v>
      </c>
    </row>
    <row r="1265" spans="1:11" x14ac:dyDescent="0.3">
      <c r="A1265" s="20" t="s">
        <v>1930</v>
      </c>
      <c r="B1265" s="28" t="s">
        <v>1929</v>
      </c>
      <c r="C1265" s="31" t="s">
        <v>3963</v>
      </c>
      <c r="D1265" s="33">
        <v>12.74</v>
      </c>
      <c r="E1265" s="33">
        <v>15.39</v>
      </c>
      <c r="F1265" s="33">
        <v>15.69</v>
      </c>
      <c r="G1265" s="33">
        <v>16.39</v>
      </c>
      <c r="H1265" s="33">
        <v>18.690000000000001</v>
      </c>
      <c r="I1265" s="33">
        <v>20.73</v>
      </c>
      <c r="J1265" s="33">
        <v>16.64</v>
      </c>
      <c r="K1265" s="33">
        <v>18.05</v>
      </c>
    </row>
    <row r="1266" spans="1:11" x14ac:dyDescent="0.3">
      <c r="A1266" s="20" t="s">
        <v>1928</v>
      </c>
      <c r="B1266" s="28" t="s">
        <v>1927</v>
      </c>
      <c r="C1266" s="31" t="s">
        <v>3963</v>
      </c>
      <c r="D1266" s="33">
        <v>12.74</v>
      </c>
      <c r="E1266" s="33">
        <v>15.39</v>
      </c>
      <c r="F1266" s="33">
        <v>15.69</v>
      </c>
      <c r="G1266" s="33">
        <v>16.39</v>
      </c>
      <c r="H1266" s="33">
        <v>18.690000000000001</v>
      </c>
      <c r="I1266" s="33">
        <v>20.73</v>
      </c>
      <c r="J1266" s="33">
        <v>16.64</v>
      </c>
      <c r="K1266" s="33">
        <v>18.05</v>
      </c>
    </row>
    <row r="1267" spans="1:11" x14ac:dyDescent="0.3">
      <c r="A1267" s="20" t="s">
        <v>1926</v>
      </c>
      <c r="B1267" s="28" t="s">
        <v>1925</v>
      </c>
      <c r="C1267" s="31" t="s">
        <v>3963</v>
      </c>
      <c r="D1267" s="33">
        <v>12.74</v>
      </c>
      <c r="E1267" s="33">
        <v>15.39</v>
      </c>
      <c r="F1267" s="33">
        <v>15.69</v>
      </c>
      <c r="G1267" s="33">
        <v>16.39</v>
      </c>
      <c r="H1267" s="33">
        <v>18.690000000000001</v>
      </c>
      <c r="I1267" s="33">
        <v>20.73</v>
      </c>
      <c r="J1267" s="33">
        <v>16.64</v>
      </c>
      <c r="K1267" s="33">
        <v>18.05</v>
      </c>
    </row>
    <row r="1268" spans="1:11" x14ac:dyDescent="0.3">
      <c r="A1268" s="20" t="s">
        <v>1924</v>
      </c>
      <c r="B1268" s="28" t="s">
        <v>1923</v>
      </c>
      <c r="C1268" s="31" t="s">
        <v>3963</v>
      </c>
      <c r="D1268" s="33">
        <v>12.74</v>
      </c>
      <c r="E1268" s="33">
        <v>15.39</v>
      </c>
      <c r="F1268" s="33">
        <v>15.69</v>
      </c>
      <c r="G1268" s="33">
        <v>16.39</v>
      </c>
      <c r="H1268" s="33">
        <v>18.690000000000001</v>
      </c>
      <c r="I1268" s="33">
        <v>20.73</v>
      </c>
      <c r="J1268" s="33">
        <v>16.64</v>
      </c>
      <c r="K1268" s="33">
        <v>18.05</v>
      </c>
    </row>
    <row r="1269" spans="1:11" x14ac:dyDescent="0.3">
      <c r="A1269" s="20" t="s">
        <v>1922</v>
      </c>
      <c r="B1269" s="28" t="s">
        <v>1921</v>
      </c>
      <c r="C1269" s="31" t="s">
        <v>3963</v>
      </c>
      <c r="D1269" s="33">
        <v>12.74</v>
      </c>
      <c r="E1269" s="33">
        <v>15.39</v>
      </c>
      <c r="F1269" s="33">
        <v>15.69</v>
      </c>
      <c r="G1269" s="33">
        <v>16.39</v>
      </c>
      <c r="H1269" s="33">
        <v>18.690000000000001</v>
      </c>
      <c r="I1269" s="33">
        <v>20.73</v>
      </c>
      <c r="J1269" s="33">
        <v>16.64</v>
      </c>
      <c r="K1269" s="33">
        <v>18.05</v>
      </c>
    </row>
    <row r="1270" spans="1:11" x14ac:dyDescent="0.3">
      <c r="A1270" s="20" t="s">
        <v>1920</v>
      </c>
      <c r="B1270" s="28" t="s">
        <v>1919</v>
      </c>
      <c r="C1270" s="31" t="s">
        <v>3963</v>
      </c>
      <c r="D1270" s="33">
        <v>15.870000000000001</v>
      </c>
      <c r="E1270" s="33">
        <v>18.52</v>
      </c>
      <c r="F1270" s="33">
        <v>18.82</v>
      </c>
      <c r="G1270" s="33">
        <v>19.52</v>
      </c>
      <c r="H1270" s="33">
        <v>21.82</v>
      </c>
      <c r="I1270" s="33">
        <v>23.86</v>
      </c>
      <c r="J1270" s="33">
        <v>19.77</v>
      </c>
      <c r="K1270" s="33">
        <v>21.18</v>
      </c>
    </row>
    <row r="1271" spans="1:11" x14ac:dyDescent="0.3">
      <c r="A1271" s="20" t="s">
        <v>1918</v>
      </c>
      <c r="B1271" s="28" t="s">
        <v>3995</v>
      </c>
      <c r="C1271" s="31" t="s">
        <v>3963</v>
      </c>
      <c r="D1271" s="33">
        <v>12.74</v>
      </c>
      <c r="E1271" s="33">
        <v>15.39</v>
      </c>
      <c r="F1271" s="33">
        <v>15.69</v>
      </c>
      <c r="G1271" s="33">
        <v>16.39</v>
      </c>
      <c r="H1271" s="33">
        <v>18.690000000000001</v>
      </c>
      <c r="I1271" s="33">
        <v>20.73</v>
      </c>
      <c r="J1271" s="33">
        <v>16.64</v>
      </c>
      <c r="K1271" s="33">
        <v>18.05</v>
      </c>
    </row>
    <row r="1272" spans="1:11" x14ac:dyDescent="0.3">
      <c r="A1272" s="20" t="s">
        <v>1917</v>
      </c>
      <c r="B1272" s="28" t="s">
        <v>1916</v>
      </c>
      <c r="C1272" s="31" t="s">
        <v>3963</v>
      </c>
      <c r="D1272" s="33">
        <v>12.74</v>
      </c>
      <c r="E1272" s="33">
        <v>15.39</v>
      </c>
      <c r="F1272" s="33">
        <v>15.69</v>
      </c>
      <c r="G1272" s="33">
        <v>16.39</v>
      </c>
      <c r="H1272" s="33">
        <v>18.690000000000001</v>
      </c>
      <c r="I1272" s="33">
        <v>20.73</v>
      </c>
      <c r="J1272" s="33">
        <v>16.64</v>
      </c>
      <c r="K1272" s="33">
        <v>18.05</v>
      </c>
    </row>
    <row r="1273" spans="1:11" x14ac:dyDescent="0.3">
      <c r="A1273" s="20" t="s">
        <v>1915</v>
      </c>
      <c r="B1273" s="28" t="s">
        <v>1914</v>
      </c>
      <c r="C1273" s="31" t="s">
        <v>3963</v>
      </c>
      <c r="D1273" s="33">
        <v>12.74</v>
      </c>
      <c r="E1273" s="33">
        <v>15.39</v>
      </c>
      <c r="F1273" s="33">
        <v>15.69</v>
      </c>
      <c r="G1273" s="33">
        <v>16.39</v>
      </c>
      <c r="H1273" s="33">
        <v>18.690000000000001</v>
      </c>
      <c r="I1273" s="33">
        <v>20.73</v>
      </c>
      <c r="J1273" s="33">
        <v>16.64</v>
      </c>
      <c r="K1273" s="33">
        <v>18.05</v>
      </c>
    </row>
    <row r="1274" spans="1:11" x14ac:dyDescent="0.3">
      <c r="A1274" s="20" t="s">
        <v>1913</v>
      </c>
      <c r="B1274" s="28" t="s">
        <v>1912</v>
      </c>
      <c r="C1274" s="31" t="s">
        <v>3963</v>
      </c>
      <c r="D1274" s="33">
        <v>12.74</v>
      </c>
      <c r="E1274" s="33"/>
      <c r="F1274" s="33"/>
      <c r="G1274" s="33"/>
      <c r="H1274" s="33"/>
      <c r="I1274" s="33"/>
      <c r="J1274" s="33"/>
      <c r="K1274" s="33"/>
    </row>
    <row r="1275" spans="1:11" x14ac:dyDescent="0.3">
      <c r="A1275" s="20" t="s">
        <v>1911</v>
      </c>
      <c r="B1275" s="28" t="s">
        <v>3994</v>
      </c>
      <c r="C1275" s="31" t="s">
        <v>3963</v>
      </c>
      <c r="D1275" s="33">
        <v>12.74</v>
      </c>
      <c r="E1275" s="33">
        <v>15.39</v>
      </c>
      <c r="F1275" s="33">
        <v>15.69</v>
      </c>
      <c r="G1275" s="33">
        <v>16.39</v>
      </c>
      <c r="H1275" s="33">
        <v>18.690000000000001</v>
      </c>
      <c r="I1275" s="33">
        <v>20.73</v>
      </c>
      <c r="J1275" s="33">
        <v>16.64</v>
      </c>
      <c r="K1275" s="33">
        <v>18.05</v>
      </c>
    </row>
    <row r="1276" spans="1:11" x14ac:dyDescent="0.3">
      <c r="A1276" s="20" t="s">
        <v>1910</v>
      </c>
      <c r="B1276" s="28" t="s">
        <v>3993</v>
      </c>
      <c r="C1276" s="31" t="s">
        <v>3963</v>
      </c>
      <c r="D1276" s="33">
        <v>12.74</v>
      </c>
      <c r="E1276" s="33">
        <v>15.39</v>
      </c>
      <c r="F1276" s="33">
        <v>15.69</v>
      </c>
      <c r="G1276" s="33">
        <v>16.39</v>
      </c>
      <c r="H1276" s="33">
        <v>18.690000000000001</v>
      </c>
      <c r="I1276" s="33">
        <v>20.73</v>
      </c>
      <c r="J1276" s="33">
        <v>16.64</v>
      </c>
      <c r="K1276" s="33">
        <v>18.05</v>
      </c>
    </row>
    <row r="1277" spans="1:11" x14ac:dyDescent="0.3">
      <c r="A1277" s="20" t="s">
        <v>1909</v>
      </c>
      <c r="B1277" s="28" t="s">
        <v>1908</v>
      </c>
      <c r="C1277" s="31" t="s">
        <v>3963</v>
      </c>
      <c r="D1277" s="33">
        <v>12.74</v>
      </c>
      <c r="E1277" s="33">
        <v>15.39</v>
      </c>
      <c r="F1277" s="33">
        <v>15.69</v>
      </c>
      <c r="G1277" s="33">
        <v>16.39</v>
      </c>
      <c r="H1277" s="33">
        <v>18.690000000000001</v>
      </c>
      <c r="I1277" s="33">
        <v>20.73</v>
      </c>
      <c r="J1277" s="33">
        <v>16.64</v>
      </c>
      <c r="K1277" s="33">
        <v>18.05</v>
      </c>
    </row>
    <row r="1278" spans="1:11" x14ac:dyDescent="0.3">
      <c r="A1278" s="20" t="s">
        <v>1907</v>
      </c>
      <c r="B1278" s="28" t="s">
        <v>1906</v>
      </c>
      <c r="C1278" s="31" t="s">
        <v>3963</v>
      </c>
      <c r="D1278" s="33">
        <v>12.74</v>
      </c>
      <c r="E1278" s="33">
        <v>15.39</v>
      </c>
      <c r="F1278" s="33">
        <v>15.69</v>
      </c>
      <c r="G1278" s="33">
        <v>16.39</v>
      </c>
      <c r="H1278" s="33">
        <v>18.690000000000001</v>
      </c>
      <c r="I1278" s="33">
        <v>20.73</v>
      </c>
      <c r="J1278" s="33">
        <v>16.64</v>
      </c>
      <c r="K1278" s="33">
        <v>18.05</v>
      </c>
    </row>
    <row r="1279" spans="1:11" x14ac:dyDescent="0.3">
      <c r="A1279" s="20" t="s">
        <v>1905</v>
      </c>
      <c r="B1279" s="28" t="s">
        <v>1904</v>
      </c>
      <c r="C1279" s="31" t="s">
        <v>3963</v>
      </c>
      <c r="D1279" s="33">
        <v>12.74</v>
      </c>
      <c r="E1279" s="33">
        <v>15.39</v>
      </c>
      <c r="F1279" s="33">
        <v>15.69</v>
      </c>
      <c r="G1279" s="33">
        <v>16.39</v>
      </c>
      <c r="H1279" s="33">
        <v>18.690000000000001</v>
      </c>
      <c r="I1279" s="33">
        <v>20.73</v>
      </c>
      <c r="J1279" s="33">
        <v>16.64</v>
      </c>
      <c r="K1279" s="33">
        <v>18.05</v>
      </c>
    </row>
    <row r="1280" spans="1:11" x14ac:dyDescent="0.3">
      <c r="A1280" s="20" t="s">
        <v>1903</v>
      </c>
      <c r="B1280" s="28" t="s">
        <v>1902</v>
      </c>
      <c r="C1280" s="31" t="s">
        <v>3963</v>
      </c>
      <c r="D1280" s="33">
        <v>12.74</v>
      </c>
      <c r="E1280" s="33">
        <v>15.39</v>
      </c>
      <c r="F1280" s="33">
        <v>15.69</v>
      </c>
      <c r="G1280" s="33">
        <v>16.39</v>
      </c>
      <c r="H1280" s="33">
        <v>18.690000000000001</v>
      </c>
      <c r="I1280" s="33">
        <v>20.73</v>
      </c>
      <c r="J1280" s="33">
        <v>16.64</v>
      </c>
      <c r="K1280" s="33">
        <v>18.05</v>
      </c>
    </row>
    <row r="1281" spans="1:11" x14ac:dyDescent="0.3">
      <c r="A1281" s="20" t="s">
        <v>1901</v>
      </c>
      <c r="B1281" s="28" t="s">
        <v>1900</v>
      </c>
      <c r="C1281" s="31" t="s">
        <v>3963</v>
      </c>
      <c r="D1281" s="33">
        <v>12.74</v>
      </c>
      <c r="E1281" s="33">
        <v>15.39</v>
      </c>
      <c r="F1281" s="33">
        <v>15.69</v>
      </c>
      <c r="G1281" s="33">
        <v>16.39</v>
      </c>
      <c r="H1281" s="33">
        <v>18.690000000000001</v>
      </c>
      <c r="I1281" s="33">
        <v>20.73</v>
      </c>
      <c r="J1281" s="33">
        <v>16.64</v>
      </c>
      <c r="K1281" s="33">
        <v>18.05</v>
      </c>
    </row>
    <row r="1282" spans="1:11" x14ac:dyDescent="0.3">
      <c r="A1282" s="20" t="s">
        <v>4585</v>
      </c>
      <c r="B1282" s="28" t="s">
        <v>4588</v>
      </c>
      <c r="C1282" s="31" t="s">
        <v>3963</v>
      </c>
      <c r="D1282" s="33">
        <v>12.74</v>
      </c>
      <c r="E1282" s="33">
        <v>15.39</v>
      </c>
      <c r="F1282" s="33">
        <v>15.69</v>
      </c>
      <c r="G1282" s="33">
        <v>16.39</v>
      </c>
      <c r="H1282" s="33">
        <v>18.690000000000001</v>
      </c>
      <c r="I1282" s="33">
        <v>20.73</v>
      </c>
      <c r="J1282" s="33">
        <v>16.64</v>
      </c>
      <c r="K1282" s="33">
        <v>18.05</v>
      </c>
    </row>
    <row r="1283" spans="1:11" x14ac:dyDescent="0.3">
      <c r="A1283" s="20" t="s">
        <v>1899</v>
      </c>
      <c r="B1283" s="28" t="s">
        <v>1898</v>
      </c>
      <c r="C1283" s="31" t="s">
        <v>3963</v>
      </c>
      <c r="D1283" s="33">
        <v>15.870000000000001</v>
      </c>
      <c r="E1283" s="33">
        <v>18.52</v>
      </c>
      <c r="F1283" s="33">
        <v>18.82</v>
      </c>
      <c r="G1283" s="33">
        <v>19.52</v>
      </c>
      <c r="H1283" s="33">
        <v>21.82</v>
      </c>
      <c r="I1283" s="33">
        <v>23.86</v>
      </c>
      <c r="J1283" s="33">
        <v>19.77</v>
      </c>
      <c r="K1283" s="33">
        <v>21.18</v>
      </c>
    </row>
    <row r="1284" spans="1:11" x14ac:dyDescent="0.3">
      <c r="A1284" s="20" t="s">
        <v>1897</v>
      </c>
      <c r="B1284" s="28" t="s">
        <v>1896</v>
      </c>
      <c r="C1284" s="31" t="s">
        <v>3963</v>
      </c>
      <c r="D1284" s="33">
        <v>12.74</v>
      </c>
      <c r="E1284" s="33">
        <v>15.39</v>
      </c>
      <c r="F1284" s="33">
        <v>15.69</v>
      </c>
      <c r="G1284" s="33">
        <v>16.39</v>
      </c>
      <c r="H1284" s="33">
        <v>18.690000000000001</v>
      </c>
      <c r="I1284" s="33">
        <v>20.73</v>
      </c>
      <c r="J1284" s="33">
        <v>16.64</v>
      </c>
      <c r="K1284" s="33">
        <v>18.05</v>
      </c>
    </row>
    <row r="1285" spans="1:11" x14ac:dyDescent="0.3">
      <c r="A1285" s="20" t="s">
        <v>1895</v>
      </c>
      <c r="B1285" s="28" t="s">
        <v>1894</v>
      </c>
      <c r="C1285" s="31" t="s">
        <v>3963</v>
      </c>
      <c r="D1285" s="33">
        <v>12.74</v>
      </c>
      <c r="E1285" s="33">
        <v>15.39</v>
      </c>
      <c r="F1285" s="33">
        <v>15.69</v>
      </c>
      <c r="G1285" s="33">
        <v>16.39</v>
      </c>
      <c r="H1285" s="33">
        <v>18.690000000000001</v>
      </c>
      <c r="I1285" s="33">
        <v>20.73</v>
      </c>
      <c r="J1285" s="33">
        <v>16.64</v>
      </c>
      <c r="K1285" s="33">
        <v>18.05</v>
      </c>
    </row>
    <row r="1286" spans="1:11" x14ac:dyDescent="0.3">
      <c r="A1286" s="20" t="s">
        <v>1893</v>
      </c>
      <c r="B1286" s="28" t="s">
        <v>1892</v>
      </c>
      <c r="C1286" s="31" t="s">
        <v>3963</v>
      </c>
      <c r="D1286" s="33">
        <v>12.74</v>
      </c>
      <c r="E1286" s="33">
        <v>15.39</v>
      </c>
      <c r="F1286" s="33">
        <v>15.69</v>
      </c>
      <c r="G1286" s="33">
        <v>16.39</v>
      </c>
      <c r="H1286" s="33">
        <v>18.690000000000001</v>
      </c>
      <c r="I1286" s="33">
        <v>20.73</v>
      </c>
      <c r="J1286" s="33">
        <v>16.64</v>
      </c>
      <c r="K1286" s="33">
        <v>18.05</v>
      </c>
    </row>
    <row r="1287" spans="1:11" x14ac:dyDescent="0.3">
      <c r="A1287" s="20" t="s">
        <v>1891</v>
      </c>
      <c r="B1287" s="28" t="s">
        <v>1890</v>
      </c>
      <c r="C1287" s="31" t="s">
        <v>3963</v>
      </c>
      <c r="D1287" s="33">
        <v>12.74</v>
      </c>
      <c r="E1287" s="33">
        <v>15.39</v>
      </c>
      <c r="F1287" s="33">
        <v>15.69</v>
      </c>
      <c r="G1287" s="33">
        <v>16.39</v>
      </c>
      <c r="H1287" s="33">
        <v>18.690000000000001</v>
      </c>
      <c r="I1287" s="33">
        <v>20.73</v>
      </c>
      <c r="J1287" s="33">
        <v>16.64</v>
      </c>
      <c r="K1287" s="33">
        <v>18.05</v>
      </c>
    </row>
    <row r="1288" spans="1:11" x14ac:dyDescent="0.3">
      <c r="A1288" s="20" t="s">
        <v>1889</v>
      </c>
      <c r="B1288" s="28" t="s">
        <v>1888</v>
      </c>
      <c r="C1288" s="31" t="s">
        <v>3963</v>
      </c>
      <c r="D1288" s="33">
        <v>15.870000000000001</v>
      </c>
      <c r="E1288" s="33">
        <v>18.52</v>
      </c>
      <c r="F1288" s="33">
        <v>18.82</v>
      </c>
      <c r="G1288" s="33">
        <v>19.52</v>
      </c>
      <c r="H1288" s="33">
        <v>21.82</v>
      </c>
      <c r="I1288" s="33">
        <v>23.86</v>
      </c>
      <c r="J1288" s="33">
        <v>19.77</v>
      </c>
      <c r="K1288" s="33">
        <v>21.18</v>
      </c>
    </row>
    <row r="1289" spans="1:11" x14ac:dyDescent="0.3">
      <c r="A1289" s="20" t="s">
        <v>1887</v>
      </c>
      <c r="B1289" s="28" t="s">
        <v>1886</v>
      </c>
      <c r="C1289" s="31" t="s">
        <v>3963</v>
      </c>
      <c r="D1289" s="33">
        <v>15.870000000000001</v>
      </c>
      <c r="E1289" s="33">
        <v>18.52</v>
      </c>
      <c r="F1289" s="33">
        <v>18.82</v>
      </c>
      <c r="G1289" s="33">
        <v>19.52</v>
      </c>
      <c r="H1289" s="33">
        <v>21.82</v>
      </c>
      <c r="I1289" s="33">
        <v>23.86</v>
      </c>
      <c r="J1289" s="33">
        <v>19.77</v>
      </c>
      <c r="K1289" s="33">
        <v>21.18</v>
      </c>
    </row>
    <row r="1290" spans="1:11" x14ac:dyDescent="0.3">
      <c r="A1290" s="20" t="s">
        <v>1885</v>
      </c>
      <c r="B1290" s="28" t="s">
        <v>1884</v>
      </c>
      <c r="C1290" s="31" t="s">
        <v>3963</v>
      </c>
      <c r="D1290" s="33">
        <v>12.74</v>
      </c>
      <c r="E1290" s="33">
        <v>15.39</v>
      </c>
      <c r="F1290" s="33">
        <v>15.69</v>
      </c>
      <c r="G1290" s="33">
        <v>16.39</v>
      </c>
      <c r="H1290" s="33">
        <v>18.690000000000001</v>
      </c>
      <c r="I1290" s="33">
        <v>20.73</v>
      </c>
      <c r="J1290" s="33">
        <v>16.64</v>
      </c>
      <c r="K1290" s="33">
        <v>18.05</v>
      </c>
    </row>
    <row r="1291" spans="1:11" x14ac:dyDescent="0.3">
      <c r="A1291" s="20" t="s">
        <v>1883</v>
      </c>
      <c r="B1291" s="28" t="s">
        <v>1882</v>
      </c>
      <c r="C1291" s="31" t="s">
        <v>3963</v>
      </c>
      <c r="D1291" s="33">
        <v>12.74</v>
      </c>
      <c r="E1291" s="33">
        <v>15.39</v>
      </c>
      <c r="F1291" s="33">
        <v>15.69</v>
      </c>
      <c r="G1291" s="33">
        <v>16.39</v>
      </c>
      <c r="H1291" s="33">
        <v>18.690000000000001</v>
      </c>
      <c r="I1291" s="33">
        <v>20.73</v>
      </c>
      <c r="J1291" s="33">
        <v>16.64</v>
      </c>
      <c r="K1291" s="33">
        <v>18.05</v>
      </c>
    </row>
    <row r="1292" spans="1:11" x14ac:dyDescent="0.3">
      <c r="A1292" s="20" t="s">
        <v>1881</v>
      </c>
      <c r="B1292" s="28" t="s">
        <v>1880</v>
      </c>
      <c r="C1292" s="31" t="s">
        <v>3963</v>
      </c>
      <c r="D1292" s="33">
        <v>12.74</v>
      </c>
      <c r="E1292" s="33">
        <v>15.39</v>
      </c>
      <c r="F1292" s="33">
        <v>15.69</v>
      </c>
      <c r="G1292" s="33">
        <v>16.39</v>
      </c>
      <c r="H1292" s="33">
        <v>18.690000000000001</v>
      </c>
      <c r="I1292" s="33">
        <v>20.73</v>
      </c>
      <c r="J1292" s="33">
        <v>16.64</v>
      </c>
      <c r="K1292" s="33">
        <v>18.05</v>
      </c>
    </row>
    <row r="1293" spans="1:11" x14ac:dyDescent="0.3">
      <c r="A1293" s="20" t="s">
        <v>1879</v>
      </c>
      <c r="B1293" s="28" t="s">
        <v>1878</v>
      </c>
      <c r="C1293" s="31" t="s">
        <v>3963</v>
      </c>
      <c r="D1293" s="33">
        <v>12.74</v>
      </c>
      <c r="E1293" s="33">
        <v>15.39</v>
      </c>
      <c r="F1293" s="33">
        <v>15.69</v>
      </c>
      <c r="G1293" s="33">
        <v>16.39</v>
      </c>
      <c r="H1293" s="33">
        <v>18.690000000000001</v>
      </c>
      <c r="I1293" s="33">
        <v>20.73</v>
      </c>
      <c r="J1293" s="33">
        <v>16.64</v>
      </c>
      <c r="K1293" s="33">
        <v>18.05</v>
      </c>
    </row>
    <row r="1294" spans="1:11" x14ac:dyDescent="0.3">
      <c r="A1294" s="20" t="s">
        <v>1877</v>
      </c>
      <c r="B1294" s="28" t="s">
        <v>1876</v>
      </c>
      <c r="C1294" s="31" t="s">
        <v>3963</v>
      </c>
      <c r="D1294" s="33">
        <v>12.74</v>
      </c>
      <c r="E1294" s="33">
        <v>15.39</v>
      </c>
      <c r="F1294" s="33">
        <v>15.69</v>
      </c>
      <c r="G1294" s="33">
        <v>16.39</v>
      </c>
      <c r="H1294" s="33">
        <v>18.690000000000001</v>
      </c>
      <c r="I1294" s="33">
        <v>20.73</v>
      </c>
      <c r="J1294" s="33">
        <v>16.64</v>
      </c>
      <c r="K1294" s="33">
        <v>18.05</v>
      </c>
    </row>
    <row r="1295" spans="1:11" x14ac:dyDescent="0.3">
      <c r="A1295" s="20" t="s">
        <v>1875</v>
      </c>
      <c r="B1295" s="28" t="s">
        <v>1874</v>
      </c>
      <c r="C1295" s="31" t="s">
        <v>3963</v>
      </c>
      <c r="D1295" s="33">
        <v>12.74</v>
      </c>
      <c r="E1295" s="33">
        <v>15.39</v>
      </c>
      <c r="F1295" s="33">
        <v>15.69</v>
      </c>
      <c r="G1295" s="33">
        <v>16.39</v>
      </c>
      <c r="H1295" s="33">
        <v>18.690000000000001</v>
      </c>
      <c r="I1295" s="33">
        <v>20.73</v>
      </c>
      <c r="J1295" s="33">
        <v>16.64</v>
      </c>
      <c r="K1295" s="33">
        <v>18.05</v>
      </c>
    </row>
    <row r="1296" spans="1:11" x14ac:dyDescent="0.3">
      <c r="A1296" s="20" t="s">
        <v>1873</v>
      </c>
      <c r="B1296" s="28" t="s">
        <v>1872</v>
      </c>
      <c r="C1296" s="31" t="s">
        <v>3963</v>
      </c>
      <c r="D1296" s="33">
        <v>12.74</v>
      </c>
      <c r="E1296" s="33">
        <v>15.39</v>
      </c>
      <c r="F1296" s="33">
        <v>15.69</v>
      </c>
      <c r="G1296" s="33">
        <v>16.39</v>
      </c>
      <c r="H1296" s="33">
        <v>18.690000000000001</v>
      </c>
      <c r="I1296" s="33">
        <v>20.73</v>
      </c>
      <c r="J1296" s="33">
        <v>16.64</v>
      </c>
      <c r="K1296" s="33">
        <v>18.05</v>
      </c>
    </row>
    <row r="1297" spans="1:11" x14ac:dyDescent="0.3">
      <c r="A1297" s="20" t="s">
        <v>1871</v>
      </c>
      <c r="B1297" s="28" t="s">
        <v>1870</v>
      </c>
      <c r="C1297" s="31" t="s">
        <v>3963</v>
      </c>
      <c r="D1297" s="33">
        <v>12.74</v>
      </c>
      <c r="E1297" s="33">
        <v>15.39</v>
      </c>
      <c r="F1297" s="33">
        <v>15.69</v>
      </c>
      <c r="G1297" s="33">
        <v>16.39</v>
      </c>
      <c r="H1297" s="33">
        <v>18.690000000000001</v>
      </c>
      <c r="I1297" s="33">
        <v>20.73</v>
      </c>
      <c r="J1297" s="33">
        <v>16.64</v>
      </c>
      <c r="K1297" s="33">
        <v>18.05</v>
      </c>
    </row>
    <row r="1298" spans="1:11" x14ac:dyDescent="0.3">
      <c r="A1298" s="20" t="s">
        <v>1869</v>
      </c>
      <c r="B1298" s="28" t="s">
        <v>1868</v>
      </c>
      <c r="C1298" s="31" t="s">
        <v>3963</v>
      </c>
      <c r="D1298" s="33">
        <v>12.74</v>
      </c>
      <c r="E1298" s="33">
        <v>15.39</v>
      </c>
      <c r="F1298" s="33">
        <v>15.69</v>
      </c>
      <c r="G1298" s="33">
        <v>16.39</v>
      </c>
      <c r="H1298" s="33">
        <v>18.690000000000001</v>
      </c>
      <c r="I1298" s="33">
        <v>20.73</v>
      </c>
      <c r="J1298" s="33">
        <v>16.64</v>
      </c>
      <c r="K1298" s="33">
        <v>18.05</v>
      </c>
    </row>
    <row r="1299" spans="1:11" x14ac:dyDescent="0.3">
      <c r="A1299" s="20" t="s">
        <v>1867</v>
      </c>
      <c r="B1299" s="28" t="s">
        <v>1866</v>
      </c>
      <c r="C1299" s="31" t="s">
        <v>3963</v>
      </c>
      <c r="D1299" s="33">
        <v>12.74</v>
      </c>
      <c r="E1299" s="33">
        <v>15.39</v>
      </c>
      <c r="F1299" s="33">
        <v>15.69</v>
      </c>
      <c r="G1299" s="33">
        <v>16.39</v>
      </c>
      <c r="H1299" s="33">
        <v>18.690000000000001</v>
      </c>
      <c r="I1299" s="33">
        <v>20.73</v>
      </c>
      <c r="J1299" s="33">
        <v>16.64</v>
      </c>
      <c r="K1299" s="33">
        <v>18.05</v>
      </c>
    </row>
    <row r="1300" spans="1:11" x14ac:dyDescent="0.3">
      <c r="A1300" s="20" t="s">
        <v>1865</v>
      </c>
      <c r="B1300" s="28" t="s">
        <v>3992</v>
      </c>
      <c r="C1300" s="31" t="s">
        <v>3963</v>
      </c>
      <c r="D1300" s="33">
        <v>12.74</v>
      </c>
      <c r="E1300" s="33">
        <v>15.39</v>
      </c>
      <c r="F1300" s="33">
        <v>15.69</v>
      </c>
      <c r="G1300" s="33">
        <v>16.39</v>
      </c>
      <c r="H1300" s="33">
        <v>18.690000000000001</v>
      </c>
      <c r="I1300" s="33">
        <v>20.73</v>
      </c>
      <c r="J1300" s="33">
        <v>16.64</v>
      </c>
      <c r="K1300" s="33">
        <v>18.05</v>
      </c>
    </row>
    <row r="1301" spans="1:11" x14ac:dyDescent="0.3">
      <c r="A1301" s="20" t="s">
        <v>1864</v>
      </c>
      <c r="B1301" s="28" t="s">
        <v>1863</v>
      </c>
      <c r="C1301" s="31" t="s">
        <v>3963</v>
      </c>
      <c r="D1301" s="33">
        <v>12.74</v>
      </c>
      <c r="E1301" s="33">
        <v>15.39</v>
      </c>
      <c r="F1301" s="33">
        <v>15.69</v>
      </c>
      <c r="G1301" s="33">
        <v>16.39</v>
      </c>
      <c r="H1301" s="33">
        <v>18.690000000000001</v>
      </c>
      <c r="I1301" s="33">
        <v>20.73</v>
      </c>
      <c r="J1301" s="33">
        <v>16.64</v>
      </c>
      <c r="K1301" s="33">
        <v>18.05</v>
      </c>
    </row>
    <row r="1302" spans="1:11" x14ac:dyDescent="0.3">
      <c r="A1302" s="20" t="s">
        <v>1862</v>
      </c>
      <c r="B1302" s="28" t="s">
        <v>1861</v>
      </c>
      <c r="C1302" s="31" t="s">
        <v>3963</v>
      </c>
      <c r="D1302" s="33">
        <v>12.74</v>
      </c>
      <c r="E1302" s="33">
        <v>15.39</v>
      </c>
      <c r="F1302" s="33">
        <v>15.69</v>
      </c>
      <c r="G1302" s="33">
        <v>16.39</v>
      </c>
      <c r="H1302" s="33">
        <v>18.690000000000001</v>
      </c>
      <c r="I1302" s="33">
        <v>20.73</v>
      </c>
      <c r="J1302" s="33">
        <v>16.64</v>
      </c>
      <c r="K1302" s="33">
        <v>18.05</v>
      </c>
    </row>
    <row r="1303" spans="1:11" x14ac:dyDescent="0.3">
      <c r="A1303" s="20" t="s">
        <v>1860</v>
      </c>
      <c r="B1303" s="28" t="s">
        <v>1859</v>
      </c>
      <c r="C1303" s="31" t="s">
        <v>3963</v>
      </c>
      <c r="D1303" s="33">
        <v>12.74</v>
      </c>
      <c r="E1303" s="33">
        <v>15.39</v>
      </c>
      <c r="F1303" s="33">
        <v>15.69</v>
      </c>
      <c r="G1303" s="33">
        <v>16.39</v>
      </c>
      <c r="H1303" s="33">
        <v>18.690000000000001</v>
      </c>
      <c r="I1303" s="33">
        <v>20.73</v>
      </c>
      <c r="J1303" s="33">
        <v>16.64</v>
      </c>
      <c r="K1303" s="33">
        <v>18.05</v>
      </c>
    </row>
    <row r="1304" spans="1:11" x14ac:dyDescent="0.3">
      <c r="A1304" s="20" t="s">
        <v>4586</v>
      </c>
      <c r="B1304" s="28" t="s">
        <v>4616</v>
      </c>
      <c r="C1304" s="31" t="s">
        <v>3963</v>
      </c>
      <c r="D1304" s="33">
        <v>12.74</v>
      </c>
      <c r="E1304" s="33">
        <v>15.39</v>
      </c>
      <c r="F1304" s="33">
        <v>15.69</v>
      </c>
      <c r="G1304" s="33">
        <v>16.39</v>
      </c>
      <c r="H1304" s="33">
        <v>18.690000000000001</v>
      </c>
      <c r="I1304" s="33">
        <v>20.73</v>
      </c>
      <c r="J1304" s="33">
        <v>16.64</v>
      </c>
      <c r="K1304" s="33">
        <v>18.05</v>
      </c>
    </row>
    <row r="1305" spans="1:11" x14ac:dyDescent="0.3">
      <c r="A1305" s="20" t="s">
        <v>1858</v>
      </c>
      <c r="B1305" s="28" t="s">
        <v>1857</v>
      </c>
      <c r="C1305" s="31" t="s">
        <v>3963</v>
      </c>
      <c r="D1305" s="33">
        <v>12.74</v>
      </c>
      <c r="E1305" s="33">
        <v>15.39</v>
      </c>
      <c r="F1305" s="33">
        <v>15.69</v>
      </c>
      <c r="G1305" s="33">
        <v>16.39</v>
      </c>
      <c r="H1305" s="33">
        <v>18.690000000000001</v>
      </c>
      <c r="I1305" s="33">
        <v>20.73</v>
      </c>
      <c r="J1305" s="33">
        <v>16.64</v>
      </c>
      <c r="K1305" s="33">
        <v>18.05</v>
      </c>
    </row>
    <row r="1306" spans="1:11" x14ac:dyDescent="0.3">
      <c r="A1306" s="20" t="s">
        <v>1856</v>
      </c>
      <c r="B1306" s="28" t="s">
        <v>1855</v>
      </c>
      <c r="C1306" s="31" t="s">
        <v>3963</v>
      </c>
      <c r="D1306" s="33">
        <v>12.74</v>
      </c>
      <c r="E1306" s="33">
        <v>15.39</v>
      </c>
      <c r="F1306" s="33">
        <v>15.69</v>
      </c>
      <c r="G1306" s="33">
        <v>16.39</v>
      </c>
      <c r="H1306" s="33">
        <v>18.690000000000001</v>
      </c>
      <c r="I1306" s="33">
        <v>20.73</v>
      </c>
      <c r="J1306" s="33">
        <v>16.64</v>
      </c>
      <c r="K1306" s="33">
        <v>18.05</v>
      </c>
    </row>
    <row r="1307" spans="1:11" x14ac:dyDescent="0.3">
      <c r="A1307" s="20" t="s">
        <v>1854</v>
      </c>
      <c r="B1307" s="28" t="s">
        <v>1853</v>
      </c>
      <c r="C1307" s="31" t="s">
        <v>3963</v>
      </c>
      <c r="D1307" s="33">
        <v>12.74</v>
      </c>
      <c r="E1307" s="33">
        <v>15.39</v>
      </c>
      <c r="F1307" s="33">
        <v>15.69</v>
      </c>
      <c r="G1307" s="33">
        <v>16.39</v>
      </c>
      <c r="H1307" s="33">
        <v>18.690000000000001</v>
      </c>
      <c r="I1307" s="33">
        <v>20.73</v>
      </c>
      <c r="J1307" s="33">
        <v>16.64</v>
      </c>
      <c r="K1307" s="33">
        <v>18.05</v>
      </c>
    </row>
    <row r="1308" spans="1:11" x14ac:dyDescent="0.3">
      <c r="A1308" s="20" t="s">
        <v>1852</v>
      </c>
      <c r="B1308" s="28" t="s">
        <v>3991</v>
      </c>
      <c r="C1308" s="31" t="s">
        <v>3963</v>
      </c>
      <c r="D1308" s="33">
        <v>12.74</v>
      </c>
      <c r="E1308" s="33">
        <v>15.39</v>
      </c>
      <c r="F1308" s="33">
        <v>15.69</v>
      </c>
      <c r="G1308" s="33">
        <v>16.39</v>
      </c>
      <c r="H1308" s="33">
        <v>18.690000000000001</v>
      </c>
      <c r="I1308" s="33">
        <v>20.73</v>
      </c>
      <c r="J1308" s="33">
        <v>16.64</v>
      </c>
      <c r="K1308" s="33">
        <v>18.05</v>
      </c>
    </row>
    <row r="1309" spans="1:11" x14ac:dyDescent="0.3">
      <c r="A1309" s="20" t="s">
        <v>1851</v>
      </c>
      <c r="B1309" s="28" t="s">
        <v>1850</v>
      </c>
      <c r="C1309" s="31" t="s">
        <v>3963</v>
      </c>
      <c r="D1309" s="33">
        <v>12.74</v>
      </c>
      <c r="E1309" s="33">
        <v>15.39</v>
      </c>
      <c r="F1309" s="33">
        <v>15.69</v>
      </c>
      <c r="G1309" s="33">
        <v>16.39</v>
      </c>
      <c r="H1309" s="33">
        <v>18.690000000000001</v>
      </c>
      <c r="I1309" s="33">
        <v>20.73</v>
      </c>
      <c r="J1309" s="33">
        <v>16.64</v>
      </c>
      <c r="K1309" s="33">
        <v>18.05</v>
      </c>
    </row>
    <row r="1310" spans="1:11" x14ac:dyDescent="0.3">
      <c r="A1310" s="20" t="s">
        <v>1849</v>
      </c>
      <c r="B1310" s="28" t="s">
        <v>1848</v>
      </c>
      <c r="C1310" s="31" t="s">
        <v>3963</v>
      </c>
      <c r="D1310" s="33">
        <v>12.74</v>
      </c>
      <c r="E1310" s="33">
        <v>15.39</v>
      </c>
      <c r="F1310" s="33">
        <v>15.69</v>
      </c>
      <c r="G1310" s="33">
        <v>16.39</v>
      </c>
      <c r="H1310" s="33">
        <v>18.690000000000001</v>
      </c>
      <c r="I1310" s="33">
        <v>20.73</v>
      </c>
      <c r="J1310" s="33">
        <v>16.64</v>
      </c>
      <c r="K1310" s="33">
        <v>18.05</v>
      </c>
    </row>
    <row r="1311" spans="1:11" x14ac:dyDescent="0.3">
      <c r="A1311" s="20" t="s">
        <v>1847</v>
      </c>
      <c r="B1311" s="28" t="s">
        <v>1846</v>
      </c>
      <c r="C1311" s="31" t="s">
        <v>3963</v>
      </c>
      <c r="D1311" s="33">
        <v>12.74</v>
      </c>
      <c r="E1311" s="33">
        <v>15.39</v>
      </c>
      <c r="F1311" s="33">
        <v>15.69</v>
      </c>
      <c r="G1311" s="33">
        <v>16.39</v>
      </c>
      <c r="H1311" s="33">
        <v>18.690000000000001</v>
      </c>
      <c r="I1311" s="33">
        <v>20.73</v>
      </c>
      <c r="J1311" s="33">
        <v>16.64</v>
      </c>
      <c r="K1311" s="33">
        <v>18.05</v>
      </c>
    </row>
    <row r="1312" spans="1:11" x14ac:dyDescent="0.3">
      <c r="A1312" s="20" t="s">
        <v>1845</v>
      </c>
      <c r="B1312" s="28" t="s">
        <v>1844</v>
      </c>
      <c r="C1312" s="31" t="s">
        <v>3963</v>
      </c>
      <c r="D1312" s="33">
        <v>12.74</v>
      </c>
      <c r="E1312" s="33">
        <v>15.39</v>
      </c>
      <c r="F1312" s="33">
        <v>15.69</v>
      </c>
      <c r="G1312" s="33">
        <v>16.39</v>
      </c>
      <c r="H1312" s="33">
        <v>18.690000000000001</v>
      </c>
      <c r="I1312" s="33">
        <v>20.73</v>
      </c>
      <c r="J1312" s="33">
        <v>16.64</v>
      </c>
      <c r="K1312" s="33">
        <v>18.05</v>
      </c>
    </row>
    <row r="1313" spans="1:11" x14ac:dyDescent="0.3">
      <c r="A1313" s="20" t="s">
        <v>1843</v>
      </c>
      <c r="B1313" s="28" t="s">
        <v>1842</v>
      </c>
      <c r="C1313" s="31" t="s">
        <v>3963</v>
      </c>
      <c r="D1313" s="33">
        <v>12.74</v>
      </c>
      <c r="E1313" s="33">
        <v>15.39</v>
      </c>
      <c r="F1313" s="33">
        <v>15.69</v>
      </c>
      <c r="G1313" s="33">
        <v>16.39</v>
      </c>
      <c r="H1313" s="33">
        <v>18.690000000000001</v>
      </c>
      <c r="I1313" s="33">
        <v>20.73</v>
      </c>
      <c r="J1313" s="33">
        <v>16.64</v>
      </c>
      <c r="K1313" s="33">
        <v>18.05</v>
      </c>
    </row>
    <row r="1314" spans="1:11" x14ac:dyDescent="0.3">
      <c r="A1314" s="20" t="s">
        <v>1841</v>
      </c>
      <c r="B1314" s="28" t="s">
        <v>3990</v>
      </c>
      <c r="C1314" s="31" t="s">
        <v>3963</v>
      </c>
      <c r="D1314" s="33">
        <v>12.74</v>
      </c>
      <c r="E1314" s="33">
        <v>15.39</v>
      </c>
      <c r="F1314" s="33">
        <v>15.69</v>
      </c>
      <c r="G1314" s="33">
        <v>16.39</v>
      </c>
      <c r="H1314" s="33">
        <v>18.690000000000001</v>
      </c>
      <c r="I1314" s="33">
        <v>20.73</v>
      </c>
      <c r="J1314" s="33">
        <v>16.64</v>
      </c>
      <c r="K1314" s="33">
        <v>18.05</v>
      </c>
    </row>
    <row r="1315" spans="1:11" x14ac:dyDescent="0.3">
      <c r="A1315" s="20" t="s">
        <v>1840</v>
      </c>
      <c r="B1315" s="28" t="s">
        <v>1839</v>
      </c>
      <c r="C1315" s="31" t="s">
        <v>3963</v>
      </c>
      <c r="D1315" s="33">
        <v>12.74</v>
      </c>
      <c r="E1315" s="33">
        <v>15.39</v>
      </c>
      <c r="F1315" s="33">
        <v>15.69</v>
      </c>
      <c r="G1315" s="33">
        <v>16.39</v>
      </c>
      <c r="H1315" s="33">
        <v>18.690000000000001</v>
      </c>
      <c r="I1315" s="33">
        <v>20.73</v>
      </c>
      <c r="J1315" s="33">
        <v>16.64</v>
      </c>
      <c r="K1315" s="33">
        <v>18.05</v>
      </c>
    </row>
    <row r="1316" spans="1:11" x14ac:dyDescent="0.3">
      <c r="A1316" s="20" t="s">
        <v>34</v>
      </c>
      <c r="B1316" s="28" t="s">
        <v>33</v>
      </c>
      <c r="C1316" s="31" t="s">
        <v>3963</v>
      </c>
      <c r="D1316" s="33">
        <v>12.74</v>
      </c>
      <c r="E1316" s="33">
        <v>15.39</v>
      </c>
      <c r="F1316" s="33">
        <v>15.69</v>
      </c>
      <c r="G1316" s="33">
        <v>16.39</v>
      </c>
      <c r="H1316" s="33">
        <v>18.690000000000001</v>
      </c>
      <c r="I1316" s="33">
        <v>20.73</v>
      </c>
      <c r="J1316" s="33">
        <v>16.64</v>
      </c>
      <c r="K1316" s="33">
        <v>18.05</v>
      </c>
    </row>
    <row r="1317" spans="1:11" x14ac:dyDescent="0.3">
      <c r="A1317" s="20" t="s">
        <v>1838</v>
      </c>
      <c r="B1317" s="28" t="s">
        <v>1837</v>
      </c>
      <c r="C1317" s="31" t="s">
        <v>3963</v>
      </c>
      <c r="D1317" s="33">
        <v>12.74</v>
      </c>
      <c r="E1317" s="33">
        <v>15.39</v>
      </c>
      <c r="F1317" s="33">
        <v>15.69</v>
      </c>
      <c r="G1317" s="33">
        <v>16.39</v>
      </c>
      <c r="H1317" s="33">
        <v>18.690000000000001</v>
      </c>
      <c r="I1317" s="33">
        <v>20.73</v>
      </c>
      <c r="J1317" s="33">
        <v>16.64</v>
      </c>
      <c r="K1317" s="33">
        <v>18.05</v>
      </c>
    </row>
    <row r="1318" spans="1:11" x14ac:dyDescent="0.3">
      <c r="A1318" s="20" t="s">
        <v>1836</v>
      </c>
      <c r="B1318" s="28" t="s">
        <v>1835</v>
      </c>
      <c r="C1318" s="31" t="s">
        <v>3963</v>
      </c>
      <c r="D1318" s="33">
        <v>12.74</v>
      </c>
      <c r="E1318" s="33">
        <v>15.39</v>
      </c>
      <c r="F1318" s="33">
        <v>15.69</v>
      </c>
      <c r="G1318" s="33">
        <v>16.39</v>
      </c>
      <c r="H1318" s="33">
        <v>18.690000000000001</v>
      </c>
      <c r="I1318" s="33">
        <v>20.73</v>
      </c>
      <c r="J1318" s="33">
        <v>16.64</v>
      </c>
      <c r="K1318" s="33">
        <v>18.05</v>
      </c>
    </row>
    <row r="1319" spans="1:11" x14ac:dyDescent="0.3">
      <c r="A1319" s="20" t="s">
        <v>1834</v>
      </c>
      <c r="B1319" s="28" t="s">
        <v>1833</v>
      </c>
      <c r="C1319" s="31" t="s">
        <v>3963</v>
      </c>
      <c r="D1319" s="33">
        <v>12.74</v>
      </c>
      <c r="E1319" s="33">
        <v>15.39</v>
      </c>
      <c r="F1319" s="33">
        <v>15.69</v>
      </c>
      <c r="G1319" s="33">
        <v>16.39</v>
      </c>
      <c r="H1319" s="33">
        <v>18.690000000000001</v>
      </c>
      <c r="I1319" s="33">
        <v>20.73</v>
      </c>
      <c r="J1319" s="33">
        <v>16.64</v>
      </c>
      <c r="K1319" s="33">
        <v>18.05</v>
      </c>
    </row>
    <row r="1320" spans="1:11" x14ac:dyDescent="0.3">
      <c r="A1320" s="20" t="s">
        <v>1832</v>
      </c>
      <c r="B1320" s="28" t="s">
        <v>1831</v>
      </c>
      <c r="C1320" s="31" t="s">
        <v>3963</v>
      </c>
      <c r="D1320" s="33">
        <v>15.870000000000001</v>
      </c>
      <c r="E1320" s="33">
        <v>18.52</v>
      </c>
      <c r="F1320" s="33">
        <v>18.82</v>
      </c>
      <c r="G1320" s="33">
        <v>19.52</v>
      </c>
      <c r="H1320" s="33">
        <v>21.82</v>
      </c>
      <c r="I1320" s="33">
        <v>23.86</v>
      </c>
      <c r="J1320" s="33">
        <v>19.77</v>
      </c>
      <c r="K1320" s="33">
        <v>21.18</v>
      </c>
    </row>
    <row r="1321" spans="1:11" x14ac:dyDescent="0.3">
      <c r="A1321" s="20" t="s">
        <v>1830</v>
      </c>
      <c r="B1321" s="28" t="s">
        <v>3989</v>
      </c>
      <c r="C1321" s="31" t="s">
        <v>3963</v>
      </c>
      <c r="D1321" s="33">
        <v>12.74</v>
      </c>
      <c r="E1321" s="33">
        <v>15.39</v>
      </c>
      <c r="F1321" s="33">
        <v>15.69</v>
      </c>
      <c r="G1321" s="33">
        <v>16.39</v>
      </c>
      <c r="H1321" s="33">
        <v>18.690000000000001</v>
      </c>
      <c r="I1321" s="33">
        <v>20.73</v>
      </c>
      <c r="J1321" s="33">
        <v>16.64</v>
      </c>
      <c r="K1321" s="33">
        <v>18.05</v>
      </c>
    </row>
    <row r="1322" spans="1:11" x14ac:dyDescent="0.3">
      <c r="A1322" s="20" t="s">
        <v>1829</v>
      </c>
      <c r="B1322" s="28" t="s">
        <v>1828</v>
      </c>
      <c r="C1322" s="31" t="s">
        <v>3963</v>
      </c>
      <c r="D1322" s="33">
        <v>12.74</v>
      </c>
      <c r="E1322" s="33">
        <v>15.39</v>
      </c>
      <c r="F1322" s="33">
        <v>15.69</v>
      </c>
      <c r="G1322" s="33">
        <v>16.39</v>
      </c>
      <c r="H1322" s="33">
        <v>18.690000000000001</v>
      </c>
      <c r="I1322" s="33">
        <v>20.73</v>
      </c>
      <c r="J1322" s="33">
        <v>16.64</v>
      </c>
      <c r="K1322" s="33">
        <v>18.05</v>
      </c>
    </row>
    <row r="1323" spans="1:11" x14ac:dyDescent="0.3">
      <c r="A1323" s="20" t="s">
        <v>1827</v>
      </c>
      <c r="B1323" s="28" t="s">
        <v>1826</v>
      </c>
      <c r="C1323" s="31" t="s">
        <v>3963</v>
      </c>
      <c r="D1323" s="33">
        <v>12.74</v>
      </c>
      <c r="E1323" s="33">
        <v>15.39</v>
      </c>
      <c r="F1323" s="33">
        <v>15.69</v>
      </c>
      <c r="G1323" s="33">
        <v>16.39</v>
      </c>
      <c r="H1323" s="33">
        <v>18.690000000000001</v>
      </c>
      <c r="I1323" s="33">
        <v>20.73</v>
      </c>
      <c r="J1323" s="33">
        <v>16.64</v>
      </c>
      <c r="K1323" s="33">
        <v>18.05</v>
      </c>
    </row>
    <row r="1324" spans="1:11" x14ac:dyDescent="0.3">
      <c r="A1324" s="20" t="s">
        <v>1825</v>
      </c>
      <c r="B1324" s="28" t="s">
        <v>3988</v>
      </c>
      <c r="C1324" s="31" t="s">
        <v>3963</v>
      </c>
      <c r="D1324" s="33">
        <v>12.74</v>
      </c>
      <c r="E1324" s="33">
        <v>15.39</v>
      </c>
      <c r="F1324" s="33">
        <v>15.69</v>
      </c>
      <c r="G1324" s="33">
        <v>16.39</v>
      </c>
      <c r="H1324" s="33">
        <v>18.690000000000001</v>
      </c>
      <c r="I1324" s="33">
        <v>20.73</v>
      </c>
      <c r="J1324" s="33">
        <v>16.64</v>
      </c>
      <c r="K1324" s="33">
        <v>18.05</v>
      </c>
    </row>
    <row r="1325" spans="1:11" x14ac:dyDescent="0.3">
      <c r="A1325" s="20" t="s">
        <v>1824</v>
      </c>
      <c r="B1325" s="28" t="s">
        <v>1823</v>
      </c>
      <c r="C1325" s="31" t="s">
        <v>3963</v>
      </c>
      <c r="D1325" s="33">
        <v>12.74</v>
      </c>
      <c r="E1325" s="33">
        <v>15.39</v>
      </c>
      <c r="F1325" s="33">
        <v>15.69</v>
      </c>
      <c r="G1325" s="33">
        <v>16.39</v>
      </c>
      <c r="H1325" s="33">
        <v>18.690000000000001</v>
      </c>
      <c r="I1325" s="33">
        <v>20.73</v>
      </c>
      <c r="J1325" s="33">
        <v>16.64</v>
      </c>
      <c r="K1325" s="33">
        <v>18.05</v>
      </c>
    </row>
    <row r="1326" spans="1:11" x14ac:dyDescent="0.3">
      <c r="A1326" s="20" t="s">
        <v>1822</v>
      </c>
      <c r="B1326" s="28" t="s">
        <v>1821</v>
      </c>
      <c r="C1326" s="31" t="s">
        <v>3963</v>
      </c>
      <c r="D1326" s="33">
        <v>12.74</v>
      </c>
      <c r="E1326" s="33">
        <v>15.39</v>
      </c>
      <c r="F1326" s="33">
        <v>15.69</v>
      </c>
      <c r="G1326" s="33">
        <v>16.39</v>
      </c>
      <c r="H1326" s="33">
        <v>18.690000000000001</v>
      </c>
      <c r="I1326" s="33">
        <v>20.73</v>
      </c>
      <c r="J1326" s="33">
        <v>16.64</v>
      </c>
      <c r="K1326" s="33">
        <v>18.05</v>
      </c>
    </row>
    <row r="1327" spans="1:11" x14ac:dyDescent="0.3">
      <c r="A1327" s="20" t="s">
        <v>1820</v>
      </c>
      <c r="B1327" s="28" t="s">
        <v>3987</v>
      </c>
      <c r="C1327" s="31" t="s">
        <v>3963</v>
      </c>
      <c r="D1327" s="33">
        <v>12.74</v>
      </c>
      <c r="E1327" s="33">
        <v>15.39</v>
      </c>
      <c r="F1327" s="33">
        <v>15.69</v>
      </c>
      <c r="G1327" s="33">
        <v>16.39</v>
      </c>
      <c r="H1327" s="33">
        <v>18.690000000000001</v>
      </c>
      <c r="I1327" s="33">
        <v>20.73</v>
      </c>
      <c r="J1327" s="33">
        <v>16.64</v>
      </c>
      <c r="K1327" s="33">
        <v>18.05</v>
      </c>
    </row>
    <row r="1328" spans="1:11" x14ac:dyDescent="0.3">
      <c r="A1328" s="20" t="s">
        <v>1819</v>
      </c>
      <c r="B1328" s="28" t="s">
        <v>3986</v>
      </c>
      <c r="C1328" s="31" t="s">
        <v>3963</v>
      </c>
      <c r="D1328" s="33">
        <v>12.74</v>
      </c>
      <c r="E1328" s="33">
        <v>15.39</v>
      </c>
      <c r="F1328" s="33">
        <v>15.69</v>
      </c>
      <c r="G1328" s="33">
        <v>16.39</v>
      </c>
      <c r="H1328" s="33">
        <v>18.690000000000001</v>
      </c>
      <c r="I1328" s="33">
        <v>20.73</v>
      </c>
      <c r="J1328" s="33">
        <v>16.64</v>
      </c>
      <c r="K1328" s="33">
        <v>18.05</v>
      </c>
    </row>
    <row r="1329" spans="1:11" x14ac:dyDescent="0.3">
      <c r="A1329" s="20" t="s">
        <v>1818</v>
      </c>
      <c r="B1329" s="28" t="s">
        <v>3985</v>
      </c>
      <c r="C1329" s="31" t="s">
        <v>3963</v>
      </c>
      <c r="D1329" s="33">
        <v>12.74</v>
      </c>
      <c r="E1329" s="33">
        <v>15.39</v>
      </c>
      <c r="F1329" s="33">
        <v>15.69</v>
      </c>
      <c r="G1329" s="33">
        <v>16.39</v>
      </c>
      <c r="H1329" s="33">
        <v>18.690000000000001</v>
      </c>
      <c r="I1329" s="33">
        <v>20.73</v>
      </c>
      <c r="J1329" s="33">
        <v>16.64</v>
      </c>
      <c r="K1329" s="33">
        <v>18.05</v>
      </c>
    </row>
    <row r="1330" spans="1:11" x14ac:dyDescent="0.3">
      <c r="A1330" s="20" t="s">
        <v>4635</v>
      </c>
      <c r="B1330" s="28" t="s">
        <v>4636</v>
      </c>
      <c r="C1330" s="34" t="s">
        <v>3956</v>
      </c>
      <c r="D1330" s="33">
        <v>30.845359999999999</v>
      </c>
      <c r="E1330" s="33">
        <v>35.43</v>
      </c>
      <c r="F1330" s="33">
        <v>35.950000000000003</v>
      </c>
      <c r="G1330" s="33">
        <v>37.159999999999997</v>
      </c>
      <c r="H1330" s="33">
        <v>41.13</v>
      </c>
      <c r="I1330" s="33">
        <v>44.66</v>
      </c>
      <c r="J1330" s="33">
        <v>37.590000000000003</v>
      </c>
      <c r="K1330" s="33">
        <v>40.03</v>
      </c>
    </row>
    <row r="1331" spans="1:11" x14ac:dyDescent="0.3">
      <c r="A1331" s="20" t="s">
        <v>4637</v>
      </c>
      <c r="B1331" s="28" t="s">
        <v>4638</v>
      </c>
      <c r="C1331" s="34" t="s">
        <v>3956</v>
      </c>
      <c r="D1331" s="33">
        <v>28.827199999999994</v>
      </c>
      <c r="E1331" s="33">
        <v>33.270000000000003</v>
      </c>
      <c r="F1331" s="33">
        <v>33.770000000000003</v>
      </c>
      <c r="G1331" s="33">
        <v>34.94</v>
      </c>
      <c r="H1331" s="33">
        <v>38.799999999999997</v>
      </c>
      <c r="I1331" s="33">
        <v>42.22</v>
      </c>
      <c r="J1331" s="33">
        <v>35.36</v>
      </c>
      <c r="K1331" s="33">
        <v>37.729999999999997</v>
      </c>
    </row>
    <row r="1332" spans="1:11" x14ac:dyDescent="0.3">
      <c r="A1332" s="20" t="s">
        <v>4639</v>
      </c>
      <c r="B1332" s="28" t="s">
        <v>4636</v>
      </c>
      <c r="C1332" s="34" t="s">
        <v>3956</v>
      </c>
      <c r="D1332" s="33">
        <v>27.470819999999996</v>
      </c>
      <c r="E1332" s="33">
        <v>31.71</v>
      </c>
      <c r="F1332" s="33">
        <v>32.19</v>
      </c>
      <c r="G1332" s="33">
        <v>33.31</v>
      </c>
      <c r="H1332" s="33">
        <v>36.979999999999997</v>
      </c>
      <c r="I1332" s="33">
        <v>40.25</v>
      </c>
      <c r="J1332" s="33">
        <v>33.71</v>
      </c>
      <c r="K1332" s="33">
        <v>35.96</v>
      </c>
    </row>
    <row r="1333" spans="1:11" x14ac:dyDescent="0.3">
      <c r="A1333" s="20" t="s">
        <v>4640</v>
      </c>
      <c r="B1333" s="28" t="s">
        <v>4641</v>
      </c>
      <c r="C1333" s="34" t="s">
        <v>3956</v>
      </c>
      <c r="D1333" s="33">
        <v>31.005919999999996</v>
      </c>
      <c r="E1333" s="33">
        <v>35.61</v>
      </c>
      <c r="F1333" s="33">
        <v>36.130000000000003</v>
      </c>
      <c r="G1333" s="33">
        <v>37.35</v>
      </c>
      <c r="H1333" s="33">
        <v>41.35</v>
      </c>
      <c r="I1333" s="33">
        <v>44.89</v>
      </c>
      <c r="J1333" s="33">
        <v>37.78</v>
      </c>
      <c r="K1333" s="33">
        <v>40.229999999999997</v>
      </c>
    </row>
    <row r="1334" spans="1:11" x14ac:dyDescent="0.3">
      <c r="A1334" s="20" t="s">
        <v>4642</v>
      </c>
      <c r="B1334" s="28" t="s">
        <v>5327</v>
      </c>
      <c r="C1334" s="34" t="s">
        <v>3956</v>
      </c>
      <c r="D1334" s="33">
        <v>28.758400000000002</v>
      </c>
      <c r="E1334" s="33">
        <v>33.19</v>
      </c>
      <c r="F1334" s="33">
        <v>33.69</v>
      </c>
      <c r="G1334" s="33">
        <v>34.86</v>
      </c>
      <c r="H1334" s="33">
        <v>38.71</v>
      </c>
      <c r="I1334" s="33">
        <v>42.12</v>
      </c>
      <c r="J1334" s="33">
        <v>35.28</v>
      </c>
      <c r="K1334" s="33">
        <v>37.64</v>
      </c>
    </row>
    <row r="1335" spans="1:11" x14ac:dyDescent="0.3">
      <c r="A1335" s="20" t="s">
        <v>4643</v>
      </c>
      <c r="B1335" s="28" t="s">
        <v>4644</v>
      </c>
      <c r="C1335" s="34" t="s">
        <v>3956</v>
      </c>
      <c r="D1335" s="33">
        <v>27.19594</v>
      </c>
      <c r="E1335" s="33">
        <v>31.39</v>
      </c>
      <c r="F1335" s="33">
        <v>31.87</v>
      </c>
      <c r="G1335" s="33">
        <v>32.97</v>
      </c>
      <c r="H1335" s="33">
        <v>36.61</v>
      </c>
      <c r="I1335" s="33">
        <v>39.840000000000003</v>
      </c>
      <c r="J1335" s="33">
        <v>33.369999999999997</v>
      </c>
      <c r="K1335" s="33">
        <v>35.6</v>
      </c>
    </row>
    <row r="1336" spans="1:11" x14ac:dyDescent="0.3">
      <c r="A1336" s="20" t="s">
        <v>4645</v>
      </c>
      <c r="B1336" s="28" t="s">
        <v>4646</v>
      </c>
      <c r="C1336" s="34" t="s">
        <v>3956</v>
      </c>
      <c r="D1336" s="33">
        <v>2.9198399999999998</v>
      </c>
      <c r="E1336" s="33">
        <v>3.39</v>
      </c>
      <c r="F1336" s="33">
        <v>3.44</v>
      </c>
      <c r="G1336" s="33">
        <v>3.56</v>
      </c>
      <c r="H1336" s="33">
        <v>3.97</v>
      </c>
      <c r="I1336" s="33">
        <v>4.33</v>
      </c>
      <c r="J1336" s="33">
        <v>3.61</v>
      </c>
      <c r="K1336" s="33">
        <v>3.85</v>
      </c>
    </row>
    <row r="1337" spans="1:11" x14ac:dyDescent="0.3">
      <c r="A1337" s="20" t="s">
        <v>4902</v>
      </c>
      <c r="B1337" s="28" t="s">
        <v>4903</v>
      </c>
      <c r="C1337" s="31" t="s">
        <v>3956</v>
      </c>
      <c r="D1337" s="33">
        <v>3.2</v>
      </c>
      <c r="E1337" s="33">
        <v>3.39</v>
      </c>
      <c r="F1337" s="33">
        <v>3.41</v>
      </c>
      <c r="G1337" s="33">
        <v>3.46</v>
      </c>
      <c r="H1337" s="33">
        <v>3.62</v>
      </c>
      <c r="I1337" s="33">
        <v>3.77</v>
      </c>
      <c r="J1337" s="33">
        <v>3.48</v>
      </c>
      <c r="K1337" s="33">
        <v>3.58</v>
      </c>
    </row>
    <row r="1338" spans="1:11" x14ac:dyDescent="0.3">
      <c r="A1338" s="20" t="s">
        <v>4904</v>
      </c>
      <c r="B1338" s="28" t="s">
        <v>4905</v>
      </c>
      <c r="C1338" s="31" t="s">
        <v>3956</v>
      </c>
      <c r="D1338" s="33"/>
      <c r="E1338" s="33">
        <v>14.28</v>
      </c>
      <c r="F1338" s="33">
        <v>14.52</v>
      </c>
      <c r="G1338" s="33">
        <v>15.09</v>
      </c>
      <c r="H1338" s="33">
        <v>16.97</v>
      </c>
      <c r="I1338" s="33">
        <v>18.64</v>
      </c>
      <c r="J1338" s="33">
        <v>15.3</v>
      </c>
      <c r="K1338" s="33">
        <v>16.45</v>
      </c>
    </row>
    <row r="1339" spans="1:11" x14ac:dyDescent="0.3">
      <c r="A1339" s="20" t="s">
        <v>4906</v>
      </c>
      <c r="B1339" s="28" t="s">
        <v>4907</v>
      </c>
      <c r="C1339" s="31" t="s">
        <v>3956</v>
      </c>
      <c r="D1339" s="33"/>
      <c r="E1339" s="33">
        <v>7.58</v>
      </c>
      <c r="F1339" s="33">
        <v>7.71</v>
      </c>
      <c r="G1339" s="33">
        <v>8.01</v>
      </c>
      <c r="H1339" s="33">
        <v>9</v>
      </c>
      <c r="I1339" s="33">
        <v>9.8800000000000008</v>
      </c>
      <c r="J1339" s="33">
        <v>8.1199999999999992</v>
      </c>
      <c r="K1339" s="33">
        <v>8.73</v>
      </c>
    </row>
    <row r="1340" spans="1:11" x14ac:dyDescent="0.3">
      <c r="A1340" s="20" t="s">
        <v>5321</v>
      </c>
      <c r="B1340" s="28" t="s">
        <v>4905</v>
      </c>
      <c r="C1340" s="31" t="s">
        <v>3956</v>
      </c>
      <c r="D1340" s="33">
        <v>8.9600000000000009</v>
      </c>
      <c r="E1340" s="33">
        <v>10.32</v>
      </c>
      <c r="F1340" s="33">
        <v>10.47</v>
      </c>
      <c r="G1340" s="33">
        <v>10.83</v>
      </c>
      <c r="H1340" s="33">
        <v>12.01</v>
      </c>
      <c r="I1340" s="33">
        <v>13.05</v>
      </c>
      <c r="J1340" s="33">
        <v>10.96</v>
      </c>
      <c r="K1340" s="33">
        <v>11.68</v>
      </c>
    </row>
    <row r="1341" spans="1:11" x14ac:dyDescent="0.3">
      <c r="A1341" s="20" t="s">
        <v>4908</v>
      </c>
      <c r="B1341" s="28" t="s">
        <v>4905</v>
      </c>
      <c r="C1341" s="31" t="s">
        <v>3956</v>
      </c>
      <c r="D1341" s="33"/>
      <c r="E1341" s="33">
        <v>15.31</v>
      </c>
      <c r="F1341" s="33">
        <v>15.56</v>
      </c>
      <c r="G1341" s="33">
        <v>16.12</v>
      </c>
      <c r="H1341" s="33">
        <v>17.97</v>
      </c>
      <c r="I1341" s="33">
        <v>19.62</v>
      </c>
      <c r="J1341" s="33">
        <v>16.32</v>
      </c>
      <c r="K1341" s="33">
        <v>17.46</v>
      </c>
    </row>
    <row r="1342" spans="1:11" x14ac:dyDescent="0.3">
      <c r="A1342" s="20" t="s">
        <v>5322</v>
      </c>
      <c r="B1342" s="28" t="s">
        <v>4905</v>
      </c>
      <c r="C1342" s="31" t="s">
        <v>3956</v>
      </c>
      <c r="D1342" s="33">
        <v>9.8967999999999972</v>
      </c>
      <c r="E1342" s="33">
        <v>11.43</v>
      </c>
      <c r="F1342" s="33">
        <v>11.61</v>
      </c>
      <c r="G1342" s="33">
        <v>12.01</v>
      </c>
      <c r="H1342" s="33">
        <v>13.35</v>
      </c>
      <c r="I1342" s="33">
        <v>14.53</v>
      </c>
      <c r="J1342" s="33">
        <v>12.16</v>
      </c>
      <c r="K1342" s="33">
        <v>12.98</v>
      </c>
    </row>
    <row r="1343" spans="1:11" x14ac:dyDescent="0.3">
      <c r="A1343" s="20" t="s">
        <v>4909</v>
      </c>
      <c r="B1343" s="28" t="s">
        <v>4910</v>
      </c>
      <c r="C1343" s="31" t="s">
        <v>3956</v>
      </c>
      <c r="D1343" s="33">
        <v>7.9905600000000003</v>
      </c>
      <c r="E1343" s="33">
        <v>9.2799999999999994</v>
      </c>
      <c r="F1343" s="33">
        <v>9.42</v>
      </c>
      <c r="G1343" s="33">
        <v>9.76</v>
      </c>
      <c r="H1343" s="33">
        <v>10.88</v>
      </c>
      <c r="I1343" s="33">
        <v>11.87</v>
      </c>
      <c r="J1343" s="33">
        <v>9.89</v>
      </c>
      <c r="K1343" s="33">
        <v>10.57</v>
      </c>
    </row>
    <row r="1344" spans="1:11" x14ac:dyDescent="0.3">
      <c r="A1344" s="20" t="s">
        <v>4911</v>
      </c>
      <c r="B1344" s="28" t="s">
        <v>4910</v>
      </c>
      <c r="C1344" s="31" t="s">
        <v>3956</v>
      </c>
      <c r="D1344" s="33"/>
      <c r="E1344" s="33">
        <v>15.54</v>
      </c>
      <c r="F1344" s="33">
        <v>15.81</v>
      </c>
      <c r="G1344" s="33">
        <v>16.43</v>
      </c>
      <c r="H1344" s="33">
        <v>18.47</v>
      </c>
      <c r="I1344" s="33">
        <v>20.27</v>
      </c>
      <c r="J1344" s="33">
        <v>16.649999999999999</v>
      </c>
      <c r="K1344" s="33">
        <v>17.899999999999999</v>
      </c>
    </row>
    <row r="1345" spans="1:11" x14ac:dyDescent="0.3">
      <c r="A1345" s="20" t="s">
        <v>4912</v>
      </c>
      <c r="B1345" s="28" t="s">
        <v>4905</v>
      </c>
      <c r="C1345" s="31" t="s">
        <v>3956</v>
      </c>
      <c r="D1345" s="33"/>
      <c r="E1345" s="33">
        <v>13.71</v>
      </c>
      <c r="F1345" s="33">
        <v>13.93</v>
      </c>
      <c r="G1345" s="33">
        <v>14.44</v>
      </c>
      <c r="H1345" s="33">
        <v>16.100000000000001</v>
      </c>
      <c r="I1345" s="33">
        <v>17.57</v>
      </c>
      <c r="J1345" s="33">
        <v>14.62</v>
      </c>
      <c r="K1345" s="33">
        <v>15.63</v>
      </c>
    </row>
    <row r="1346" spans="1:11" x14ac:dyDescent="0.3">
      <c r="A1346" s="20" t="s">
        <v>4913</v>
      </c>
      <c r="B1346" s="28" t="s">
        <v>4905</v>
      </c>
      <c r="C1346" s="31" t="s">
        <v>3956</v>
      </c>
      <c r="D1346" s="33"/>
      <c r="E1346" s="33">
        <v>11.7</v>
      </c>
      <c r="F1346" s="33">
        <v>11.88</v>
      </c>
      <c r="G1346" s="33">
        <v>12.32</v>
      </c>
      <c r="H1346" s="33">
        <v>13.73</v>
      </c>
      <c r="I1346" s="33">
        <v>14.98</v>
      </c>
      <c r="J1346" s="33">
        <v>12.47</v>
      </c>
      <c r="K1346" s="33">
        <v>13.34</v>
      </c>
    </row>
    <row r="1347" spans="1:11" x14ac:dyDescent="0.3">
      <c r="A1347" s="20" t="s">
        <v>4914</v>
      </c>
      <c r="B1347" s="28" t="s">
        <v>4905</v>
      </c>
      <c r="C1347" s="31" t="s">
        <v>3956</v>
      </c>
      <c r="D1347" s="33"/>
      <c r="E1347" s="33">
        <v>18.559999999999999</v>
      </c>
      <c r="F1347" s="33">
        <v>18.850000000000001</v>
      </c>
      <c r="G1347" s="33">
        <v>19.54</v>
      </c>
      <c r="H1347" s="33">
        <v>21.78</v>
      </c>
      <c r="I1347" s="33">
        <v>23.78</v>
      </c>
      <c r="J1347" s="33">
        <v>19.78</v>
      </c>
      <c r="K1347" s="33">
        <v>21.16</v>
      </c>
    </row>
    <row r="1348" spans="1:11" x14ac:dyDescent="0.3">
      <c r="A1348" s="20" t="s">
        <v>4915</v>
      </c>
      <c r="B1348" s="28" t="s">
        <v>4916</v>
      </c>
      <c r="C1348" s="31" t="s">
        <v>3956</v>
      </c>
      <c r="D1348" s="33"/>
      <c r="E1348" s="33">
        <v>26.56</v>
      </c>
      <c r="F1348" s="33">
        <v>26.96</v>
      </c>
      <c r="G1348" s="33">
        <v>27.91</v>
      </c>
      <c r="H1348" s="33">
        <v>31.02</v>
      </c>
      <c r="I1348" s="33">
        <v>33.78</v>
      </c>
      <c r="J1348" s="33">
        <v>28.25</v>
      </c>
      <c r="K1348" s="33">
        <v>30.16</v>
      </c>
    </row>
    <row r="1349" spans="1:11" x14ac:dyDescent="0.3">
      <c r="A1349" s="20" t="s">
        <v>4917</v>
      </c>
      <c r="B1349" s="28" t="s">
        <v>4918</v>
      </c>
      <c r="C1349" s="31" t="s">
        <v>3956</v>
      </c>
      <c r="D1349" s="33"/>
      <c r="E1349" s="33">
        <v>75.19</v>
      </c>
      <c r="F1349" s="33">
        <v>76.14</v>
      </c>
      <c r="G1349" s="33">
        <v>78.37</v>
      </c>
      <c r="H1349" s="33">
        <v>85.7</v>
      </c>
      <c r="I1349" s="33">
        <v>92.19</v>
      </c>
      <c r="J1349" s="33">
        <v>79.17</v>
      </c>
      <c r="K1349" s="33">
        <v>83.66</v>
      </c>
    </row>
    <row r="1350" spans="1:11" x14ac:dyDescent="0.3">
      <c r="A1350" s="20" t="s">
        <v>4919</v>
      </c>
      <c r="B1350" s="28" t="s">
        <v>4918</v>
      </c>
      <c r="C1350" s="31" t="s">
        <v>3956</v>
      </c>
      <c r="D1350" s="33"/>
      <c r="E1350" s="33">
        <v>66.400000000000006</v>
      </c>
      <c r="F1350" s="33">
        <v>67.319999999999993</v>
      </c>
      <c r="G1350" s="33">
        <v>69.48</v>
      </c>
      <c r="H1350" s="33">
        <v>76.58</v>
      </c>
      <c r="I1350" s="33">
        <v>82.87</v>
      </c>
      <c r="J1350" s="33">
        <v>70.25</v>
      </c>
      <c r="K1350" s="33">
        <v>74.599999999999994</v>
      </c>
    </row>
    <row r="1351" spans="1:11" x14ac:dyDescent="0.3">
      <c r="A1351" s="20" t="s">
        <v>4920</v>
      </c>
      <c r="B1351" s="28" t="s">
        <v>4918</v>
      </c>
      <c r="C1351" s="31" t="s">
        <v>3956</v>
      </c>
      <c r="D1351" s="33"/>
      <c r="E1351" s="33">
        <v>75.2</v>
      </c>
      <c r="F1351" s="33">
        <v>76.22</v>
      </c>
      <c r="G1351" s="33">
        <v>78.58</v>
      </c>
      <c r="H1351" s="33">
        <v>86.34</v>
      </c>
      <c r="I1351" s="33">
        <v>93.23</v>
      </c>
      <c r="J1351" s="33">
        <v>79.42</v>
      </c>
      <c r="K1351" s="33">
        <v>84.18</v>
      </c>
    </row>
    <row r="1352" spans="1:11" x14ac:dyDescent="0.3">
      <c r="A1352" s="20" t="s">
        <v>4921</v>
      </c>
      <c r="B1352" s="28" t="s">
        <v>4918</v>
      </c>
      <c r="C1352" s="31" t="s">
        <v>3956</v>
      </c>
      <c r="D1352" s="33"/>
      <c r="E1352" s="33">
        <v>67.099999999999994</v>
      </c>
      <c r="F1352" s="33">
        <v>68.099999999999994</v>
      </c>
      <c r="G1352" s="33">
        <v>70.45</v>
      </c>
      <c r="H1352" s="33">
        <v>78.16</v>
      </c>
      <c r="I1352" s="33">
        <v>84.99</v>
      </c>
      <c r="J1352" s="33">
        <v>71.290000000000006</v>
      </c>
      <c r="K1352" s="33">
        <v>76.010000000000005</v>
      </c>
    </row>
    <row r="1353" spans="1:11" x14ac:dyDescent="0.3">
      <c r="A1353" s="20" t="s">
        <v>4922</v>
      </c>
      <c r="B1353" s="28" t="s">
        <v>4918</v>
      </c>
      <c r="C1353" s="31" t="s">
        <v>3956</v>
      </c>
      <c r="D1353" s="33"/>
      <c r="E1353" s="33">
        <v>81.13</v>
      </c>
      <c r="F1353" s="33">
        <v>82.21</v>
      </c>
      <c r="G1353" s="33">
        <v>84.74</v>
      </c>
      <c r="H1353" s="33">
        <v>93.05</v>
      </c>
      <c r="I1353" s="33">
        <v>100.41</v>
      </c>
      <c r="J1353" s="33">
        <v>85.64</v>
      </c>
      <c r="K1353" s="33">
        <v>90.74</v>
      </c>
    </row>
    <row r="1354" spans="1:11" x14ac:dyDescent="0.3">
      <c r="A1354" s="20" t="s">
        <v>4923</v>
      </c>
      <c r="B1354" s="28" t="s">
        <v>4918</v>
      </c>
      <c r="C1354" s="31" t="s">
        <v>3956</v>
      </c>
      <c r="D1354" s="33"/>
      <c r="E1354" s="33">
        <v>78.55</v>
      </c>
      <c r="F1354" s="33">
        <v>79.63</v>
      </c>
      <c r="G1354" s="33">
        <v>82.16</v>
      </c>
      <c r="H1354" s="33">
        <v>90.48</v>
      </c>
      <c r="I1354" s="33">
        <v>97.86</v>
      </c>
      <c r="J1354" s="33">
        <v>83.07</v>
      </c>
      <c r="K1354" s="33">
        <v>88.17</v>
      </c>
    </row>
    <row r="1355" spans="1:11" x14ac:dyDescent="0.3">
      <c r="A1355" s="20" t="s">
        <v>4924</v>
      </c>
      <c r="B1355" s="28" t="s">
        <v>4918</v>
      </c>
      <c r="C1355" s="31" t="s">
        <v>3956</v>
      </c>
      <c r="D1355" s="33"/>
      <c r="E1355" s="33">
        <v>87.96</v>
      </c>
      <c r="F1355" s="33">
        <v>89.14</v>
      </c>
      <c r="G1355" s="33">
        <v>91.89</v>
      </c>
      <c r="H1355" s="33">
        <v>100.94</v>
      </c>
      <c r="I1355" s="33">
        <v>108.97</v>
      </c>
      <c r="J1355" s="33">
        <v>92.88</v>
      </c>
      <c r="K1355" s="33">
        <v>98.42</v>
      </c>
    </row>
    <row r="1356" spans="1:11" x14ac:dyDescent="0.3">
      <c r="A1356" s="20" t="s">
        <v>4925</v>
      </c>
      <c r="B1356" s="28" t="s">
        <v>4918</v>
      </c>
      <c r="C1356" s="31" t="s">
        <v>3956</v>
      </c>
      <c r="D1356" s="33"/>
      <c r="E1356" s="33">
        <v>79.989999999999995</v>
      </c>
      <c r="F1356" s="33">
        <v>81.040000000000006</v>
      </c>
      <c r="G1356" s="33">
        <v>83.47</v>
      </c>
      <c r="H1356" s="33">
        <v>91.46</v>
      </c>
      <c r="I1356" s="33">
        <v>98.56</v>
      </c>
      <c r="J1356" s="33">
        <v>84.34</v>
      </c>
      <c r="K1356" s="33">
        <v>89.24</v>
      </c>
    </row>
    <row r="1357" spans="1:11" x14ac:dyDescent="0.3">
      <c r="A1357" s="20" t="s">
        <v>4926</v>
      </c>
      <c r="B1357" s="28" t="s">
        <v>4918</v>
      </c>
      <c r="C1357" s="31" t="s">
        <v>3956</v>
      </c>
      <c r="D1357" s="33"/>
      <c r="E1357" s="33">
        <v>121.73</v>
      </c>
      <c r="F1357" s="33">
        <v>123.33</v>
      </c>
      <c r="G1357" s="33">
        <v>127.06</v>
      </c>
      <c r="H1357" s="33">
        <v>139.32</v>
      </c>
      <c r="I1357" s="33">
        <v>150.19</v>
      </c>
      <c r="J1357" s="33">
        <v>128.38999999999999</v>
      </c>
      <c r="K1357" s="33">
        <v>135.9</v>
      </c>
    </row>
    <row r="1358" spans="1:11" x14ac:dyDescent="0.3">
      <c r="A1358" s="20" t="s">
        <v>4927</v>
      </c>
      <c r="B1358" s="28" t="s">
        <v>4918</v>
      </c>
      <c r="C1358" s="31" t="s">
        <v>3956</v>
      </c>
      <c r="D1358" s="33"/>
      <c r="E1358" s="33">
        <v>74.67</v>
      </c>
      <c r="F1358" s="33">
        <v>75.75</v>
      </c>
      <c r="G1358" s="33">
        <v>78.27</v>
      </c>
      <c r="H1358" s="33">
        <v>86.57</v>
      </c>
      <c r="I1358" s="33">
        <v>93.93</v>
      </c>
      <c r="J1358" s="33">
        <v>79.180000000000007</v>
      </c>
      <c r="K1358" s="33">
        <v>84.26</v>
      </c>
    </row>
    <row r="1359" spans="1:11" x14ac:dyDescent="0.3">
      <c r="A1359" s="20" t="s">
        <v>4928</v>
      </c>
      <c r="B1359" s="28" t="s">
        <v>4918</v>
      </c>
      <c r="C1359" s="31" t="s">
        <v>3956</v>
      </c>
      <c r="D1359" s="33"/>
      <c r="E1359" s="33">
        <v>73.06</v>
      </c>
      <c r="F1359" s="33">
        <v>74.12</v>
      </c>
      <c r="G1359" s="33">
        <v>76.59</v>
      </c>
      <c r="H1359" s="33">
        <v>84.72</v>
      </c>
      <c r="I1359" s="33">
        <v>91.92</v>
      </c>
      <c r="J1359" s="33">
        <v>77.48</v>
      </c>
      <c r="K1359" s="33">
        <v>82.46</v>
      </c>
    </row>
    <row r="1360" spans="1:11" x14ac:dyDescent="0.3">
      <c r="A1360" s="20" t="s">
        <v>4929</v>
      </c>
      <c r="B1360" s="28" t="s">
        <v>4918</v>
      </c>
      <c r="C1360" s="31" t="s">
        <v>3956</v>
      </c>
      <c r="D1360" s="33"/>
      <c r="E1360" s="33">
        <v>111.92</v>
      </c>
      <c r="F1360" s="33">
        <v>113.52</v>
      </c>
      <c r="G1360" s="33">
        <v>117.25</v>
      </c>
      <c r="H1360" s="33">
        <v>129.5</v>
      </c>
      <c r="I1360" s="33">
        <v>140.37</v>
      </c>
      <c r="J1360" s="33">
        <v>118.58</v>
      </c>
      <c r="K1360" s="33">
        <v>126.09</v>
      </c>
    </row>
    <row r="1361" spans="1:11" x14ac:dyDescent="0.3">
      <c r="A1361" s="20" t="s">
        <v>4930</v>
      </c>
      <c r="B1361" s="28" t="s">
        <v>4918</v>
      </c>
      <c r="C1361" s="31" t="s">
        <v>3956</v>
      </c>
      <c r="D1361" s="33"/>
      <c r="E1361" s="33">
        <v>90.73</v>
      </c>
      <c r="F1361" s="33">
        <v>91.88</v>
      </c>
      <c r="G1361" s="33">
        <v>94.56</v>
      </c>
      <c r="H1361" s="33">
        <v>103.36</v>
      </c>
      <c r="I1361" s="33">
        <v>111.16</v>
      </c>
      <c r="J1361" s="33">
        <v>95.52</v>
      </c>
      <c r="K1361" s="33">
        <v>100.91</v>
      </c>
    </row>
    <row r="1362" spans="1:11" x14ac:dyDescent="0.3">
      <c r="A1362" s="20" t="s">
        <v>4931</v>
      </c>
      <c r="B1362" s="28" t="s">
        <v>4932</v>
      </c>
      <c r="C1362" s="31" t="s">
        <v>3956</v>
      </c>
      <c r="D1362" s="33"/>
      <c r="E1362" s="33">
        <v>20.010000000000002</v>
      </c>
      <c r="F1362" s="33">
        <v>20.28</v>
      </c>
      <c r="G1362" s="33">
        <v>20.92</v>
      </c>
      <c r="H1362" s="33">
        <v>23</v>
      </c>
      <c r="I1362" s="33">
        <v>24.84</v>
      </c>
      <c r="J1362" s="33">
        <v>21.14</v>
      </c>
      <c r="K1362" s="33">
        <v>22.42</v>
      </c>
    </row>
    <row r="1363" spans="1:11" x14ac:dyDescent="0.3">
      <c r="A1363" s="20" t="s">
        <v>4933</v>
      </c>
      <c r="B1363" s="28" t="s">
        <v>4934</v>
      </c>
      <c r="C1363" s="31" t="s">
        <v>3956</v>
      </c>
      <c r="D1363" s="33">
        <v>40.74494</v>
      </c>
      <c r="E1363" s="33">
        <v>45.81</v>
      </c>
      <c r="F1363" s="33">
        <v>46.38</v>
      </c>
      <c r="G1363" s="33">
        <v>47.72</v>
      </c>
      <c r="H1363" s="33">
        <v>52.11</v>
      </c>
      <c r="I1363" s="33">
        <v>56.01</v>
      </c>
      <c r="J1363" s="33">
        <v>48.2</v>
      </c>
      <c r="K1363" s="33">
        <v>50.89</v>
      </c>
    </row>
    <row r="1364" spans="1:11" x14ac:dyDescent="0.3">
      <c r="A1364" s="20" t="s">
        <v>4935</v>
      </c>
      <c r="B1364" s="28" t="s">
        <v>4936</v>
      </c>
      <c r="C1364" s="31" t="s">
        <v>3956</v>
      </c>
      <c r="D1364" s="33"/>
      <c r="E1364" s="33">
        <v>44.77</v>
      </c>
      <c r="F1364" s="33">
        <v>45.38</v>
      </c>
      <c r="G1364" s="33">
        <v>46.82</v>
      </c>
      <c r="H1364" s="33">
        <v>51.54</v>
      </c>
      <c r="I1364" s="33">
        <v>55.72</v>
      </c>
      <c r="J1364" s="33">
        <v>47.33</v>
      </c>
      <c r="K1364" s="33">
        <v>50.22</v>
      </c>
    </row>
    <row r="1365" spans="1:11" x14ac:dyDescent="0.3">
      <c r="A1365" s="20" t="s">
        <v>4937</v>
      </c>
      <c r="B1365" s="28" t="s">
        <v>4936</v>
      </c>
      <c r="C1365" s="31" t="s">
        <v>3956</v>
      </c>
      <c r="D1365" s="33"/>
      <c r="E1365" s="33">
        <v>40.47</v>
      </c>
      <c r="F1365" s="33">
        <v>41.01</v>
      </c>
      <c r="G1365" s="33">
        <v>42.27</v>
      </c>
      <c r="H1365" s="33">
        <v>46.43</v>
      </c>
      <c r="I1365" s="33">
        <v>50.12</v>
      </c>
      <c r="J1365" s="33">
        <v>42.73</v>
      </c>
      <c r="K1365" s="33">
        <v>45.27</v>
      </c>
    </row>
    <row r="1366" spans="1:11" x14ac:dyDescent="0.3">
      <c r="A1366" s="20" t="s">
        <v>4938</v>
      </c>
      <c r="B1366" s="28" t="s">
        <v>4939</v>
      </c>
      <c r="C1366" s="31" t="s">
        <v>3956</v>
      </c>
      <c r="D1366" s="33"/>
      <c r="E1366" s="33">
        <v>21.14</v>
      </c>
      <c r="F1366" s="33">
        <v>21.43</v>
      </c>
      <c r="G1366" s="33">
        <v>22.1</v>
      </c>
      <c r="H1366" s="33">
        <v>24.31</v>
      </c>
      <c r="I1366" s="33">
        <v>26.28</v>
      </c>
      <c r="J1366" s="33">
        <v>22.34</v>
      </c>
      <c r="K1366" s="33">
        <v>23.7</v>
      </c>
    </row>
    <row r="1367" spans="1:11" x14ac:dyDescent="0.3">
      <c r="A1367" s="20" t="s">
        <v>4940</v>
      </c>
      <c r="B1367" s="28" t="s">
        <v>4941</v>
      </c>
      <c r="C1367" s="31" t="s">
        <v>3956</v>
      </c>
      <c r="D1367" s="33"/>
      <c r="E1367" s="33">
        <v>19.850000000000001</v>
      </c>
      <c r="F1367" s="33">
        <v>20.12</v>
      </c>
      <c r="G1367" s="33">
        <v>20.74</v>
      </c>
      <c r="H1367" s="33">
        <v>22.8</v>
      </c>
      <c r="I1367" s="33">
        <v>24.62</v>
      </c>
      <c r="J1367" s="33">
        <v>20.97</v>
      </c>
      <c r="K1367" s="33">
        <v>22.23</v>
      </c>
    </row>
    <row r="1368" spans="1:11" x14ac:dyDescent="0.3">
      <c r="A1368" s="20" t="s">
        <v>4942</v>
      </c>
      <c r="B1368" s="28" t="s">
        <v>4943</v>
      </c>
      <c r="C1368" s="31" t="s">
        <v>3956</v>
      </c>
      <c r="D1368" s="33"/>
      <c r="E1368" s="33">
        <v>37.520000000000003</v>
      </c>
      <c r="F1368" s="33">
        <v>38.03</v>
      </c>
      <c r="G1368" s="33">
        <v>39.200000000000003</v>
      </c>
      <c r="H1368" s="33">
        <v>43.05</v>
      </c>
      <c r="I1368" s="33">
        <v>46.47</v>
      </c>
      <c r="J1368" s="33">
        <v>39.619999999999997</v>
      </c>
      <c r="K1368" s="33">
        <v>41.98</v>
      </c>
    </row>
    <row r="1369" spans="1:11" x14ac:dyDescent="0.3">
      <c r="A1369" s="20" t="s">
        <v>4944</v>
      </c>
      <c r="B1369" s="28" t="s">
        <v>4943</v>
      </c>
      <c r="C1369" s="31" t="s">
        <v>3956</v>
      </c>
      <c r="D1369" s="33"/>
      <c r="E1369" s="33">
        <v>39.32</v>
      </c>
      <c r="F1369" s="33">
        <v>39.85</v>
      </c>
      <c r="G1369" s="33">
        <v>41.09</v>
      </c>
      <c r="H1369" s="33">
        <v>45.15</v>
      </c>
      <c r="I1369" s="33">
        <v>48.74</v>
      </c>
      <c r="J1369" s="33">
        <v>41.53</v>
      </c>
      <c r="K1369" s="33">
        <v>44.02</v>
      </c>
    </row>
    <row r="1370" spans="1:11" x14ac:dyDescent="0.3">
      <c r="A1370" s="20" t="s">
        <v>4945</v>
      </c>
      <c r="B1370" s="28" t="s">
        <v>4946</v>
      </c>
      <c r="C1370" s="31" t="s">
        <v>3956</v>
      </c>
      <c r="D1370" s="33"/>
      <c r="E1370" s="33">
        <v>50.38</v>
      </c>
      <c r="F1370" s="33">
        <v>51</v>
      </c>
      <c r="G1370" s="33">
        <v>52.47</v>
      </c>
      <c r="H1370" s="33">
        <v>57.3</v>
      </c>
      <c r="I1370" s="33">
        <v>61.57</v>
      </c>
      <c r="J1370" s="33">
        <v>53</v>
      </c>
      <c r="K1370" s="33">
        <v>55.95</v>
      </c>
    </row>
    <row r="1371" spans="1:11" x14ac:dyDescent="0.3">
      <c r="A1371" s="20" t="s">
        <v>4947</v>
      </c>
      <c r="B1371" s="28" t="s">
        <v>4946</v>
      </c>
      <c r="C1371" s="31" t="s">
        <v>3956</v>
      </c>
      <c r="D1371" s="33"/>
      <c r="E1371" s="33">
        <v>44.92</v>
      </c>
      <c r="F1371" s="33">
        <v>45.47</v>
      </c>
      <c r="G1371" s="33">
        <v>46.75</v>
      </c>
      <c r="H1371" s="33">
        <v>50.95</v>
      </c>
      <c r="I1371" s="33">
        <v>54.68</v>
      </c>
      <c r="J1371" s="33">
        <v>47.2</v>
      </c>
      <c r="K1371" s="33">
        <v>49.78</v>
      </c>
    </row>
    <row r="1372" spans="1:11" x14ac:dyDescent="0.3">
      <c r="A1372" s="20" t="s">
        <v>4948</v>
      </c>
      <c r="B1372" s="28" t="s">
        <v>4916</v>
      </c>
      <c r="C1372" s="31" t="s">
        <v>3956</v>
      </c>
      <c r="D1372" s="33">
        <v>38.636175999999992</v>
      </c>
      <c r="E1372" s="33">
        <v>42.4</v>
      </c>
      <c r="F1372" s="33">
        <v>42.83</v>
      </c>
      <c r="G1372" s="33">
        <v>43.82</v>
      </c>
      <c r="H1372" s="33">
        <v>47.09</v>
      </c>
      <c r="I1372" s="33">
        <v>49.99</v>
      </c>
      <c r="J1372" s="33">
        <v>44.18</v>
      </c>
      <c r="K1372" s="33">
        <v>46.18</v>
      </c>
    </row>
    <row r="1373" spans="1:11" x14ac:dyDescent="0.3">
      <c r="A1373" s="20" t="s">
        <v>4949</v>
      </c>
      <c r="B1373" s="28" t="s">
        <v>4950</v>
      </c>
      <c r="C1373" s="31" t="s">
        <v>3956</v>
      </c>
      <c r="D1373" s="33">
        <v>21.25328</v>
      </c>
      <c r="E1373" s="33">
        <v>23.02</v>
      </c>
      <c r="F1373" s="33">
        <v>23.22</v>
      </c>
      <c r="G1373" s="33">
        <v>23.69</v>
      </c>
      <c r="H1373" s="33">
        <v>25.23</v>
      </c>
      <c r="I1373" s="33">
        <v>26.59</v>
      </c>
      <c r="J1373" s="33">
        <v>23.86</v>
      </c>
      <c r="K1373" s="33">
        <v>24.8</v>
      </c>
    </row>
    <row r="1374" spans="1:11" x14ac:dyDescent="0.3">
      <c r="A1374" s="20" t="s">
        <v>4951</v>
      </c>
      <c r="B1374" s="28" t="s">
        <v>4950</v>
      </c>
      <c r="C1374" s="31" t="s">
        <v>3956</v>
      </c>
      <c r="D1374" s="33">
        <v>26.930960000000002</v>
      </c>
      <c r="E1374" s="33">
        <v>29.19</v>
      </c>
      <c r="F1374" s="33">
        <v>29.44</v>
      </c>
      <c r="G1374" s="33">
        <v>30.04</v>
      </c>
      <c r="H1374" s="33">
        <v>31.99</v>
      </c>
      <c r="I1374" s="33">
        <v>33.729999999999997</v>
      </c>
      <c r="J1374" s="33">
        <v>30.25</v>
      </c>
      <c r="K1374" s="33">
        <v>31.45</v>
      </c>
    </row>
    <row r="1375" spans="1:11" x14ac:dyDescent="0.3">
      <c r="A1375" s="20" t="s">
        <v>4952</v>
      </c>
      <c r="B1375" s="28" t="s">
        <v>4953</v>
      </c>
      <c r="C1375" s="31" t="s">
        <v>3956</v>
      </c>
      <c r="D1375" s="33">
        <v>2.4939200000000001</v>
      </c>
      <c r="E1375" s="33">
        <v>2.9</v>
      </c>
      <c r="F1375" s="33">
        <v>2.94</v>
      </c>
      <c r="G1375" s="33">
        <v>3.05</v>
      </c>
      <c r="H1375" s="33">
        <v>3.4</v>
      </c>
      <c r="I1375" s="33">
        <v>3.71</v>
      </c>
      <c r="J1375" s="33">
        <v>3.09</v>
      </c>
      <c r="K1375" s="33">
        <v>3.3</v>
      </c>
    </row>
    <row r="1376" spans="1:11" x14ac:dyDescent="0.3">
      <c r="A1376" s="20" t="s">
        <v>4954</v>
      </c>
      <c r="B1376" s="28" t="s">
        <v>4955</v>
      </c>
      <c r="C1376" s="31" t="s">
        <v>3956</v>
      </c>
      <c r="D1376" s="33">
        <v>3.9570400000000001</v>
      </c>
      <c r="E1376" s="33">
        <v>4.4800000000000004</v>
      </c>
      <c r="F1376" s="33">
        <v>4.54</v>
      </c>
      <c r="G1376" s="33">
        <v>4.68</v>
      </c>
      <c r="H1376" s="33">
        <v>5.14</v>
      </c>
      <c r="I1376" s="33">
        <v>5.55</v>
      </c>
      <c r="J1376" s="33">
        <v>4.7300000000000004</v>
      </c>
      <c r="K1376" s="33">
        <v>5.01</v>
      </c>
    </row>
    <row r="1377" spans="1:11" x14ac:dyDescent="0.3">
      <c r="A1377" s="20" t="s">
        <v>4956</v>
      </c>
      <c r="B1377" s="28" t="s">
        <v>4957</v>
      </c>
      <c r="C1377" s="31" t="s">
        <v>3956</v>
      </c>
      <c r="D1377" s="33">
        <v>3.4815200000000002</v>
      </c>
      <c r="E1377" s="33">
        <v>4.04</v>
      </c>
      <c r="F1377" s="33">
        <v>4.1100000000000003</v>
      </c>
      <c r="G1377" s="33">
        <v>4.26</v>
      </c>
      <c r="H1377" s="33">
        <v>4.74</v>
      </c>
      <c r="I1377" s="33">
        <v>5.18</v>
      </c>
      <c r="J1377" s="33">
        <v>4.3099999999999996</v>
      </c>
      <c r="K1377" s="33">
        <v>4.6100000000000003</v>
      </c>
    </row>
    <row r="1378" spans="1:11" x14ac:dyDescent="0.3">
      <c r="A1378" s="20" t="s">
        <v>4958</v>
      </c>
      <c r="B1378" s="28" t="s">
        <v>4959</v>
      </c>
      <c r="C1378" s="31" t="s">
        <v>3956</v>
      </c>
      <c r="D1378" s="33">
        <v>4.0319199999999995</v>
      </c>
      <c r="E1378" s="33">
        <v>4.57</v>
      </c>
      <c r="F1378" s="33">
        <v>4.63</v>
      </c>
      <c r="G1378" s="33">
        <v>4.7699999999999996</v>
      </c>
      <c r="H1378" s="33">
        <v>5.23</v>
      </c>
      <c r="I1378" s="33">
        <v>5.65</v>
      </c>
      <c r="J1378" s="33">
        <v>4.82</v>
      </c>
      <c r="K1378" s="33">
        <v>5.0999999999999996</v>
      </c>
    </row>
    <row r="1379" spans="1:11" x14ac:dyDescent="0.3">
      <c r="A1379" s="20" t="s">
        <v>4960</v>
      </c>
      <c r="B1379" s="28" t="s">
        <v>4961</v>
      </c>
      <c r="C1379" s="31" t="s">
        <v>3956</v>
      </c>
      <c r="D1379" s="33">
        <v>3.4016799999999998</v>
      </c>
      <c r="E1379" s="33">
        <v>3.95</v>
      </c>
      <c r="F1379" s="33">
        <v>4.0199999999999996</v>
      </c>
      <c r="G1379" s="33">
        <v>4.16</v>
      </c>
      <c r="H1379" s="33">
        <v>4.6399999999999997</v>
      </c>
      <c r="I1379" s="33">
        <v>5.0599999999999996</v>
      </c>
      <c r="J1379" s="33">
        <v>4.21</v>
      </c>
      <c r="K1379" s="33">
        <v>4.51</v>
      </c>
    </row>
    <row r="1380" spans="1:11" x14ac:dyDescent="0.3">
      <c r="A1380" s="20" t="s">
        <v>4962</v>
      </c>
      <c r="B1380" s="28" t="s">
        <v>4963</v>
      </c>
      <c r="C1380" s="31" t="s">
        <v>3956</v>
      </c>
      <c r="D1380" s="33">
        <v>3.17144</v>
      </c>
      <c r="E1380" s="33">
        <v>3.74</v>
      </c>
      <c r="F1380" s="33">
        <v>3.8</v>
      </c>
      <c r="G1380" s="33">
        <v>3.95</v>
      </c>
      <c r="H1380" s="33">
        <v>4.4400000000000004</v>
      </c>
      <c r="I1380" s="33">
        <v>4.88</v>
      </c>
      <c r="J1380" s="33">
        <v>4.01</v>
      </c>
      <c r="K1380" s="33">
        <v>4.3099999999999996</v>
      </c>
    </row>
    <row r="1381" spans="1:11" x14ac:dyDescent="0.3">
      <c r="A1381" s="20" t="s">
        <v>4964</v>
      </c>
      <c r="B1381" s="28" t="s">
        <v>4965</v>
      </c>
      <c r="C1381" s="31" t="s">
        <v>3956</v>
      </c>
      <c r="D1381" s="33">
        <v>3.3560000000000003</v>
      </c>
      <c r="E1381" s="33">
        <v>3.95</v>
      </c>
      <c r="F1381" s="33">
        <v>4.0199999999999996</v>
      </c>
      <c r="G1381" s="33">
        <v>4.18</v>
      </c>
      <c r="H1381" s="33">
        <v>4.6900000000000004</v>
      </c>
      <c r="I1381" s="33">
        <v>5.15</v>
      </c>
      <c r="J1381" s="33">
        <v>4.2300000000000004</v>
      </c>
      <c r="K1381" s="33">
        <v>4.55</v>
      </c>
    </row>
    <row r="1382" spans="1:11" x14ac:dyDescent="0.3">
      <c r="A1382" s="20" t="s">
        <v>4966</v>
      </c>
      <c r="B1382" s="28" t="s">
        <v>4967</v>
      </c>
      <c r="C1382" s="31" t="s">
        <v>3956</v>
      </c>
      <c r="D1382" s="33">
        <v>3.8256800000000002</v>
      </c>
      <c r="E1382" s="33">
        <v>4.4400000000000004</v>
      </c>
      <c r="F1382" s="33">
        <v>4.51</v>
      </c>
      <c r="G1382" s="33">
        <v>4.68</v>
      </c>
      <c r="H1382" s="33">
        <v>5.21</v>
      </c>
      <c r="I1382" s="33">
        <v>5.69</v>
      </c>
      <c r="J1382" s="33">
        <v>4.7300000000000004</v>
      </c>
      <c r="K1382" s="33">
        <v>5.0599999999999996</v>
      </c>
    </row>
    <row r="1383" spans="1:11" x14ac:dyDescent="0.3">
      <c r="A1383" s="20" t="s">
        <v>4968</v>
      </c>
      <c r="B1383" s="28" t="s">
        <v>4969</v>
      </c>
      <c r="C1383" s="31" t="s">
        <v>3956</v>
      </c>
      <c r="D1383" s="33">
        <v>4.2496799999999997</v>
      </c>
      <c r="E1383" s="33">
        <v>4.93</v>
      </c>
      <c r="F1383" s="33">
        <v>5.01</v>
      </c>
      <c r="G1383" s="33">
        <v>5.19</v>
      </c>
      <c r="H1383" s="33">
        <v>5.78</v>
      </c>
      <c r="I1383" s="33">
        <v>6.31</v>
      </c>
      <c r="J1383" s="33">
        <v>5.26</v>
      </c>
      <c r="K1383" s="33">
        <v>5.62</v>
      </c>
    </row>
    <row r="1384" spans="1:11" x14ac:dyDescent="0.3">
      <c r="A1384" s="20" t="s">
        <v>4970</v>
      </c>
      <c r="B1384" s="28" t="s">
        <v>4971</v>
      </c>
      <c r="C1384" s="31" t="s">
        <v>3956</v>
      </c>
      <c r="D1384" s="33">
        <v>4.3044799999999999</v>
      </c>
      <c r="E1384" s="33">
        <v>5</v>
      </c>
      <c r="F1384" s="33">
        <v>5.08</v>
      </c>
      <c r="G1384" s="33">
        <v>5.26</v>
      </c>
      <c r="H1384" s="33">
        <v>5.87</v>
      </c>
      <c r="I1384" s="33">
        <v>6.41</v>
      </c>
      <c r="J1384" s="33">
        <v>5.33</v>
      </c>
      <c r="K1384" s="33">
        <v>5.7</v>
      </c>
    </row>
    <row r="1385" spans="1:11" x14ac:dyDescent="0.3">
      <c r="A1385" s="20" t="s">
        <v>4972</v>
      </c>
      <c r="B1385" s="28" t="s">
        <v>4973</v>
      </c>
      <c r="C1385" s="31" t="s">
        <v>3956</v>
      </c>
      <c r="D1385" s="33">
        <v>5.5488799999999996</v>
      </c>
      <c r="E1385" s="33">
        <v>6.29</v>
      </c>
      <c r="F1385" s="33">
        <v>6.37</v>
      </c>
      <c r="G1385" s="33">
        <v>6.56</v>
      </c>
      <c r="H1385" s="33">
        <v>7.2</v>
      </c>
      <c r="I1385" s="33">
        <v>7.77</v>
      </c>
      <c r="J1385" s="33">
        <v>6.63</v>
      </c>
      <c r="K1385" s="33">
        <v>7.03</v>
      </c>
    </row>
    <row r="1386" spans="1:11" x14ac:dyDescent="0.3">
      <c r="A1386" s="20" t="s">
        <v>4974</v>
      </c>
      <c r="B1386" s="28" t="s">
        <v>4975</v>
      </c>
      <c r="C1386" s="31" t="s">
        <v>3956</v>
      </c>
      <c r="D1386" s="33">
        <v>4.688559999999999</v>
      </c>
      <c r="E1386" s="33">
        <v>5.45</v>
      </c>
      <c r="F1386" s="33">
        <v>5.53</v>
      </c>
      <c r="G1386" s="33">
        <v>5.73</v>
      </c>
      <c r="H1386" s="33">
        <v>6.39</v>
      </c>
      <c r="I1386" s="33">
        <v>6.97</v>
      </c>
      <c r="J1386" s="33">
        <v>5.8</v>
      </c>
      <c r="K1386" s="33">
        <v>6.21</v>
      </c>
    </row>
    <row r="1387" spans="1:11" x14ac:dyDescent="0.3">
      <c r="A1387" s="20" t="s">
        <v>4976</v>
      </c>
      <c r="B1387" s="28" t="s">
        <v>4977</v>
      </c>
      <c r="C1387" s="31" t="s">
        <v>3956</v>
      </c>
      <c r="D1387" s="33">
        <v>4.1797599999999999</v>
      </c>
      <c r="E1387" s="33">
        <v>4.8600000000000003</v>
      </c>
      <c r="F1387" s="33">
        <v>4.93</v>
      </c>
      <c r="G1387" s="33">
        <v>5.1100000000000003</v>
      </c>
      <c r="H1387" s="33">
        <v>5.7</v>
      </c>
      <c r="I1387" s="33">
        <v>6.23</v>
      </c>
      <c r="J1387" s="33">
        <v>5.18</v>
      </c>
      <c r="K1387" s="33">
        <v>5.54</v>
      </c>
    </row>
    <row r="1388" spans="1:11" x14ac:dyDescent="0.3">
      <c r="A1388" s="20" t="s">
        <v>4978</v>
      </c>
      <c r="B1388" s="28" t="s">
        <v>4979</v>
      </c>
      <c r="C1388" s="31" t="s">
        <v>3956</v>
      </c>
      <c r="D1388" s="33">
        <v>4.21448</v>
      </c>
      <c r="E1388" s="33">
        <v>4.91</v>
      </c>
      <c r="F1388" s="33">
        <v>4.99</v>
      </c>
      <c r="G1388" s="33">
        <v>5.17</v>
      </c>
      <c r="H1388" s="33">
        <v>5.78</v>
      </c>
      <c r="I1388" s="33">
        <v>6.32</v>
      </c>
      <c r="J1388" s="33">
        <v>5.24</v>
      </c>
      <c r="K1388" s="33">
        <v>5.61</v>
      </c>
    </row>
    <row r="1389" spans="1:11" x14ac:dyDescent="0.3">
      <c r="A1389" s="20" t="s">
        <v>4980</v>
      </c>
      <c r="B1389" s="28" t="s">
        <v>4981</v>
      </c>
      <c r="C1389" s="31" t="s">
        <v>3956</v>
      </c>
      <c r="D1389" s="33">
        <v>4.2692799999999993</v>
      </c>
      <c r="E1389" s="33">
        <v>4.9800000000000004</v>
      </c>
      <c r="F1389" s="33">
        <v>5.0599999999999996</v>
      </c>
      <c r="G1389" s="33">
        <v>5.25</v>
      </c>
      <c r="H1389" s="33">
        <v>5.86</v>
      </c>
      <c r="I1389" s="33">
        <v>6.41</v>
      </c>
      <c r="J1389" s="33">
        <v>5.31</v>
      </c>
      <c r="K1389" s="33">
        <v>5.69</v>
      </c>
    </row>
    <row r="1390" spans="1:11" x14ac:dyDescent="0.3">
      <c r="A1390" s="20" t="s">
        <v>4982</v>
      </c>
      <c r="B1390" s="28" t="s">
        <v>4983</v>
      </c>
      <c r="C1390" s="31" t="s">
        <v>3956</v>
      </c>
      <c r="D1390" s="33">
        <v>4.3689599999999995</v>
      </c>
      <c r="E1390" s="33">
        <v>5.0999999999999996</v>
      </c>
      <c r="F1390" s="33">
        <v>5.18</v>
      </c>
      <c r="G1390" s="33">
        <v>5.38</v>
      </c>
      <c r="H1390" s="33">
        <v>6.01</v>
      </c>
      <c r="I1390" s="33">
        <v>6.57</v>
      </c>
      <c r="J1390" s="33">
        <v>5.45</v>
      </c>
      <c r="K1390" s="33">
        <v>5.83</v>
      </c>
    </row>
    <row r="1391" spans="1:11" x14ac:dyDescent="0.3">
      <c r="A1391" s="20" t="s">
        <v>4984</v>
      </c>
      <c r="B1391" s="28" t="s">
        <v>4965</v>
      </c>
      <c r="C1391" s="31" t="s">
        <v>3956</v>
      </c>
      <c r="D1391" s="33">
        <v>4.7024800000000004</v>
      </c>
      <c r="E1391" s="33">
        <v>5.53</v>
      </c>
      <c r="F1391" s="33">
        <v>5.63</v>
      </c>
      <c r="G1391" s="33">
        <v>5.84</v>
      </c>
      <c r="H1391" s="33">
        <v>6.56</v>
      </c>
      <c r="I1391" s="33">
        <v>7.2</v>
      </c>
      <c r="J1391" s="33">
        <v>5.92</v>
      </c>
      <c r="K1391" s="33">
        <v>6.36</v>
      </c>
    </row>
    <row r="1392" spans="1:11" x14ac:dyDescent="0.3">
      <c r="A1392" s="20" t="s">
        <v>4985</v>
      </c>
      <c r="B1392" s="28" t="s">
        <v>4986</v>
      </c>
      <c r="C1392" s="31" t="s">
        <v>3956</v>
      </c>
      <c r="D1392" s="33">
        <v>4.8021599999999998</v>
      </c>
      <c r="E1392" s="33">
        <v>5.65</v>
      </c>
      <c r="F1392" s="33">
        <v>5.75</v>
      </c>
      <c r="G1392" s="33">
        <v>5.97</v>
      </c>
      <c r="H1392" s="33">
        <v>6.71</v>
      </c>
      <c r="I1392" s="33">
        <v>7.37</v>
      </c>
      <c r="J1392" s="33">
        <v>6.05</v>
      </c>
      <c r="K1392" s="33">
        <v>6.51</v>
      </c>
    </row>
    <row r="1393" spans="1:11" x14ac:dyDescent="0.3">
      <c r="A1393" s="20" t="s">
        <v>4987</v>
      </c>
      <c r="B1393" s="28" t="s">
        <v>4988</v>
      </c>
      <c r="C1393" s="31" t="s">
        <v>3956</v>
      </c>
      <c r="D1393" s="33">
        <v>5.3719199999999994</v>
      </c>
      <c r="E1393" s="33">
        <v>6.24</v>
      </c>
      <c r="F1393" s="33">
        <v>6.34</v>
      </c>
      <c r="G1393" s="33">
        <v>6.57</v>
      </c>
      <c r="H1393" s="33">
        <v>7.32</v>
      </c>
      <c r="I1393" s="33">
        <v>7.98</v>
      </c>
      <c r="J1393" s="33">
        <v>6.65</v>
      </c>
      <c r="K1393" s="33">
        <v>7.11</v>
      </c>
    </row>
    <row r="1394" spans="1:11" x14ac:dyDescent="0.3">
      <c r="A1394" s="20" t="s">
        <v>4989</v>
      </c>
      <c r="B1394" s="28" t="s">
        <v>4990</v>
      </c>
      <c r="C1394" s="31" t="s">
        <v>3956</v>
      </c>
      <c r="D1394" s="33">
        <v>5.4715999999999996</v>
      </c>
      <c r="E1394" s="33">
        <v>6.36</v>
      </c>
      <c r="F1394" s="33">
        <v>6.46</v>
      </c>
      <c r="G1394" s="33">
        <v>6.69</v>
      </c>
      <c r="H1394" s="33">
        <v>7.46</v>
      </c>
      <c r="I1394" s="33">
        <v>8.15</v>
      </c>
      <c r="J1394" s="33">
        <v>6.78</v>
      </c>
      <c r="K1394" s="33">
        <v>7.25</v>
      </c>
    </row>
    <row r="1395" spans="1:11" x14ac:dyDescent="0.3">
      <c r="A1395" s="20" t="s">
        <v>4991</v>
      </c>
      <c r="B1395" s="28" t="s">
        <v>4992</v>
      </c>
      <c r="C1395" s="31" t="s">
        <v>3956</v>
      </c>
      <c r="D1395" s="33">
        <v>5.6959999999999997</v>
      </c>
      <c r="E1395" s="33">
        <v>6.62</v>
      </c>
      <c r="F1395" s="33">
        <v>6.73</v>
      </c>
      <c r="G1395" s="33">
        <v>6.97</v>
      </c>
      <c r="H1395" s="33">
        <v>7.78</v>
      </c>
      <c r="I1395" s="33">
        <v>8.49</v>
      </c>
      <c r="J1395" s="33">
        <v>7.06</v>
      </c>
      <c r="K1395" s="33">
        <v>7.55</v>
      </c>
    </row>
    <row r="1396" spans="1:11" x14ac:dyDescent="0.3">
      <c r="A1396" s="20" t="s">
        <v>4993</v>
      </c>
      <c r="B1396" s="28" t="s">
        <v>4994</v>
      </c>
      <c r="C1396" s="31" t="s">
        <v>3956</v>
      </c>
      <c r="D1396" s="33">
        <v>5.8256800000000002</v>
      </c>
      <c r="E1396" s="33">
        <v>6.77</v>
      </c>
      <c r="F1396" s="33">
        <v>6.88</v>
      </c>
      <c r="G1396" s="33">
        <v>7.13</v>
      </c>
      <c r="H1396" s="33">
        <v>7.96</v>
      </c>
      <c r="I1396" s="33">
        <v>8.69</v>
      </c>
      <c r="J1396" s="33">
        <v>7.22</v>
      </c>
      <c r="K1396" s="33">
        <v>7.73</v>
      </c>
    </row>
    <row r="1397" spans="1:11" x14ac:dyDescent="0.3">
      <c r="A1397" s="20" t="s">
        <v>4995</v>
      </c>
      <c r="B1397" s="28" t="s">
        <v>4996</v>
      </c>
      <c r="C1397" s="31" t="s">
        <v>3956</v>
      </c>
      <c r="D1397" s="33">
        <v>6.0453599999999996</v>
      </c>
      <c r="E1397" s="33">
        <v>7.02</v>
      </c>
      <c r="F1397" s="33">
        <v>7.13</v>
      </c>
      <c r="G1397" s="33">
        <v>7.38</v>
      </c>
      <c r="H1397" s="33">
        <v>8.2200000000000006</v>
      </c>
      <c r="I1397" s="33">
        <v>8.9700000000000006</v>
      </c>
      <c r="J1397" s="33">
        <v>7.47</v>
      </c>
      <c r="K1397" s="33">
        <v>7.99</v>
      </c>
    </row>
    <row r="1398" spans="1:11" x14ac:dyDescent="0.3">
      <c r="A1398" s="20" t="s">
        <v>4997</v>
      </c>
      <c r="B1398" s="28" t="s">
        <v>4998</v>
      </c>
      <c r="C1398" s="31" t="s">
        <v>3956</v>
      </c>
      <c r="D1398" s="33">
        <v>6.2350400000000006</v>
      </c>
      <c r="E1398" s="33">
        <v>7.23</v>
      </c>
      <c r="F1398" s="33">
        <v>7.34</v>
      </c>
      <c r="G1398" s="33">
        <v>7.6</v>
      </c>
      <c r="H1398" s="33">
        <v>8.4600000000000009</v>
      </c>
      <c r="I1398" s="33">
        <v>9.2200000000000006</v>
      </c>
      <c r="J1398" s="33">
        <v>7.69</v>
      </c>
      <c r="K1398" s="33">
        <v>8.2200000000000006</v>
      </c>
    </row>
    <row r="1399" spans="1:11" x14ac:dyDescent="0.3">
      <c r="A1399" s="20" t="s">
        <v>4999</v>
      </c>
      <c r="B1399" s="28" t="s">
        <v>5000</v>
      </c>
      <c r="C1399" s="31" t="s">
        <v>3956</v>
      </c>
      <c r="D1399" s="33">
        <v>6.4547199999999991</v>
      </c>
      <c r="E1399" s="33">
        <v>7.47</v>
      </c>
      <c r="F1399" s="33">
        <v>7.58</v>
      </c>
      <c r="G1399" s="33">
        <v>7.85</v>
      </c>
      <c r="H1399" s="33">
        <v>8.73</v>
      </c>
      <c r="I1399" s="33">
        <v>9.51</v>
      </c>
      <c r="J1399" s="33">
        <v>7.94</v>
      </c>
      <c r="K1399" s="33">
        <v>8.48</v>
      </c>
    </row>
    <row r="1400" spans="1:11" x14ac:dyDescent="0.3">
      <c r="A1400" s="20" t="s">
        <v>5001</v>
      </c>
      <c r="B1400" s="28" t="s">
        <v>5002</v>
      </c>
      <c r="C1400" s="31" t="s">
        <v>3956</v>
      </c>
      <c r="D1400" s="33">
        <v>6.7488000000000001</v>
      </c>
      <c r="E1400" s="33">
        <v>7.82</v>
      </c>
      <c r="F1400" s="33">
        <v>7.94</v>
      </c>
      <c r="G1400" s="33">
        <v>8.23</v>
      </c>
      <c r="H1400" s="33">
        <v>9.16</v>
      </c>
      <c r="I1400" s="33">
        <v>9.98</v>
      </c>
      <c r="J1400" s="33">
        <v>8.33</v>
      </c>
      <c r="K1400" s="33">
        <v>8.9</v>
      </c>
    </row>
    <row r="1401" spans="1:11" x14ac:dyDescent="0.3">
      <c r="A1401" s="20" t="s">
        <v>5003</v>
      </c>
      <c r="B1401" s="28" t="s">
        <v>5004</v>
      </c>
      <c r="C1401" s="31" t="s">
        <v>3956</v>
      </c>
      <c r="D1401" s="33">
        <v>6.9833599999999993</v>
      </c>
      <c r="E1401" s="33">
        <v>8.09</v>
      </c>
      <c r="F1401" s="33">
        <v>8.2100000000000009</v>
      </c>
      <c r="G1401" s="33">
        <v>8.5</v>
      </c>
      <c r="H1401" s="33">
        <v>9.4600000000000009</v>
      </c>
      <c r="I1401" s="33">
        <v>10.31</v>
      </c>
      <c r="J1401" s="33">
        <v>8.61</v>
      </c>
      <c r="K1401" s="33">
        <v>9.19</v>
      </c>
    </row>
    <row r="1402" spans="1:11" x14ac:dyDescent="0.3">
      <c r="A1402" s="20" t="s">
        <v>5005</v>
      </c>
      <c r="B1402" s="28" t="s">
        <v>5006</v>
      </c>
      <c r="C1402" s="31" t="s">
        <v>3956</v>
      </c>
      <c r="D1402" s="33">
        <v>7.0329600000000001</v>
      </c>
      <c r="E1402" s="33">
        <v>8.16</v>
      </c>
      <c r="F1402" s="33">
        <v>8.2899999999999991</v>
      </c>
      <c r="G1402" s="33">
        <v>8.59</v>
      </c>
      <c r="H1402" s="33">
        <v>9.57</v>
      </c>
      <c r="I1402" s="33">
        <v>10.44</v>
      </c>
      <c r="J1402" s="33">
        <v>8.69</v>
      </c>
      <c r="K1402" s="33">
        <v>9.3000000000000007</v>
      </c>
    </row>
    <row r="1403" spans="1:11" x14ac:dyDescent="0.3">
      <c r="A1403" s="20" t="s">
        <v>5007</v>
      </c>
      <c r="B1403" s="28" t="s">
        <v>5008</v>
      </c>
      <c r="C1403" s="31" t="s">
        <v>3956</v>
      </c>
      <c r="D1403" s="33">
        <v>7.1425600000000014</v>
      </c>
      <c r="E1403" s="33">
        <v>8.3000000000000007</v>
      </c>
      <c r="F1403" s="33">
        <v>8.43</v>
      </c>
      <c r="G1403" s="33">
        <v>8.73</v>
      </c>
      <c r="H1403" s="33">
        <v>9.74</v>
      </c>
      <c r="I1403" s="33">
        <v>10.63</v>
      </c>
      <c r="J1403" s="33">
        <v>8.84</v>
      </c>
      <c r="K1403" s="33">
        <v>9.4600000000000009</v>
      </c>
    </row>
    <row r="1404" spans="1:11" x14ac:dyDescent="0.3">
      <c r="A1404" s="20" t="s">
        <v>5009</v>
      </c>
      <c r="B1404" s="28" t="s">
        <v>4957</v>
      </c>
      <c r="C1404" s="31" t="s">
        <v>3956</v>
      </c>
      <c r="D1404" s="33">
        <v>3.4415999999999998</v>
      </c>
      <c r="E1404" s="33">
        <v>4</v>
      </c>
      <c r="F1404" s="33">
        <v>4.0599999999999996</v>
      </c>
      <c r="G1404" s="33">
        <v>4.21</v>
      </c>
      <c r="H1404" s="33">
        <v>4.6900000000000004</v>
      </c>
      <c r="I1404" s="33">
        <v>5.12</v>
      </c>
      <c r="J1404" s="33">
        <v>4.26</v>
      </c>
      <c r="K1404" s="33">
        <v>4.5599999999999996</v>
      </c>
    </row>
    <row r="1405" spans="1:11" x14ac:dyDescent="0.3">
      <c r="A1405" s="20" t="s">
        <v>5010</v>
      </c>
      <c r="B1405" s="28" t="s">
        <v>4961</v>
      </c>
      <c r="C1405" s="31" t="s">
        <v>3956</v>
      </c>
      <c r="D1405" s="33">
        <v>3.5264000000000002</v>
      </c>
      <c r="E1405" s="33">
        <v>4.0999999999999996</v>
      </c>
      <c r="F1405" s="33">
        <v>4.16</v>
      </c>
      <c r="G1405" s="33">
        <v>4.3099999999999996</v>
      </c>
      <c r="H1405" s="33">
        <v>4.8099999999999996</v>
      </c>
      <c r="I1405" s="33">
        <v>5.24</v>
      </c>
      <c r="J1405" s="33">
        <v>4.3600000000000003</v>
      </c>
      <c r="K1405" s="33">
        <v>4.67</v>
      </c>
    </row>
    <row r="1406" spans="1:11" x14ac:dyDescent="0.3">
      <c r="A1406" s="20" t="s">
        <v>5011</v>
      </c>
      <c r="B1406" s="28" t="s">
        <v>5012</v>
      </c>
      <c r="C1406" s="31" t="s">
        <v>3956</v>
      </c>
      <c r="D1406" s="33">
        <v>3.8306399999999994</v>
      </c>
      <c r="E1406" s="33">
        <v>4.45</v>
      </c>
      <c r="F1406" s="33">
        <v>4.5199999999999996</v>
      </c>
      <c r="G1406" s="33">
        <v>4.68</v>
      </c>
      <c r="H1406" s="33">
        <v>5.22</v>
      </c>
      <c r="I1406" s="33">
        <v>5.7</v>
      </c>
      <c r="J1406" s="33">
        <v>4.74</v>
      </c>
      <c r="K1406" s="33">
        <v>5.07</v>
      </c>
    </row>
    <row r="1407" spans="1:11" x14ac:dyDescent="0.3">
      <c r="A1407" s="20" t="s">
        <v>5013</v>
      </c>
      <c r="B1407" s="28" t="s">
        <v>4969</v>
      </c>
      <c r="C1407" s="31" t="s">
        <v>3956</v>
      </c>
      <c r="D1407" s="33">
        <v>4.3044799999999999</v>
      </c>
      <c r="E1407" s="33">
        <v>5</v>
      </c>
      <c r="F1407" s="33">
        <v>5.08</v>
      </c>
      <c r="G1407" s="33">
        <v>5.26</v>
      </c>
      <c r="H1407" s="33">
        <v>5.87</v>
      </c>
      <c r="I1407" s="33">
        <v>6.41</v>
      </c>
      <c r="J1407" s="33">
        <v>5.33</v>
      </c>
      <c r="K1407" s="33">
        <v>5.7</v>
      </c>
    </row>
    <row r="1408" spans="1:11" x14ac:dyDescent="0.3">
      <c r="A1408" s="20" t="s">
        <v>5014</v>
      </c>
      <c r="B1408" s="28" t="s">
        <v>4973</v>
      </c>
      <c r="C1408" s="31" t="s">
        <v>3956</v>
      </c>
      <c r="D1408" s="33">
        <v>4.8182400000000003</v>
      </c>
      <c r="E1408" s="33">
        <v>5.6</v>
      </c>
      <c r="F1408" s="33">
        <v>5.69</v>
      </c>
      <c r="G1408" s="33">
        <v>5.89</v>
      </c>
      <c r="H1408" s="33">
        <v>6.57</v>
      </c>
      <c r="I1408" s="33">
        <v>7.17</v>
      </c>
      <c r="J1408" s="33">
        <v>5.96</v>
      </c>
      <c r="K1408" s="33">
        <v>6.38</v>
      </c>
    </row>
    <row r="1409" spans="1:11" x14ac:dyDescent="0.3">
      <c r="A1409" s="20" t="s">
        <v>5015</v>
      </c>
      <c r="B1409" s="28" t="s">
        <v>5016</v>
      </c>
      <c r="C1409" s="31" t="s">
        <v>3956</v>
      </c>
      <c r="D1409" s="33">
        <v>5.8507200000000008</v>
      </c>
      <c r="E1409" s="33">
        <v>6.8</v>
      </c>
      <c r="F1409" s="33">
        <v>6.9</v>
      </c>
      <c r="G1409" s="33">
        <v>7.15</v>
      </c>
      <c r="H1409" s="33">
        <v>7.97</v>
      </c>
      <c r="I1409" s="33">
        <v>8.6999999999999993</v>
      </c>
      <c r="J1409" s="33">
        <v>7.24</v>
      </c>
      <c r="K1409" s="33">
        <v>7.75</v>
      </c>
    </row>
    <row r="1410" spans="1:11" x14ac:dyDescent="0.3">
      <c r="A1410" s="20" t="s">
        <v>5017</v>
      </c>
      <c r="B1410" s="28" t="s">
        <v>5018</v>
      </c>
      <c r="C1410" s="31" t="s">
        <v>3956</v>
      </c>
      <c r="D1410" s="33">
        <v>6.050320000000001</v>
      </c>
      <c r="E1410" s="33">
        <v>7.02</v>
      </c>
      <c r="F1410" s="33">
        <v>7.13</v>
      </c>
      <c r="G1410" s="33">
        <v>7.39</v>
      </c>
      <c r="H1410" s="33">
        <v>8.23</v>
      </c>
      <c r="I1410" s="33">
        <v>8.98</v>
      </c>
      <c r="J1410" s="33">
        <v>7.48</v>
      </c>
      <c r="K1410" s="33">
        <v>8</v>
      </c>
    </row>
    <row r="1411" spans="1:11" x14ac:dyDescent="0.3">
      <c r="A1411" s="20" t="s">
        <v>5019</v>
      </c>
      <c r="B1411" s="28" t="s">
        <v>5020</v>
      </c>
      <c r="C1411" s="31" t="s">
        <v>3956</v>
      </c>
      <c r="D1411" s="33">
        <v>6.21</v>
      </c>
      <c r="E1411" s="33">
        <v>7.2</v>
      </c>
      <c r="F1411" s="33">
        <v>7.32</v>
      </c>
      <c r="G1411" s="33">
        <v>7.58</v>
      </c>
      <c r="H1411" s="33">
        <v>8.44</v>
      </c>
      <c r="I1411" s="33">
        <v>9.2100000000000009</v>
      </c>
      <c r="J1411" s="33">
        <v>7.67</v>
      </c>
      <c r="K1411" s="33">
        <v>8.1999999999999993</v>
      </c>
    </row>
    <row r="1412" spans="1:11" x14ac:dyDescent="0.3">
      <c r="A1412" s="20" t="s">
        <v>5021</v>
      </c>
      <c r="B1412" s="28" t="s">
        <v>5022</v>
      </c>
      <c r="C1412" s="31" t="s">
        <v>3956</v>
      </c>
      <c r="D1412" s="33">
        <v>6.2496799999999997</v>
      </c>
      <c r="E1412" s="33">
        <v>7.26</v>
      </c>
      <c r="F1412" s="33">
        <v>7.38</v>
      </c>
      <c r="G1412" s="33">
        <v>7.65</v>
      </c>
      <c r="H1412" s="33">
        <v>8.5299999999999994</v>
      </c>
      <c r="I1412" s="33">
        <v>9.31</v>
      </c>
      <c r="J1412" s="33">
        <v>7.74</v>
      </c>
      <c r="K1412" s="33">
        <v>8.2799999999999994</v>
      </c>
    </row>
    <row r="1413" spans="1:11" x14ac:dyDescent="0.3">
      <c r="A1413" s="20" t="s">
        <v>5023</v>
      </c>
      <c r="B1413" s="28" t="s">
        <v>5024</v>
      </c>
      <c r="C1413" s="31" t="s">
        <v>3956</v>
      </c>
      <c r="D1413" s="33">
        <v>6.2893599999999985</v>
      </c>
      <c r="E1413" s="33">
        <v>7.33</v>
      </c>
      <c r="F1413" s="33">
        <v>7.44</v>
      </c>
      <c r="G1413" s="33">
        <v>7.72</v>
      </c>
      <c r="H1413" s="33">
        <v>8.6199999999999992</v>
      </c>
      <c r="I1413" s="33">
        <v>9.41</v>
      </c>
      <c r="J1413" s="33">
        <v>7.81</v>
      </c>
      <c r="K1413" s="33">
        <v>8.3699999999999992</v>
      </c>
    </row>
    <row r="1414" spans="1:11" x14ac:dyDescent="0.3">
      <c r="A1414" s="20" t="s">
        <v>5025</v>
      </c>
      <c r="B1414" s="28" t="s">
        <v>5026</v>
      </c>
      <c r="C1414" s="31" t="s">
        <v>3956</v>
      </c>
      <c r="D1414" s="33">
        <v>6.3783680000000009</v>
      </c>
      <c r="E1414" s="33">
        <v>7.41</v>
      </c>
      <c r="F1414" s="33">
        <v>7.53</v>
      </c>
      <c r="G1414" s="33">
        <v>7.8</v>
      </c>
      <c r="H1414" s="33">
        <v>8.6999999999999993</v>
      </c>
      <c r="I1414" s="33">
        <v>9.5</v>
      </c>
      <c r="J1414" s="33">
        <v>7.9</v>
      </c>
      <c r="K1414" s="33">
        <v>8.4499999999999993</v>
      </c>
    </row>
    <row r="1415" spans="1:11" x14ac:dyDescent="0.3">
      <c r="A1415" s="20" t="s">
        <v>5027</v>
      </c>
      <c r="B1415" s="28" t="s">
        <v>5028</v>
      </c>
      <c r="C1415" s="31" t="s">
        <v>3956</v>
      </c>
      <c r="D1415" s="33">
        <v>6.5385439999999999</v>
      </c>
      <c r="E1415" s="33">
        <v>7.6</v>
      </c>
      <c r="F1415" s="33">
        <v>7.72</v>
      </c>
      <c r="G1415" s="33">
        <v>7.99</v>
      </c>
      <c r="H1415" s="33">
        <v>8.91</v>
      </c>
      <c r="I1415" s="33">
        <v>9.73</v>
      </c>
      <c r="J1415" s="33">
        <v>8.09</v>
      </c>
      <c r="K1415" s="33">
        <v>8.66</v>
      </c>
    </row>
    <row r="1416" spans="1:11" x14ac:dyDescent="0.3">
      <c r="A1416" s="20" t="s">
        <v>5029</v>
      </c>
      <c r="B1416" s="28" t="s">
        <v>5030</v>
      </c>
      <c r="C1416" s="31" t="s">
        <v>3956</v>
      </c>
      <c r="D1416" s="33">
        <v>6.592848</v>
      </c>
      <c r="E1416" s="33">
        <v>7.66</v>
      </c>
      <c r="F1416" s="33">
        <v>7.78</v>
      </c>
      <c r="G1416" s="33">
        <v>8.07</v>
      </c>
      <c r="H1416" s="33">
        <v>9</v>
      </c>
      <c r="I1416" s="33">
        <v>9.82</v>
      </c>
      <c r="J1416" s="33">
        <v>8.17</v>
      </c>
      <c r="K1416" s="33">
        <v>8.74</v>
      </c>
    </row>
    <row r="1417" spans="1:11" x14ac:dyDescent="0.3">
      <c r="A1417" s="20" t="s">
        <v>5031</v>
      </c>
      <c r="B1417" s="28" t="s">
        <v>5032</v>
      </c>
      <c r="C1417" s="31" t="s">
        <v>3956</v>
      </c>
      <c r="D1417" s="33">
        <v>6.7145919999999997</v>
      </c>
      <c r="E1417" s="33">
        <v>7.8</v>
      </c>
      <c r="F1417" s="33">
        <v>7.92</v>
      </c>
      <c r="G1417" s="33">
        <v>8.2100000000000009</v>
      </c>
      <c r="H1417" s="33">
        <v>9.16</v>
      </c>
      <c r="I1417" s="33">
        <v>9.99</v>
      </c>
      <c r="J1417" s="33">
        <v>8.31</v>
      </c>
      <c r="K1417" s="33">
        <v>8.89</v>
      </c>
    </row>
    <row r="1418" spans="1:11" x14ac:dyDescent="0.3">
      <c r="A1418" s="20" t="s">
        <v>5033</v>
      </c>
      <c r="B1418" s="28" t="s">
        <v>5034</v>
      </c>
      <c r="C1418" s="31" t="s">
        <v>3956</v>
      </c>
      <c r="D1418" s="33">
        <v>6.8447680000000002</v>
      </c>
      <c r="E1418" s="33">
        <v>7.95</v>
      </c>
      <c r="F1418" s="33">
        <v>8.08</v>
      </c>
      <c r="G1418" s="33">
        <v>8.3699999999999992</v>
      </c>
      <c r="H1418" s="33">
        <v>9.33</v>
      </c>
      <c r="I1418" s="33">
        <v>10.19</v>
      </c>
      <c r="J1418" s="33">
        <v>8.48</v>
      </c>
      <c r="K1418" s="33">
        <v>9.07</v>
      </c>
    </row>
    <row r="1419" spans="1:11" x14ac:dyDescent="0.3">
      <c r="A1419" s="20" t="s">
        <v>5035</v>
      </c>
      <c r="B1419" s="28" t="s">
        <v>5036</v>
      </c>
      <c r="C1419" s="31" t="s">
        <v>3956</v>
      </c>
      <c r="D1419" s="33">
        <v>10.070399999999999</v>
      </c>
      <c r="E1419" s="33">
        <v>11.7</v>
      </c>
      <c r="F1419" s="33">
        <v>11.88</v>
      </c>
      <c r="G1419" s="33">
        <v>12.32</v>
      </c>
      <c r="H1419" s="33">
        <v>13.73</v>
      </c>
      <c r="I1419" s="33">
        <v>14.98</v>
      </c>
      <c r="J1419" s="33">
        <v>12.47</v>
      </c>
      <c r="K1419" s="33">
        <v>13.34</v>
      </c>
    </row>
    <row r="1420" spans="1:11" x14ac:dyDescent="0.3">
      <c r="A1420" s="20" t="s">
        <v>5037</v>
      </c>
      <c r="B1420" s="28" t="s">
        <v>5038</v>
      </c>
      <c r="C1420" s="31" t="s">
        <v>3956</v>
      </c>
      <c r="D1420" s="33">
        <v>10.935264</v>
      </c>
      <c r="E1420" s="33">
        <v>12.71</v>
      </c>
      <c r="F1420" s="33">
        <v>12.91</v>
      </c>
      <c r="G1420" s="33">
        <v>13.37</v>
      </c>
      <c r="H1420" s="33">
        <v>14.91</v>
      </c>
      <c r="I1420" s="33">
        <v>16.28</v>
      </c>
      <c r="J1420" s="33">
        <v>13.54</v>
      </c>
      <c r="K1420" s="33">
        <v>14.48</v>
      </c>
    </row>
    <row r="1421" spans="1:11" x14ac:dyDescent="0.3">
      <c r="A1421" s="20" t="s">
        <v>5039</v>
      </c>
      <c r="B1421" s="28" t="s">
        <v>5040</v>
      </c>
      <c r="C1421" s="31" t="s">
        <v>3956</v>
      </c>
      <c r="D1421" s="33">
        <v>10.7188</v>
      </c>
      <c r="E1421" s="33">
        <v>12.45</v>
      </c>
      <c r="F1421" s="33">
        <v>12.65</v>
      </c>
      <c r="G1421" s="33">
        <v>13.11</v>
      </c>
      <c r="H1421" s="33">
        <v>14.62</v>
      </c>
      <c r="I1421" s="33">
        <v>15.95</v>
      </c>
      <c r="J1421" s="33">
        <v>13.27</v>
      </c>
      <c r="K1421" s="33">
        <v>14.2</v>
      </c>
    </row>
    <row r="1422" spans="1:11" x14ac:dyDescent="0.3">
      <c r="A1422" s="20" t="s">
        <v>5041</v>
      </c>
      <c r="B1422" s="28" t="s">
        <v>4953</v>
      </c>
      <c r="C1422" s="31" t="s">
        <v>3956</v>
      </c>
      <c r="D1422" s="33">
        <v>4.1348799999999999</v>
      </c>
      <c r="E1422" s="33">
        <v>4.8099999999999996</v>
      </c>
      <c r="F1422" s="33">
        <v>4.88</v>
      </c>
      <c r="G1422" s="33">
        <v>5.0599999999999996</v>
      </c>
      <c r="H1422" s="33">
        <v>5.64</v>
      </c>
      <c r="I1422" s="33">
        <v>6.16</v>
      </c>
      <c r="J1422" s="33">
        <v>5.12</v>
      </c>
      <c r="K1422" s="33">
        <v>5.48</v>
      </c>
    </row>
    <row r="1423" spans="1:11" x14ac:dyDescent="0.3">
      <c r="A1423" s="20" t="s">
        <v>5042</v>
      </c>
      <c r="B1423" s="28" t="s">
        <v>4955</v>
      </c>
      <c r="C1423" s="31" t="s">
        <v>3956</v>
      </c>
      <c r="D1423" s="33">
        <v>4.9129600000000009</v>
      </c>
      <c r="E1423" s="33">
        <v>5.71</v>
      </c>
      <c r="F1423" s="33">
        <v>5.8</v>
      </c>
      <c r="G1423" s="33">
        <v>6.01</v>
      </c>
      <c r="H1423" s="33">
        <v>6.7</v>
      </c>
      <c r="I1423" s="33">
        <v>7.32</v>
      </c>
      <c r="J1423" s="33">
        <v>6.09</v>
      </c>
      <c r="K1423" s="33">
        <v>6.51</v>
      </c>
    </row>
    <row r="1424" spans="1:11" x14ac:dyDescent="0.3">
      <c r="A1424" s="20" t="s">
        <v>5043</v>
      </c>
      <c r="B1424" s="28" t="s">
        <v>4957</v>
      </c>
      <c r="C1424" s="31" t="s">
        <v>3956</v>
      </c>
      <c r="D1424" s="33">
        <v>5.1175199999999998</v>
      </c>
      <c r="E1424" s="33">
        <v>5.94</v>
      </c>
      <c r="F1424" s="33">
        <v>6.04</v>
      </c>
      <c r="G1424" s="33">
        <v>6.26</v>
      </c>
      <c r="H1424" s="33">
        <v>6.97</v>
      </c>
      <c r="I1424" s="33">
        <v>7.61</v>
      </c>
      <c r="J1424" s="33">
        <v>6.33</v>
      </c>
      <c r="K1424" s="33">
        <v>6.77</v>
      </c>
    </row>
    <row r="1425" spans="1:11" x14ac:dyDescent="0.3">
      <c r="A1425" s="20" t="s">
        <v>5044</v>
      </c>
      <c r="B1425" s="28" t="s">
        <v>5045</v>
      </c>
      <c r="C1425" s="31" t="s">
        <v>3956</v>
      </c>
      <c r="D1425" s="33">
        <v>5.1274400000000009</v>
      </c>
      <c r="E1425" s="33">
        <v>5.96</v>
      </c>
      <c r="F1425" s="33">
        <v>6.05</v>
      </c>
      <c r="G1425" s="33">
        <v>6.27</v>
      </c>
      <c r="H1425" s="33">
        <v>7</v>
      </c>
      <c r="I1425" s="33">
        <v>7.64</v>
      </c>
      <c r="J1425" s="33">
        <v>6.35</v>
      </c>
      <c r="K1425" s="33">
        <v>6.79</v>
      </c>
    </row>
    <row r="1426" spans="1:11" x14ac:dyDescent="0.3">
      <c r="A1426" s="20" t="s">
        <v>5046</v>
      </c>
      <c r="B1426" s="28" t="s">
        <v>4961</v>
      </c>
      <c r="C1426" s="31" t="s">
        <v>3956</v>
      </c>
      <c r="D1426" s="33">
        <v>5.2122400000000004</v>
      </c>
      <c r="E1426" s="33">
        <v>6.06</v>
      </c>
      <c r="F1426" s="33">
        <v>6.15</v>
      </c>
      <c r="G1426" s="33">
        <v>6.38</v>
      </c>
      <c r="H1426" s="33">
        <v>7.11</v>
      </c>
      <c r="I1426" s="33">
        <v>7.76</v>
      </c>
      <c r="J1426" s="33">
        <v>6.46</v>
      </c>
      <c r="K1426" s="33">
        <v>6.91</v>
      </c>
    </row>
    <row r="1427" spans="1:11" x14ac:dyDescent="0.3">
      <c r="A1427" s="20" t="s">
        <v>5047</v>
      </c>
      <c r="B1427" s="28" t="s">
        <v>4963</v>
      </c>
      <c r="C1427" s="31" t="s">
        <v>3956</v>
      </c>
      <c r="D1427" s="33">
        <v>4.8419199999999991</v>
      </c>
      <c r="E1427" s="33">
        <v>5.71</v>
      </c>
      <c r="F1427" s="33">
        <v>5.81</v>
      </c>
      <c r="G1427" s="33">
        <v>6.04</v>
      </c>
      <c r="H1427" s="33">
        <v>6.79</v>
      </c>
      <c r="I1427" s="33">
        <v>7.45</v>
      </c>
      <c r="J1427" s="33">
        <v>6.12</v>
      </c>
      <c r="K1427" s="33">
        <v>6.58</v>
      </c>
    </row>
    <row r="1428" spans="1:11" x14ac:dyDescent="0.3">
      <c r="A1428" s="20" t="s">
        <v>5048</v>
      </c>
      <c r="B1428" s="28" t="s">
        <v>5012</v>
      </c>
      <c r="C1428" s="31" t="s">
        <v>3956</v>
      </c>
      <c r="D1428" s="33">
        <v>5.5115199999999991</v>
      </c>
      <c r="E1428" s="33">
        <v>6.4</v>
      </c>
      <c r="F1428" s="33">
        <v>6.51</v>
      </c>
      <c r="G1428" s="33">
        <v>6.74</v>
      </c>
      <c r="H1428" s="33">
        <v>7.52</v>
      </c>
      <c r="I1428" s="33">
        <v>8.1999999999999993</v>
      </c>
      <c r="J1428" s="33">
        <v>6.83</v>
      </c>
      <c r="K1428" s="33">
        <v>7.3</v>
      </c>
    </row>
    <row r="1429" spans="1:11" x14ac:dyDescent="0.3">
      <c r="A1429" s="20" t="s">
        <v>5049</v>
      </c>
      <c r="B1429" s="28" t="s">
        <v>4967</v>
      </c>
      <c r="C1429" s="31" t="s">
        <v>3956</v>
      </c>
      <c r="D1429" s="33">
        <v>5.7259999999999991</v>
      </c>
      <c r="E1429" s="33">
        <v>6.65</v>
      </c>
      <c r="F1429" s="33">
        <v>6.76</v>
      </c>
      <c r="G1429" s="33">
        <v>7</v>
      </c>
      <c r="H1429" s="33">
        <v>7.81</v>
      </c>
      <c r="I1429" s="33">
        <v>8.52</v>
      </c>
      <c r="J1429" s="33">
        <v>7.09</v>
      </c>
      <c r="K1429" s="33">
        <v>7.58</v>
      </c>
    </row>
    <row r="1430" spans="1:11" x14ac:dyDescent="0.3">
      <c r="A1430" s="20" t="s">
        <v>5050</v>
      </c>
      <c r="B1430" s="28" t="s">
        <v>4969</v>
      </c>
      <c r="C1430" s="31" t="s">
        <v>3956</v>
      </c>
      <c r="D1430" s="33">
        <v>5.9454399999999996</v>
      </c>
      <c r="E1430" s="33">
        <v>6.91</v>
      </c>
      <c r="F1430" s="33">
        <v>7.02</v>
      </c>
      <c r="G1430" s="33">
        <v>7.27</v>
      </c>
      <c r="H1430" s="33">
        <v>8.11</v>
      </c>
      <c r="I1430" s="33">
        <v>8.85</v>
      </c>
      <c r="J1430" s="33">
        <v>7.37</v>
      </c>
      <c r="K1430" s="33">
        <v>7.88</v>
      </c>
    </row>
    <row r="1431" spans="1:11" x14ac:dyDescent="0.3">
      <c r="A1431" s="20" t="s">
        <v>5051</v>
      </c>
      <c r="B1431" s="28" t="s">
        <v>4971</v>
      </c>
      <c r="C1431" s="31" t="s">
        <v>3956</v>
      </c>
      <c r="D1431" s="33">
        <v>6.19984</v>
      </c>
      <c r="E1431" s="33">
        <v>7.2</v>
      </c>
      <c r="F1431" s="33">
        <v>7.32</v>
      </c>
      <c r="G1431" s="33">
        <v>7.58</v>
      </c>
      <c r="H1431" s="33">
        <v>8.4499999999999993</v>
      </c>
      <c r="I1431" s="33">
        <v>9.23</v>
      </c>
      <c r="J1431" s="33">
        <v>7.68</v>
      </c>
      <c r="K1431" s="33">
        <v>8.2100000000000009</v>
      </c>
    </row>
    <row r="1432" spans="1:11" x14ac:dyDescent="0.3">
      <c r="A1432" s="20" t="s">
        <v>5052</v>
      </c>
      <c r="B1432" s="28" t="s">
        <v>4973</v>
      </c>
      <c r="C1432" s="31" t="s">
        <v>3956</v>
      </c>
      <c r="D1432" s="33">
        <v>6.4542399999999995</v>
      </c>
      <c r="E1432" s="33">
        <v>7.5</v>
      </c>
      <c r="F1432" s="33">
        <v>7.62</v>
      </c>
      <c r="G1432" s="33">
        <v>7.89</v>
      </c>
      <c r="H1432" s="33">
        <v>8.8000000000000007</v>
      </c>
      <c r="I1432" s="33">
        <v>9.6</v>
      </c>
      <c r="J1432" s="33">
        <v>7.99</v>
      </c>
      <c r="K1432" s="33">
        <v>8.5500000000000007</v>
      </c>
    </row>
    <row r="1433" spans="1:11" x14ac:dyDescent="0.3">
      <c r="A1433" s="20" t="s">
        <v>5053</v>
      </c>
      <c r="B1433" s="28" t="s">
        <v>5054</v>
      </c>
      <c r="C1433" s="31" t="s">
        <v>3956</v>
      </c>
      <c r="D1433" s="33">
        <v>6.6786400000000006</v>
      </c>
      <c r="E1433" s="33">
        <v>7.76</v>
      </c>
      <c r="F1433" s="33">
        <v>7.89</v>
      </c>
      <c r="G1433" s="33">
        <v>8.17</v>
      </c>
      <c r="H1433" s="33">
        <v>9.11</v>
      </c>
      <c r="I1433" s="33">
        <v>9.9499999999999993</v>
      </c>
      <c r="J1433" s="33">
        <v>8.27</v>
      </c>
      <c r="K1433" s="33">
        <v>8.85</v>
      </c>
    </row>
    <row r="1434" spans="1:11" x14ac:dyDescent="0.3">
      <c r="A1434" s="20" t="s">
        <v>5055</v>
      </c>
      <c r="B1434" s="28" t="s">
        <v>5056</v>
      </c>
      <c r="C1434" s="31" t="s">
        <v>3956</v>
      </c>
      <c r="D1434" s="33">
        <v>6.9379999999999997</v>
      </c>
      <c r="E1434" s="33">
        <v>8.06</v>
      </c>
      <c r="F1434" s="33">
        <v>8.19</v>
      </c>
      <c r="G1434" s="33">
        <v>8.49</v>
      </c>
      <c r="H1434" s="33">
        <v>9.4700000000000006</v>
      </c>
      <c r="I1434" s="33">
        <v>10.33</v>
      </c>
      <c r="J1434" s="33">
        <v>8.6</v>
      </c>
      <c r="K1434" s="33">
        <v>9.19</v>
      </c>
    </row>
    <row r="1435" spans="1:11" x14ac:dyDescent="0.3">
      <c r="A1435" s="20" t="s">
        <v>5057</v>
      </c>
      <c r="B1435" s="28" t="s">
        <v>5058</v>
      </c>
      <c r="C1435" s="31" t="s">
        <v>3956</v>
      </c>
      <c r="D1435" s="33">
        <v>7.1973599999999998</v>
      </c>
      <c r="E1435" s="33">
        <v>8.3699999999999992</v>
      </c>
      <c r="F1435" s="33">
        <v>8.5</v>
      </c>
      <c r="G1435" s="33">
        <v>8.81</v>
      </c>
      <c r="H1435" s="33">
        <v>9.82</v>
      </c>
      <c r="I1435" s="33">
        <v>10.72</v>
      </c>
      <c r="J1435" s="33">
        <v>8.92</v>
      </c>
      <c r="K1435" s="33">
        <v>9.5399999999999991</v>
      </c>
    </row>
    <row r="1436" spans="1:11" x14ac:dyDescent="0.3">
      <c r="A1436" s="20" t="s">
        <v>5059</v>
      </c>
      <c r="B1436" s="28" t="s">
        <v>5060</v>
      </c>
      <c r="C1436" s="31" t="s">
        <v>3956</v>
      </c>
      <c r="D1436" s="33">
        <v>5.3795199999999994</v>
      </c>
      <c r="E1436" s="33">
        <v>6.07</v>
      </c>
      <c r="F1436" s="33">
        <v>6.15</v>
      </c>
      <c r="G1436" s="33">
        <v>6.34</v>
      </c>
      <c r="H1436" s="33">
        <v>6.94</v>
      </c>
      <c r="I1436" s="33">
        <v>7.47</v>
      </c>
      <c r="J1436" s="33">
        <v>6.4</v>
      </c>
      <c r="K1436" s="33">
        <v>6.77</v>
      </c>
    </row>
    <row r="1437" spans="1:11" x14ac:dyDescent="0.3">
      <c r="A1437" s="20" t="s">
        <v>5061</v>
      </c>
      <c r="B1437" s="28" t="s">
        <v>5062</v>
      </c>
      <c r="C1437" s="31" t="s">
        <v>3956</v>
      </c>
      <c r="D1437" s="33">
        <v>5.6391200000000001</v>
      </c>
      <c r="E1437" s="33">
        <v>6.36</v>
      </c>
      <c r="F1437" s="33">
        <v>6.44</v>
      </c>
      <c r="G1437" s="33">
        <v>6.63</v>
      </c>
      <c r="H1437" s="33">
        <v>7.26</v>
      </c>
      <c r="I1437" s="33">
        <v>7.81</v>
      </c>
      <c r="J1437" s="33">
        <v>6.7</v>
      </c>
      <c r="K1437" s="33">
        <v>7.08</v>
      </c>
    </row>
    <row r="1438" spans="1:11" x14ac:dyDescent="0.3">
      <c r="A1438" s="20" t="s">
        <v>5063</v>
      </c>
      <c r="B1438" s="28" t="s">
        <v>5064</v>
      </c>
      <c r="C1438" s="31" t="s">
        <v>3956</v>
      </c>
      <c r="D1438" s="33">
        <v>4.7807199999999996</v>
      </c>
      <c r="E1438" s="33">
        <v>5.4</v>
      </c>
      <c r="F1438" s="33">
        <v>5.47</v>
      </c>
      <c r="G1438" s="33">
        <v>5.63</v>
      </c>
      <c r="H1438" s="33">
        <v>6.16</v>
      </c>
      <c r="I1438" s="33">
        <v>6.63</v>
      </c>
      <c r="J1438" s="33">
        <v>5.69</v>
      </c>
      <c r="K1438" s="33">
        <v>6.01</v>
      </c>
    </row>
    <row r="1439" spans="1:11" x14ac:dyDescent="0.3">
      <c r="A1439" s="20" t="s">
        <v>5065</v>
      </c>
      <c r="B1439" s="28" t="s">
        <v>5066</v>
      </c>
      <c r="C1439" s="31" t="s">
        <v>3956</v>
      </c>
      <c r="D1439" s="33">
        <v>5.0502399999999987</v>
      </c>
      <c r="E1439" s="33">
        <v>5.7</v>
      </c>
      <c r="F1439" s="33">
        <v>5.77</v>
      </c>
      <c r="G1439" s="33">
        <v>5.94</v>
      </c>
      <c r="H1439" s="33">
        <v>6.5</v>
      </c>
      <c r="I1439" s="33">
        <v>7</v>
      </c>
      <c r="J1439" s="33">
        <v>6</v>
      </c>
      <c r="K1439" s="33">
        <v>6.35</v>
      </c>
    </row>
    <row r="1440" spans="1:11" x14ac:dyDescent="0.3">
      <c r="A1440" s="20" t="s">
        <v>5067</v>
      </c>
      <c r="B1440" s="28" t="s">
        <v>5068</v>
      </c>
      <c r="C1440" s="31" t="s">
        <v>3956</v>
      </c>
      <c r="D1440" s="33">
        <v>5.2548000000000012</v>
      </c>
      <c r="E1440" s="33">
        <v>5.93</v>
      </c>
      <c r="F1440" s="33">
        <v>6.01</v>
      </c>
      <c r="G1440" s="33">
        <v>6.19</v>
      </c>
      <c r="H1440" s="33">
        <v>6.77</v>
      </c>
      <c r="I1440" s="33">
        <v>7.29</v>
      </c>
      <c r="J1440" s="33">
        <v>6.25</v>
      </c>
      <c r="K1440" s="33">
        <v>6.61</v>
      </c>
    </row>
    <row r="1441" spans="1:11" x14ac:dyDescent="0.3">
      <c r="A1441" s="20" t="s">
        <v>5069</v>
      </c>
      <c r="B1441" s="28" t="s">
        <v>5070</v>
      </c>
      <c r="C1441" s="31" t="s">
        <v>3956</v>
      </c>
      <c r="D1441" s="33">
        <v>5.4893599999999996</v>
      </c>
      <c r="E1441" s="33">
        <v>6.19</v>
      </c>
      <c r="F1441" s="33">
        <v>6.27</v>
      </c>
      <c r="G1441" s="33">
        <v>6.46</v>
      </c>
      <c r="H1441" s="33">
        <v>7.07</v>
      </c>
      <c r="I1441" s="33">
        <v>7.61</v>
      </c>
      <c r="J1441" s="33">
        <v>6.53</v>
      </c>
      <c r="K1441" s="33">
        <v>6.9</v>
      </c>
    </row>
    <row r="1442" spans="1:11" x14ac:dyDescent="0.3">
      <c r="A1442" s="20" t="s">
        <v>5071</v>
      </c>
      <c r="B1442" s="28" t="s">
        <v>5072</v>
      </c>
      <c r="C1442" s="31" t="s">
        <v>3956</v>
      </c>
      <c r="D1442" s="33">
        <v>6.4375200000000001</v>
      </c>
      <c r="E1442" s="33">
        <v>7.26</v>
      </c>
      <c r="F1442" s="33">
        <v>7.36</v>
      </c>
      <c r="G1442" s="33">
        <v>7.58</v>
      </c>
      <c r="H1442" s="33">
        <v>8.2899999999999991</v>
      </c>
      <c r="I1442" s="33">
        <v>8.93</v>
      </c>
      <c r="J1442" s="33">
        <v>7.65</v>
      </c>
      <c r="K1442" s="33">
        <v>8.09</v>
      </c>
    </row>
    <row r="1443" spans="1:11" x14ac:dyDescent="0.3">
      <c r="A1443" s="20" t="s">
        <v>5073</v>
      </c>
      <c r="B1443" s="28" t="s">
        <v>5074</v>
      </c>
      <c r="C1443" s="31" t="s">
        <v>3956</v>
      </c>
      <c r="D1443" s="33">
        <v>6.9116</v>
      </c>
      <c r="E1443" s="33">
        <v>7.8</v>
      </c>
      <c r="F1443" s="33">
        <v>7.9</v>
      </c>
      <c r="G1443" s="33">
        <v>8.1300000000000008</v>
      </c>
      <c r="H1443" s="33">
        <v>8.9</v>
      </c>
      <c r="I1443" s="33">
        <v>9.59</v>
      </c>
      <c r="J1443" s="33">
        <v>8.2200000000000006</v>
      </c>
      <c r="K1443" s="33">
        <v>8.69</v>
      </c>
    </row>
    <row r="1444" spans="1:11" x14ac:dyDescent="0.3">
      <c r="A1444" s="20" t="s">
        <v>5075</v>
      </c>
      <c r="B1444" s="28" t="s">
        <v>5076</v>
      </c>
      <c r="C1444" s="31" t="s">
        <v>3956</v>
      </c>
      <c r="D1444" s="33">
        <v>7.9797599999999997</v>
      </c>
      <c r="E1444" s="33">
        <v>8.99</v>
      </c>
      <c r="F1444" s="33">
        <v>9.1</v>
      </c>
      <c r="G1444" s="33">
        <v>9.3699999999999992</v>
      </c>
      <c r="H1444" s="33">
        <v>10.25</v>
      </c>
      <c r="I1444" s="33">
        <v>11.02</v>
      </c>
      <c r="J1444" s="33">
        <v>9.4700000000000006</v>
      </c>
      <c r="K1444" s="33">
        <v>10</v>
      </c>
    </row>
    <row r="1445" spans="1:11" x14ac:dyDescent="0.3">
      <c r="A1445" s="20" t="s">
        <v>5077</v>
      </c>
      <c r="B1445" s="28" t="s">
        <v>5078</v>
      </c>
      <c r="C1445" s="31" t="s">
        <v>3956</v>
      </c>
      <c r="D1445" s="33">
        <v>5.494320000000001</v>
      </c>
      <c r="E1445" s="33">
        <v>6.2</v>
      </c>
      <c r="F1445" s="33">
        <v>6.28</v>
      </c>
      <c r="G1445" s="33">
        <v>6.47</v>
      </c>
      <c r="H1445" s="33">
        <v>7.08</v>
      </c>
      <c r="I1445" s="33">
        <v>7.63</v>
      </c>
      <c r="J1445" s="33">
        <v>6.54</v>
      </c>
      <c r="K1445" s="33">
        <v>6.91</v>
      </c>
    </row>
    <row r="1446" spans="1:11" x14ac:dyDescent="0.3">
      <c r="A1446" s="20" t="s">
        <v>5079</v>
      </c>
      <c r="B1446" s="28" t="s">
        <v>5080</v>
      </c>
      <c r="C1446" s="31" t="s">
        <v>3956</v>
      </c>
      <c r="D1446" s="33">
        <v>4.7088799999999997</v>
      </c>
      <c r="E1446" s="33">
        <v>5.45</v>
      </c>
      <c r="F1446" s="33">
        <v>5.53</v>
      </c>
      <c r="G1446" s="33">
        <v>5.72</v>
      </c>
      <c r="H1446" s="33">
        <v>6.36</v>
      </c>
      <c r="I1446" s="33">
        <v>6.93</v>
      </c>
      <c r="J1446" s="33">
        <v>5.79</v>
      </c>
      <c r="K1446" s="33">
        <v>6.19</v>
      </c>
    </row>
    <row r="1447" spans="1:11" x14ac:dyDescent="0.3">
      <c r="A1447" s="20" t="s">
        <v>5081</v>
      </c>
      <c r="B1447" s="28" t="s">
        <v>5082</v>
      </c>
      <c r="C1447" s="31" t="s">
        <v>3956</v>
      </c>
      <c r="D1447" s="33">
        <v>6.6321599999999998</v>
      </c>
      <c r="E1447" s="33">
        <v>7.48</v>
      </c>
      <c r="F1447" s="33">
        <v>7.58</v>
      </c>
      <c r="G1447" s="33">
        <v>7.8</v>
      </c>
      <c r="H1447" s="33">
        <v>8.5399999999999991</v>
      </c>
      <c r="I1447" s="33">
        <v>9.1999999999999993</v>
      </c>
      <c r="J1447" s="33">
        <v>7.88</v>
      </c>
      <c r="K1447" s="33">
        <v>8.34</v>
      </c>
    </row>
    <row r="1448" spans="1:11" x14ac:dyDescent="0.3">
      <c r="A1448" s="20" t="s">
        <v>5083</v>
      </c>
      <c r="B1448" s="28" t="s">
        <v>5084</v>
      </c>
      <c r="C1448" s="31" t="s">
        <v>3956</v>
      </c>
      <c r="D1448" s="33">
        <v>6.9465600000000007</v>
      </c>
      <c r="E1448" s="33">
        <v>7.84</v>
      </c>
      <c r="F1448" s="33">
        <v>7.94</v>
      </c>
      <c r="G1448" s="33">
        <v>8.17</v>
      </c>
      <c r="H1448" s="33">
        <v>8.9499999999999993</v>
      </c>
      <c r="I1448" s="33">
        <v>9.6300000000000008</v>
      </c>
      <c r="J1448" s="33">
        <v>8.26</v>
      </c>
      <c r="K1448" s="33">
        <v>8.73</v>
      </c>
    </row>
    <row r="1449" spans="1:11" x14ac:dyDescent="0.3">
      <c r="A1449" s="20" t="s">
        <v>5085</v>
      </c>
      <c r="B1449" s="28" t="s">
        <v>5086</v>
      </c>
      <c r="C1449" s="31" t="s">
        <v>3956</v>
      </c>
      <c r="D1449" s="33">
        <v>4.6604799999999997</v>
      </c>
      <c r="E1449" s="33">
        <v>5.29</v>
      </c>
      <c r="F1449" s="33">
        <v>5.36</v>
      </c>
      <c r="G1449" s="33">
        <v>5.53</v>
      </c>
      <c r="H1449" s="33">
        <v>6.08</v>
      </c>
      <c r="I1449" s="33">
        <v>6.56</v>
      </c>
      <c r="J1449" s="33">
        <v>5.59</v>
      </c>
      <c r="K1449" s="33">
        <v>5.92</v>
      </c>
    </row>
    <row r="1450" spans="1:11" x14ac:dyDescent="0.3">
      <c r="A1450" s="20" t="s">
        <v>5087</v>
      </c>
      <c r="B1450" s="28" t="s">
        <v>5088</v>
      </c>
      <c r="C1450" s="31" t="s">
        <v>3956</v>
      </c>
      <c r="D1450" s="33">
        <v>5.17</v>
      </c>
      <c r="E1450" s="33">
        <v>5.83</v>
      </c>
      <c r="F1450" s="33">
        <v>5.91</v>
      </c>
      <c r="G1450" s="33">
        <v>6.08</v>
      </c>
      <c r="H1450" s="33">
        <v>6.66</v>
      </c>
      <c r="I1450" s="33">
        <v>7.17</v>
      </c>
      <c r="J1450" s="33">
        <v>6.15</v>
      </c>
      <c r="K1450" s="33">
        <v>6.5</v>
      </c>
    </row>
    <row r="1451" spans="1:11" x14ac:dyDescent="0.3">
      <c r="A1451" s="20" t="s">
        <v>5089</v>
      </c>
      <c r="B1451" s="28" t="s">
        <v>5090</v>
      </c>
      <c r="C1451" s="31" t="s">
        <v>3956</v>
      </c>
      <c r="D1451" s="33">
        <v>5.2295199999999991</v>
      </c>
      <c r="E1451" s="33">
        <v>5.92</v>
      </c>
      <c r="F1451" s="33">
        <v>6</v>
      </c>
      <c r="G1451" s="33">
        <v>6.19</v>
      </c>
      <c r="H1451" s="33">
        <v>6.79</v>
      </c>
      <c r="I1451" s="33">
        <v>7.32</v>
      </c>
      <c r="J1451" s="33">
        <v>6.25</v>
      </c>
      <c r="K1451" s="33">
        <v>6.62</v>
      </c>
    </row>
    <row r="1452" spans="1:11" x14ac:dyDescent="0.3">
      <c r="A1452" s="20" t="s">
        <v>5091</v>
      </c>
      <c r="B1452" s="28" t="s">
        <v>5092</v>
      </c>
      <c r="C1452" s="31" t="s">
        <v>3956</v>
      </c>
      <c r="D1452" s="33">
        <v>5.4340799999999998</v>
      </c>
      <c r="E1452" s="33">
        <v>6.16</v>
      </c>
      <c r="F1452" s="33">
        <v>6.24</v>
      </c>
      <c r="G1452" s="33">
        <v>6.43</v>
      </c>
      <c r="H1452" s="33">
        <v>7.06</v>
      </c>
      <c r="I1452" s="33">
        <v>7.62</v>
      </c>
      <c r="J1452" s="33">
        <v>6.5</v>
      </c>
      <c r="K1452" s="33">
        <v>6.88</v>
      </c>
    </row>
    <row r="1453" spans="1:11" x14ac:dyDescent="0.3">
      <c r="A1453" s="20" t="s">
        <v>5093</v>
      </c>
      <c r="B1453" s="28" t="s">
        <v>5094</v>
      </c>
      <c r="C1453" s="31" t="s">
        <v>3956</v>
      </c>
      <c r="D1453" s="33">
        <v>5.9081600000000014</v>
      </c>
      <c r="E1453" s="33">
        <v>6.69</v>
      </c>
      <c r="F1453" s="33">
        <v>6.78</v>
      </c>
      <c r="G1453" s="33">
        <v>6.99</v>
      </c>
      <c r="H1453" s="33">
        <v>7.67</v>
      </c>
      <c r="I1453" s="33">
        <v>8.27</v>
      </c>
      <c r="J1453" s="33">
        <v>7.06</v>
      </c>
      <c r="K1453" s="33">
        <v>7.48</v>
      </c>
    </row>
    <row r="1454" spans="1:11" x14ac:dyDescent="0.3">
      <c r="A1454" s="20" t="s">
        <v>5095</v>
      </c>
      <c r="B1454" s="28" t="s">
        <v>5096</v>
      </c>
      <c r="C1454" s="31" t="s">
        <v>3956</v>
      </c>
      <c r="D1454" s="33">
        <v>5.0676800000000002</v>
      </c>
      <c r="E1454" s="33">
        <v>5.88</v>
      </c>
      <c r="F1454" s="33">
        <v>5.98</v>
      </c>
      <c r="G1454" s="33">
        <v>6.19</v>
      </c>
      <c r="H1454" s="33">
        <v>6.9</v>
      </c>
      <c r="I1454" s="33">
        <v>7.53</v>
      </c>
      <c r="J1454" s="33">
        <v>6.27</v>
      </c>
      <c r="K1454" s="33">
        <v>6.7</v>
      </c>
    </row>
    <row r="1455" spans="1:11" x14ac:dyDescent="0.3">
      <c r="A1455" s="20" t="s">
        <v>5097</v>
      </c>
      <c r="B1455" s="28" t="s">
        <v>5098</v>
      </c>
      <c r="C1455" s="31" t="s">
        <v>3956</v>
      </c>
      <c r="D1455" s="33">
        <v>5.2122400000000004</v>
      </c>
      <c r="E1455" s="33">
        <v>6.06</v>
      </c>
      <c r="F1455" s="33">
        <v>6.15</v>
      </c>
      <c r="G1455" s="33">
        <v>6.38</v>
      </c>
      <c r="H1455" s="33">
        <v>7.11</v>
      </c>
      <c r="I1455" s="33">
        <v>7.76</v>
      </c>
      <c r="J1455" s="33">
        <v>6.46</v>
      </c>
      <c r="K1455" s="33">
        <v>6.91</v>
      </c>
    </row>
    <row r="1456" spans="1:11" x14ac:dyDescent="0.3">
      <c r="A1456" s="20" t="s">
        <v>5099</v>
      </c>
      <c r="B1456" s="28" t="s">
        <v>5100</v>
      </c>
      <c r="C1456" s="31" t="s">
        <v>3956</v>
      </c>
      <c r="D1456" s="33">
        <v>6.8263199999999999</v>
      </c>
      <c r="E1456" s="33">
        <v>7.73</v>
      </c>
      <c r="F1456" s="33">
        <v>7.84</v>
      </c>
      <c r="G1456" s="33">
        <v>8.07</v>
      </c>
      <c r="H1456" s="33">
        <v>8.86</v>
      </c>
      <c r="I1456" s="33">
        <v>9.56</v>
      </c>
      <c r="J1456" s="33">
        <v>8.16</v>
      </c>
      <c r="K1456" s="33">
        <v>8.64</v>
      </c>
    </row>
    <row r="1457" spans="1:11" x14ac:dyDescent="0.3">
      <c r="A1457" s="20" t="s">
        <v>5101</v>
      </c>
      <c r="B1457" s="28" t="s">
        <v>5102</v>
      </c>
      <c r="C1457" s="31" t="s">
        <v>3956</v>
      </c>
      <c r="D1457" s="33">
        <v>6.4844799999999987</v>
      </c>
      <c r="E1457" s="33">
        <v>7.51</v>
      </c>
      <c r="F1457" s="33">
        <v>7.63</v>
      </c>
      <c r="G1457" s="33">
        <v>7.9</v>
      </c>
      <c r="H1457" s="33">
        <v>8.7899999999999991</v>
      </c>
      <c r="I1457" s="33">
        <v>9.58</v>
      </c>
      <c r="J1457" s="33">
        <v>8</v>
      </c>
      <c r="K1457" s="33">
        <v>8.5399999999999991</v>
      </c>
    </row>
    <row r="1458" spans="1:11" x14ac:dyDescent="0.3">
      <c r="A1458" s="20" t="s">
        <v>5103</v>
      </c>
      <c r="B1458" s="28" t="s">
        <v>5104</v>
      </c>
      <c r="C1458" s="31" t="s">
        <v>3956</v>
      </c>
      <c r="D1458" s="33">
        <v>2.5199199999999999</v>
      </c>
      <c r="E1458" s="33">
        <v>2.86</v>
      </c>
      <c r="F1458" s="33">
        <v>2.89</v>
      </c>
      <c r="G1458" s="33">
        <v>2.98</v>
      </c>
      <c r="H1458" s="33">
        <v>3.28</v>
      </c>
      <c r="I1458" s="33">
        <v>3.53</v>
      </c>
      <c r="J1458" s="33">
        <v>3.02</v>
      </c>
      <c r="K1458" s="33">
        <v>3.19</v>
      </c>
    </row>
    <row r="1459" spans="1:11" x14ac:dyDescent="0.3">
      <c r="A1459" s="20" t="s">
        <v>5105</v>
      </c>
      <c r="B1459" s="28" t="s">
        <v>5106</v>
      </c>
      <c r="C1459" s="31" t="s">
        <v>3956</v>
      </c>
      <c r="D1459" s="33">
        <v>2.6845599999999998</v>
      </c>
      <c r="E1459" s="33">
        <v>3.04</v>
      </c>
      <c r="F1459" s="33">
        <v>3.09</v>
      </c>
      <c r="G1459" s="33">
        <v>3.18</v>
      </c>
      <c r="H1459" s="33">
        <v>3.49</v>
      </c>
      <c r="I1459" s="33">
        <v>3.77</v>
      </c>
      <c r="J1459" s="33">
        <v>3.21</v>
      </c>
      <c r="K1459" s="33">
        <v>3.41</v>
      </c>
    </row>
    <row r="1460" spans="1:11" x14ac:dyDescent="0.3">
      <c r="A1460" s="20" t="s">
        <v>5107</v>
      </c>
      <c r="B1460" s="28" t="s">
        <v>5108</v>
      </c>
      <c r="C1460" s="31" t="s">
        <v>3956</v>
      </c>
      <c r="D1460" s="33">
        <v>4.0418399999999988</v>
      </c>
      <c r="E1460" s="33">
        <v>4.58</v>
      </c>
      <c r="F1460" s="33">
        <v>4.6399999999999997</v>
      </c>
      <c r="G1460" s="33">
        <v>4.79</v>
      </c>
      <c r="H1460" s="33">
        <v>5.26</v>
      </c>
      <c r="I1460" s="33">
        <v>5.67</v>
      </c>
      <c r="J1460" s="33">
        <v>4.84</v>
      </c>
      <c r="K1460" s="33">
        <v>5.13</v>
      </c>
    </row>
    <row r="1461" spans="1:11" x14ac:dyDescent="0.3">
      <c r="A1461" s="20" t="s">
        <v>5109</v>
      </c>
      <c r="B1461" s="28" t="s">
        <v>5110</v>
      </c>
      <c r="C1461" s="31" t="s">
        <v>3956</v>
      </c>
      <c r="D1461" s="33">
        <v>10.93328</v>
      </c>
      <c r="E1461" s="33">
        <v>12.7</v>
      </c>
      <c r="F1461" s="33">
        <v>12.9</v>
      </c>
      <c r="G1461" s="33">
        <v>13.37</v>
      </c>
      <c r="H1461" s="33">
        <v>14.91</v>
      </c>
      <c r="I1461" s="33">
        <v>16.27</v>
      </c>
      <c r="J1461" s="33">
        <v>13.54</v>
      </c>
      <c r="K1461" s="33">
        <v>14.48</v>
      </c>
    </row>
    <row r="1462" spans="1:11" x14ac:dyDescent="0.3">
      <c r="A1462" s="20" t="s">
        <v>5111</v>
      </c>
      <c r="B1462" s="28" t="s">
        <v>5112</v>
      </c>
      <c r="C1462" s="31" t="s">
        <v>3956</v>
      </c>
      <c r="D1462" s="33">
        <v>14.299999999999999</v>
      </c>
      <c r="E1462" s="33">
        <v>16.62</v>
      </c>
      <c r="F1462" s="33">
        <v>16.88</v>
      </c>
      <c r="G1462" s="33">
        <v>17.489999999999998</v>
      </c>
      <c r="H1462" s="33">
        <v>19.510000000000002</v>
      </c>
      <c r="I1462" s="33">
        <v>21.29</v>
      </c>
      <c r="J1462" s="33">
        <v>17.71</v>
      </c>
      <c r="K1462" s="33">
        <v>18.95</v>
      </c>
    </row>
    <row r="1463" spans="1:11" x14ac:dyDescent="0.3">
      <c r="A1463" s="20" t="s">
        <v>5113</v>
      </c>
      <c r="B1463" s="28" t="s">
        <v>5110</v>
      </c>
      <c r="C1463" s="31" t="s">
        <v>3956</v>
      </c>
      <c r="D1463" s="33">
        <v>13.910959999999998</v>
      </c>
      <c r="E1463" s="33">
        <v>16.170000000000002</v>
      </c>
      <c r="F1463" s="33">
        <v>16.420000000000002</v>
      </c>
      <c r="G1463" s="33">
        <v>17.02</v>
      </c>
      <c r="H1463" s="33">
        <v>18.97</v>
      </c>
      <c r="I1463" s="33">
        <v>20.71</v>
      </c>
      <c r="J1463" s="33">
        <v>17.23</v>
      </c>
      <c r="K1463" s="33">
        <v>18.43</v>
      </c>
    </row>
    <row r="1464" spans="1:11" x14ac:dyDescent="0.3">
      <c r="A1464" s="20" t="s">
        <v>5114</v>
      </c>
      <c r="B1464" s="28" t="s">
        <v>5112</v>
      </c>
      <c r="C1464" s="31" t="s">
        <v>3956</v>
      </c>
      <c r="D1464" s="33">
        <v>10.38456</v>
      </c>
      <c r="E1464" s="33">
        <v>12.07</v>
      </c>
      <c r="F1464" s="33">
        <v>12.26</v>
      </c>
      <c r="G1464" s="33">
        <v>12.71</v>
      </c>
      <c r="H1464" s="33">
        <v>14.17</v>
      </c>
      <c r="I1464" s="33">
        <v>15.47</v>
      </c>
      <c r="J1464" s="33">
        <v>12.86</v>
      </c>
      <c r="K1464" s="33">
        <v>13.76</v>
      </c>
    </row>
    <row r="1465" spans="1:11" x14ac:dyDescent="0.3">
      <c r="A1465" s="20" t="s">
        <v>5115</v>
      </c>
      <c r="B1465" s="28" t="s">
        <v>5116</v>
      </c>
      <c r="C1465" s="31" t="s">
        <v>3956</v>
      </c>
      <c r="D1465" s="33">
        <v>8.6427999999999994</v>
      </c>
      <c r="E1465" s="33">
        <v>9.7799999999999994</v>
      </c>
      <c r="F1465" s="33">
        <v>9.91</v>
      </c>
      <c r="G1465" s="33">
        <v>10.210000000000001</v>
      </c>
      <c r="H1465" s="33">
        <v>11.2</v>
      </c>
      <c r="I1465" s="33">
        <v>12.08</v>
      </c>
      <c r="J1465" s="33">
        <v>10.32</v>
      </c>
      <c r="K1465" s="33">
        <v>10.93</v>
      </c>
    </row>
    <row r="1466" spans="1:11" x14ac:dyDescent="0.3">
      <c r="A1466" s="20" t="s">
        <v>5117</v>
      </c>
      <c r="B1466" s="28" t="s">
        <v>5116</v>
      </c>
      <c r="C1466" s="31" t="s">
        <v>3956</v>
      </c>
      <c r="D1466" s="33">
        <v>7.0065600000000003</v>
      </c>
      <c r="E1466" s="33">
        <v>7.9</v>
      </c>
      <c r="F1466" s="33">
        <v>8</v>
      </c>
      <c r="G1466" s="33">
        <v>8.23</v>
      </c>
      <c r="H1466" s="33">
        <v>9.01</v>
      </c>
      <c r="I1466" s="33">
        <v>9.69</v>
      </c>
      <c r="J1466" s="33">
        <v>8.32</v>
      </c>
      <c r="K1466" s="33">
        <v>8.7899999999999991</v>
      </c>
    </row>
    <row r="1467" spans="1:11" x14ac:dyDescent="0.3">
      <c r="A1467" s="20" t="s">
        <v>5118</v>
      </c>
      <c r="B1467" s="28" t="s">
        <v>5116</v>
      </c>
      <c r="C1467" s="31" t="s">
        <v>3956</v>
      </c>
      <c r="D1467" s="33">
        <v>9.1275199999999987</v>
      </c>
      <c r="E1467" s="33">
        <v>10.29</v>
      </c>
      <c r="F1467" s="33">
        <v>10.42</v>
      </c>
      <c r="G1467" s="33">
        <v>10.72</v>
      </c>
      <c r="H1467" s="33">
        <v>11.73</v>
      </c>
      <c r="I1467" s="33">
        <v>12.62</v>
      </c>
      <c r="J1467" s="33">
        <v>10.83</v>
      </c>
      <c r="K1467" s="33">
        <v>11.45</v>
      </c>
    </row>
    <row r="1468" spans="1:11" x14ac:dyDescent="0.3">
      <c r="A1468" s="20" t="s">
        <v>5119</v>
      </c>
      <c r="B1468" s="28" t="s">
        <v>5116</v>
      </c>
      <c r="C1468" s="31" t="s">
        <v>3956</v>
      </c>
      <c r="D1468" s="33">
        <v>8.8735200000000027</v>
      </c>
      <c r="E1468" s="33">
        <v>10.3</v>
      </c>
      <c r="F1468" s="33">
        <v>10.46</v>
      </c>
      <c r="G1468" s="33">
        <v>10.83</v>
      </c>
      <c r="H1468" s="33">
        <v>12.07</v>
      </c>
      <c r="I1468" s="33">
        <v>13.16</v>
      </c>
      <c r="J1468" s="33">
        <v>10.97</v>
      </c>
      <c r="K1468" s="33">
        <v>11.72</v>
      </c>
    </row>
    <row r="1469" spans="1:11" x14ac:dyDescent="0.3">
      <c r="A1469" s="20" t="s">
        <v>5120</v>
      </c>
      <c r="B1469" s="28" t="s">
        <v>5116</v>
      </c>
      <c r="C1469" s="31" t="s">
        <v>3956</v>
      </c>
      <c r="D1469" s="33">
        <v>13.632079999999998</v>
      </c>
      <c r="E1469" s="33">
        <v>15.48</v>
      </c>
      <c r="F1469" s="33">
        <v>15.69</v>
      </c>
      <c r="G1469" s="33">
        <v>16.18</v>
      </c>
      <c r="H1469" s="33">
        <v>17.79</v>
      </c>
      <c r="I1469" s="33">
        <v>19.21</v>
      </c>
      <c r="J1469" s="33">
        <v>16.350000000000001</v>
      </c>
      <c r="K1469" s="33">
        <v>17.34</v>
      </c>
    </row>
    <row r="1470" spans="1:11" x14ac:dyDescent="0.3">
      <c r="A1470" s="20" t="s">
        <v>5121</v>
      </c>
      <c r="B1470" s="28" t="s">
        <v>5122</v>
      </c>
      <c r="C1470" s="31" t="s">
        <v>3956</v>
      </c>
      <c r="D1470" s="33">
        <v>15.819999999999997</v>
      </c>
      <c r="E1470" s="33">
        <v>18.47</v>
      </c>
      <c r="F1470" s="33">
        <v>18.77</v>
      </c>
      <c r="G1470" s="33">
        <v>19.47</v>
      </c>
      <c r="H1470" s="33">
        <v>21.77</v>
      </c>
      <c r="I1470" s="33">
        <v>23.81</v>
      </c>
      <c r="J1470" s="33">
        <v>19.72</v>
      </c>
      <c r="K1470" s="33">
        <v>21.13</v>
      </c>
    </row>
    <row r="1471" spans="1:11" x14ac:dyDescent="0.3">
      <c r="A1471" s="20" t="s">
        <v>5123</v>
      </c>
      <c r="B1471" s="28" t="s">
        <v>5124</v>
      </c>
      <c r="C1471" s="31" t="s">
        <v>3956</v>
      </c>
      <c r="D1471" s="33">
        <v>2.5598399999999999</v>
      </c>
      <c r="E1471" s="33">
        <v>2.9</v>
      </c>
      <c r="F1471" s="33">
        <v>2.94</v>
      </c>
      <c r="G1471" s="33">
        <v>3.03</v>
      </c>
      <c r="H1471" s="33">
        <v>3.33</v>
      </c>
      <c r="I1471" s="33">
        <v>3.59</v>
      </c>
      <c r="J1471" s="33">
        <v>3.06</v>
      </c>
      <c r="K1471" s="33">
        <v>3.24</v>
      </c>
    </row>
    <row r="1472" spans="1:11" x14ac:dyDescent="0.3">
      <c r="A1472" s="20" t="s">
        <v>5125</v>
      </c>
      <c r="B1472" s="28" t="s">
        <v>5112</v>
      </c>
      <c r="C1472" s="31" t="s">
        <v>3956</v>
      </c>
      <c r="D1472" s="33">
        <v>15.063200000000002</v>
      </c>
      <c r="E1472" s="33">
        <v>17.5</v>
      </c>
      <c r="F1472" s="33">
        <v>17.78</v>
      </c>
      <c r="G1472" s="33">
        <v>18.420000000000002</v>
      </c>
      <c r="H1472" s="33">
        <v>20.54</v>
      </c>
      <c r="I1472" s="33">
        <v>22.41</v>
      </c>
      <c r="J1472" s="33">
        <v>18.649999999999999</v>
      </c>
      <c r="K1472" s="33">
        <v>19.95</v>
      </c>
    </row>
    <row r="1473" spans="1:11" x14ac:dyDescent="0.3">
      <c r="A1473" s="20" t="s">
        <v>5126</v>
      </c>
      <c r="B1473" s="28" t="s">
        <v>5112</v>
      </c>
      <c r="C1473" s="31" t="s">
        <v>3956</v>
      </c>
      <c r="D1473" s="33">
        <v>26.175999999999995</v>
      </c>
      <c r="E1473" s="33">
        <v>30.42</v>
      </c>
      <c r="F1473" s="33">
        <v>30.9</v>
      </c>
      <c r="G1473" s="33">
        <v>32.020000000000003</v>
      </c>
      <c r="H1473" s="33">
        <v>35.700000000000003</v>
      </c>
      <c r="I1473" s="33">
        <v>38.96</v>
      </c>
      <c r="J1473" s="33">
        <v>32.42</v>
      </c>
      <c r="K1473" s="33">
        <v>34.67</v>
      </c>
    </row>
    <row r="1474" spans="1:11" x14ac:dyDescent="0.3">
      <c r="A1474" s="20" t="s">
        <v>5127</v>
      </c>
      <c r="B1474" s="28" t="s">
        <v>5112</v>
      </c>
      <c r="C1474" s="31" t="s">
        <v>3956</v>
      </c>
      <c r="D1474" s="33">
        <v>18.105599999999999</v>
      </c>
      <c r="E1474" s="33">
        <v>21.05</v>
      </c>
      <c r="F1474" s="33">
        <v>21.38</v>
      </c>
      <c r="G1474" s="33">
        <v>22.16</v>
      </c>
      <c r="H1474" s="33">
        <v>24.71</v>
      </c>
      <c r="I1474" s="33">
        <v>26.97</v>
      </c>
      <c r="J1474" s="33">
        <v>22.43</v>
      </c>
      <c r="K1474" s="33">
        <v>24</v>
      </c>
    </row>
    <row r="1475" spans="1:11" x14ac:dyDescent="0.3">
      <c r="A1475" s="20" t="s">
        <v>5128</v>
      </c>
      <c r="B1475" s="28" t="s">
        <v>5112</v>
      </c>
      <c r="C1475" s="31" t="s">
        <v>3956</v>
      </c>
      <c r="D1475" s="33">
        <v>10.72376</v>
      </c>
      <c r="E1475" s="33">
        <v>12.46</v>
      </c>
      <c r="F1475" s="33">
        <v>12.66</v>
      </c>
      <c r="G1475" s="33">
        <v>13.12</v>
      </c>
      <c r="H1475" s="33">
        <v>14.63</v>
      </c>
      <c r="I1475" s="33">
        <v>15.97</v>
      </c>
      <c r="J1475" s="33">
        <v>13.28</v>
      </c>
      <c r="K1475" s="33">
        <v>14.21</v>
      </c>
    </row>
    <row r="1476" spans="1:11" ht="20.399999999999999" x14ac:dyDescent="0.3">
      <c r="A1476" s="20" t="s">
        <v>5129</v>
      </c>
      <c r="B1476" s="28" t="s">
        <v>5130</v>
      </c>
      <c r="C1476" s="31" t="s">
        <v>3956</v>
      </c>
      <c r="D1476" s="33">
        <v>2.8380799999999993</v>
      </c>
      <c r="E1476" s="33">
        <v>3.3</v>
      </c>
      <c r="F1476" s="33">
        <v>3.35</v>
      </c>
      <c r="G1476" s="33">
        <v>3.47</v>
      </c>
      <c r="H1476" s="33">
        <v>3.87</v>
      </c>
      <c r="I1476" s="33">
        <v>4.22</v>
      </c>
      <c r="J1476" s="33">
        <v>3.51</v>
      </c>
      <c r="K1476" s="33">
        <v>3.76</v>
      </c>
    </row>
    <row r="1477" spans="1:11" x14ac:dyDescent="0.3">
      <c r="A1477" s="20" t="s">
        <v>5131</v>
      </c>
      <c r="B1477" s="28" t="s">
        <v>4950</v>
      </c>
      <c r="C1477" s="31" t="s">
        <v>3956</v>
      </c>
      <c r="D1477" s="33">
        <v>4.608719999999999</v>
      </c>
      <c r="E1477" s="33">
        <v>5.36</v>
      </c>
      <c r="F1477" s="33">
        <v>5.44</v>
      </c>
      <c r="G1477" s="33">
        <v>5.64</v>
      </c>
      <c r="H1477" s="33">
        <v>6.29</v>
      </c>
      <c r="I1477" s="33">
        <v>6.86</v>
      </c>
      <c r="J1477" s="33">
        <v>5.71</v>
      </c>
      <c r="K1477" s="33">
        <v>6.11</v>
      </c>
    </row>
    <row r="1478" spans="1:11" x14ac:dyDescent="0.3">
      <c r="A1478" s="20" t="s">
        <v>5132</v>
      </c>
      <c r="B1478" s="28" t="s">
        <v>5133</v>
      </c>
      <c r="C1478" s="31" t="s">
        <v>3956</v>
      </c>
      <c r="D1478" s="33">
        <v>3.9854400000000005</v>
      </c>
      <c r="E1478" s="33">
        <v>4.62</v>
      </c>
      <c r="F1478" s="33">
        <v>4.6900000000000004</v>
      </c>
      <c r="G1478" s="33">
        <v>4.8600000000000003</v>
      </c>
      <c r="H1478" s="33">
        <v>5.41</v>
      </c>
      <c r="I1478" s="33">
        <v>5.9</v>
      </c>
      <c r="J1478" s="33">
        <v>4.92</v>
      </c>
      <c r="K1478" s="33">
        <v>5.25</v>
      </c>
    </row>
    <row r="1479" spans="1:11" x14ac:dyDescent="0.3">
      <c r="A1479" s="20" t="s">
        <v>5134</v>
      </c>
      <c r="B1479" s="28" t="s">
        <v>4950</v>
      </c>
      <c r="C1479" s="31" t="s">
        <v>3956</v>
      </c>
      <c r="D1479" s="33">
        <v>5.5943360000000011</v>
      </c>
      <c r="E1479" s="33">
        <v>6.5</v>
      </c>
      <c r="F1479" s="33">
        <v>6.6</v>
      </c>
      <c r="G1479" s="33">
        <v>6.84</v>
      </c>
      <c r="H1479" s="33">
        <v>7.63</v>
      </c>
      <c r="I1479" s="33">
        <v>8.32</v>
      </c>
      <c r="J1479" s="33">
        <v>6.93</v>
      </c>
      <c r="K1479" s="33">
        <v>7.41</v>
      </c>
    </row>
    <row r="1480" spans="1:11" x14ac:dyDescent="0.3">
      <c r="A1480" s="20" t="s">
        <v>5135</v>
      </c>
      <c r="B1480" s="28" t="s">
        <v>5136</v>
      </c>
      <c r="C1480" s="31" t="s">
        <v>3956</v>
      </c>
      <c r="D1480" s="33">
        <v>9.3825600000000016</v>
      </c>
      <c r="E1480" s="33">
        <v>10.87</v>
      </c>
      <c r="F1480" s="33">
        <v>11.04</v>
      </c>
      <c r="G1480" s="33">
        <v>11.43</v>
      </c>
      <c r="H1480" s="33">
        <v>12.72</v>
      </c>
      <c r="I1480" s="33">
        <v>13.86</v>
      </c>
      <c r="J1480" s="33">
        <v>11.57</v>
      </c>
      <c r="K1480" s="33">
        <v>12.36</v>
      </c>
    </row>
    <row r="1481" spans="1:11" x14ac:dyDescent="0.3">
      <c r="A1481" s="20" t="s">
        <v>5137</v>
      </c>
      <c r="B1481" s="28" t="s">
        <v>4901</v>
      </c>
      <c r="C1481" s="31" t="s">
        <v>3956</v>
      </c>
      <c r="D1481" s="33">
        <v>10.86816</v>
      </c>
      <c r="E1481" s="33">
        <v>12.32</v>
      </c>
      <c r="F1481" s="33">
        <v>12.48</v>
      </c>
      <c r="G1481" s="33">
        <v>12.86</v>
      </c>
      <c r="H1481" s="33">
        <v>14.12</v>
      </c>
      <c r="I1481" s="33">
        <v>15.23</v>
      </c>
      <c r="J1481" s="33">
        <v>13</v>
      </c>
      <c r="K1481" s="33">
        <v>13.77</v>
      </c>
    </row>
    <row r="1482" spans="1:11" x14ac:dyDescent="0.3">
      <c r="A1482" s="20" t="s">
        <v>5138</v>
      </c>
      <c r="B1482" s="28" t="s">
        <v>5124</v>
      </c>
      <c r="C1482" s="31" t="s">
        <v>3956</v>
      </c>
      <c r="D1482" s="33">
        <v>3.0388799999999998</v>
      </c>
      <c r="E1482" s="33">
        <v>3.44</v>
      </c>
      <c r="F1482" s="33">
        <v>3.49</v>
      </c>
      <c r="G1482" s="33">
        <v>3.6</v>
      </c>
      <c r="H1482" s="33">
        <v>3.95</v>
      </c>
      <c r="I1482" s="33">
        <v>4.26</v>
      </c>
      <c r="J1482" s="33">
        <v>3.64</v>
      </c>
      <c r="K1482" s="33">
        <v>3.85</v>
      </c>
    </row>
    <row r="1483" spans="1:11" x14ac:dyDescent="0.3">
      <c r="A1483" s="20" t="s">
        <v>5139</v>
      </c>
      <c r="B1483" s="28" t="s">
        <v>231</v>
      </c>
      <c r="C1483" s="31" t="s">
        <v>3956</v>
      </c>
      <c r="D1483" s="33">
        <v>26.90471999999999</v>
      </c>
      <c r="E1483" s="33">
        <v>31.23</v>
      </c>
      <c r="F1483" s="33">
        <v>31.72</v>
      </c>
      <c r="G1483" s="33">
        <v>32.86</v>
      </c>
      <c r="H1483" s="33">
        <v>36.619999999999997</v>
      </c>
      <c r="I1483" s="33">
        <v>39.94</v>
      </c>
      <c r="J1483" s="33">
        <v>33.270000000000003</v>
      </c>
      <c r="K1483" s="33">
        <v>35.57</v>
      </c>
    </row>
    <row r="1484" spans="1:11" x14ac:dyDescent="0.3">
      <c r="A1484" s="20" t="s">
        <v>5140</v>
      </c>
      <c r="B1484" s="28" t="s">
        <v>5141</v>
      </c>
      <c r="C1484" s="31" t="s">
        <v>3956</v>
      </c>
      <c r="D1484" s="33">
        <v>2.3503200000000004</v>
      </c>
      <c r="E1484" s="33">
        <v>2.66</v>
      </c>
      <c r="F1484" s="33">
        <v>2.7</v>
      </c>
      <c r="G1484" s="33">
        <v>2.78</v>
      </c>
      <c r="H1484" s="33">
        <v>3.05</v>
      </c>
      <c r="I1484" s="33">
        <v>3.29</v>
      </c>
      <c r="J1484" s="33">
        <v>2.81</v>
      </c>
      <c r="K1484" s="33">
        <v>2.97</v>
      </c>
    </row>
    <row r="1485" spans="1:11" x14ac:dyDescent="0.3">
      <c r="A1485" s="20" t="s">
        <v>5142</v>
      </c>
      <c r="B1485" s="28" t="s">
        <v>231</v>
      </c>
      <c r="C1485" s="31" t="s">
        <v>3956</v>
      </c>
      <c r="D1485" s="33">
        <v>26.275680000000001</v>
      </c>
      <c r="E1485" s="33">
        <v>30.54</v>
      </c>
      <c r="F1485" s="33">
        <v>31.02</v>
      </c>
      <c r="G1485" s="33">
        <v>32.14</v>
      </c>
      <c r="H1485" s="33">
        <v>35.840000000000003</v>
      </c>
      <c r="I1485" s="33">
        <v>39.119999999999997</v>
      </c>
      <c r="J1485" s="33">
        <v>32.549999999999997</v>
      </c>
      <c r="K1485" s="33">
        <v>34.81</v>
      </c>
    </row>
    <row r="1486" spans="1:11" x14ac:dyDescent="0.3">
      <c r="A1486" s="20" t="s">
        <v>5143</v>
      </c>
      <c r="B1486" s="28" t="s">
        <v>5144</v>
      </c>
      <c r="C1486" s="31" t="s">
        <v>3956</v>
      </c>
      <c r="D1486" s="33">
        <v>26.310639999999999</v>
      </c>
      <c r="E1486" s="33">
        <v>30.57</v>
      </c>
      <c r="F1486" s="33">
        <v>31.06</v>
      </c>
      <c r="G1486" s="33">
        <v>32.18</v>
      </c>
      <c r="H1486" s="33">
        <v>35.880000000000003</v>
      </c>
      <c r="I1486" s="33">
        <v>39.17</v>
      </c>
      <c r="J1486" s="33">
        <v>32.590000000000003</v>
      </c>
      <c r="K1486" s="33">
        <v>34.85</v>
      </c>
    </row>
    <row r="1487" spans="1:11" x14ac:dyDescent="0.3">
      <c r="A1487" s="20" t="s">
        <v>5145</v>
      </c>
      <c r="B1487" s="28" t="s">
        <v>5146</v>
      </c>
      <c r="C1487" s="31" t="s">
        <v>3956</v>
      </c>
      <c r="D1487" s="33">
        <v>23.587359999999993</v>
      </c>
      <c r="E1487" s="33">
        <v>27.41</v>
      </c>
      <c r="F1487" s="33">
        <v>27.84</v>
      </c>
      <c r="G1487" s="33">
        <v>28.85</v>
      </c>
      <c r="H1487" s="33">
        <v>32.159999999999997</v>
      </c>
      <c r="I1487" s="33">
        <v>35.1</v>
      </c>
      <c r="J1487" s="33">
        <v>29.21</v>
      </c>
      <c r="K1487" s="33">
        <v>31.24</v>
      </c>
    </row>
    <row r="1488" spans="1:11" x14ac:dyDescent="0.3">
      <c r="A1488" s="20" t="s">
        <v>5147</v>
      </c>
      <c r="B1488" s="28" t="s">
        <v>189</v>
      </c>
      <c r="C1488" s="31" t="s">
        <v>3956</v>
      </c>
      <c r="D1488" s="33">
        <v>2.9422399999999995</v>
      </c>
      <c r="E1488" s="33">
        <v>3.46</v>
      </c>
      <c r="F1488" s="33">
        <v>3.51</v>
      </c>
      <c r="G1488" s="33">
        <v>3.65</v>
      </c>
      <c r="H1488" s="33">
        <v>4.0999999999999996</v>
      </c>
      <c r="I1488" s="33">
        <v>4.49</v>
      </c>
      <c r="J1488" s="33">
        <v>3.7</v>
      </c>
      <c r="K1488" s="33">
        <v>3.97</v>
      </c>
    </row>
    <row r="1489" spans="1:11" x14ac:dyDescent="0.3">
      <c r="A1489" s="20" t="s">
        <v>5148</v>
      </c>
      <c r="B1489" s="28" t="s">
        <v>5149</v>
      </c>
      <c r="C1489" s="31" t="s">
        <v>3956</v>
      </c>
      <c r="D1489" s="33">
        <v>13.452719999999999</v>
      </c>
      <c r="E1489" s="33">
        <v>15.59</v>
      </c>
      <c r="F1489" s="33">
        <v>15.83</v>
      </c>
      <c r="G1489" s="33">
        <v>16.399999999999999</v>
      </c>
      <c r="H1489" s="33">
        <v>18.25</v>
      </c>
      <c r="I1489" s="33">
        <v>19.899999999999999</v>
      </c>
      <c r="J1489" s="33">
        <v>16.600000000000001</v>
      </c>
      <c r="K1489" s="33">
        <v>17.739999999999998</v>
      </c>
    </row>
    <row r="1490" spans="1:11" x14ac:dyDescent="0.3">
      <c r="A1490" s="20" t="s">
        <v>5150</v>
      </c>
      <c r="B1490" s="28" t="s">
        <v>5151</v>
      </c>
      <c r="C1490" s="31" t="s">
        <v>3956</v>
      </c>
      <c r="D1490" s="33">
        <v>16.794160000000002</v>
      </c>
      <c r="E1490" s="33">
        <v>19.5</v>
      </c>
      <c r="F1490" s="33">
        <v>19.809999999999999</v>
      </c>
      <c r="G1490" s="33">
        <v>20.52</v>
      </c>
      <c r="H1490" s="33">
        <v>22.87</v>
      </c>
      <c r="I1490" s="33">
        <v>24.95</v>
      </c>
      <c r="J1490" s="33">
        <v>20.78</v>
      </c>
      <c r="K1490" s="33">
        <v>22.22</v>
      </c>
    </row>
    <row r="1491" spans="1:11" x14ac:dyDescent="0.3">
      <c r="A1491" s="20" t="s">
        <v>5152</v>
      </c>
      <c r="B1491" s="28" t="s">
        <v>4901</v>
      </c>
      <c r="C1491" s="31" t="s">
        <v>3956</v>
      </c>
      <c r="D1491" s="33">
        <v>17.592079999999999</v>
      </c>
      <c r="E1491" s="33">
        <v>20.440000000000001</v>
      </c>
      <c r="F1491" s="33">
        <v>20.76</v>
      </c>
      <c r="G1491" s="33">
        <v>21.51</v>
      </c>
      <c r="H1491" s="33">
        <v>23.98</v>
      </c>
      <c r="I1491" s="33">
        <v>26.17</v>
      </c>
      <c r="J1491" s="33">
        <v>21.78</v>
      </c>
      <c r="K1491" s="33">
        <v>23.29</v>
      </c>
    </row>
    <row r="1492" spans="1:11" x14ac:dyDescent="0.3">
      <c r="A1492" s="20" t="s">
        <v>5153</v>
      </c>
      <c r="B1492" s="28" t="s">
        <v>4901</v>
      </c>
      <c r="C1492" s="31" t="s">
        <v>3956</v>
      </c>
      <c r="D1492" s="33">
        <v>30.011599999999998</v>
      </c>
      <c r="E1492" s="33">
        <v>34.869999999999997</v>
      </c>
      <c r="F1492" s="33">
        <v>35.42</v>
      </c>
      <c r="G1492" s="33">
        <v>36.71</v>
      </c>
      <c r="H1492" s="33">
        <v>40.93</v>
      </c>
      <c r="I1492" s="33">
        <v>44.67</v>
      </c>
      <c r="J1492" s="33">
        <v>37.17</v>
      </c>
      <c r="K1492" s="33">
        <v>39.76</v>
      </c>
    </row>
    <row r="1493" spans="1:11" x14ac:dyDescent="0.3">
      <c r="A1493" s="20" t="s">
        <v>5154</v>
      </c>
      <c r="B1493" s="28" t="s">
        <v>5155</v>
      </c>
      <c r="C1493" s="31" t="s">
        <v>3956</v>
      </c>
      <c r="D1493" s="33">
        <v>42.822549999999985</v>
      </c>
      <c r="E1493" s="33">
        <v>48.5</v>
      </c>
      <c r="F1493" s="33">
        <v>49.14</v>
      </c>
      <c r="G1493" s="33">
        <v>50.64</v>
      </c>
      <c r="H1493" s="33">
        <v>55.56</v>
      </c>
      <c r="I1493" s="33">
        <v>59.93</v>
      </c>
      <c r="J1493" s="33">
        <v>51.17</v>
      </c>
      <c r="K1493" s="33">
        <v>54.19</v>
      </c>
    </row>
    <row r="1494" spans="1:11" x14ac:dyDescent="0.3">
      <c r="A1494" s="20" t="s">
        <v>5156</v>
      </c>
      <c r="B1494" s="28" t="s">
        <v>5157</v>
      </c>
      <c r="C1494" s="31" t="s">
        <v>3956</v>
      </c>
      <c r="D1494" s="33">
        <v>44.045749999999998</v>
      </c>
      <c r="E1494" s="33">
        <v>49.78</v>
      </c>
      <c r="F1494" s="33">
        <v>50.43</v>
      </c>
      <c r="G1494" s="33">
        <v>51.95</v>
      </c>
      <c r="H1494" s="33">
        <v>56.93</v>
      </c>
      <c r="I1494" s="33">
        <v>61.34</v>
      </c>
      <c r="J1494" s="33">
        <v>52.49</v>
      </c>
      <c r="K1494" s="33">
        <v>55.54</v>
      </c>
    </row>
    <row r="1495" spans="1:11" x14ac:dyDescent="0.3">
      <c r="A1495" s="20" t="s">
        <v>5158</v>
      </c>
      <c r="B1495" s="28" t="s">
        <v>5155</v>
      </c>
      <c r="C1495" s="31" t="s">
        <v>3956</v>
      </c>
      <c r="D1495" s="33">
        <v>44.304349999999999</v>
      </c>
      <c r="E1495" s="33">
        <v>50.18</v>
      </c>
      <c r="F1495" s="33">
        <v>50.84</v>
      </c>
      <c r="G1495" s="33">
        <v>52.4</v>
      </c>
      <c r="H1495" s="33">
        <v>57.5</v>
      </c>
      <c r="I1495" s="33">
        <v>62.02</v>
      </c>
      <c r="J1495" s="33">
        <v>52.95</v>
      </c>
      <c r="K1495" s="33">
        <v>56.08</v>
      </c>
    </row>
    <row r="1496" spans="1:11" x14ac:dyDescent="0.3">
      <c r="A1496" s="20" t="s">
        <v>5159</v>
      </c>
      <c r="B1496" s="28" t="s">
        <v>5160</v>
      </c>
      <c r="C1496" s="31" t="s">
        <v>3956</v>
      </c>
      <c r="D1496" s="33">
        <v>9.0932000000000013</v>
      </c>
      <c r="E1496" s="33">
        <v>10.54</v>
      </c>
      <c r="F1496" s="33">
        <v>10.7</v>
      </c>
      <c r="G1496" s="33">
        <v>11.08</v>
      </c>
      <c r="H1496" s="33">
        <v>12.34</v>
      </c>
      <c r="I1496" s="33">
        <v>13.45</v>
      </c>
      <c r="J1496" s="33">
        <v>11.22</v>
      </c>
      <c r="K1496" s="33">
        <v>11.99</v>
      </c>
    </row>
    <row r="1497" spans="1:11" x14ac:dyDescent="0.3">
      <c r="A1497" s="20" t="s">
        <v>5161</v>
      </c>
      <c r="B1497" s="28" t="s">
        <v>5162</v>
      </c>
      <c r="C1497" s="31" t="s">
        <v>3956</v>
      </c>
      <c r="D1497" s="33">
        <v>10.021039999999999</v>
      </c>
      <c r="E1497" s="33">
        <v>11.61</v>
      </c>
      <c r="F1497" s="33">
        <v>11.79</v>
      </c>
      <c r="G1497" s="33">
        <v>12.21</v>
      </c>
      <c r="H1497" s="33">
        <v>13.59</v>
      </c>
      <c r="I1497" s="33">
        <v>14.81</v>
      </c>
      <c r="J1497" s="33">
        <v>12.36</v>
      </c>
      <c r="K1497" s="33">
        <v>13.2</v>
      </c>
    </row>
    <row r="1498" spans="1:11" x14ac:dyDescent="0.3">
      <c r="A1498" s="20" t="s">
        <v>5163</v>
      </c>
      <c r="B1498" s="28" t="s">
        <v>5164</v>
      </c>
      <c r="C1498" s="31" t="s">
        <v>3956</v>
      </c>
      <c r="D1498" s="33">
        <v>10.923839999999998</v>
      </c>
      <c r="E1498" s="33">
        <v>12.66</v>
      </c>
      <c r="F1498" s="33">
        <v>12.85</v>
      </c>
      <c r="G1498" s="33">
        <v>13.31</v>
      </c>
      <c r="H1498" s="33">
        <v>14.82</v>
      </c>
      <c r="I1498" s="33">
        <v>16.149999999999999</v>
      </c>
      <c r="J1498" s="33">
        <v>13.47</v>
      </c>
      <c r="K1498" s="33">
        <v>14.4</v>
      </c>
    </row>
    <row r="1499" spans="1:11" x14ac:dyDescent="0.3">
      <c r="A1499" s="20" t="s">
        <v>5165</v>
      </c>
      <c r="B1499" s="28" t="s">
        <v>5166</v>
      </c>
      <c r="C1499" s="31" t="s">
        <v>3956</v>
      </c>
      <c r="D1499" s="33">
        <v>12.68952</v>
      </c>
      <c r="E1499" s="33">
        <v>14.71</v>
      </c>
      <c r="F1499" s="33">
        <v>14.94</v>
      </c>
      <c r="G1499" s="33">
        <v>15.47</v>
      </c>
      <c r="H1499" s="33">
        <v>17.22</v>
      </c>
      <c r="I1499" s="33">
        <v>18.78</v>
      </c>
      <c r="J1499" s="33">
        <v>15.66</v>
      </c>
      <c r="K1499" s="33">
        <v>16.739999999999998</v>
      </c>
    </row>
    <row r="1500" spans="1:11" x14ac:dyDescent="0.3">
      <c r="A1500" s="20" t="s">
        <v>5167</v>
      </c>
      <c r="B1500" s="28" t="s">
        <v>5168</v>
      </c>
      <c r="C1500" s="31" t="s">
        <v>3956</v>
      </c>
      <c r="D1500" s="33">
        <v>16.236000000000001</v>
      </c>
      <c r="E1500" s="33">
        <v>18.82</v>
      </c>
      <c r="F1500" s="33">
        <v>19.11</v>
      </c>
      <c r="G1500" s="33">
        <v>19.79</v>
      </c>
      <c r="H1500" s="33">
        <v>22.04</v>
      </c>
      <c r="I1500" s="33">
        <v>24.03</v>
      </c>
      <c r="J1500" s="33">
        <v>20.04</v>
      </c>
      <c r="K1500" s="33">
        <v>21.41</v>
      </c>
    </row>
    <row r="1501" spans="1:11" x14ac:dyDescent="0.3">
      <c r="A1501" s="20" t="s">
        <v>5169</v>
      </c>
      <c r="B1501" s="28" t="s">
        <v>5170</v>
      </c>
      <c r="C1501" s="31" t="s">
        <v>3956</v>
      </c>
      <c r="D1501" s="33">
        <v>20.151439999999997</v>
      </c>
      <c r="E1501" s="33">
        <v>23.37</v>
      </c>
      <c r="F1501" s="33">
        <v>23.73</v>
      </c>
      <c r="G1501" s="33">
        <v>24.58</v>
      </c>
      <c r="H1501" s="33">
        <v>27.37</v>
      </c>
      <c r="I1501" s="33">
        <v>29.85</v>
      </c>
      <c r="J1501" s="33">
        <v>24.89</v>
      </c>
      <c r="K1501" s="33">
        <v>26.6</v>
      </c>
    </row>
    <row r="1502" spans="1:11" x14ac:dyDescent="0.3">
      <c r="A1502" s="20" t="s">
        <v>5171</v>
      </c>
      <c r="B1502" s="28" t="s">
        <v>5172</v>
      </c>
      <c r="C1502" s="31" t="s">
        <v>3956</v>
      </c>
      <c r="D1502" s="33">
        <v>29.371919999999999</v>
      </c>
      <c r="E1502" s="33">
        <v>33.22</v>
      </c>
      <c r="F1502" s="33">
        <v>33.659999999999997</v>
      </c>
      <c r="G1502" s="33">
        <v>34.67</v>
      </c>
      <c r="H1502" s="33">
        <v>38.01</v>
      </c>
      <c r="I1502" s="33">
        <v>40.97</v>
      </c>
      <c r="J1502" s="33">
        <v>35.03</v>
      </c>
      <c r="K1502" s="33">
        <v>37.08</v>
      </c>
    </row>
    <row r="1503" spans="1:11" x14ac:dyDescent="0.3">
      <c r="A1503" s="20" t="s">
        <v>5173</v>
      </c>
      <c r="B1503" s="28" t="s">
        <v>5174</v>
      </c>
      <c r="C1503" s="31" t="s">
        <v>3956</v>
      </c>
      <c r="D1503" s="33">
        <v>28.057200000000002</v>
      </c>
      <c r="E1503" s="33">
        <v>32.549999999999997</v>
      </c>
      <c r="F1503" s="33">
        <v>33.06</v>
      </c>
      <c r="G1503" s="33">
        <v>34.24</v>
      </c>
      <c r="H1503" s="33">
        <v>38.14</v>
      </c>
      <c r="I1503" s="33">
        <v>41.6</v>
      </c>
      <c r="J1503" s="33">
        <v>34.67</v>
      </c>
      <c r="K1503" s="33">
        <v>37.06</v>
      </c>
    </row>
    <row r="1504" spans="1:11" x14ac:dyDescent="0.3">
      <c r="A1504" s="20" t="s">
        <v>5175</v>
      </c>
      <c r="B1504" s="28" t="s">
        <v>5176</v>
      </c>
      <c r="C1504" s="31" t="s">
        <v>3956</v>
      </c>
      <c r="D1504" s="33">
        <v>33.613840000000003</v>
      </c>
      <c r="E1504" s="33">
        <v>38.99</v>
      </c>
      <c r="F1504" s="33">
        <v>39.6</v>
      </c>
      <c r="G1504" s="33">
        <v>41.02</v>
      </c>
      <c r="H1504" s="33">
        <v>45.69</v>
      </c>
      <c r="I1504" s="33">
        <v>49.83</v>
      </c>
      <c r="J1504" s="33">
        <v>41.53</v>
      </c>
      <c r="K1504" s="33">
        <v>44.39</v>
      </c>
    </row>
    <row r="1505" spans="1:11" x14ac:dyDescent="0.3">
      <c r="A1505" s="20" t="s">
        <v>5177</v>
      </c>
      <c r="B1505" s="28" t="s">
        <v>5168</v>
      </c>
      <c r="C1505" s="31" t="s">
        <v>3956</v>
      </c>
      <c r="D1505" s="33">
        <v>14.171519999999997</v>
      </c>
      <c r="E1505" s="33">
        <v>16.39</v>
      </c>
      <c r="F1505" s="33">
        <v>16.64</v>
      </c>
      <c r="G1505" s="33">
        <v>17.23</v>
      </c>
      <c r="H1505" s="33">
        <v>19.149999999999999</v>
      </c>
      <c r="I1505" s="33">
        <v>20.86</v>
      </c>
      <c r="J1505" s="33">
        <v>17.440000000000001</v>
      </c>
      <c r="K1505" s="33">
        <v>18.62</v>
      </c>
    </row>
    <row r="1506" spans="1:11" x14ac:dyDescent="0.3">
      <c r="A1506" s="20" t="s">
        <v>5178</v>
      </c>
      <c r="B1506" s="28" t="s">
        <v>5179</v>
      </c>
      <c r="C1506" s="31" t="s">
        <v>3956</v>
      </c>
      <c r="D1506" s="33">
        <v>18.965199999999999</v>
      </c>
      <c r="E1506" s="33">
        <v>21.93</v>
      </c>
      <c r="F1506" s="33">
        <v>22.27</v>
      </c>
      <c r="G1506" s="33">
        <v>23.05</v>
      </c>
      <c r="H1506" s="33">
        <v>25.63</v>
      </c>
      <c r="I1506" s="33">
        <v>27.91</v>
      </c>
      <c r="J1506" s="33">
        <v>23.33</v>
      </c>
      <c r="K1506" s="33">
        <v>24.91</v>
      </c>
    </row>
    <row r="1507" spans="1:11" x14ac:dyDescent="0.3">
      <c r="A1507" s="20" t="s">
        <v>5180</v>
      </c>
      <c r="B1507" s="28" t="s">
        <v>4905</v>
      </c>
      <c r="C1507" s="31" t="s">
        <v>3956</v>
      </c>
      <c r="D1507" s="33"/>
      <c r="E1507" s="33">
        <v>12.65</v>
      </c>
      <c r="F1507" s="33">
        <v>12.85</v>
      </c>
      <c r="G1507" s="33">
        <v>13.32</v>
      </c>
      <c r="H1507" s="33">
        <v>14.85</v>
      </c>
      <c r="I1507" s="33">
        <v>16.2</v>
      </c>
      <c r="J1507" s="33">
        <v>13.48</v>
      </c>
      <c r="K1507" s="33">
        <v>14.42</v>
      </c>
    </row>
    <row r="1508" spans="1:11" x14ac:dyDescent="0.3">
      <c r="A1508" s="20" t="s">
        <v>5181</v>
      </c>
      <c r="B1508" s="28" t="s">
        <v>4905</v>
      </c>
      <c r="C1508" s="31" t="s">
        <v>3956</v>
      </c>
      <c r="D1508" s="33"/>
      <c r="E1508" s="33">
        <v>12.46</v>
      </c>
      <c r="F1508" s="33">
        <v>12.66</v>
      </c>
      <c r="G1508" s="33">
        <v>13.12</v>
      </c>
      <c r="H1508" s="33">
        <v>14.63</v>
      </c>
      <c r="I1508" s="33">
        <v>15.97</v>
      </c>
      <c r="J1508" s="33">
        <v>13.28</v>
      </c>
      <c r="K1508" s="33">
        <v>14.21</v>
      </c>
    </row>
    <row r="1509" spans="1:11" x14ac:dyDescent="0.3">
      <c r="A1509" s="20" t="s">
        <v>5182</v>
      </c>
      <c r="B1509" s="28" t="s">
        <v>4905</v>
      </c>
      <c r="C1509" s="31" t="s">
        <v>3956</v>
      </c>
      <c r="D1509" s="33">
        <v>12.116</v>
      </c>
      <c r="E1509" s="33">
        <v>14.04</v>
      </c>
      <c r="F1509" s="33">
        <v>14.25</v>
      </c>
      <c r="G1509" s="33">
        <v>14.76</v>
      </c>
      <c r="H1509" s="33">
        <v>16.43</v>
      </c>
      <c r="I1509" s="33">
        <v>17.91</v>
      </c>
      <c r="J1509" s="33">
        <v>14.94</v>
      </c>
      <c r="K1509" s="33">
        <v>15.97</v>
      </c>
    </row>
    <row r="1510" spans="1:11" x14ac:dyDescent="0.3">
      <c r="A1510" s="20" t="s">
        <v>5183</v>
      </c>
      <c r="B1510" s="28" t="s">
        <v>4905</v>
      </c>
      <c r="C1510" s="31" t="s">
        <v>3956</v>
      </c>
      <c r="D1510" s="33"/>
      <c r="E1510" s="33">
        <v>11.1</v>
      </c>
      <c r="F1510" s="33">
        <v>11.28</v>
      </c>
      <c r="G1510" s="33">
        <v>11.69</v>
      </c>
      <c r="H1510" s="33">
        <v>13.03</v>
      </c>
      <c r="I1510" s="33">
        <v>14.22</v>
      </c>
      <c r="J1510" s="33">
        <v>11.83</v>
      </c>
      <c r="K1510" s="33">
        <v>12.66</v>
      </c>
    </row>
    <row r="1511" spans="1:11" x14ac:dyDescent="0.3">
      <c r="A1511" s="20" t="s">
        <v>5184</v>
      </c>
      <c r="B1511" s="28" t="s">
        <v>4905</v>
      </c>
      <c r="C1511" s="31" t="s">
        <v>3956</v>
      </c>
      <c r="D1511" s="33"/>
      <c r="E1511" s="33">
        <v>10.92</v>
      </c>
      <c r="F1511" s="33">
        <v>11.09</v>
      </c>
      <c r="G1511" s="33">
        <v>11.49</v>
      </c>
      <c r="H1511" s="33">
        <v>12.81</v>
      </c>
      <c r="I1511" s="33">
        <v>13.99</v>
      </c>
      <c r="J1511" s="33">
        <v>11.63</v>
      </c>
      <c r="K1511" s="33">
        <v>12.45</v>
      </c>
    </row>
    <row r="1512" spans="1:11" x14ac:dyDescent="0.3">
      <c r="A1512" s="20" t="s">
        <v>5185</v>
      </c>
      <c r="B1512" s="28" t="s">
        <v>5133</v>
      </c>
      <c r="C1512" s="31" t="s">
        <v>3956</v>
      </c>
      <c r="D1512" s="32">
        <v>2.8757280000000005</v>
      </c>
      <c r="E1512" s="33">
        <v>3.26</v>
      </c>
      <c r="F1512" s="33">
        <v>3.3</v>
      </c>
      <c r="G1512" s="33">
        <v>3.4</v>
      </c>
      <c r="H1512" s="33">
        <v>3.73</v>
      </c>
      <c r="I1512" s="33">
        <v>4.03</v>
      </c>
      <c r="J1512" s="33">
        <v>3.44</v>
      </c>
      <c r="K1512" s="33">
        <v>3.64</v>
      </c>
    </row>
    <row r="1513" spans="1:11" x14ac:dyDescent="0.3">
      <c r="A1513" s="20" t="s">
        <v>5186</v>
      </c>
      <c r="B1513" s="28" t="s">
        <v>5187</v>
      </c>
      <c r="C1513" s="31" t="s">
        <v>3956</v>
      </c>
      <c r="D1513" s="14">
        <v>3.6312800000000003</v>
      </c>
      <c r="E1513" s="33">
        <v>4.21</v>
      </c>
      <c r="F1513" s="33">
        <v>4.2699999999999996</v>
      </c>
      <c r="G1513" s="33">
        <v>4.43</v>
      </c>
      <c r="H1513" s="33">
        <v>4.93</v>
      </c>
      <c r="I1513" s="33">
        <v>5.37</v>
      </c>
      <c r="J1513" s="33">
        <v>4.4800000000000004</v>
      </c>
      <c r="K1513" s="33">
        <v>4.79</v>
      </c>
    </row>
    <row r="1514" spans="1:11" x14ac:dyDescent="0.3">
      <c r="A1514" s="20" t="s">
        <v>5188</v>
      </c>
      <c r="B1514" s="28" t="s">
        <v>5189</v>
      </c>
      <c r="C1514" s="34" t="s">
        <v>3963</v>
      </c>
      <c r="D1514" s="21">
        <v>12.55</v>
      </c>
      <c r="E1514" s="33">
        <v>15.2</v>
      </c>
      <c r="F1514" s="33">
        <v>15.5</v>
      </c>
      <c r="G1514" s="33">
        <v>16.2</v>
      </c>
      <c r="H1514" s="33">
        <v>18.5</v>
      </c>
      <c r="I1514" s="33">
        <v>20.54</v>
      </c>
      <c r="J1514" s="33">
        <v>16.45</v>
      </c>
      <c r="K1514" s="33">
        <v>17.86</v>
      </c>
    </row>
    <row r="1515" spans="1:11" x14ac:dyDescent="0.3">
      <c r="A1515" s="20" t="s">
        <v>5190</v>
      </c>
      <c r="B1515" s="28" t="s">
        <v>5191</v>
      </c>
      <c r="C1515" s="34" t="s">
        <v>3963</v>
      </c>
      <c r="D1515" s="21">
        <v>12.55</v>
      </c>
      <c r="E1515" s="33">
        <v>15.2</v>
      </c>
      <c r="F1515" s="33">
        <v>15.5</v>
      </c>
      <c r="G1515" s="33">
        <v>16.2</v>
      </c>
      <c r="H1515" s="33">
        <v>18.5</v>
      </c>
      <c r="I1515" s="33">
        <v>20.54</v>
      </c>
      <c r="J1515" s="33">
        <v>16.45</v>
      </c>
      <c r="K1515" s="33">
        <v>17.86</v>
      </c>
    </row>
    <row r="1516" spans="1:11" x14ac:dyDescent="0.3">
      <c r="A1516" s="20" t="s">
        <v>5192</v>
      </c>
      <c r="B1516" s="28" t="s">
        <v>4918</v>
      </c>
      <c r="C1516" s="34" t="s">
        <v>3963</v>
      </c>
      <c r="D1516" s="21">
        <v>12.55</v>
      </c>
      <c r="E1516" s="33">
        <v>15.2</v>
      </c>
      <c r="F1516" s="33">
        <v>15.5</v>
      </c>
      <c r="G1516" s="33">
        <v>16.2</v>
      </c>
      <c r="H1516" s="33">
        <v>18.5</v>
      </c>
      <c r="I1516" s="33">
        <v>20.54</v>
      </c>
      <c r="J1516" s="33">
        <v>16.45</v>
      </c>
      <c r="K1516" s="33">
        <v>17.86</v>
      </c>
    </row>
    <row r="1517" spans="1:11" x14ac:dyDescent="0.3">
      <c r="A1517" s="20" t="s">
        <v>5344</v>
      </c>
      <c r="B1517" s="28" t="s">
        <v>5360</v>
      </c>
      <c r="C1517" s="31" t="s">
        <v>3963</v>
      </c>
      <c r="D1517" s="32">
        <v>12.74</v>
      </c>
      <c r="E1517" s="33">
        <v>15.39</v>
      </c>
      <c r="F1517" s="33">
        <v>15.69</v>
      </c>
      <c r="G1517" s="33">
        <v>16.39</v>
      </c>
      <c r="H1517" s="33">
        <v>18.690000000000001</v>
      </c>
      <c r="I1517" s="33">
        <v>20.73</v>
      </c>
      <c r="J1517" s="33">
        <v>16.64</v>
      </c>
      <c r="K1517" s="33">
        <v>18.05</v>
      </c>
    </row>
    <row r="1518" spans="1:11" x14ac:dyDescent="0.3">
      <c r="A1518" s="20" t="s">
        <v>5345</v>
      </c>
      <c r="B1518" s="28" t="s">
        <v>5358</v>
      </c>
      <c r="C1518" s="31" t="s">
        <v>3963</v>
      </c>
      <c r="D1518" s="32">
        <v>12.74</v>
      </c>
      <c r="E1518" s="33">
        <v>15.39</v>
      </c>
      <c r="F1518" s="33">
        <v>15.69</v>
      </c>
      <c r="G1518" s="33">
        <v>16.39</v>
      </c>
      <c r="H1518" s="33">
        <v>18.690000000000001</v>
      </c>
      <c r="I1518" s="33">
        <v>20.73</v>
      </c>
      <c r="J1518" s="33">
        <v>16.64</v>
      </c>
      <c r="K1518" s="33">
        <v>18.05</v>
      </c>
    </row>
    <row r="1519" spans="1:11" x14ac:dyDescent="0.3">
      <c r="A1519" s="20" t="s">
        <v>5346</v>
      </c>
      <c r="B1519" s="28" t="s">
        <v>5359</v>
      </c>
      <c r="C1519" s="31" t="s">
        <v>3963</v>
      </c>
      <c r="D1519" s="32">
        <v>12.74</v>
      </c>
      <c r="E1519" s="33">
        <v>15.39</v>
      </c>
      <c r="F1519" s="33">
        <v>15.69</v>
      </c>
      <c r="G1519" s="33">
        <v>16.39</v>
      </c>
      <c r="H1519" s="33">
        <v>18.690000000000001</v>
      </c>
      <c r="I1519" s="33">
        <v>20.73</v>
      </c>
      <c r="J1519" s="33">
        <v>16.64</v>
      </c>
      <c r="K1519" s="33">
        <v>18.05</v>
      </c>
    </row>
    <row r="1520" spans="1:11" x14ac:dyDescent="0.3">
      <c r="A1520" s="20" t="s">
        <v>5347</v>
      </c>
      <c r="B1520" s="28" t="s">
        <v>5352</v>
      </c>
      <c r="C1520" s="34" t="s">
        <v>3956</v>
      </c>
      <c r="D1520" s="32">
        <v>22.591700000000003</v>
      </c>
      <c r="E1520" s="33">
        <v>26.08</v>
      </c>
      <c r="F1520" s="33">
        <v>26.47</v>
      </c>
      <c r="G1520" s="33">
        <v>27.39</v>
      </c>
      <c r="H1520" s="33">
        <v>30.42</v>
      </c>
      <c r="I1520" s="33">
        <v>33.1</v>
      </c>
      <c r="J1520" s="33">
        <v>27.72</v>
      </c>
      <c r="K1520" s="33">
        <v>29.57</v>
      </c>
    </row>
    <row r="1521" spans="1:11" x14ac:dyDescent="0.3">
      <c r="A1521" s="20" t="s">
        <v>5348</v>
      </c>
      <c r="B1521" s="28" t="s">
        <v>5353</v>
      </c>
      <c r="C1521" s="34" t="s">
        <v>3956</v>
      </c>
      <c r="D1521" s="32">
        <v>20.289580000000001</v>
      </c>
      <c r="E1521" s="33">
        <v>23.42</v>
      </c>
      <c r="F1521" s="33">
        <v>23.77</v>
      </c>
      <c r="G1521" s="33">
        <v>24.6</v>
      </c>
      <c r="H1521" s="33">
        <v>27.32</v>
      </c>
      <c r="I1521" s="33">
        <v>29.73</v>
      </c>
      <c r="J1521" s="33">
        <v>24.9</v>
      </c>
      <c r="K1521" s="33">
        <v>26.56</v>
      </c>
    </row>
    <row r="1522" spans="1:11" ht="20.399999999999999" x14ac:dyDescent="0.3">
      <c r="A1522" s="20" t="s">
        <v>5349</v>
      </c>
      <c r="B1522" s="28" t="s">
        <v>5354</v>
      </c>
      <c r="C1522" s="34" t="s">
        <v>3956</v>
      </c>
      <c r="D1522" s="32">
        <v>24.051999999999996</v>
      </c>
      <c r="E1522" s="33">
        <v>27.76</v>
      </c>
      <c r="F1522" s="33">
        <v>28.18</v>
      </c>
      <c r="G1522" s="33">
        <v>29.16</v>
      </c>
      <c r="H1522" s="33">
        <v>32.380000000000003</v>
      </c>
      <c r="I1522" s="33">
        <v>35.24</v>
      </c>
      <c r="J1522" s="33">
        <v>29.51</v>
      </c>
      <c r="K1522" s="33">
        <v>31.49</v>
      </c>
    </row>
    <row r="1523" spans="1:11" x14ac:dyDescent="0.3">
      <c r="A1523" s="20" t="s">
        <v>5350</v>
      </c>
      <c r="B1523" s="28" t="s">
        <v>5351</v>
      </c>
      <c r="C1523" s="34" t="s">
        <v>3956</v>
      </c>
      <c r="D1523" s="32">
        <v>26.248860000000001</v>
      </c>
      <c r="E1523" s="33">
        <v>30.15</v>
      </c>
      <c r="F1523" s="33">
        <v>30.59</v>
      </c>
      <c r="G1523" s="33">
        <v>31.63</v>
      </c>
      <c r="H1523" s="33">
        <v>35.01</v>
      </c>
      <c r="I1523" s="33">
        <v>38.020000000000003</v>
      </c>
      <c r="J1523" s="33">
        <v>31.99</v>
      </c>
      <c r="K1523" s="33">
        <v>34.07</v>
      </c>
    </row>
    <row r="1524" spans="1:11" ht="20.399999999999999" x14ac:dyDescent="0.3">
      <c r="A1524" s="20" t="s">
        <v>5193</v>
      </c>
      <c r="B1524" s="28" t="s">
        <v>5194</v>
      </c>
      <c r="C1524" s="34" t="s">
        <v>3956</v>
      </c>
      <c r="D1524" s="33">
        <v>29.510059999999999</v>
      </c>
      <c r="E1524" s="33">
        <v>33.06</v>
      </c>
      <c r="F1524" s="33">
        <v>33.47</v>
      </c>
      <c r="G1524" s="33">
        <v>34.4</v>
      </c>
      <c r="H1524" s="33">
        <v>37.49</v>
      </c>
      <c r="I1524" s="33">
        <v>40.22</v>
      </c>
      <c r="J1524" s="33">
        <v>34.74</v>
      </c>
      <c r="K1524" s="33">
        <v>36.630000000000003</v>
      </c>
    </row>
    <row r="1525" spans="1:11" x14ac:dyDescent="0.3">
      <c r="A1525" s="20" t="s">
        <v>5195</v>
      </c>
      <c r="B1525" s="28" t="s">
        <v>5239</v>
      </c>
      <c r="C1525" s="34" t="s">
        <v>3956</v>
      </c>
      <c r="D1525" s="33">
        <v>29.97908</v>
      </c>
      <c r="E1525" s="33">
        <v>33.79</v>
      </c>
      <c r="F1525" s="33">
        <v>34.22</v>
      </c>
      <c r="G1525" s="33">
        <v>35.229999999999997</v>
      </c>
      <c r="H1525" s="33">
        <v>38.54</v>
      </c>
      <c r="I1525" s="33">
        <v>41.47</v>
      </c>
      <c r="J1525" s="33">
        <v>35.590000000000003</v>
      </c>
      <c r="K1525" s="33">
        <v>37.61</v>
      </c>
    </row>
    <row r="1526" spans="1:11" x14ac:dyDescent="0.3">
      <c r="A1526" s="20" t="s">
        <v>5196</v>
      </c>
      <c r="B1526" s="28" t="s">
        <v>5240</v>
      </c>
      <c r="C1526" s="34" t="s">
        <v>3956</v>
      </c>
      <c r="D1526" s="33">
        <v>33.49837999999999</v>
      </c>
      <c r="E1526" s="33">
        <v>36.92</v>
      </c>
      <c r="F1526" s="33">
        <v>37.31</v>
      </c>
      <c r="G1526" s="33">
        <v>38.22</v>
      </c>
      <c r="H1526" s="33">
        <v>41.19</v>
      </c>
      <c r="I1526" s="33">
        <v>43.83</v>
      </c>
      <c r="J1526" s="33">
        <v>38.54</v>
      </c>
      <c r="K1526" s="33">
        <v>40.36</v>
      </c>
    </row>
    <row r="1527" spans="1:11" x14ac:dyDescent="0.3">
      <c r="A1527" s="20" t="s">
        <v>5197</v>
      </c>
      <c r="B1527" s="28" t="s">
        <v>5198</v>
      </c>
      <c r="C1527" s="34" t="s">
        <v>3956</v>
      </c>
      <c r="D1527" s="33">
        <v>32.66516</v>
      </c>
      <c r="E1527" s="33">
        <v>36.18</v>
      </c>
      <c r="F1527" s="33">
        <v>36.58</v>
      </c>
      <c r="G1527" s="33">
        <v>37.51</v>
      </c>
      <c r="H1527" s="33">
        <v>40.549999999999997</v>
      </c>
      <c r="I1527" s="33">
        <v>43.26</v>
      </c>
      <c r="J1527" s="33">
        <v>37.840000000000003</v>
      </c>
      <c r="K1527" s="33">
        <v>39.71</v>
      </c>
    </row>
    <row r="1528" spans="1:11" x14ac:dyDescent="0.3">
      <c r="A1528" s="20" t="s">
        <v>5199</v>
      </c>
      <c r="B1528" s="28" t="s">
        <v>5200</v>
      </c>
      <c r="C1528" s="34" t="s">
        <v>3956</v>
      </c>
      <c r="D1528" s="33">
        <v>26.460060000000002</v>
      </c>
      <c r="E1528" s="33">
        <v>30.01</v>
      </c>
      <c r="F1528" s="33">
        <v>30.42</v>
      </c>
      <c r="G1528" s="33">
        <v>31.35</v>
      </c>
      <c r="H1528" s="33">
        <v>34.44</v>
      </c>
      <c r="I1528" s="33">
        <v>37.17</v>
      </c>
      <c r="J1528" s="33">
        <v>31.69</v>
      </c>
      <c r="K1528" s="33">
        <v>33.58</v>
      </c>
    </row>
    <row r="1529" spans="1:11" x14ac:dyDescent="0.3">
      <c r="A1529" s="20" t="s">
        <v>5201</v>
      </c>
      <c r="B1529" s="28" t="s">
        <v>5202</v>
      </c>
      <c r="C1529" s="34" t="s">
        <v>3956</v>
      </c>
      <c r="D1529" s="33">
        <v>32.478379999999994</v>
      </c>
      <c r="E1529" s="33">
        <v>35.9</v>
      </c>
      <c r="F1529" s="33">
        <v>36.29</v>
      </c>
      <c r="G1529" s="33">
        <v>37.200000000000003</v>
      </c>
      <c r="H1529" s="33">
        <v>40.17</v>
      </c>
      <c r="I1529" s="33">
        <v>42.81</v>
      </c>
      <c r="J1529" s="33">
        <v>37.520000000000003</v>
      </c>
      <c r="K1529" s="33">
        <v>39.340000000000003</v>
      </c>
    </row>
    <row r="1530" spans="1:11" x14ac:dyDescent="0.3">
      <c r="A1530" s="20" t="s">
        <v>5203</v>
      </c>
      <c r="B1530" s="28" t="s">
        <v>5241</v>
      </c>
      <c r="C1530" s="34" t="s">
        <v>3956</v>
      </c>
      <c r="D1530" s="33">
        <v>36.841279999999998</v>
      </c>
      <c r="E1530" s="33">
        <v>41.1</v>
      </c>
      <c r="F1530" s="33">
        <v>41.58</v>
      </c>
      <c r="G1530" s="33">
        <v>42.71</v>
      </c>
      <c r="H1530" s="33">
        <v>46.41</v>
      </c>
      <c r="I1530" s="33">
        <v>49.69</v>
      </c>
      <c r="J1530" s="33">
        <v>43.11</v>
      </c>
      <c r="K1530" s="33">
        <v>45.38</v>
      </c>
    </row>
    <row r="1531" spans="1:11" x14ac:dyDescent="0.3">
      <c r="A1531" s="20" t="s">
        <v>5204</v>
      </c>
      <c r="B1531" s="28" t="s">
        <v>5241</v>
      </c>
      <c r="C1531" s="34" t="s">
        <v>3956</v>
      </c>
      <c r="D1531" s="33">
        <v>36.589020000000005</v>
      </c>
      <c r="E1531" s="33">
        <v>40.82</v>
      </c>
      <c r="F1531" s="33">
        <v>41.3</v>
      </c>
      <c r="G1531" s="33">
        <v>42.42</v>
      </c>
      <c r="H1531" s="33">
        <v>46.09</v>
      </c>
      <c r="I1531" s="33">
        <v>49.35</v>
      </c>
      <c r="J1531" s="33">
        <v>42.82</v>
      </c>
      <c r="K1531" s="33">
        <v>45.07</v>
      </c>
    </row>
    <row r="1532" spans="1:11" x14ac:dyDescent="0.3">
      <c r="A1532" s="20" t="s">
        <v>5205</v>
      </c>
      <c r="B1532" s="28" t="s">
        <v>5242</v>
      </c>
      <c r="C1532" s="34" t="s">
        <v>3956</v>
      </c>
      <c r="D1532" s="33">
        <v>24.122879999999999</v>
      </c>
      <c r="E1532" s="33">
        <v>27.75</v>
      </c>
      <c r="F1532" s="33">
        <v>28.16</v>
      </c>
      <c r="G1532" s="33">
        <v>29.12</v>
      </c>
      <c r="H1532" s="33">
        <v>32.26</v>
      </c>
      <c r="I1532" s="33">
        <v>35.049999999999997</v>
      </c>
      <c r="J1532" s="33">
        <v>29.46</v>
      </c>
      <c r="K1532" s="33">
        <v>31.39</v>
      </c>
    </row>
    <row r="1533" spans="1:11" x14ac:dyDescent="0.3">
      <c r="A1533" s="20" t="s">
        <v>5206</v>
      </c>
      <c r="B1533" s="28" t="s">
        <v>5243</v>
      </c>
      <c r="C1533" s="34" t="s">
        <v>3956</v>
      </c>
      <c r="D1533" s="33">
        <v>32.896440000000005</v>
      </c>
      <c r="E1533" s="33">
        <v>36.700000000000003</v>
      </c>
      <c r="F1533" s="33">
        <v>37.130000000000003</v>
      </c>
      <c r="G1533" s="33">
        <v>38.130000000000003</v>
      </c>
      <c r="H1533" s="33">
        <v>41.43</v>
      </c>
      <c r="I1533" s="33">
        <v>44.35</v>
      </c>
      <c r="J1533" s="33">
        <v>38.49</v>
      </c>
      <c r="K1533" s="33">
        <v>40.51</v>
      </c>
    </row>
    <row r="1534" spans="1:11" x14ac:dyDescent="0.3">
      <c r="A1534" s="20" t="s">
        <v>5207</v>
      </c>
      <c r="B1534" s="28" t="s">
        <v>5244</v>
      </c>
      <c r="C1534" s="34" t="s">
        <v>3956</v>
      </c>
      <c r="D1534" s="33">
        <v>32.830779999999997</v>
      </c>
      <c r="E1534" s="33">
        <v>36.630000000000003</v>
      </c>
      <c r="F1534" s="33">
        <v>37.06</v>
      </c>
      <c r="G1534" s="33">
        <v>38.06</v>
      </c>
      <c r="H1534" s="33">
        <v>41.36</v>
      </c>
      <c r="I1534" s="33">
        <v>44.28</v>
      </c>
      <c r="J1534" s="33">
        <v>38.42</v>
      </c>
      <c r="K1534" s="33">
        <v>40.44</v>
      </c>
    </row>
    <row r="1535" spans="1:11" x14ac:dyDescent="0.3">
      <c r="A1535" s="20" t="s">
        <v>5208</v>
      </c>
      <c r="B1535" s="28" t="s">
        <v>5245</v>
      </c>
      <c r="C1535" s="34" t="s">
        <v>3956</v>
      </c>
      <c r="D1535" s="33">
        <v>31.431859999999997</v>
      </c>
      <c r="E1535" s="33">
        <v>35.6</v>
      </c>
      <c r="F1535" s="33">
        <v>36.07</v>
      </c>
      <c r="G1535" s="33">
        <v>37.17</v>
      </c>
      <c r="H1535" s="33">
        <v>40.78</v>
      </c>
      <c r="I1535" s="33">
        <v>43.98</v>
      </c>
      <c r="J1535" s="33">
        <v>37.56</v>
      </c>
      <c r="K1535" s="33">
        <v>39.770000000000003</v>
      </c>
    </row>
    <row r="1536" spans="1:11" x14ac:dyDescent="0.3">
      <c r="A1536" s="20" t="s">
        <v>5209</v>
      </c>
      <c r="B1536" s="28" t="s">
        <v>5210</v>
      </c>
      <c r="C1536" s="34" t="s">
        <v>3956</v>
      </c>
      <c r="D1536" s="33">
        <v>32.752160000000011</v>
      </c>
      <c r="E1536" s="33">
        <v>36.130000000000003</v>
      </c>
      <c r="F1536" s="33">
        <v>36.520000000000003</v>
      </c>
      <c r="G1536" s="33">
        <v>37.409999999999997</v>
      </c>
      <c r="H1536" s="33">
        <v>40.340000000000003</v>
      </c>
      <c r="I1536" s="33">
        <v>42.95</v>
      </c>
      <c r="J1536" s="33">
        <v>37.729999999999997</v>
      </c>
      <c r="K1536" s="33">
        <v>39.53</v>
      </c>
    </row>
    <row r="1537" spans="1:11" x14ac:dyDescent="0.3">
      <c r="A1537" s="20" t="s">
        <v>5211</v>
      </c>
      <c r="B1537" s="28" t="s">
        <v>5212</v>
      </c>
      <c r="C1537" s="34" t="s">
        <v>3956</v>
      </c>
      <c r="D1537" s="33">
        <v>6.8554500000000003</v>
      </c>
      <c r="E1537" s="33">
        <v>8.01</v>
      </c>
      <c r="F1537" s="33">
        <v>8.14</v>
      </c>
      <c r="G1537" s="33">
        <v>8.44</v>
      </c>
      <c r="H1537" s="33">
        <v>9.44</v>
      </c>
      <c r="I1537" s="33">
        <v>10.33</v>
      </c>
      <c r="J1537" s="33">
        <v>8.5500000000000007</v>
      </c>
      <c r="K1537" s="33">
        <v>9.17</v>
      </c>
    </row>
    <row r="1538" spans="1:11" x14ac:dyDescent="0.3">
      <c r="A1538" s="20" t="s">
        <v>5213</v>
      </c>
      <c r="B1538" s="28" t="s">
        <v>5214</v>
      </c>
      <c r="C1538" s="34" t="s">
        <v>3956</v>
      </c>
      <c r="D1538" s="33">
        <v>2.7576700000000001</v>
      </c>
      <c r="E1538" s="33">
        <v>3.24</v>
      </c>
      <c r="F1538" s="33">
        <v>3.29</v>
      </c>
      <c r="G1538" s="33">
        <v>3.42</v>
      </c>
      <c r="H1538" s="33">
        <v>3.83</v>
      </c>
      <c r="I1538" s="33">
        <v>4.2</v>
      </c>
      <c r="J1538" s="33">
        <v>3.46</v>
      </c>
      <c r="K1538" s="33">
        <v>3.72</v>
      </c>
    </row>
    <row r="1539" spans="1:11" x14ac:dyDescent="0.3">
      <c r="A1539" s="20" t="s">
        <v>5215</v>
      </c>
      <c r="B1539" s="28" t="s">
        <v>5216</v>
      </c>
      <c r="C1539" s="34" t="s">
        <v>3956</v>
      </c>
      <c r="D1539" s="33">
        <v>3.98834</v>
      </c>
      <c r="E1539" s="33">
        <v>4.68</v>
      </c>
      <c r="F1539" s="33">
        <v>4.76</v>
      </c>
      <c r="G1539" s="33">
        <v>4.9400000000000004</v>
      </c>
      <c r="H1539" s="33">
        <v>5.55</v>
      </c>
      <c r="I1539" s="33">
        <v>6.08</v>
      </c>
      <c r="J1539" s="33">
        <v>5.01</v>
      </c>
      <c r="K1539" s="33">
        <v>5.38</v>
      </c>
    </row>
    <row r="1540" spans="1:11" x14ac:dyDescent="0.3">
      <c r="A1540" s="20" t="s">
        <v>5217</v>
      </c>
      <c r="B1540" s="28" t="s">
        <v>5218</v>
      </c>
      <c r="C1540" s="34" t="s">
        <v>3956</v>
      </c>
      <c r="D1540" s="33">
        <v>9.0314400000000017</v>
      </c>
      <c r="E1540" s="33">
        <v>10.6</v>
      </c>
      <c r="F1540" s="33">
        <v>10.78</v>
      </c>
      <c r="G1540" s="33">
        <v>11.19</v>
      </c>
      <c r="H1540" s="33">
        <v>12.55</v>
      </c>
      <c r="I1540" s="33">
        <v>13.76</v>
      </c>
      <c r="J1540" s="33">
        <v>11.34</v>
      </c>
      <c r="K1540" s="33">
        <v>12.17</v>
      </c>
    </row>
    <row r="1541" spans="1:11" x14ac:dyDescent="0.3">
      <c r="A1541" s="20" t="s">
        <v>5219</v>
      </c>
      <c r="B1541" s="28" t="s">
        <v>5220</v>
      </c>
      <c r="C1541" s="34" t="s">
        <v>3956</v>
      </c>
      <c r="D1541" s="33">
        <v>7.5274099999999997</v>
      </c>
      <c r="E1541" s="33">
        <v>8.75</v>
      </c>
      <c r="F1541" s="33">
        <v>8.89</v>
      </c>
      <c r="G1541" s="33">
        <v>9.2200000000000006</v>
      </c>
      <c r="H1541" s="33">
        <v>10.28</v>
      </c>
      <c r="I1541" s="33">
        <v>11.23</v>
      </c>
      <c r="J1541" s="33">
        <v>9.33</v>
      </c>
      <c r="K1541" s="33">
        <v>9.99</v>
      </c>
    </row>
    <row r="1542" spans="1:11" x14ac:dyDescent="0.3">
      <c r="A1542" s="20" t="s">
        <v>5221</v>
      </c>
      <c r="B1542" s="28" t="s">
        <v>5222</v>
      </c>
      <c r="C1542" s="34" t="s">
        <v>3956</v>
      </c>
      <c r="D1542" s="33">
        <v>6.0625100000000005</v>
      </c>
      <c r="E1542" s="33">
        <v>7.1</v>
      </c>
      <c r="F1542" s="33">
        <v>7.22</v>
      </c>
      <c r="G1542" s="33">
        <v>7.5</v>
      </c>
      <c r="H1542" s="33">
        <v>8.4</v>
      </c>
      <c r="I1542" s="33">
        <v>9.1999999999999993</v>
      </c>
      <c r="J1542" s="33">
        <v>7.6</v>
      </c>
      <c r="K1542" s="33">
        <v>8.15</v>
      </c>
    </row>
    <row r="1543" spans="1:11" x14ac:dyDescent="0.3">
      <c r="A1543" s="20" t="s">
        <v>5223</v>
      </c>
      <c r="B1543" s="28" t="s">
        <v>5224</v>
      </c>
      <c r="C1543" s="34" t="s">
        <v>3956</v>
      </c>
      <c r="D1543" s="33">
        <v>7.2931799999999996</v>
      </c>
      <c r="E1543" s="33">
        <v>8.5500000000000007</v>
      </c>
      <c r="F1543" s="33">
        <v>8.69</v>
      </c>
      <c r="G1543" s="33">
        <v>9.02</v>
      </c>
      <c r="H1543" s="33">
        <v>10.11</v>
      </c>
      <c r="I1543" s="33">
        <v>11.08</v>
      </c>
      <c r="J1543" s="33">
        <v>9.14</v>
      </c>
      <c r="K1543" s="33">
        <v>9.81</v>
      </c>
    </row>
    <row r="1544" spans="1:11" x14ac:dyDescent="0.3">
      <c r="A1544" s="20" t="s">
        <v>5225</v>
      </c>
      <c r="B1544" s="28" t="s">
        <v>5226</v>
      </c>
      <c r="C1544" s="34" t="s">
        <v>3956</v>
      </c>
      <c r="D1544" s="33">
        <v>26.386090000000003</v>
      </c>
      <c r="E1544" s="33">
        <v>30.59</v>
      </c>
      <c r="F1544" s="33">
        <v>31.07</v>
      </c>
      <c r="G1544" s="33">
        <v>32.18</v>
      </c>
      <c r="H1544" s="33">
        <v>35.83</v>
      </c>
      <c r="I1544" s="33">
        <v>39.07</v>
      </c>
      <c r="J1544" s="33">
        <v>32.58</v>
      </c>
      <c r="K1544" s="33">
        <v>34.81</v>
      </c>
    </row>
    <row r="1545" spans="1:11" x14ac:dyDescent="0.3">
      <c r="A1545" s="20" t="s">
        <v>5227</v>
      </c>
      <c r="B1545" s="28" t="s">
        <v>5246</v>
      </c>
      <c r="C1545" s="34" t="s">
        <v>3956</v>
      </c>
      <c r="D1545" s="33">
        <v>29.781460000000003</v>
      </c>
      <c r="E1545" s="33">
        <v>34.1</v>
      </c>
      <c r="F1545" s="33">
        <v>34.590000000000003</v>
      </c>
      <c r="G1545" s="33">
        <v>35.729999999999997</v>
      </c>
      <c r="H1545" s="33">
        <v>39.49</v>
      </c>
      <c r="I1545" s="33">
        <v>42.81</v>
      </c>
      <c r="J1545" s="33">
        <v>36.14</v>
      </c>
      <c r="K1545" s="33">
        <v>38.44</v>
      </c>
    </row>
    <row r="1546" spans="1:11" x14ac:dyDescent="0.3">
      <c r="A1546" s="20" t="s">
        <v>5228</v>
      </c>
      <c r="B1546" s="28" t="s">
        <v>5247</v>
      </c>
      <c r="C1546" s="34" t="s">
        <v>3956</v>
      </c>
      <c r="D1546" s="33">
        <v>28.864599999999996</v>
      </c>
      <c r="E1546" s="33">
        <v>32.340000000000003</v>
      </c>
      <c r="F1546" s="33">
        <v>32.729999999999997</v>
      </c>
      <c r="G1546" s="33">
        <v>33.65</v>
      </c>
      <c r="H1546" s="33">
        <v>36.659999999999997</v>
      </c>
      <c r="I1546" s="33">
        <v>39.33</v>
      </c>
      <c r="J1546" s="33">
        <v>33.97</v>
      </c>
      <c r="K1546" s="33">
        <v>35.82</v>
      </c>
    </row>
    <row r="1547" spans="1:11" x14ac:dyDescent="0.3">
      <c r="A1547" s="20" t="s">
        <v>5229</v>
      </c>
      <c r="B1547" s="28" t="s">
        <v>5337</v>
      </c>
      <c r="C1547" s="34" t="s">
        <v>3956</v>
      </c>
      <c r="D1547" s="33">
        <v>32.954240000000006</v>
      </c>
      <c r="E1547" s="33">
        <v>36.299999999999997</v>
      </c>
      <c r="F1547" s="33">
        <v>36.68</v>
      </c>
      <c r="G1547" s="33">
        <v>37.57</v>
      </c>
      <c r="H1547" s="33">
        <v>40.479999999999997</v>
      </c>
      <c r="I1547" s="33">
        <v>43.05</v>
      </c>
      <c r="J1547" s="33">
        <v>37.880000000000003</v>
      </c>
      <c r="K1547" s="33">
        <v>39.67</v>
      </c>
    </row>
    <row r="1548" spans="1:11" x14ac:dyDescent="0.3">
      <c r="A1548" s="20" t="s">
        <v>5230</v>
      </c>
      <c r="B1548" s="28" t="s">
        <v>5248</v>
      </c>
      <c r="C1548" s="34" t="s">
        <v>3956</v>
      </c>
      <c r="D1548" s="33">
        <v>37.172400000000003</v>
      </c>
      <c r="E1548" s="33">
        <v>41.52</v>
      </c>
      <c r="F1548" s="33">
        <v>42.01</v>
      </c>
      <c r="G1548" s="33">
        <v>43.16</v>
      </c>
      <c r="H1548" s="33">
        <v>46.93</v>
      </c>
      <c r="I1548" s="33">
        <v>50.28</v>
      </c>
      <c r="J1548" s="33">
        <v>43.57</v>
      </c>
      <c r="K1548" s="33">
        <v>45.88</v>
      </c>
    </row>
    <row r="1549" spans="1:11" x14ac:dyDescent="0.3">
      <c r="A1549" s="20" t="s">
        <v>5231</v>
      </c>
      <c r="B1549" s="28" t="s">
        <v>5249</v>
      </c>
      <c r="C1549" s="34" t="s">
        <v>3956</v>
      </c>
      <c r="D1549" s="33">
        <v>37.122400000000006</v>
      </c>
      <c r="E1549" s="33">
        <v>41.47</v>
      </c>
      <c r="F1549" s="33">
        <v>41.96</v>
      </c>
      <c r="G1549" s="33">
        <v>43.11</v>
      </c>
      <c r="H1549" s="33">
        <v>46.88</v>
      </c>
      <c r="I1549" s="33">
        <v>50.23</v>
      </c>
      <c r="J1549" s="33">
        <v>43.52</v>
      </c>
      <c r="K1549" s="33">
        <v>45.83</v>
      </c>
    </row>
    <row r="1550" spans="1:11" ht="20.399999999999999" x14ac:dyDescent="0.3">
      <c r="A1550" s="20" t="s">
        <v>5232</v>
      </c>
      <c r="B1550" s="28" t="s">
        <v>5338</v>
      </c>
      <c r="C1550" s="34" t="s">
        <v>3956</v>
      </c>
      <c r="D1550" s="33">
        <v>35.804939999999995</v>
      </c>
      <c r="E1550" s="33">
        <v>39.54</v>
      </c>
      <c r="F1550" s="33">
        <v>39.96</v>
      </c>
      <c r="G1550" s="33">
        <v>40.950000000000003</v>
      </c>
      <c r="H1550" s="33">
        <v>44.19</v>
      </c>
      <c r="I1550" s="33">
        <v>47.06</v>
      </c>
      <c r="J1550" s="33">
        <v>41.3</v>
      </c>
      <c r="K1550" s="33">
        <v>43.29</v>
      </c>
    </row>
    <row r="1551" spans="1:11" ht="20.399999999999999" x14ac:dyDescent="0.3">
      <c r="A1551" s="20" t="s">
        <v>5233</v>
      </c>
      <c r="B1551" s="28" t="s">
        <v>5339</v>
      </c>
      <c r="C1551" s="34" t="s">
        <v>3956</v>
      </c>
      <c r="D1551" s="33">
        <v>37.503660000000004</v>
      </c>
      <c r="E1551" s="33">
        <v>40.950000000000003</v>
      </c>
      <c r="F1551" s="33">
        <v>41.34</v>
      </c>
      <c r="G1551" s="33">
        <v>42.25</v>
      </c>
      <c r="H1551" s="33">
        <v>45.24</v>
      </c>
      <c r="I1551" s="33">
        <v>47.9</v>
      </c>
      <c r="J1551" s="33">
        <v>42.58</v>
      </c>
      <c r="K1551" s="33">
        <v>44.41</v>
      </c>
    </row>
    <row r="1552" spans="1:11" ht="20.399999999999999" x14ac:dyDescent="0.3">
      <c r="A1552" s="20" t="s">
        <v>5234</v>
      </c>
      <c r="B1552" s="28" t="s">
        <v>5339</v>
      </c>
      <c r="C1552" s="34" t="s">
        <v>3956</v>
      </c>
      <c r="D1552" s="33">
        <v>35.724939999999997</v>
      </c>
      <c r="E1552" s="33">
        <v>39.46</v>
      </c>
      <c r="F1552" s="33">
        <v>39.880000000000003</v>
      </c>
      <c r="G1552" s="33">
        <v>40.869999999999997</v>
      </c>
      <c r="H1552" s="33">
        <v>44.11</v>
      </c>
      <c r="I1552" s="33">
        <v>46.98</v>
      </c>
      <c r="J1552" s="33">
        <v>41.22</v>
      </c>
      <c r="K1552" s="33">
        <v>43.21</v>
      </c>
    </row>
    <row r="1553" spans="1:11" ht="20.399999999999999" x14ac:dyDescent="0.3">
      <c r="A1553" s="20" t="s">
        <v>5235</v>
      </c>
      <c r="B1553" s="28" t="s">
        <v>5340</v>
      </c>
      <c r="C1553" s="34" t="s">
        <v>3956</v>
      </c>
      <c r="D1553" s="33">
        <v>37.441020000000009</v>
      </c>
      <c r="E1553" s="33">
        <v>40.880000000000003</v>
      </c>
      <c r="F1553" s="33">
        <v>41.27</v>
      </c>
      <c r="G1553" s="33">
        <v>42.18</v>
      </c>
      <c r="H1553" s="33">
        <v>45.16</v>
      </c>
      <c r="I1553" s="33">
        <v>47.8</v>
      </c>
      <c r="J1553" s="33">
        <v>42.5</v>
      </c>
      <c r="K1553" s="33">
        <v>44.33</v>
      </c>
    </row>
    <row r="1554" spans="1:11" x14ac:dyDescent="0.3">
      <c r="A1554" s="20" t="s">
        <v>5236</v>
      </c>
      <c r="B1554" s="28" t="s">
        <v>5237</v>
      </c>
      <c r="C1554" s="34" t="s">
        <v>3956</v>
      </c>
      <c r="D1554" s="33">
        <v>7.1415000000000006</v>
      </c>
      <c r="E1554" s="33">
        <v>8.33</v>
      </c>
      <c r="F1554" s="33">
        <v>8.4700000000000006</v>
      </c>
      <c r="G1554" s="33">
        <v>8.7799999999999994</v>
      </c>
      <c r="H1554" s="33">
        <v>9.82</v>
      </c>
      <c r="I1554" s="33">
        <v>10.74</v>
      </c>
      <c r="J1554" s="33">
        <v>8.9</v>
      </c>
      <c r="K1554" s="33">
        <v>9.5299999999999994</v>
      </c>
    </row>
    <row r="1555" spans="1:11" x14ac:dyDescent="0.3">
      <c r="A1555" s="20" t="s">
        <v>5238</v>
      </c>
      <c r="B1555" s="28" t="s">
        <v>5250</v>
      </c>
      <c r="C1555" s="34" t="s">
        <v>3956</v>
      </c>
      <c r="D1555" s="33">
        <v>8.4520600000000012</v>
      </c>
      <c r="E1555" s="33">
        <v>9.67</v>
      </c>
      <c r="F1555" s="33">
        <v>9.8000000000000007</v>
      </c>
      <c r="G1555" s="33">
        <v>10.119999999999999</v>
      </c>
      <c r="H1555" s="33">
        <v>11.18</v>
      </c>
      <c r="I1555" s="33">
        <v>12.11</v>
      </c>
      <c r="J1555" s="33">
        <v>10.24</v>
      </c>
      <c r="K1555" s="33">
        <v>10.88</v>
      </c>
    </row>
    <row r="1556" spans="1:11" x14ac:dyDescent="0.3">
      <c r="A1556" s="20" t="s">
        <v>87</v>
      </c>
      <c r="B1556" s="28" t="s">
        <v>4027</v>
      </c>
      <c r="C1556" s="31" t="s">
        <v>3956</v>
      </c>
      <c r="D1556" s="33">
        <v>29.923959999999994</v>
      </c>
      <c r="E1556" s="33">
        <v>33.909999999999997</v>
      </c>
      <c r="F1556" s="33">
        <v>34.369999999999997</v>
      </c>
      <c r="G1556" s="33">
        <v>35.42</v>
      </c>
      <c r="H1556" s="33">
        <v>38.880000000000003</v>
      </c>
      <c r="I1556" s="33">
        <v>41.96</v>
      </c>
      <c r="J1556" s="33">
        <v>35.799999999999997</v>
      </c>
      <c r="K1556" s="33">
        <v>37.92</v>
      </c>
    </row>
    <row r="1557" spans="1:11" x14ac:dyDescent="0.3">
      <c r="A1557" s="20" t="s">
        <v>86</v>
      </c>
      <c r="B1557" s="28" t="s">
        <v>4026</v>
      </c>
      <c r="C1557" s="31" t="s">
        <v>3956</v>
      </c>
      <c r="D1557" s="33">
        <v>28.538279999999997</v>
      </c>
      <c r="E1557" s="33">
        <v>32.67</v>
      </c>
      <c r="F1557" s="33">
        <v>33.130000000000003</v>
      </c>
      <c r="G1557" s="33">
        <v>34.22</v>
      </c>
      <c r="H1557" s="33">
        <v>37.81</v>
      </c>
      <c r="I1557" s="33">
        <v>40.99</v>
      </c>
      <c r="J1557" s="33">
        <v>34.61</v>
      </c>
      <c r="K1557" s="33">
        <v>36.81</v>
      </c>
    </row>
    <row r="1558" spans="1:11" x14ac:dyDescent="0.3">
      <c r="A1558" s="20" t="s">
        <v>85</v>
      </c>
      <c r="B1558" s="28" t="s">
        <v>4025</v>
      </c>
      <c r="C1558" s="31" t="s">
        <v>3956</v>
      </c>
      <c r="D1558" s="33">
        <v>27.908700000000003</v>
      </c>
      <c r="E1558" s="33">
        <v>31.74</v>
      </c>
      <c r="F1558" s="33">
        <v>32.17</v>
      </c>
      <c r="G1558" s="33">
        <v>33.18</v>
      </c>
      <c r="H1558" s="33">
        <v>36.51</v>
      </c>
      <c r="I1558" s="33">
        <v>39.450000000000003</v>
      </c>
      <c r="J1558" s="33">
        <v>33.54</v>
      </c>
      <c r="K1558" s="33">
        <v>35.58</v>
      </c>
    </row>
    <row r="1559" spans="1:11" x14ac:dyDescent="0.3">
      <c r="A1559" s="20" t="s">
        <v>84</v>
      </c>
      <c r="B1559" s="28" t="s">
        <v>4025</v>
      </c>
      <c r="C1559" s="31" t="s">
        <v>3956</v>
      </c>
      <c r="D1559" s="33">
        <v>28.260580000000001</v>
      </c>
      <c r="E1559" s="33">
        <v>32.14</v>
      </c>
      <c r="F1559" s="33">
        <v>32.58</v>
      </c>
      <c r="G1559" s="33">
        <v>33.6</v>
      </c>
      <c r="H1559" s="33">
        <v>36.97</v>
      </c>
      <c r="I1559" s="33">
        <v>39.950000000000003</v>
      </c>
      <c r="J1559" s="33">
        <v>33.97</v>
      </c>
      <c r="K1559" s="33">
        <v>36.03</v>
      </c>
    </row>
    <row r="1560" spans="1:11" x14ac:dyDescent="0.3">
      <c r="A1560" s="20" t="s">
        <v>83</v>
      </c>
      <c r="B1560" s="28" t="s">
        <v>4024</v>
      </c>
      <c r="C1560" s="31" t="s">
        <v>3956</v>
      </c>
      <c r="D1560" s="33">
        <v>32.802239999999998</v>
      </c>
      <c r="E1560" s="33">
        <v>36.950000000000003</v>
      </c>
      <c r="F1560" s="33">
        <v>37.42</v>
      </c>
      <c r="G1560" s="33">
        <v>38.51</v>
      </c>
      <c r="H1560" s="33">
        <v>42.11</v>
      </c>
      <c r="I1560" s="33">
        <v>45.3</v>
      </c>
      <c r="J1560" s="33">
        <v>38.9</v>
      </c>
      <c r="K1560" s="33">
        <v>41.11</v>
      </c>
    </row>
    <row r="1561" spans="1:11" x14ac:dyDescent="0.3">
      <c r="A1561" s="20" t="s">
        <v>82</v>
      </c>
      <c r="B1561" s="28" t="s">
        <v>81</v>
      </c>
      <c r="C1561" s="31" t="s">
        <v>3956</v>
      </c>
      <c r="D1561" s="33">
        <v>34.047519999999999</v>
      </c>
      <c r="E1561" s="33">
        <v>38.21</v>
      </c>
      <c r="F1561" s="33">
        <v>38.68</v>
      </c>
      <c r="G1561" s="33">
        <v>39.79</v>
      </c>
      <c r="H1561" s="33">
        <v>43.4</v>
      </c>
      <c r="I1561" s="33">
        <v>46.61</v>
      </c>
      <c r="J1561" s="33">
        <v>40.18</v>
      </c>
      <c r="K1561" s="33">
        <v>42.39</v>
      </c>
    </row>
    <row r="1562" spans="1:11" x14ac:dyDescent="0.3">
      <c r="A1562" s="20" t="s">
        <v>80</v>
      </c>
      <c r="B1562" s="28" t="s">
        <v>79</v>
      </c>
      <c r="C1562" s="31" t="s">
        <v>3956</v>
      </c>
      <c r="D1562" s="33">
        <v>33.928459999999994</v>
      </c>
      <c r="E1562" s="33">
        <v>38.119999999999997</v>
      </c>
      <c r="F1562" s="33">
        <v>38.590000000000003</v>
      </c>
      <c r="G1562" s="33">
        <v>39.700000000000003</v>
      </c>
      <c r="H1562" s="33">
        <v>43.34</v>
      </c>
      <c r="I1562" s="33">
        <v>46.56</v>
      </c>
      <c r="J1562" s="33">
        <v>40.090000000000003</v>
      </c>
      <c r="K1562" s="33">
        <v>42.32</v>
      </c>
    </row>
    <row r="1563" spans="1:11" x14ac:dyDescent="0.3">
      <c r="A1563" s="20" t="s">
        <v>78</v>
      </c>
      <c r="B1563" s="28" t="s">
        <v>4023</v>
      </c>
      <c r="C1563" s="31" t="s">
        <v>3956</v>
      </c>
      <c r="D1563" s="33">
        <v>35.515800000000006</v>
      </c>
      <c r="E1563" s="33">
        <v>39.840000000000003</v>
      </c>
      <c r="F1563" s="33">
        <v>40.32</v>
      </c>
      <c r="G1563" s="33">
        <v>41.47</v>
      </c>
      <c r="H1563" s="33">
        <v>45.21</v>
      </c>
      <c r="I1563" s="33">
        <v>48.54</v>
      </c>
      <c r="J1563" s="33">
        <v>41.87</v>
      </c>
      <c r="K1563" s="33">
        <v>44.17</v>
      </c>
    </row>
    <row r="1564" spans="1:11" x14ac:dyDescent="0.3">
      <c r="A1564" s="20" t="s">
        <v>77</v>
      </c>
      <c r="B1564" s="28" t="s">
        <v>4022</v>
      </c>
      <c r="C1564" s="31" t="s">
        <v>3956</v>
      </c>
      <c r="D1564" s="33">
        <v>34.542079999999999</v>
      </c>
      <c r="E1564" s="33">
        <v>38.49</v>
      </c>
      <c r="F1564" s="33">
        <v>38.93</v>
      </c>
      <c r="G1564" s="33">
        <v>39.97</v>
      </c>
      <c r="H1564" s="33">
        <v>43.4</v>
      </c>
      <c r="I1564" s="33">
        <v>46.43</v>
      </c>
      <c r="J1564" s="33">
        <v>40.35</v>
      </c>
      <c r="K1564" s="33">
        <v>42.44</v>
      </c>
    </row>
    <row r="1565" spans="1:11" x14ac:dyDescent="0.3">
      <c r="A1565" s="20" t="s">
        <v>76</v>
      </c>
      <c r="B1565" s="28" t="s">
        <v>4021</v>
      </c>
      <c r="C1565" s="31" t="s">
        <v>3956</v>
      </c>
      <c r="D1565" s="33">
        <v>37.90247999999999</v>
      </c>
      <c r="E1565" s="33">
        <v>43.01</v>
      </c>
      <c r="F1565" s="33">
        <v>43.59</v>
      </c>
      <c r="G1565" s="33">
        <v>44.94</v>
      </c>
      <c r="H1565" s="33">
        <v>49.37</v>
      </c>
      <c r="I1565" s="33">
        <v>53.31</v>
      </c>
      <c r="J1565" s="33">
        <v>45.42</v>
      </c>
      <c r="K1565" s="33">
        <v>48.14</v>
      </c>
    </row>
    <row r="1566" spans="1:11" x14ac:dyDescent="0.3">
      <c r="A1566" s="20" t="s">
        <v>75</v>
      </c>
      <c r="B1566" s="28" t="s">
        <v>71</v>
      </c>
      <c r="C1566" s="31" t="s">
        <v>3956</v>
      </c>
      <c r="D1566" s="33">
        <v>25.277059999999999</v>
      </c>
      <c r="E1566" s="33">
        <v>28.7</v>
      </c>
      <c r="F1566" s="33">
        <v>29.09</v>
      </c>
      <c r="G1566" s="33">
        <v>29.99</v>
      </c>
      <c r="H1566" s="33">
        <v>32.96</v>
      </c>
      <c r="I1566" s="33">
        <v>35.590000000000003</v>
      </c>
      <c r="J1566" s="33">
        <v>30.31</v>
      </c>
      <c r="K1566" s="33">
        <v>32.130000000000003</v>
      </c>
    </row>
    <row r="1567" spans="1:11" x14ac:dyDescent="0.3">
      <c r="A1567" s="20" t="s">
        <v>74</v>
      </c>
      <c r="B1567" s="28" t="s">
        <v>4020</v>
      </c>
      <c r="C1567" s="31" t="s">
        <v>3956</v>
      </c>
      <c r="D1567" s="33">
        <v>25.225039999999996</v>
      </c>
      <c r="E1567" s="33">
        <v>28.26</v>
      </c>
      <c r="F1567" s="33">
        <v>28.6</v>
      </c>
      <c r="G1567" s="33">
        <v>29.4</v>
      </c>
      <c r="H1567" s="33">
        <v>32.03</v>
      </c>
      <c r="I1567" s="33">
        <v>34.369999999999997</v>
      </c>
      <c r="J1567" s="33">
        <v>29.69</v>
      </c>
      <c r="K1567" s="33">
        <v>31.3</v>
      </c>
    </row>
    <row r="1568" spans="1:11" ht="20.399999999999999" x14ac:dyDescent="0.3">
      <c r="A1568" s="20" t="s">
        <v>73</v>
      </c>
      <c r="B1568" s="28" t="s">
        <v>4019</v>
      </c>
      <c r="C1568" s="31" t="s">
        <v>3956</v>
      </c>
      <c r="D1568" s="33">
        <v>28.587399999999999</v>
      </c>
      <c r="E1568" s="33">
        <v>32.270000000000003</v>
      </c>
      <c r="F1568" s="33">
        <v>32.69</v>
      </c>
      <c r="G1568" s="33">
        <v>33.659999999999997</v>
      </c>
      <c r="H1568" s="33">
        <v>36.86</v>
      </c>
      <c r="I1568" s="33">
        <v>39.69</v>
      </c>
      <c r="J1568" s="33">
        <v>34.01</v>
      </c>
      <c r="K1568" s="33">
        <v>35.97</v>
      </c>
    </row>
    <row r="1569" spans="1:11" x14ac:dyDescent="0.3">
      <c r="A1569" s="20" t="s">
        <v>72</v>
      </c>
      <c r="B1569" s="28" t="s">
        <v>4018</v>
      </c>
      <c r="C1569" s="31" t="s">
        <v>3956</v>
      </c>
      <c r="D1569" s="33">
        <v>27.96706</v>
      </c>
      <c r="E1569" s="33">
        <v>31.39</v>
      </c>
      <c r="F1569" s="33">
        <v>31.78</v>
      </c>
      <c r="G1569" s="33">
        <v>32.68</v>
      </c>
      <c r="H1569" s="33">
        <v>35.65</v>
      </c>
      <c r="I1569" s="33">
        <v>38.28</v>
      </c>
      <c r="J1569" s="33">
        <v>33</v>
      </c>
      <c r="K1569" s="33">
        <v>34.82</v>
      </c>
    </row>
    <row r="1570" spans="1:11" ht="20.399999999999999" x14ac:dyDescent="0.3">
      <c r="A1570" s="20" t="s">
        <v>70</v>
      </c>
      <c r="B1570" s="28" t="s">
        <v>4017</v>
      </c>
      <c r="C1570" s="31" t="s">
        <v>3956</v>
      </c>
      <c r="D1570" s="33">
        <v>26.651819999999994</v>
      </c>
      <c r="E1570" s="33">
        <v>29.77</v>
      </c>
      <c r="F1570" s="33">
        <v>30.12</v>
      </c>
      <c r="G1570" s="33">
        <v>30.95</v>
      </c>
      <c r="H1570" s="33">
        <v>33.65</v>
      </c>
      <c r="I1570" s="33">
        <v>36.06</v>
      </c>
      <c r="J1570" s="33">
        <v>31.24</v>
      </c>
      <c r="K1570" s="33">
        <v>32.9</v>
      </c>
    </row>
    <row r="1571" spans="1:11" ht="20.399999999999999" x14ac:dyDescent="0.3">
      <c r="A1571" s="20" t="s">
        <v>69</v>
      </c>
      <c r="B1571" s="28" t="s">
        <v>4016</v>
      </c>
      <c r="C1571" s="31" t="s">
        <v>3956</v>
      </c>
      <c r="D1571" s="33">
        <v>26.65446</v>
      </c>
      <c r="E1571" s="33">
        <v>29.78</v>
      </c>
      <c r="F1571" s="33">
        <v>30.14</v>
      </c>
      <c r="G1571" s="33">
        <v>30.97</v>
      </c>
      <c r="H1571" s="33">
        <v>33.68</v>
      </c>
      <c r="I1571" s="33">
        <v>36.090000000000003</v>
      </c>
      <c r="J1571" s="33">
        <v>31.26</v>
      </c>
      <c r="K1571" s="33">
        <v>32.93</v>
      </c>
    </row>
    <row r="1572" spans="1:11" x14ac:dyDescent="0.3">
      <c r="A1572" s="20" t="s">
        <v>68</v>
      </c>
      <c r="B1572" s="28" t="s">
        <v>67</v>
      </c>
      <c r="C1572" s="31" t="s">
        <v>3956</v>
      </c>
      <c r="D1572" s="33">
        <v>31.093720000000001</v>
      </c>
      <c r="E1572" s="33">
        <v>35.450000000000003</v>
      </c>
      <c r="F1572" s="33">
        <v>35.94</v>
      </c>
      <c r="G1572" s="33">
        <v>37.090000000000003</v>
      </c>
      <c r="H1572" s="33">
        <v>40.86</v>
      </c>
      <c r="I1572" s="33">
        <v>44.21</v>
      </c>
      <c r="J1572" s="33">
        <v>37.5</v>
      </c>
      <c r="K1572" s="33">
        <v>39.81</v>
      </c>
    </row>
    <row r="1573" spans="1:11" x14ac:dyDescent="0.3">
      <c r="A1573" s="20" t="s">
        <v>66</v>
      </c>
      <c r="B1573" s="28" t="s">
        <v>4015</v>
      </c>
      <c r="C1573" s="31" t="s">
        <v>3956</v>
      </c>
      <c r="D1573" s="33">
        <v>34.791879999999999</v>
      </c>
      <c r="E1573" s="33">
        <v>38.81</v>
      </c>
      <c r="F1573" s="33">
        <v>39.270000000000003</v>
      </c>
      <c r="G1573" s="33">
        <v>40.33</v>
      </c>
      <c r="H1573" s="33">
        <v>43.82</v>
      </c>
      <c r="I1573" s="33">
        <v>46.92</v>
      </c>
      <c r="J1573" s="33">
        <v>40.71</v>
      </c>
      <c r="K1573" s="33">
        <v>42.85</v>
      </c>
    </row>
    <row r="1574" spans="1:11" x14ac:dyDescent="0.3">
      <c r="A1574" s="20" t="s">
        <v>65</v>
      </c>
      <c r="B1574" s="28" t="s">
        <v>4014</v>
      </c>
      <c r="C1574" s="31" t="s">
        <v>3956</v>
      </c>
      <c r="D1574" s="33">
        <v>34.135380000000005</v>
      </c>
      <c r="E1574" s="33">
        <v>37.43</v>
      </c>
      <c r="F1574" s="33">
        <v>37.799999999999997</v>
      </c>
      <c r="G1574" s="33">
        <v>38.67</v>
      </c>
      <c r="H1574" s="33">
        <v>41.53</v>
      </c>
      <c r="I1574" s="33">
        <v>44.07</v>
      </c>
      <c r="J1574" s="33">
        <v>38.979999999999997</v>
      </c>
      <c r="K1574" s="33">
        <v>40.74</v>
      </c>
    </row>
    <row r="1575" spans="1:11" x14ac:dyDescent="0.3">
      <c r="A1575" s="20" t="s">
        <v>64</v>
      </c>
      <c r="B1575" s="28" t="s">
        <v>4013</v>
      </c>
      <c r="C1575" s="31" t="s">
        <v>3956</v>
      </c>
      <c r="D1575" s="33">
        <v>35.412160000000007</v>
      </c>
      <c r="E1575" s="33">
        <v>38.79</v>
      </c>
      <c r="F1575" s="33">
        <v>39.18</v>
      </c>
      <c r="G1575" s="33">
        <v>40.07</v>
      </c>
      <c r="H1575" s="33">
        <v>43</v>
      </c>
      <c r="I1575" s="33">
        <v>45.61</v>
      </c>
      <c r="J1575" s="33">
        <v>40.39</v>
      </c>
      <c r="K1575" s="33">
        <v>42.19</v>
      </c>
    </row>
    <row r="1576" spans="1:11" x14ac:dyDescent="0.3">
      <c r="A1576" s="20" t="s">
        <v>63</v>
      </c>
      <c r="B1576" s="28" t="s">
        <v>4012</v>
      </c>
      <c r="C1576" s="31" t="s">
        <v>3956</v>
      </c>
      <c r="D1576" s="33">
        <v>49.725040000000007</v>
      </c>
      <c r="E1576" s="33">
        <v>55.41</v>
      </c>
      <c r="F1576" s="33">
        <v>56.05</v>
      </c>
      <c r="G1576" s="33">
        <v>57.55</v>
      </c>
      <c r="H1576" s="33">
        <v>62.48</v>
      </c>
      <c r="I1576" s="33">
        <v>66.86</v>
      </c>
      <c r="J1576" s="33">
        <v>58.09</v>
      </c>
      <c r="K1576" s="33">
        <v>61.11</v>
      </c>
    </row>
    <row r="1577" spans="1:11" x14ac:dyDescent="0.3">
      <c r="A1577" s="20" t="s">
        <v>62</v>
      </c>
      <c r="B1577" s="28" t="s">
        <v>4012</v>
      </c>
      <c r="C1577" s="31" t="s">
        <v>3956</v>
      </c>
      <c r="D1577" s="33">
        <v>32.567139999999995</v>
      </c>
      <c r="E1577" s="33">
        <v>36.75</v>
      </c>
      <c r="F1577" s="33">
        <v>37.229999999999997</v>
      </c>
      <c r="G1577" s="33">
        <v>38.33</v>
      </c>
      <c r="H1577" s="33">
        <v>41.96</v>
      </c>
      <c r="I1577" s="33">
        <v>45.18</v>
      </c>
      <c r="J1577" s="33">
        <v>38.729999999999997</v>
      </c>
      <c r="K1577" s="33">
        <v>40.950000000000003</v>
      </c>
    </row>
    <row r="1578" spans="1:11" x14ac:dyDescent="0.3">
      <c r="A1578" s="20" t="s">
        <v>61</v>
      </c>
      <c r="B1578" s="28" t="s">
        <v>4011</v>
      </c>
      <c r="C1578" s="31" t="s">
        <v>3956</v>
      </c>
      <c r="D1578" s="33">
        <v>28.293339999999997</v>
      </c>
      <c r="E1578" s="33">
        <v>32.659999999999997</v>
      </c>
      <c r="F1578" s="33">
        <v>33.159999999999997</v>
      </c>
      <c r="G1578" s="33">
        <v>34.31</v>
      </c>
      <c r="H1578" s="33">
        <v>38.1</v>
      </c>
      <c r="I1578" s="33">
        <v>41.47</v>
      </c>
      <c r="J1578" s="33">
        <v>34.72</v>
      </c>
      <c r="K1578" s="33">
        <v>37.049999999999997</v>
      </c>
    </row>
    <row r="1579" spans="1:11" x14ac:dyDescent="0.3">
      <c r="A1579" s="20" t="s">
        <v>60</v>
      </c>
      <c r="B1579" s="28" t="s">
        <v>4010</v>
      </c>
      <c r="C1579" s="31" t="s">
        <v>3956</v>
      </c>
      <c r="D1579" s="33">
        <v>7.1879699999999991</v>
      </c>
      <c r="E1579" s="33">
        <v>8.44</v>
      </c>
      <c r="F1579" s="33">
        <v>8.58</v>
      </c>
      <c r="G1579" s="33">
        <v>8.91</v>
      </c>
      <c r="H1579" s="33">
        <v>9.99</v>
      </c>
      <c r="I1579" s="33">
        <v>10.95</v>
      </c>
      <c r="J1579" s="33">
        <v>9.02</v>
      </c>
      <c r="K1579" s="33">
        <v>9.69</v>
      </c>
    </row>
    <row r="1580" spans="1:11" x14ac:dyDescent="0.3">
      <c r="A1580" s="20" t="s">
        <v>59</v>
      </c>
      <c r="B1580" s="28" t="s">
        <v>58</v>
      </c>
      <c r="C1580" s="31" t="s">
        <v>3956</v>
      </c>
      <c r="D1580" s="33">
        <v>7.8209100000000005</v>
      </c>
      <c r="E1580" s="33">
        <v>9.18</v>
      </c>
      <c r="F1580" s="33">
        <v>9.33</v>
      </c>
      <c r="G1580" s="33">
        <v>9.69</v>
      </c>
      <c r="H1580" s="33">
        <v>10.87</v>
      </c>
      <c r="I1580" s="33">
        <v>11.92</v>
      </c>
      <c r="J1580" s="33">
        <v>9.82</v>
      </c>
      <c r="K1580" s="33">
        <v>10.54</v>
      </c>
    </row>
    <row r="1581" spans="1:11" x14ac:dyDescent="0.3">
      <c r="A1581" s="20" t="s">
        <v>57</v>
      </c>
      <c r="B1581" s="28" t="s">
        <v>56</v>
      </c>
      <c r="C1581" s="31" t="s">
        <v>3956</v>
      </c>
      <c r="D1581" s="33">
        <v>9.1951099999999979</v>
      </c>
      <c r="E1581" s="33">
        <v>10.71</v>
      </c>
      <c r="F1581" s="33">
        <v>10.89</v>
      </c>
      <c r="G1581" s="33">
        <v>11.29</v>
      </c>
      <c r="H1581" s="33">
        <v>12.6</v>
      </c>
      <c r="I1581" s="33">
        <v>13.77</v>
      </c>
      <c r="J1581" s="33">
        <v>11.43</v>
      </c>
      <c r="K1581" s="33">
        <v>12.24</v>
      </c>
    </row>
    <row r="1582" spans="1:11" x14ac:dyDescent="0.3">
      <c r="A1582" s="20" t="s">
        <v>55</v>
      </c>
      <c r="B1582" s="28" t="s">
        <v>4009</v>
      </c>
      <c r="C1582" s="31" t="s">
        <v>3956</v>
      </c>
      <c r="D1582" s="33">
        <v>2.0945899999999997</v>
      </c>
      <c r="E1582" s="33">
        <v>2.46</v>
      </c>
      <c r="F1582" s="33">
        <v>2.5</v>
      </c>
      <c r="G1582" s="33">
        <v>2.59</v>
      </c>
      <c r="H1582" s="33">
        <v>2.91</v>
      </c>
      <c r="I1582" s="33">
        <v>3.19</v>
      </c>
      <c r="J1582" s="33">
        <v>2.63</v>
      </c>
      <c r="K1582" s="33">
        <v>2.82</v>
      </c>
    </row>
    <row r="1583" spans="1:11" x14ac:dyDescent="0.3">
      <c r="A1583" s="20" t="s">
        <v>54</v>
      </c>
      <c r="B1583" s="28" t="s">
        <v>53</v>
      </c>
      <c r="C1583" s="31" t="s">
        <v>3956</v>
      </c>
      <c r="D1583" s="33">
        <v>7.1612200000000001</v>
      </c>
      <c r="E1583" s="33">
        <v>8.34</v>
      </c>
      <c r="F1583" s="33">
        <v>8.48</v>
      </c>
      <c r="G1583" s="33">
        <v>8.7899999999999991</v>
      </c>
      <c r="H1583" s="33">
        <v>9.81</v>
      </c>
      <c r="I1583" s="33">
        <v>10.72</v>
      </c>
      <c r="J1583" s="33">
        <v>8.9</v>
      </c>
      <c r="K1583" s="33">
        <v>9.5299999999999994</v>
      </c>
    </row>
    <row r="1584" spans="1:11" x14ac:dyDescent="0.3">
      <c r="A1584" s="20" t="s">
        <v>52</v>
      </c>
      <c r="B1584" s="28" t="s">
        <v>51</v>
      </c>
      <c r="C1584" s="31" t="s">
        <v>3956</v>
      </c>
      <c r="D1584" s="33">
        <v>7.2767099999999987</v>
      </c>
      <c r="E1584" s="33">
        <v>8.48</v>
      </c>
      <c r="F1584" s="33">
        <v>8.61</v>
      </c>
      <c r="G1584" s="33">
        <v>8.93</v>
      </c>
      <c r="H1584" s="33">
        <v>9.9700000000000006</v>
      </c>
      <c r="I1584" s="33">
        <v>10.9</v>
      </c>
      <c r="J1584" s="33">
        <v>9.0399999999999991</v>
      </c>
      <c r="K1584" s="33">
        <v>9.68</v>
      </c>
    </row>
    <row r="1585" spans="1:11" x14ac:dyDescent="0.3">
      <c r="A1585" s="20" t="s">
        <v>50</v>
      </c>
      <c r="B1585" s="28" t="s">
        <v>4008</v>
      </c>
      <c r="C1585" s="31" t="s">
        <v>3956</v>
      </c>
      <c r="D1585" s="33">
        <v>7.5117800000000008</v>
      </c>
      <c r="E1585" s="33">
        <v>8.7100000000000009</v>
      </c>
      <c r="F1585" s="33">
        <v>8.85</v>
      </c>
      <c r="G1585" s="33">
        <v>9.17</v>
      </c>
      <c r="H1585" s="33">
        <v>10.210000000000001</v>
      </c>
      <c r="I1585" s="33">
        <v>11.14</v>
      </c>
      <c r="J1585" s="33">
        <v>9.2799999999999994</v>
      </c>
      <c r="K1585" s="33">
        <v>9.92</v>
      </c>
    </row>
    <row r="1586" spans="1:11" x14ac:dyDescent="0.3">
      <c r="A1586" s="20" t="s">
        <v>49</v>
      </c>
      <c r="B1586" s="28" t="s">
        <v>4007</v>
      </c>
      <c r="C1586" s="31" t="s">
        <v>3956</v>
      </c>
      <c r="D1586" s="33">
        <v>5.30436</v>
      </c>
      <c r="E1586" s="33">
        <v>6.23</v>
      </c>
      <c r="F1586" s="33">
        <v>6.33</v>
      </c>
      <c r="G1586" s="33">
        <v>6.57</v>
      </c>
      <c r="H1586" s="33">
        <v>7.37</v>
      </c>
      <c r="I1586" s="33">
        <v>8.08</v>
      </c>
      <c r="J1586" s="33">
        <v>6.66</v>
      </c>
      <c r="K1586" s="33">
        <v>7.15</v>
      </c>
    </row>
    <row r="1587" spans="1:11" x14ac:dyDescent="0.3">
      <c r="A1587" s="20" t="s">
        <v>48</v>
      </c>
      <c r="B1587" s="28" t="s">
        <v>4006</v>
      </c>
      <c r="C1587" s="31" t="s">
        <v>3956</v>
      </c>
      <c r="D1587" s="33">
        <v>6.8012199999999998</v>
      </c>
      <c r="E1587" s="33">
        <v>7.98</v>
      </c>
      <c r="F1587" s="33">
        <v>8.1199999999999992</v>
      </c>
      <c r="G1587" s="33">
        <v>8.43</v>
      </c>
      <c r="H1587" s="33">
        <v>9.4499999999999993</v>
      </c>
      <c r="I1587" s="33">
        <v>10.36</v>
      </c>
      <c r="J1587" s="33">
        <v>8.5399999999999991</v>
      </c>
      <c r="K1587" s="33">
        <v>9.17</v>
      </c>
    </row>
    <row r="1588" spans="1:11" x14ac:dyDescent="0.3">
      <c r="A1588" s="20" t="s">
        <v>47</v>
      </c>
      <c r="B1588" s="28" t="s">
        <v>46</v>
      </c>
      <c r="C1588" s="31" t="s">
        <v>3956</v>
      </c>
      <c r="D1588" s="33">
        <v>2.03389</v>
      </c>
      <c r="E1588" s="33">
        <v>2.37</v>
      </c>
      <c r="F1588" s="33">
        <v>2.41</v>
      </c>
      <c r="G1588" s="33">
        <v>2.5</v>
      </c>
      <c r="H1588" s="33">
        <v>2.79</v>
      </c>
      <c r="I1588" s="33">
        <v>3.05</v>
      </c>
      <c r="J1588" s="33">
        <v>2.5299999999999998</v>
      </c>
      <c r="K1588" s="33">
        <v>2.71</v>
      </c>
    </row>
    <row r="1589" spans="1:11" x14ac:dyDescent="0.3">
      <c r="A1589" s="20" t="s">
        <v>45</v>
      </c>
      <c r="B1589" s="28" t="s">
        <v>4005</v>
      </c>
      <c r="C1589" s="31" t="s">
        <v>3956</v>
      </c>
      <c r="D1589" s="33">
        <v>5.4990099999999993</v>
      </c>
      <c r="E1589" s="33">
        <v>6.41</v>
      </c>
      <c r="F1589" s="33">
        <v>6.51</v>
      </c>
      <c r="G1589" s="33">
        <v>6.75</v>
      </c>
      <c r="H1589" s="33">
        <v>7.54</v>
      </c>
      <c r="I1589" s="33">
        <v>8.24</v>
      </c>
      <c r="J1589" s="33">
        <v>6.84</v>
      </c>
      <c r="K1589" s="33">
        <v>7.32</v>
      </c>
    </row>
    <row r="1590" spans="1:11" x14ac:dyDescent="0.3">
      <c r="A1590" s="20" t="s">
        <v>44</v>
      </c>
      <c r="B1590" s="28" t="s">
        <v>4004</v>
      </c>
      <c r="C1590" s="31" t="s">
        <v>3956</v>
      </c>
      <c r="D1590" s="33">
        <v>8.19116</v>
      </c>
      <c r="E1590" s="33">
        <v>9.75</v>
      </c>
      <c r="F1590" s="33">
        <v>9.93</v>
      </c>
      <c r="G1590" s="33">
        <v>10.34</v>
      </c>
      <c r="H1590" s="33">
        <v>11.69</v>
      </c>
      <c r="I1590" s="33">
        <v>12.89</v>
      </c>
      <c r="J1590" s="33">
        <v>10.48</v>
      </c>
      <c r="K1590" s="33">
        <v>11.31</v>
      </c>
    </row>
    <row r="1591" spans="1:11" x14ac:dyDescent="0.3">
      <c r="A1591" s="20" t="s">
        <v>43</v>
      </c>
      <c r="B1591" s="28" t="s">
        <v>4003</v>
      </c>
      <c r="C1591" s="31" t="s">
        <v>3956</v>
      </c>
      <c r="D1591" s="33">
        <v>8.5338499999999993</v>
      </c>
      <c r="E1591" s="33">
        <v>10</v>
      </c>
      <c r="F1591" s="33">
        <v>10.17</v>
      </c>
      <c r="G1591" s="33">
        <v>10.56</v>
      </c>
      <c r="H1591" s="33">
        <v>11.84</v>
      </c>
      <c r="I1591" s="33">
        <v>12.97</v>
      </c>
      <c r="J1591" s="33">
        <v>10.7</v>
      </c>
      <c r="K1591" s="33">
        <v>11.48</v>
      </c>
    </row>
    <row r="1592" spans="1:11" x14ac:dyDescent="0.3">
      <c r="A1592" s="20" t="s">
        <v>42</v>
      </c>
      <c r="B1592" s="28" t="s">
        <v>4002</v>
      </c>
      <c r="C1592" s="31" t="s">
        <v>3956</v>
      </c>
      <c r="D1592" s="33">
        <v>9.774519999999999</v>
      </c>
      <c r="E1592" s="33">
        <v>11.46</v>
      </c>
      <c r="F1592" s="33">
        <v>11.65</v>
      </c>
      <c r="G1592" s="33">
        <v>12.1</v>
      </c>
      <c r="H1592" s="33">
        <v>13.56</v>
      </c>
      <c r="I1592" s="33">
        <v>14.86</v>
      </c>
      <c r="J1592" s="33">
        <v>12.25</v>
      </c>
      <c r="K1592" s="33">
        <v>13.15</v>
      </c>
    </row>
    <row r="1593" spans="1:11" ht="20.399999999999999" x14ac:dyDescent="0.3">
      <c r="A1593" s="20" t="s">
        <v>41</v>
      </c>
      <c r="B1593" s="28" t="s">
        <v>40</v>
      </c>
      <c r="C1593" s="31" t="s">
        <v>3956</v>
      </c>
      <c r="D1593" s="33">
        <v>12.8109</v>
      </c>
      <c r="E1593" s="33">
        <v>15.12</v>
      </c>
      <c r="F1593" s="33">
        <v>15.38</v>
      </c>
      <c r="G1593" s="33">
        <v>15.99</v>
      </c>
      <c r="H1593" s="33">
        <v>17.989999999999998</v>
      </c>
      <c r="I1593" s="33">
        <v>19.760000000000002</v>
      </c>
      <c r="J1593" s="33">
        <v>16.2</v>
      </c>
      <c r="K1593" s="33">
        <v>17.43</v>
      </c>
    </row>
    <row r="1594" spans="1:11" ht="20.399999999999999" x14ac:dyDescent="0.3">
      <c r="A1594" s="20" t="s">
        <v>39</v>
      </c>
      <c r="B1594" s="28" t="s">
        <v>38</v>
      </c>
      <c r="C1594" s="31" t="s">
        <v>3956</v>
      </c>
      <c r="D1594" s="33">
        <v>17.685680000000001</v>
      </c>
      <c r="E1594" s="33">
        <v>20.93</v>
      </c>
      <c r="F1594" s="33">
        <v>21.3</v>
      </c>
      <c r="G1594" s="33">
        <v>22.15</v>
      </c>
      <c r="H1594" s="33">
        <v>24.97</v>
      </c>
      <c r="I1594" s="33">
        <v>27.47</v>
      </c>
      <c r="J1594" s="33">
        <v>22.46</v>
      </c>
      <c r="K1594" s="33">
        <v>24.19</v>
      </c>
    </row>
    <row r="1595" spans="1:11" x14ac:dyDescent="0.3">
      <c r="A1595" s="20" t="s">
        <v>37</v>
      </c>
      <c r="B1595" s="28" t="s">
        <v>4001</v>
      </c>
      <c r="C1595" s="31" t="s">
        <v>3956</v>
      </c>
      <c r="D1595" s="33">
        <v>5.6995699999999996</v>
      </c>
      <c r="E1595" s="33">
        <v>6.63</v>
      </c>
      <c r="F1595" s="33">
        <v>6.74</v>
      </c>
      <c r="G1595" s="33">
        <v>6.98</v>
      </c>
      <c r="H1595" s="33">
        <v>7.79</v>
      </c>
      <c r="I1595" s="33">
        <v>8.5</v>
      </c>
      <c r="J1595" s="33">
        <v>7.07</v>
      </c>
      <c r="K1595" s="33">
        <v>7.56</v>
      </c>
    </row>
    <row r="1596" spans="1:11" x14ac:dyDescent="0.3">
      <c r="A1596" s="20" t="s">
        <v>36</v>
      </c>
      <c r="B1596" s="28" t="s">
        <v>4000</v>
      </c>
      <c r="C1596" s="31" t="s">
        <v>3956</v>
      </c>
      <c r="D1596" s="33">
        <v>12.263200000000001</v>
      </c>
      <c r="E1596" s="33">
        <v>14.28</v>
      </c>
      <c r="F1596" s="33">
        <v>14.51</v>
      </c>
      <c r="G1596" s="33">
        <v>15.04</v>
      </c>
      <c r="H1596" s="33">
        <v>16.79</v>
      </c>
      <c r="I1596" s="33">
        <v>18.34</v>
      </c>
      <c r="J1596" s="33">
        <v>15.23</v>
      </c>
      <c r="K1596" s="33">
        <v>16.3</v>
      </c>
    </row>
    <row r="1597" spans="1:11" x14ac:dyDescent="0.3">
      <c r="A1597" s="20" t="s">
        <v>35</v>
      </c>
      <c r="B1597" s="28" t="s">
        <v>3999</v>
      </c>
      <c r="C1597" s="31" t="s">
        <v>3956</v>
      </c>
      <c r="D1597" s="33">
        <v>13.563870000000001</v>
      </c>
      <c r="E1597" s="33">
        <v>15.79</v>
      </c>
      <c r="F1597" s="33">
        <v>16.04</v>
      </c>
      <c r="G1597" s="33">
        <v>16.63</v>
      </c>
      <c r="H1597" s="33">
        <v>18.57</v>
      </c>
      <c r="I1597" s="33">
        <v>20.28</v>
      </c>
      <c r="J1597" s="33">
        <v>16.84</v>
      </c>
      <c r="K1597" s="33">
        <v>18.03</v>
      </c>
    </row>
    <row r="1598" spans="1:11" x14ac:dyDescent="0.3">
      <c r="A1598" s="20" t="s">
        <v>32</v>
      </c>
      <c r="B1598" s="28" t="s">
        <v>3984</v>
      </c>
      <c r="C1598" s="31" t="s">
        <v>3956</v>
      </c>
      <c r="D1598" s="33">
        <v>26.215160000000001</v>
      </c>
      <c r="E1598" s="33">
        <v>29.73</v>
      </c>
      <c r="F1598" s="33">
        <v>30.13</v>
      </c>
      <c r="G1598" s="33">
        <v>31.06</v>
      </c>
      <c r="H1598" s="33">
        <v>34.1</v>
      </c>
      <c r="I1598" s="33">
        <v>36.81</v>
      </c>
      <c r="J1598" s="33">
        <v>31.39</v>
      </c>
      <c r="K1598" s="33">
        <v>33.26</v>
      </c>
    </row>
    <row r="1599" spans="1:11" x14ac:dyDescent="0.3">
      <c r="A1599" s="20" t="s">
        <v>31</v>
      </c>
      <c r="B1599" s="28" t="s">
        <v>3983</v>
      </c>
      <c r="C1599" s="31" t="s">
        <v>3956</v>
      </c>
      <c r="D1599" s="33">
        <v>28.735500000000002</v>
      </c>
      <c r="E1599" s="33">
        <v>32.51</v>
      </c>
      <c r="F1599" s="33">
        <v>32.94</v>
      </c>
      <c r="G1599" s="33">
        <v>33.94</v>
      </c>
      <c r="H1599" s="33">
        <v>37.21</v>
      </c>
      <c r="I1599" s="33">
        <v>40.119999999999997</v>
      </c>
      <c r="J1599" s="33">
        <v>34.29</v>
      </c>
      <c r="K1599" s="33">
        <v>36.299999999999997</v>
      </c>
    </row>
    <row r="1600" spans="1:11" x14ac:dyDescent="0.3">
      <c r="A1600" s="20" t="s">
        <v>30</v>
      </c>
      <c r="B1600" s="28" t="s">
        <v>3982</v>
      </c>
      <c r="C1600" s="31" t="s">
        <v>3956</v>
      </c>
      <c r="D1600" s="33">
        <v>29.2455</v>
      </c>
      <c r="E1600" s="33">
        <v>33.020000000000003</v>
      </c>
      <c r="F1600" s="33">
        <v>33.450000000000003</v>
      </c>
      <c r="G1600" s="33">
        <v>34.450000000000003</v>
      </c>
      <c r="H1600" s="33">
        <v>37.72</v>
      </c>
      <c r="I1600" s="33">
        <v>40.630000000000003</v>
      </c>
      <c r="J1600" s="33">
        <v>34.799999999999997</v>
      </c>
      <c r="K1600" s="33">
        <v>36.81</v>
      </c>
    </row>
    <row r="1601" spans="1:11" x14ac:dyDescent="0.3">
      <c r="A1601" s="20" t="s">
        <v>29</v>
      </c>
      <c r="B1601" s="28" t="s">
        <v>3981</v>
      </c>
      <c r="C1601" s="31" t="s">
        <v>3956</v>
      </c>
      <c r="D1601" s="33">
        <v>25.867479999999997</v>
      </c>
      <c r="E1601" s="33">
        <v>28.99</v>
      </c>
      <c r="F1601" s="33">
        <v>29.34</v>
      </c>
      <c r="G1601" s="33">
        <v>30.17</v>
      </c>
      <c r="H1601" s="33">
        <v>32.880000000000003</v>
      </c>
      <c r="I1601" s="33">
        <v>35.28</v>
      </c>
      <c r="J1601" s="33">
        <v>30.46</v>
      </c>
      <c r="K1601" s="33">
        <v>32.119999999999997</v>
      </c>
    </row>
    <row r="1602" spans="1:11" x14ac:dyDescent="0.3">
      <c r="A1602" s="20" t="s">
        <v>28</v>
      </c>
      <c r="B1602" s="28" t="s">
        <v>3980</v>
      </c>
      <c r="C1602" s="31" t="s">
        <v>3956</v>
      </c>
      <c r="D1602" s="33">
        <v>35.973479999999995</v>
      </c>
      <c r="E1602" s="33">
        <v>39.36</v>
      </c>
      <c r="F1602" s="33">
        <v>39.74</v>
      </c>
      <c r="G1602" s="33">
        <v>40.64</v>
      </c>
      <c r="H1602" s="33">
        <v>43.58</v>
      </c>
      <c r="I1602" s="33">
        <v>46.18</v>
      </c>
      <c r="J1602" s="33">
        <v>40.96</v>
      </c>
      <c r="K1602" s="33">
        <v>42.76</v>
      </c>
    </row>
    <row r="1603" spans="1:11" x14ac:dyDescent="0.3">
      <c r="A1603" s="20" t="s">
        <v>27</v>
      </c>
      <c r="B1603" s="28" t="s">
        <v>3979</v>
      </c>
      <c r="C1603" s="31" t="s">
        <v>3956</v>
      </c>
      <c r="D1603" s="33">
        <v>26.784259999999996</v>
      </c>
      <c r="E1603" s="33">
        <v>29.99</v>
      </c>
      <c r="F1603" s="33">
        <v>30.36</v>
      </c>
      <c r="G1603" s="33">
        <v>31.2</v>
      </c>
      <c r="H1603" s="33">
        <v>33.99</v>
      </c>
      <c r="I1603" s="33">
        <v>36.46</v>
      </c>
      <c r="J1603" s="33">
        <v>31.51</v>
      </c>
      <c r="K1603" s="33">
        <v>33.21</v>
      </c>
    </row>
    <row r="1604" spans="1:11" x14ac:dyDescent="0.3">
      <c r="A1604" s="20" t="s">
        <v>26</v>
      </c>
      <c r="B1604" s="28" t="s">
        <v>3978</v>
      </c>
      <c r="C1604" s="31" t="s">
        <v>3956</v>
      </c>
      <c r="D1604" s="33">
        <v>26.754259999999995</v>
      </c>
      <c r="E1604" s="33">
        <v>29.96</v>
      </c>
      <c r="F1604" s="33">
        <v>30.33</v>
      </c>
      <c r="G1604" s="33">
        <v>31.17</v>
      </c>
      <c r="H1604" s="33">
        <v>33.96</v>
      </c>
      <c r="I1604" s="33">
        <v>36.43</v>
      </c>
      <c r="J1604" s="33">
        <v>31.48</v>
      </c>
      <c r="K1604" s="33">
        <v>33.18</v>
      </c>
    </row>
    <row r="1605" spans="1:11" ht="20.399999999999999" x14ac:dyDescent="0.3">
      <c r="A1605" s="20" t="s">
        <v>25</v>
      </c>
      <c r="B1605" s="28" t="s">
        <v>3977</v>
      </c>
      <c r="C1605" s="31" t="s">
        <v>3956</v>
      </c>
      <c r="D1605" s="33">
        <v>37.300260000000002</v>
      </c>
      <c r="E1605" s="33">
        <v>40.770000000000003</v>
      </c>
      <c r="F1605" s="33">
        <v>41.17</v>
      </c>
      <c r="G1605" s="33">
        <v>42.09</v>
      </c>
      <c r="H1605" s="33">
        <v>45.1</v>
      </c>
      <c r="I1605" s="33">
        <v>47.78</v>
      </c>
      <c r="J1605" s="33">
        <v>42.41</v>
      </c>
      <c r="K1605" s="33">
        <v>44.26</v>
      </c>
    </row>
    <row r="1606" spans="1:11" x14ac:dyDescent="0.3">
      <c r="A1606" s="20" t="s">
        <v>24</v>
      </c>
      <c r="B1606" s="28" t="s">
        <v>3976</v>
      </c>
      <c r="C1606" s="31" t="s">
        <v>3956</v>
      </c>
      <c r="D1606" s="33">
        <v>37.300260000000002</v>
      </c>
      <c r="E1606" s="33">
        <v>40.770000000000003</v>
      </c>
      <c r="F1606" s="33">
        <v>41.17</v>
      </c>
      <c r="G1606" s="33">
        <v>42.09</v>
      </c>
      <c r="H1606" s="33">
        <v>45.1</v>
      </c>
      <c r="I1606" s="33">
        <v>47.78</v>
      </c>
      <c r="J1606" s="33">
        <v>42.41</v>
      </c>
      <c r="K1606" s="33">
        <v>44.26</v>
      </c>
    </row>
    <row r="1607" spans="1:11" x14ac:dyDescent="0.3">
      <c r="A1607" s="20" t="s">
        <v>23</v>
      </c>
      <c r="B1607" s="28" t="s">
        <v>3975</v>
      </c>
      <c r="C1607" s="31" t="s">
        <v>3956</v>
      </c>
      <c r="D1607" s="33">
        <v>35.560700000000004</v>
      </c>
      <c r="E1607" s="33">
        <v>39.92</v>
      </c>
      <c r="F1607" s="33">
        <v>40.409999999999997</v>
      </c>
      <c r="G1607" s="33">
        <v>41.56</v>
      </c>
      <c r="H1607" s="33">
        <v>45.35</v>
      </c>
      <c r="I1607" s="33">
        <v>48.7</v>
      </c>
      <c r="J1607" s="33">
        <v>41.98</v>
      </c>
      <c r="K1607" s="33">
        <v>44.3</v>
      </c>
    </row>
    <row r="1608" spans="1:11" x14ac:dyDescent="0.3">
      <c r="A1608" s="20" t="s">
        <v>22</v>
      </c>
      <c r="B1608" s="28" t="s">
        <v>3974</v>
      </c>
      <c r="C1608" s="31" t="s">
        <v>3956</v>
      </c>
      <c r="D1608" s="33">
        <v>35.625979999999991</v>
      </c>
      <c r="E1608" s="33">
        <v>40.01</v>
      </c>
      <c r="F1608" s="33">
        <v>40.5</v>
      </c>
      <c r="G1608" s="33">
        <v>41.66</v>
      </c>
      <c r="H1608" s="33">
        <v>45.46</v>
      </c>
      <c r="I1608" s="33">
        <v>48.83</v>
      </c>
      <c r="J1608" s="33">
        <v>42.07</v>
      </c>
      <c r="K1608" s="33">
        <v>44.4</v>
      </c>
    </row>
    <row r="1609" spans="1:11" x14ac:dyDescent="0.3">
      <c r="A1609" s="20" t="s">
        <v>21</v>
      </c>
      <c r="B1609" s="28" t="s">
        <v>3973</v>
      </c>
      <c r="C1609" s="31" t="s">
        <v>3956</v>
      </c>
      <c r="D1609" s="33">
        <v>14.124020000000002</v>
      </c>
      <c r="E1609" s="33">
        <v>16.37</v>
      </c>
      <c r="F1609" s="33">
        <v>16.62</v>
      </c>
      <c r="G1609" s="33">
        <v>17.22</v>
      </c>
      <c r="H1609" s="33">
        <v>19.16</v>
      </c>
      <c r="I1609" s="33">
        <v>20.89</v>
      </c>
      <c r="J1609" s="33">
        <v>17.43</v>
      </c>
      <c r="K1609" s="33">
        <v>18.62</v>
      </c>
    </row>
    <row r="1610" spans="1:11" x14ac:dyDescent="0.3">
      <c r="A1610" s="20" t="s">
        <v>20</v>
      </c>
      <c r="B1610" s="28" t="s">
        <v>3972</v>
      </c>
      <c r="C1610" s="31" t="s">
        <v>3956</v>
      </c>
      <c r="D1610" s="33">
        <v>15.566620000000002</v>
      </c>
      <c r="E1610" s="33">
        <v>18.100000000000001</v>
      </c>
      <c r="F1610" s="33">
        <v>18.39</v>
      </c>
      <c r="G1610" s="33">
        <v>19.059999999999999</v>
      </c>
      <c r="H1610" s="33">
        <v>21.26</v>
      </c>
      <c r="I1610" s="33">
        <v>23.21</v>
      </c>
      <c r="J1610" s="33">
        <v>19.3</v>
      </c>
      <c r="K1610" s="33">
        <v>20.65</v>
      </c>
    </row>
    <row r="1611" spans="1:11" x14ac:dyDescent="0.3">
      <c r="A1611" s="20" t="s">
        <v>19</v>
      </c>
      <c r="B1611" s="28" t="s">
        <v>3971</v>
      </c>
      <c r="C1611" s="31" t="s">
        <v>3956</v>
      </c>
      <c r="D1611" s="33">
        <v>4.7767399999999993</v>
      </c>
      <c r="E1611" s="33">
        <v>5.79</v>
      </c>
      <c r="F1611" s="33">
        <v>5.9</v>
      </c>
      <c r="G1611" s="33">
        <v>6.17</v>
      </c>
      <c r="H1611" s="33">
        <v>7.05</v>
      </c>
      <c r="I1611" s="33">
        <v>7.83</v>
      </c>
      <c r="J1611" s="33">
        <v>6.27</v>
      </c>
      <c r="K1611" s="33">
        <v>6.81</v>
      </c>
    </row>
    <row r="1612" spans="1:11" x14ac:dyDescent="0.3">
      <c r="A1612" s="20" t="s">
        <v>18</v>
      </c>
      <c r="B1612" s="28" t="s">
        <v>3970</v>
      </c>
      <c r="C1612" s="31" t="s">
        <v>3956</v>
      </c>
      <c r="D1612" s="33">
        <v>5.6465699999999996</v>
      </c>
      <c r="E1612" s="33">
        <v>6.84</v>
      </c>
      <c r="F1612" s="33">
        <v>6.98</v>
      </c>
      <c r="G1612" s="33">
        <v>7.29</v>
      </c>
      <c r="H1612" s="33">
        <v>8.33</v>
      </c>
      <c r="I1612" s="33">
        <v>9.25</v>
      </c>
      <c r="J1612" s="33">
        <v>7.41</v>
      </c>
      <c r="K1612" s="33">
        <v>8.0399999999999991</v>
      </c>
    </row>
    <row r="1613" spans="1:11" x14ac:dyDescent="0.3">
      <c r="A1613" s="20" t="s">
        <v>5365</v>
      </c>
      <c r="B1613" s="28" t="s">
        <v>5366</v>
      </c>
      <c r="C1613" s="34" t="s">
        <v>3956</v>
      </c>
      <c r="D1613" s="32">
        <v>34.073840000000004</v>
      </c>
      <c r="E1613" s="33">
        <v>39.14</v>
      </c>
      <c r="F1613" s="33">
        <v>39.71</v>
      </c>
      <c r="G1613" s="33">
        <v>41.05</v>
      </c>
      <c r="H1613" s="33">
        <v>45.45</v>
      </c>
      <c r="I1613" s="33">
        <v>49.35</v>
      </c>
      <c r="J1613" s="33">
        <v>41.53</v>
      </c>
      <c r="K1613" s="33">
        <v>44.23</v>
      </c>
    </row>
    <row r="1614" spans="1:11" x14ac:dyDescent="0.3">
      <c r="A1614" s="20" t="s">
        <v>5375</v>
      </c>
      <c r="B1614" s="28" t="s">
        <v>5402</v>
      </c>
      <c r="C1614" s="34" t="s">
        <v>3963</v>
      </c>
      <c r="D1614" s="32">
        <v>12.74</v>
      </c>
      <c r="E1614" s="33">
        <v>15.39</v>
      </c>
      <c r="F1614" s="33">
        <v>15.69</v>
      </c>
      <c r="G1614" s="33">
        <v>16.39</v>
      </c>
      <c r="H1614" s="33">
        <v>18.690000000000001</v>
      </c>
      <c r="I1614" s="33">
        <v>20.73</v>
      </c>
      <c r="J1614" s="33">
        <v>16.64</v>
      </c>
      <c r="K1614" s="33">
        <v>18.05</v>
      </c>
    </row>
    <row r="1615" spans="1:11" x14ac:dyDescent="0.3">
      <c r="A1615" s="20" t="s">
        <v>5376</v>
      </c>
      <c r="B1615" s="28" t="s">
        <v>5403</v>
      </c>
      <c r="C1615" s="34" t="s">
        <v>3963</v>
      </c>
      <c r="D1615" s="32">
        <v>12.74</v>
      </c>
      <c r="E1615" s="33">
        <v>15.39</v>
      </c>
      <c r="F1615" s="33">
        <v>15.69</v>
      </c>
      <c r="G1615" s="33">
        <v>16.39</v>
      </c>
      <c r="H1615" s="33">
        <v>18.690000000000001</v>
      </c>
      <c r="I1615" s="33">
        <v>20.73</v>
      </c>
      <c r="J1615" s="33">
        <v>16.64</v>
      </c>
      <c r="K1615" s="33">
        <v>18.05</v>
      </c>
    </row>
    <row r="1616" spans="1:11" x14ac:dyDescent="0.3">
      <c r="A1616" s="20" t="s">
        <v>5377</v>
      </c>
      <c r="B1616" s="28" t="s">
        <v>5404</v>
      </c>
      <c r="C1616" s="34" t="s">
        <v>3963</v>
      </c>
      <c r="D1616" s="32">
        <v>12.74</v>
      </c>
      <c r="E1616" s="33">
        <v>15.39</v>
      </c>
      <c r="F1616" s="33">
        <v>15.69</v>
      </c>
      <c r="G1616" s="33">
        <v>16.39</v>
      </c>
      <c r="H1616" s="33">
        <v>18.690000000000001</v>
      </c>
      <c r="I1616" s="33">
        <v>20.73</v>
      </c>
      <c r="J1616" s="33">
        <v>16.64</v>
      </c>
      <c r="K1616" s="33">
        <v>18.05</v>
      </c>
    </row>
    <row r="1617" spans="1:11" x14ac:dyDescent="0.3">
      <c r="A1617" s="20" t="s">
        <v>5378</v>
      </c>
      <c r="B1617" s="28" t="s">
        <v>5405</v>
      </c>
      <c r="C1617" s="34" t="s">
        <v>3963</v>
      </c>
      <c r="D1617" s="32">
        <v>12.74</v>
      </c>
      <c r="E1617" s="33">
        <v>15.39</v>
      </c>
      <c r="F1617" s="33">
        <v>15.69</v>
      </c>
      <c r="G1617" s="33">
        <v>16.39</v>
      </c>
      <c r="H1617" s="33">
        <v>18.690000000000001</v>
      </c>
      <c r="I1617" s="33">
        <v>20.73</v>
      </c>
      <c r="J1617" s="33">
        <v>16.64</v>
      </c>
      <c r="K1617" s="33">
        <v>18.05</v>
      </c>
    </row>
    <row r="1618" spans="1:11" x14ac:dyDescent="0.3">
      <c r="A1618" s="20" t="s">
        <v>5379</v>
      </c>
      <c r="B1618" s="28" t="s">
        <v>5406</v>
      </c>
      <c r="C1618" s="34" t="s">
        <v>3963</v>
      </c>
      <c r="D1618" s="32">
        <v>12.74</v>
      </c>
      <c r="E1618" s="33">
        <v>15.39</v>
      </c>
      <c r="F1618" s="33">
        <v>15.69</v>
      </c>
      <c r="G1618" s="33">
        <v>16.39</v>
      </c>
      <c r="H1618" s="33">
        <v>18.690000000000001</v>
      </c>
      <c r="I1618" s="33">
        <v>20.73</v>
      </c>
      <c r="J1618" s="33">
        <v>16.64</v>
      </c>
      <c r="K1618" s="33">
        <v>18.05</v>
      </c>
    </row>
    <row r="1619" spans="1:11" x14ac:dyDescent="0.3">
      <c r="A1619" s="20" t="s">
        <v>5380</v>
      </c>
      <c r="B1619" s="28" t="s">
        <v>5407</v>
      </c>
      <c r="C1619" s="34" t="s">
        <v>3963</v>
      </c>
      <c r="D1619" s="32">
        <v>12.74</v>
      </c>
      <c r="E1619" s="33">
        <v>15.39</v>
      </c>
      <c r="F1619" s="33">
        <v>15.69</v>
      </c>
      <c r="G1619" s="33">
        <v>16.39</v>
      </c>
      <c r="H1619" s="33">
        <v>18.690000000000001</v>
      </c>
      <c r="I1619" s="33">
        <v>20.73</v>
      </c>
      <c r="J1619" s="33">
        <v>16.64</v>
      </c>
      <c r="K1619" s="33">
        <v>18.05</v>
      </c>
    </row>
    <row r="1620" spans="1:11" x14ac:dyDescent="0.3">
      <c r="A1620" s="20" t="s">
        <v>5381</v>
      </c>
      <c r="B1620" s="28" t="s">
        <v>5408</v>
      </c>
      <c r="C1620" s="34" t="s">
        <v>3963</v>
      </c>
      <c r="D1620" s="32">
        <v>12.74</v>
      </c>
      <c r="E1620" s="33">
        <v>15.39</v>
      </c>
      <c r="F1620" s="33">
        <v>15.69</v>
      </c>
      <c r="G1620" s="33">
        <v>16.39</v>
      </c>
      <c r="H1620" s="33">
        <v>18.690000000000001</v>
      </c>
      <c r="I1620" s="33">
        <v>20.73</v>
      </c>
      <c r="J1620" s="33">
        <v>16.64</v>
      </c>
      <c r="K1620" s="33">
        <v>18.05</v>
      </c>
    </row>
    <row r="1621" spans="1:11" x14ac:dyDescent="0.3">
      <c r="A1621" s="20" t="s">
        <v>5374</v>
      </c>
      <c r="B1621" s="28" t="s">
        <v>5401</v>
      </c>
      <c r="C1621" s="34" t="s">
        <v>3963</v>
      </c>
      <c r="D1621" s="32">
        <v>12.74</v>
      </c>
      <c r="E1621" s="33">
        <v>15.39</v>
      </c>
      <c r="F1621" s="33">
        <v>15.69</v>
      </c>
      <c r="G1621" s="33">
        <v>16.39</v>
      </c>
      <c r="H1621" s="33">
        <v>18.690000000000001</v>
      </c>
      <c r="I1621" s="33">
        <v>20.73</v>
      </c>
      <c r="J1621" s="33">
        <v>16.64</v>
      </c>
      <c r="K1621" s="33">
        <v>18.05</v>
      </c>
    </row>
    <row r="1622" spans="1:11" x14ac:dyDescent="0.3">
      <c r="A1622" s="20" t="s">
        <v>5382</v>
      </c>
      <c r="B1622" s="28" t="s">
        <v>5409</v>
      </c>
      <c r="C1622" s="34" t="s">
        <v>3963</v>
      </c>
      <c r="D1622" s="32">
        <v>12.74</v>
      </c>
      <c r="E1622" s="33">
        <v>15.39</v>
      </c>
      <c r="F1622" s="33">
        <v>15.69</v>
      </c>
      <c r="G1622" s="33">
        <v>16.39</v>
      </c>
      <c r="H1622" s="33">
        <v>18.690000000000001</v>
      </c>
      <c r="I1622" s="33">
        <v>20.73</v>
      </c>
      <c r="J1622" s="33">
        <v>16.64</v>
      </c>
      <c r="K1622" s="33">
        <v>18.05</v>
      </c>
    </row>
    <row r="1623" spans="1:11" x14ac:dyDescent="0.3">
      <c r="A1623" s="20" t="s">
        <v>5383</v>
      </c>
      <c r="B1623" s="28" t="s">
        <v>5410</v>
      </c>
      <c r="C1623" s="34" t="s">
        <v>3963</v>
      </c>
      <c r="D1623" s="32">
        <v>12.74</v>
      </c>
      <c r="E1623" s="33">
        <v>15.39</v>
      </c>
      <c r="F1623" s="33">
        <v>15.69</v>
      </c>
      <c r="G1623" s="33">
        <v>16.39</v>
      </c>
      <c r="H1623" s="33">
        <v>18.690000000000001</v>
      </c>
      <c r="I1623" s="33">
        <v>20.73</v>
      </c>
      <c r="J1623" s="33">
        <v>16.64</v>
      </c>
      <c r="K1623" s="33">
        <v>18.05</v>
      </c>
    </row>
    <row r="1624" spans="1:11" x14ac:dyDescent="0.3">
      <c r="A1624" s="20" t="s">
        <v>5384</v>
      </c>
      <c r="B1624" s="28" t="s">
        <v>5411</v>
      </c>
      <c r="C1624" s="34" t="s">
        <v>3963</v>
      </c>
      <c r="D1624" s="32">
        <v>12.74</v>
      </c>
      <c r="E1624" s="33">
        <v>15.39</v>
      </c>
      <c r="F1624" s="33">
        <v>15.69</v>
      </c>
      <c r="G1624" s="33">
        <v>16.39</v>
      </c>
      <c r="H1624" s="33">
        <v>18.690000000000001</v>
      </c>
      <c r="I1624" s="33">
        <v>20.73</v>
      </c>
      <c r="J1624" s="33">
        <v>16.64</v>
      </c>
      <c r="K1624" s="33">
        <v>18.05</v>
      </c>
    </row>
    <row r="1625" spans="1:11" x14ac:dyDescent="0.3">
      <c r="A1625" s="20" t="s">
        <v>5385</v>
      </c>
      <c r="B1625" s="28" t="s">
        <v>5412</v>
      </c>
      <c r="C1625" s="34" t="s">
        <v>3963</v>
      </c>
      <c r="D1625" s="32">
        <v>12.74</v>
      </c>
      <c r="E1625" s="33">
        <v>15.39</v>
      </c>
      <c r="F1625" s="33">
        <v>15.69</v>
      </c>
      <c r="G1625" s="33">
        <v>16.39</v>
      </c>
      <c r="H1625" s="33">
        <v>18.690000000000001</v>
      </c>
      <c r="I1625" s="33">
        <v>20.73</v>
      </c>
      <c r="J1625" s="33">
        <v>16.64</v>
      </c>
      <c r="K1625" s="33">
        <v>18.05</v>
      </c>
    </row>
    <row r="1626" spans="1:11" x14ac:dyDescent="0.3">
      <c r="A1626" s="20" t="s">
        <v>5386</v>
      </c>
      <c r="B1626" s="28" t="s">
        <v>5413</v>
      </c>
      <c r="C1626" s="34" t="s">
        <v>3963</v>
      </c>
      <c r="D1626" s="32">
        <v>12.74</v>
      </c>
      <c r="E1626" s="33">
        <v>15.39</v>
      </c>
      <c r="F1626" s="33">
        <v>15.69</v>
      </c>
      <c r="G1626" s="33">
        <v>16.39</v>
      </c>
      <c r="H1626" s="33">
        <v>18.690000000000001</v>
      </c>
      <c r="I1626" s="33">
        <v>20.73</v>
      </c>
      <c r="J1626" s="33">
        <v>16.64</v>
      </c>
      <c r="K1626" s="33">
        <v>18.05</v>
      </c>
    </row>
    <row r="1627" spans="1:11" x14ac:dyDescent="0.3">
      <c r="A1627" s="20" t="s">
        <v>5387</v>
      </c>
      <c r="B1627" s="28" t="s">
        <v>5414</v>
      </c>
      <c r="C1627" s="34" t="s">
        <v>3963</v>
      </c>
      <c r="D1627" s="32">
        <v>12.74</v>
      </c>
      <c r="E1627" s="33">
        <v>15.39</v>
      </c>
      <c r="F1627" s="33">
        <v>15.69</v>
      </c>
      <c r="G1627" s="33">
        <v>16.39</v>
      </c>
      <c r="H1627" s="33">
        <v>18.690000000000001</v>
      </c>
      <c r="I1627" s="33">
        <v>20.73</v>
      </c>
      <c r="J1627" s="33">
        <v>16.64</v>
      </c>
      <c r="K1627" s="33">
        <v>18.05</v>
      </c>
    </row>
    <row r="1628" spans="1:11" x14ac:dyDescent="0.3">
      <c r="A1628" s="20" t="s">
        <v>5388</v>
      </c>
      <c r="B1628" s="28" t="s">
        <v>5415</v>
      </c>
      <c r="C1628" s="34" t="s">
        <v>3963</v>
      </c>
      <c r="D1628" s="32">
        <v>12.74</v>
      </c>
      <c r="E1628" s="33">
        <v>15.39</v>
      </c>
      <c r="F1628" s="33">
        <v>15.69</v>
      </c>
      <c r="G1628" s="33">
        <v>16.39</v>
      </c>
      <c r="H1628" s="33">
        <v>18.690000000000001</v>
      </c>
      <c r="I1628" s="33">
        <v>20.73</v>
      </c>
      <c r="J1628" s="33">
        <v>16.64</v>
      </c>
      <c r="K1628" s="33">
        <v>18.05</v>
      </c>
    </row>
    <row r="1629" spans="1:11" x14ac:dyDescent="0.3">
      <c r="A1629" s="20" t="s">
        <v>5389</v>
      </c>
      <c r="B1629" s="28" t="s">
        <v>5416</v>
      </c>
      <c r="C1629" s="34" t="s">
        <v>3963</v>
      </c>
      <c r="D1629" s="32">
        <v>12.74</v>
      </c>
      <c r="E1629" s="33">
        <v>15.39</v>
      </c>
      <c r="F1629" s="33">
        <v>15.69</v>
      </c>
      <c r="G1629" s="33">
        <v>16.39</v>
      </c>
      <c r="H1629" s="33">
        <v>18.690000000000001</v>
      </c>
      <c r="I1629" s="33">
        <v>20.73</v>
      </c>
      <c r="J1629" s="33">
        <v>16.64</v>
      </c>
      <c r="K1629" s="33">
        <v>18.05</v>
      </c>
    </row>
    <row r="1630" spans="1:11" x14ac:dyDescent="0.3">
      <c r="A1630" s="20" t="s">
        <v>5390</v>
      </c>
      <c r="B1630" s="28" t="s">
        <v>5417</v>
      </c>
      <c r="C1630" s="34" t="s">
        <v>3963</v>
      </c>
      <c r="D1630" s="32">
        <v>12.74</v>
      </c>
      <c r="E1630" s="33">
        <v>15.39</v>
      </c>
      <c r="F1630" s="33">
        <v>15.69</v>
      </c>
      <c r="G1630" s="33">
        <v>16.39</v>
      </c>
      <c r="H1630" s="33">
        <v>18.690000000000001</v>
      </c>
      <c r="I1630" s="33">
        <v>20.73</v>
      </c>
      <c r="J1630" s="33">
        <v>16.64</v>
      </c>
      <c r="K1630" s="33">
        <v>18.05</v>
      </c>
    </row>
    <row r="1631" spans="1:11" x14ac:dyDescent="0.3">
      <c r="A1631" s="20" t="s">
        <v>5391</v>
      </c>
      <c r="B1631" s="28" t="s">
        <v>5418</v>
      </c>
      <c r="C1631" s="34" t="s">
        <v>3963</v>
      </c>
      <c r="D1631" s="32">
        <v>12.74</v>
      </c>
      <c r="E1631" s="33">
        <v>15.39</v>
      </c>
      <c r="F1631" s="33">
        <v>15.69</v>
      </c>
      <c r="G1631" s="33">
        <v>16.39</v>
      </c>
      <c r="H1631" s="33">
        <v>18.690000000000001</v>
      </c>
      <c r="I1631" s="33">
        <v>20.73</v>
      </c>
      <c r="J1631" s="33">
        <v>16.64</v>
      </c>
      <c r="K1631" s="33">
        <v>18.05</v>
      </c>
    </row>
    <row r="1632" spans="1:11" x14ac:dyDescent="0.3">
      <c r="A1632" s="20" t="s">
        <v>5392</v>
      </c>
      <c r="B1632" s="28" t="s">
        <v>5419</v>
      </c>
      <c r="C1632" s="34" t="s">
        <v>3963</v>
      </c>
      <c r="D1632" s="32">
        <v>12.74</v>
      </c>
      <c r="E1632" s="33">
        <v>15.39</v>
      </c>
      <c r="F1632" s="33">
        <v>15.69</v>
      </c>
      <c r="G1632" s="33">
        <v>16.39</v>
      </c>
      <c r="H1632" s="33">
        <v>18.690000000000001</v>
      </c>
      <c r="I1632" s="33">
        <v>20.73</v>
      </c>
      <c r="J1632" s="33">
        <v>16.64</v>
      </c>
      <c r="K1632" s="33">
        <v>18.05</v>
      </c>
    </row>
    <row r="1633" spans="1:11" x14ac:dyDescent="0.3">
      <c r="A1633" s="20" t="s">
        <v>5393</v>
      </c>
      <c r="B1633" s="28" t="s">
        <v>5420</v>
      </c>
      <c r="C1633" s="34" t="s">
        <v>3963</v>
      </c>
      <c r="D1633" s="32">
        <v>12.74</v>
      </c>
      <c r="E1633" s="33">
        <v>15.39</v>
      </c>
      <c r="F1633" s="33">
        <v>15.69</v>
      </c>
      <c r="G1633" s="33">
        <v>16.39</v>
      </c>
      <c r="H1633" s="33">
        <v>18.690000000000001</v>
      </c>
      <c r="I1633" s="33">
        <v>20.73</v>
      </c>
      <c r="J1633" s="33">
        <v>16.64</v>
      </c>
      <c r="K1633" s="33">
        <v>18.05</v>
      </c>
    </row>
    <row r="1634" spans="1:11" x14ac:dyDescent="0.3">
      <c r="A1634" s="20" t="s">
        <v>5394</v>
      </c>
      <c r="B1634" s="28" t="s">
        <v>5421</v>
      </c>
      <c r="C1634" s="34" t="s">
        <v>3963</v>
      </c>
      <c r="D1634" s="32">
        <v>12.74</v>
      </c>
      <c r="E1634" s="33">
        <v>15.39</v>
      </c>
      <c r="F1634" s="33">
        <v>15.69</v>
      </c>
      <c r="G1634" s="33">
        <v>16.39</v>
      </c>
      <c r="H1634" s="33">
        <v>18.690000000000001</v>
      </c>
      <c r="I1634" s="33">
        <v>20.73</v>
      </c>
      <c r="J1634" s="33">
        <v>16.64</v>
      </c>
      <c r="K1634" s="33">
        <v>18.05</v>
      </c>
    </row>
    <row r="1635" spans="1:11" x14ac:dyDescent="0.3">
      <c r="A1635" s="20" t="s">
        <v>5395</v>
      </c>
      <c r="B1635" s="28" t="s">
        <v>5422</v>
      </c>
      <c r="C1635" s="34" t="s">
        <v>3963</v>
      </c>
      <c r="D1635" s="32">
        <v>12.74</v>
      </c>
      <c r="E1635" s="33">
        <v>15.39</v>
      </c>
      <c r="F1635" s="33">
        <v>15.69</v>
      </c>
      <c r="G1635" s="33">
        <v>16.39</v>
      </c>
      <c r="H1635" s="33">
        <v>18.690000000000001</v>
      </c>
      <c r="I1635" s="33">
        <v>20.73</v>
      </c>
      <c r="J1635" s="33">
        <v>16.64</v>
      </c>
      <c r="K1635" s="33">
        <v>18.05</v>
      </c>
    </row>
    <row r="1636" spans="1:11" x14ac:dyDescent="0.3">
      <c r="A1636" s="20" t="s">
        <v>5396</v>
      </c>
      <c r="B1636" s="28" t="s">
        <v>5423</v>
      </c>
      <c r="C1636" s="34" t="s">
        <v>3963</v>
      </c>
      <c r="D1636" s="32">
        <v>12.74</v>
      </c>
      <c r="E1636" s="33">
        <v>15.39</v>
      </c>
      <c r="F1636" s="33">
        <v>15.69</v>
      </c>
      <c r="G1636" s="33">
        <v>16.39</v>
      </c>
      <c r="H1636" s="33">
        <v>18.690000000000001</v>
      </c>
      <c r="I1636" s="33">
        <v>20.73</v>
      </c>
      <c r="J1636" s="33">
        <v>16.64</v>
      </c>
      <c r="K1636" s="33">
        <v>18.05</v>
      </c>
    </row>
    <row r="1637" spans="1:11" x14ac:dyDescent="0.3">
      <c r="A1637" s="20" t="s">
        <v>5397</v>
      </c>
      <c r="B1637" s="28" t="s">
        <v>5424</v>
      </c>
      <c r="C1637" s="34" t="s">
        <v>3963</v>
      </c>
      <c r="D1637" s="32">
        <v>12.74</v>
      </c>
      <c r="E1637" s="33">
        <v>15.39</v>
      </c>
      <c r="F1637" s="33">
        <v>15.69</v>
      </c>
      <c r="G1637" s="33">
        <v>16.39</v>
      </c>
      <c r="H1637" s="33">
        <v>18.690000000000001</v>
      </c>
      <c r="I1637" s="33">
        <v>20.73</v>
      </c>
      <c r="J1637" s="33">
        <v>16.64</v>
      </c>
      <c r="K1637" s="33">
        <v>18.05</v>
      </c>
    </row>
    <row r="1638" spans="1:11" x14ac:dyDescent="0.3">
      <c r="A1638" s="20" t="s">
        <v>5398</v>
      </c>
      <c r="B1638" s="28" t="s">
        <v>5425</v>
      </c>
      <c r="C1638" s="34" t="s">
        <v>3963</v>
      </c>
      <c r="D1638" s="32">
        <v>12.74</v>
      </c>
      <c r="E1638" s="33">
        <v>15.39</v>
      </c>
      <c r="F1638" s="33">
        <v>15.69</v>
      </c>
      <c r="G1638" s="33">
        <v>16.39</v>
      </c>
      <c r="H1638" s="33">
        <v>18.690000000000001</v>
      </c>
      <c r="I1638" s="33">
        <v>20.73</v>
      </c>
      <c r="J1638" s="33">
        <v>16.64</v>
      </c>
      <c r="K1638" s="33">
        <v>18.05</v>
      </c>
    </row>
    <row r="1639" spans="1:11" ht="20.399999999999999" x14ac:dyDescent="0.3">
      <c r="A1639" s="20" t="s">
        <v>5399</v>
      </c>
      <c r="B1639" s="28" t="s">
        <v>5400</v>
      </c>
      <c r="C1639" s="34" t="s">
        <v>3956</v>
      </c>
      <c r="D1639" s="32">
        <v>32.492840000000001</v>
      </c>
      <c r="E1639" s="33">
        <v>37.32</v>
      </c>
      <c r="F1639" s="33">
        <v>37.869999999999997</v>
      </c>
      <c r="G1639" s="33">
        <v>39.14</v>
      </c>
      <c r="H1639" s="33">
        <v>43.33</v>
      </c>
      <c r="I1639" s="33">
        <v>47.05</v>
      </c>
      <c r="J1639" s="33">
        <v>39.6</v>
      </c>
      <c r="K1639" s="33">
        <v>42.17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2DF1-CF73-4697-BDC4-AD3D44F5FE6A}">
  <sheetPr codeName="Foglio11"/>
  <dimension ref="A2:H4049"/>
  <sheetViews>
    <sheetView workbookViewId="0">
      <pane xSplit="2136" ySplit="3840" topLeftCell="A670" activePane="bottomLeft"/>
      <selection pane="topRight" activeCell="N1" sqref="N1"/>
      <selection pane="bottomLeft" activeCell="A3" sqref="A3"/>
      <selection pane="bottomRight" activeCell="D476" sqref="D476"/>
    </sheetView>
  </sheetViews>
  <sheetFormatPr defaultColWidth="9.109375" defaultRowHeight="14.4" x14ac:dyDescent="0.3"/>
  <cols>
    <col min="1" max="1" width="16.109375" style="2" bestFit="1" customWidth="1"/>
    <col min="2" max="2" width="43.33203125" style="37" customWidth="1"/>
    <col min="3" max="3" width="10.88671875" style="3" customWidth="1"/>
    <col min="4" max="4" width="11.109375" bestFit="1" customWidth="1"/>
    <col min="5" max="8" width="7.88671875" customWidth="1"/>
  </cols>
  <sheetData>
    <row r="2" spans="1:8" ht="45" customHeight="1" x14ac:dyDescent="0.3">
      <c r="A2" s="309"/>
      <c r="B2" s="309"/>
      <c r="C2" s="35" t="s">
        <v>5430</v>
      </c>
      <c r="D2" s="310" t="s">
        <v>15</v>
      </c>
      <c r="E2" s="310"/>
      <c r="F2" s="310"/>
      <c r="G2" s="310"/>
      <c r="H2" s="310"/>
    </row>
    <row r="3" spans="1:8" ht="64.8" customHeight="1" thickBot="1" x14ac:dyDescent="0.35">
      <c r="A3" s="8" t="s">
        <v>0</v>
      </c>
      <c r="B3" s="13" t="s">
        <v>1</v>
      </c>
      <c r="C3" s="19" t="s">
        <v>2</v>
      </c>
      <c r="D3" s="7" t="s">
        <v>17</v>
      </c>
      <c r="E3" s="7" t="s">
        <v>3</v>
      </c>
      <c r="F3" s="7" t="s">
        <v>4569</v>
      </c>
      <c r="G3" s="7" t="s">
        <v>4570</v>
      </c>
      <c r="H3" s="7" t="s">
        <v>4571</v>
      </c>
    </row>
    <row r="4" spans="1:8" s="3" customFormat="1" ht="24" customHeight="1" x14ac:dyDescent="0.3">
      <c r="A4" s="6" t="s">
        <v>3447</v>
      </c>
      <c r="B4" s="26" t="s">
        <v>3446</v>
      </c>
      <c r="C4" s="5" t="s">
        <v>16</v>
      </c>
      <c r="D4" s="9">
        <v>4.3099999999999996</v>
      </c>
      <c r="E4" s="4" t="s">
        <v>5367</v>
      </c>
      <c r="F4" s="4" t="s">
        <v>5367</v>
      </c>
      <c r="G4" s="4" t="s">
        <v>5367</v>
      </c>
      <c r="H4" s="4" t="s">
        <v>5367</v>
      </c>
    </row>
    <row r="5" spans="1:8" s="3" customFormat="1" x14ac:dyDescent="0.3">
      <c r="A5" s="6" t="s">
        <v>3445</v>
      </c>
      <c r="B5" s="26" t="s">
        <v>3444</v>
      </c>
      <c r="C5" s="5" t="s">
        <v>16</v>
      </c>
      <c r="D5" s="4">
        <v>3.06</v>
      </c>
      <c r="E5" s="4" t="s">
        <v>5367</v>
      </c>
      <c r="F5" s="4" t="s">
        <v>5367</v>
      </c>
      <c r="G5" s="4" t="s">
        <v>5367</v>
      </c>
      <c r="H5" s="4" t="s">
        <v>5367</v>
      </c>
    </row>
    <row r="6" spans="1:8" s="3" customFormat="1" x14ac:dyDescent="0.3">
      <c r="A6" s="6" t="s">
        <v>3443</v>
      </c>
      <c r="B6" s="26" t="s">
        <v>3442</v>
      </c>
      <c r="C6" s="5" t="s">
        <v>16</v>
      </c>
      <c r="D6" s="4">
        <v>2.34</v>
      </c>
      <c r="E6" s="4" t="s">
        <v>5367</v>
      </c>
      <c r="F6" s="4" t="s">
        <v>5367</v>
      </c>
      <c r="G6" s="4" t="s">
        <v>5367</v>
      </c>
      <c r="H6" s="4" t="s">
        <v>5367</v>
      </c>
    </row>
    <row r="7" spans="1:8" s="3" customFormat="1" x14ac:dyDescent="0.3">
      <c r="A7" s="6" t="s">
        <v>3441</v>
      </c>
      <c r="B7" s="26" t="s">
        <v>3440</v>
      </c>
      <c r="C7" s="5" t="s">
        <v>16</v>
      </c>
      <c r="D7" s="4">
        <v>0.28000000000000003</v>
      </c>
      <c r="E7" s="4" t="s">
        <v>5367</v>
      </c>
      <c r="F7" s="4" t="s">
        <v>5367</v>
      </c>
      <c r="G7" s="4" t="s">
        <v>5367</v>
      </c>
      <c r="H7" s="4" t="s">
        <v>5367</v>
      </c>
    </row>
    <row r="8" spans="1:8" s="3" customFormat="1" x14ac:dyDescent="0.3">
      <c r="A8" s="6" t="s">
        <v>3439</v>
      </c>
      <c r="B8" s="26" t="s">
        <v>3438</v>
      </c>
      <c r="C8" s="5" t="s">
        <v>16</v>
      </c>
      <c r="D8" s="4">
        <v>1.8</v>
      </c>
      <c r="E8" s="4" t="s">
        <v>5367</v>
      </c>
      <c r="F8" s="4" t="s">
        <v>5367</v>
      </c>
      <c r="G8" s="4" t="s">
        <v>5367</v>
      </c>
      <c r="H8" s="4" t="s">
        <v>5367</v>
      </c>
    </row>
    <row r="9" spans="1:8" s="3" customFormat="1" x14ac:dyDescent="0.3">
      <c r="A9" s="6" t="s">
        <v>3437</v>
      </c>
      <c r="B9" s="26" t="s">
        <v>3436</v>
      </c>
      <c r="C9" s="5" t="s">
        <v>16</v>
      </c>
      <c r="D9" s="4" t="s">
        <v>5367</v>
      </c>
      <c r="E9" s="4">
        <v>2.2799999999999998</v>
      </c>
      <c r="F9" s="4" t="s">
        <v>5367</v>
      </c>
      <c r="G9" s="4" t="s">
        <v>5367</v>
      </c>
      <c r="H9" s="4" t="s">
        <v>5367</v>
      </c>
    </row>
    <row r="10" spans="1:8" s="3" customFormat="1" x14ac:dyDescent="0.3">
      <c r="A10" s="6" t="s">
        <v>3435</v>
      </c>
      <c r="B10" s="26" t="s">
        <v>3434</v>
      </c>
      <c r="C10" s="5" t="s">
        <v>16</v>
      </c>
      <c r="D10" s="9">
        <v>0.27</v>
      </c>
      <c r="E10" s="4" t="s">
        <v>5367</v>
      </c>
      <c r="F10" s="4" t="s">
        <v>5367</v>
      </c>
      <c r="G10" s="4" t="s">
        <v>5367</v>
      </c>
      <c r="H10" s="4" t="s">
        <v>5367</v>
      </c>
    </row>
    <row r="11" spans="1:8" s="3" customFormat="1" x14ac:dyDescent="0.3">
      <c r="A11" s="6" t="s">
        <v>3433</v>
      </c>
      <c r="B11" s="26" t="s">
        <v>3432</v>
      </c>
      <c r="C11" s="5" t="s">
        <v>16</v>
      </c>
      <c r="D11" s="9">
        <v>0.37</v>
      </c>
      <c r="E11" s="4" t="s">
        <v>5367</v>
      </c>
      <c r="F11" s="4" t="s">
        <v>5367</v>
      </c>
      <c r="G11" s="4" t="s">
        <v>5367</v>
      </c>
      <c r="H11" s="4" t="s">
        <v>5367</v>
      </c>
    </row>
    <row r="12" spans="1:8" s="3" customFormat="1" x14ac:dyDescent="0.3">
      <c r="A12" s="6" t="s">
        <v>3431</v>
      </c>
      <c r="B12" s="26" t="s">
        <v>3430</v>
      </c>
      <c r="C12" s="5" t="s">
        <v>16</v>
      </c>
      <c r="D12" s="9">
        <v>7.17</v>
      </c>
      <c r="E12" s="4" t="s">
        <v>5367</v>
      </c>
      <c r="F12" s="4" t="s">
        <v>5367</v>
      </c>
      <c r="G12" s="4" t="s">
        <v>5367</v>
      </c>
      <c r="H12" s="4" t="s">
        <v>5367</v>
      </c>
    </row>
    <row r="13" spans="1:8" s="3" customFormat="1" x14ac:dyDescent="0.3">
      <c r="A13" s="6" t="s">
        <v>3429</v>
      </c>
      <c r="B13" s="26" t="s">
        <v>3428</v>
      </c>
      <c r="C13" s="5" t="s">
        <v>16</v>
      </c>
      <c r="D13" s="9">
        <v>0.62</v>
      </c>
      <c r="E13" s="4" t="s">
        <v>5367</v>
      </c>
      <c r="F13" s="4" t="s">
        <v>5367</v>
      </c>
      <c r="G13" s="4" t="s">
        <v>5367</v>
      </c>
      <c r="H13" s="4" t="s">
        <v>5367</v>
      </c>
    </row>
    <row r="14" spans="1:8" s="3" customFormat="1" x14ac:dyDescent="0.3">
      <c r="A14" s="6" t="s">
        <v>3427</v>
      </c>
      <c r="B14" s="26" t="s">
        <v>3426</v>
      </c>
      <c r="C14" s="5" t="s">
        <v>16</v>
      </c>
      <c r="D14" s="9">
        <v>0.55000000000000004</v>
      </c>
      <c r="E14" s="4" t="s">
        <v>5367</v>
      </c>
      <c r="F14" s="4" t="s">
        <v>5367</v>
      </c>
      <c r="G14" s="4" t="s">
        <v>5367</v>
      </c>
      <c r="H14" s="4" t="s">
        <v>5367</v>
      </c>
    </row>
    <row r="15" spans="1:8" s="3" customFormat="1" x14ac:dyDescent="0.3">
      <c r="A15" s="6" t="s">
        <v>3425</v>
      </c>
      <c r="B15" s="26" t="s">
        <v>3424</v>
      </c>
      <c r="C15" s="5" t="s">
        <v>16</v>
      </c>
      <c r="D15" s="9">
        <v>11.86</v>
      </c>
      <c r="E15" s="4" t="s">
        <v>5367</v>
      </c>
      <c r="F15" s="4" t="s">
        <v>5367</v>
      </c>
      <c r="G15" s="4" t="s">
        <v>5367</v>
      </c>
      <c r="H15" s="4" t="s">
        <v>5367</v>
      </c>
    </row>
    <row r="16" spans="1:8" s="3" customFormat="1" x14ac:dyDescent="0.3">
      <c r="A16" s="6" t="s">
        <v>3423</v>
      </c>
      <c r="B16" s="26" t="s">
        <v>3422</v>
      </c>
      <c r="C16" s="5" t="s">
        <v>16</v>
      </c>
      <c r="D16" s="9">
        <v>0.64</v>
      </c>
      <c r="E16" s="4" t="s">
        <v>5367</v>
      </c>
      <c r="F16" s="4" t="s">
        <v>5367</v>
      </c>
      <c r="G16" s="4" t="s">
        <v>5367</v>
      </c>
      <c r="H16" s="4" t="s">
        <v>5367</v>
      </c>
    </row>
    <row r="17" spans="1:8" s="3" customFormat="1" x14ac:dyDescent="0.3">
      <c r="A17" s="6" t="s">
        <v>3421</v>
      </c>
      <c r="B17" s="26" t="s">
        <v>3955</v>
      </c>
      <c r="C17" s="5" t="s">
        <v>16</v>
      </c>
      <c r="D17" s="9">
        <v>0.3</v>
      </c>
      <c r="E17" s="4" t="s">
        <v>5367</v>
      </c>
      <c r="F17" s="4" t="s">
        <v>5367</v>
      </c>
      <c r="G17" s="4" t="s">
        <v>5367</v>
      </c>
      <c r="H17" s="4" t="s">
        <v>5367</v>
      </c>
    </row>
    <row r="18" spans="1:8" s="3" customFormat="1" x14ac:dyDescent="0.3">
      <c r="A18" s="6" t="s">
        <v>3420</v>
      </c>
      <c r="B18" s="26" t="s">
        <v>3419</v>
      </c>
      <c r="C18" s="5" t="s">
        <v>16</v>
      </c>
      <c r="D18" s="9">
        <v>0.37</v>
      </c>
      <c r="E18" s="4" t="s">
        <v>5367</v>
      </c>
      <c r="F18" s="4" t="s">
        <v>5367</v>
      </c>
      <c r="G18" s="4" t="s">
        <v>5367</v>
      </c>
      <c r="H18" s="4" t="s">
        <v>5367</v>
      </c>
    </row>
    <row r="19" spans="1:8" s="3" customFormat="1" x14ac:dyDescent="0.3">
      <c r="A19" s="6" t="s">
        <v>3418</v>
      </c>
      <c r="B19" s="26" t="s">
        <v>3417</v>
      </c>
      <c r="C19" s="5" t="s">
        <v>16</v>
      </c>
      <c r="D19" s="9">
        <v>0.45</v>
      </c>
      <c r="E19" s="4" t="s">
        <v>5367</v>
      </c>
      <c r="F19" s="4" t="s">
        <v>5367</v>
      </c>
      <c r="G19" s="4" t="s">
        <v>5367</v>
      </c>
      <c r="H19" s="4" t="s">
        <v>5367</v>
      </c>
    </row>
    <row r="20" spans="1:8" s="3" customFormat="1" x14ac:dyDescent="0.3">
      <c r="A20" s="6" t="s">
        <v>3416</v>
      </c>
      <c r="B20" s="26" t="s">
        <v>3415</v>
      </c>
      <c r="C20" s="5" t="s">
        <v>16</v>
      </c>
      <c r="D20" s="9">
        <v>0.2</v>
      </c>
      <c r="E20" s="4" t="s">
        <v>5367</v>
      </c>
      <c r="F20" s="4" t="s">
        <v>5367</v>
      </c>
      <c r="G20" s="4" t="s">
        <v>5367</v>
      </c>
      <c r="H20" s="4" t="s">
        <v>5367</v>
      </c>
    </row>
    <row r="21" spans="1:8" s="3" customFormat="1" x14ac:dyDescent="0.3">
      <c r="A21" s="6" t="s">
        <v>3414</v>
      </c>
      <c r="B21" s="26" t="s">
        <v>3413</v>
      </c>
      <c r="C21" s="5" t="s">
        <v>16</v>
      </c>
      <c r="D21" s="9">
        <v>8.31</v>
      </c>
      <c r="E21" s="4" t="s">
        <v>5367</v>
      </c>
      <c r="F21" s="4" t="s">
        <v>5367</v>
      </c>
      <c r="G21" s="4" t="s">
        <v>5367</v>
      </c>
      <c r="H21" s="4" t="s">
        <v>5367</v>
      </c>
    </row>
    <row r="22" spans="1:8" s="3" customFormat="1" x14ac:dyDescent="0.3">
      <c r="A22" s="6" t="s">
        <v>3412</v>
      </c>
      <c r="B22" s="26" t="s">
        <v>3411</v>
      </c>
      <c r="C22" s="5" t="s">
        <v>16</v>
      </c>
      <c r="D22" s="9">
        <v>1.01</v>
      </c>
      <c r="E22" s="4" t="s">
        <v>5367</v>
      </c>
      <c r="F22" s="4" t="s">
        <v>5367</v>
      </c>
      <c r="G22" s="4" t="s">
        <v>5367</v>
      </c>
      <c r="H22" s="4" t="s">
        <v>5367</v>
      </c>
    </row>
    <row r="23" spans="1:8" s="3" customFormat="1" x14ac:dyDescent="0.3">
      <c r="A23" s="6" t="s">
        <v>3410</v>
      </c>
      <c r="B23" s="26" t="s">
        <v>3409</v>
      </c>
      <c r="C23" s="5" t="s">
        <v>16</v>
      </c>
      <c r="D23" s="9">
        <v>1.32</v>
      </c>
      <c r="E23" s="4" t="s">
        <v>5367</v>
      </c>
      <c r="F23" s="4" t="s">
        <v>5367</v>
      </c>
      <c r="G23" s="4" t="s">
        <v>5367</v>
      </c>
      <c r="H23" s="4" t="s">
        <v>5367</v>
      </c>
    </row>
    <row r="24" spans="1:8" s="3" customFormat="1" x14ac:dyDescent="0.3">
      <c r="A24" s="6" t="s">
        <v>3408</v>
      </c>
      <c r="B24" s="26" t="s">
        <v>3954</v>
      </c>
      <c r="C24" s="5" t="s">
        <v>16</v>
      </c>
      <c r="D24" s="9">
        <v>0.51</v>
      </c>
      <c r="E24" s="4" t="s">
        <v>5367</v>
      </c>
      <c r="F24" s="4" t="s">
        <v>5367</v>
      </c>
      <c r="G24" s="4" t="s">
        <v>5367</v>
      </c>
      <c r="H24" s="4" t="s">
        <v>5367</v>
      </c>
    </row>
    <row r="25" spans="1:8" s="3" customFormat="1" x14ac:dyDescent="0.3">
      <c r="A25" s="6" t="s">
        <v>3407</v>
      </c>
      <c r="B25" s="26" t="s">
        <v>3406</v>
      </c>
      <c r="C25" s="5" t="s">
        <v>16</v>
      </c>
      <c r="D25" s="9">
        <v>0.74</v>
      </c>
      <c r="E25" s="4" t="s">
        <v>5367</v>
      </c>
      <c r="F25" s="4" t="s">
        <v>5367</v>
      </c>
      <c r="G25" s="4" t="s">
        <v>5367</v>
      </c>
      <c r="H25" s="4" t="s">
        <v>5367</v>
      </c>
    </row>
    <row r="26" spans="1:8" s="3" customFormat="1" x14ac:dyDescent="0.3">
      <c r="A26" s="6" t="s">
        <v>3405</v>
      </c>
      <c r="B26" s="26" t="s">
        <v>3404</v>
      </c>
      <c r="C26" s="5" t="s">
        <v>16</v>
      </c>
      <c r="D26" s="9">
        <v>0.27</v>
      </c>
      <c r="E26" s="4" t="s">
        <v>5367</v>
      </c>
      <c r="F26" s="4" t="s">
        <v>5367</v>
      </c>
      <c r="G26" s="4" t="s">
        <v>5367</v>
      </c>
      <c r="H26" s="4" t="s">
        <v>5367</v>
      </c>
    </row>
    <row r="27" spans="1:8" s="3" customFormat="1" x14ac:dyDescent="0.3">
      <c r="A27" s="6" t="s">
        <v>3403</v>
      </c>
      <c r="B27" s="26" t="s">
        <v>3402</v>
      </c>
      <c r="C27" s="5" t="s">
        <v>16</v>
      </c>
      <c r="D27" s="9">
        <v>0.8</v>
      </c>
      <c r="E27" s="4" t="s">
        <v>5367</v>
      </c>
      <c r="F27" s="4" t="s">
        <v>5367</v>
      </c>
      <c r="G27" s="4" t="s">
        <v>5367</v>
      </c>
      <c r="H27" s="4" t="s">
        <v>5367</v>
      </c>
    </row>
    <row r="28" spans="1:8" s="3" customFormat="1" x14ac:dyDescent="0.3">
      <c r="A28" s="6" t="s">
        <v>3401</v>
      </c>
      <c r="B28" s="26" t="s">
        <v>3400</v>
      </c>
      <c r="C28" s="5" t="s">
        <v>16</v>
      </c>
      <c r="D28" s="9">
        <v>0.78</v>
      </c>
      <c r="E28" s="4" t="s">
        <v>5367</v>
      </c>
      <c r="F28" s="4" t="s">
        <v>5367</v>
      </c>
      <c r="G28" s="4" t="s">
        <v>5367</v>
      </c>
      <c r="H28" s="4" t="s">
        <v>5367</v>
      </c>
    </row>
    <row r="29" spans="1:8" s="3" customFormat="1" x14ac:dyDescent="0.3">
      <c r="A29" s="6" t="s">
        <v>3399</v>
      </c>
      <c r="B29" s="26" t="s">
        <v>3398</v>
      </c>
      <c r="C29" s="5" t="s">
        <v>16</v>
      </c>
      <c r="D29" s="4">
        <v>3.94</v>
      </c>
      <c r="E29" s="4" t="s">
        <v>5367</v>
      </c>
      <c r="F29" s="4" t="s">
        <v>5367</v>
      </c>
      <c r="G29" s="4" t="s">
        <v>5367</v>
      </c>
      <c r="H29" s="4" t="s">
        <v>5367</v>
      </c>
    </row>
    <row r="30" spans="1:8" s="3" customFormat="1" x14ac:dyDescent="0.3">
      <c r="A30" s="6" t="s">
        <v>3397</v>
      </c>
      <c r="B30" s="26" t="s">
        <v>3396</v>
      </c>
      <c r="C30" s="5" t="s">
        <v>16</v>
      </c>
      <c r="D30" s="4">
        <v>0.76</v>
      </c>
      <c r="E30" s="4" t="s">
        <v>5367</v>
      </c>
      <c r="F30" s="4" t="s">
        <v>5367</v>
      </c>
      <c r="G30" s="4" t="s">
        <v>5367</v>
      </c>
      <c r="H30" s="4" t="s">
        <v>5367</v>
      </c>
    </row>
    <row r="31" spans="1:8" s="3" customFormat="1" x14ac:dyDescent="0.3">
      <c r="A31" s="6" t="s">
        <v>3395</v>
      </c>
      <c r="B31" s="26" t="s">
        <v>3394</v>
      </c>
      <c r="C31" s="5" t="s">
        <v>16</v>
      </c>
      <c r="D31" s="9">
        <v>1.28</v>
      </c>
      <c r="E31" s="4" t="s">
        <v>5367</v>
      </c>
      <c r="F31" s="4" t="s">
        <v>5367</v>
      </c>
      <c r="G31" s="4" t="s">
        <v>5367</v>
      </c>
      <c r="H31" s="4" t="s">
        <v>5367</v>
      </c>
    </row>
    <row r="32" spans="1:8" s="3" customFormat="1" x14ac:dyDescent="0.3">
      <c r="A32" s="6" t="s">
        <v>3393</v>
      </c>
      <c r="B32" s="26" t="s">
        <v>3392</v>
      </c>
      <c r="C32" s="5" t="s">
        <v>16</v>
      </c>
      <c r="D32" s="4" t="s">
        <v>5367</v>
      </c>
      <c r="E32" s="4" t="s">
        <v>5367</v>
      </c>
      <c r="F32" s="4" t="s">
        <v>5367</v>
      </c>
      <c r="G32" s="4" t="s">
        <v>5367</v>
      </c>
      <c r="H32" s="9">
        <v>0.59</v>
      </c>
    </row>
    <row r="33" spans="1:8" s="3" customFormat="1" x14ac:dyDescent="0.3">
      <c r="A33" s="6" t="s">
        <v>3391</v>
      </c>
      <c r="B33" s="26" t="s">
        <v>3390</v>
      </c>
      <c r="C33" s="5" t="s">
        <v>16</v>
      </c>
      <c r="D33" s="9">
        <v>0.28000000000000003</v>
      </c>
      <c r="E33" s="4" t="s">
        <v>5367</v>
      </c>
      <c r="F33" s="4" t="s">
        <v>5367</v>
      </c>
      <c r="G33" s="4" t="s">
        <v>5367</v>
      </c>
      <c r="H33" s="4" t="s">
        <v>5367</v>
      </c>
    </row>
    <row r="34" spans="1:8" s="3" customFormat="1" x14ac:dyDescent="0.3">
      <c r="A34" s="6" t="s">
        <v>3389</v>
      </c>
      <c r="B34" s="26" t="s">
        <v>3953</v>
      </c>
      <c r="C34" s="5" t="s">
        <v>16</v>
      </c>
      <c r="D34" s="4">
        <v>0.88</v>
      </c>
      <c r="E34" s="4" t="s">
        <v>5367</v>
      </c>
      <c r="F34" s="4" t="s">
        <v>5367</v>
      </c>
      <c r="G34" s="4" t="s">
        <v>5367</v>
      </c>
      <c r="H34" s="4" t="s">
        <v>5367</v>
      </c>
    </row>
    <row r="35" spans="1:8" s="3" customFormat="1" x14ac:dyDescent="0.3">
      <c r="A35" s="6" t="s">
        <v>3388</v>
      </c>
      <c r="B35" s="26" t="s">
        <v>3387</v>
      </c>
      <c r="C35" s="5" t="s">
        <v>16</v>
      </c>
      <c r="D35" s="9">
        <v>0.31</v>
      </c>
      <c r="E35" s="4" t="s">
        <v>5367</v>
      </c>
      <c r="F35" s="4" t="s">
        <v>5367</v>
      </c>
      <c r="G35" s="4" t="s">
        <v>5367</v>
      </c>
      <c r="H35" s="4" t="s">
        <v>5367</v>
      </c>
    </row>
    <row r="36" spans="1:8" s="3" customFormat="1" x14ac:dyDescent="0.3">
      <c r="A36" s="6" t="s">
        <v>3386</v>
      </c>
      <c r="B36" s="26" t="s">
        <v>3385</v>
      </c>
      <c r="C36" s="5" t="s">
        <v>16</v>
      </c>
      <c r="D36" s="9">
        <v>0.46</v>
      </c>
      <c r="E36" s="4" t="s">
        <v>5367</v>
      </c>
      <c r="F36" s="4" t="s">
        <v>5367</v>
      </c>
      <c r="G36" s="4" t="s">
        <v>5367</v>
      </c>
      <c r="H36" s="4" t="s">
        <v>5367</v>
      </c>
    </row>
    <row r="37" spans="1:8" s="3" customFormat="1" x14ac:dyDescent="0.3">
      <c r="A37" s="6" t="s">
        <v>3384</v>
      </c>
      <c r="B37" s="26" t="s">
        <v>3383</v>
      </c>
      <c r="C37" s="5" t="s">
        <v>16</v>
      </c>
      <c r="D37" s="9">
        <v>0.46</v>
      </c>
      <c r="E37" s="4" t="s">
        <v>5367</v>
      </c>
      <c r="F37" s="4" t="s">
        <v>5367</v>
      </c>
      <c r="G37" s="4" t="s">
        <v>5367</v>
      </c>
      <c r="H37" s="4" t="s">
        <v>5367</v>
      </c>
    </row>
    <row r="38" spans="1:8" s="3" customFormat="1" x14ac:dyDescent="0.3">
      <c r="A38" s="6" t="s">
        <v>3382</v>
      </c>
      <c r="B38" s="26" t="s">
        <v>3381</v>
      </c>
      <c r="C38" s="5" t="s">
        <v>16</v>
      </c>
      <c r="D38" s="9">
        <v>0.62</v>
      </c>
      <c r="E38" s="4" t="s">
        <v>5367</v>
      </c>
      <c r="F38" s="4" t="s">
        <v>5367</v>
      </c>
      <c r="G38" s="4" t="s">
        <v>5367</v>
      </c>
      <c r="H38" s="4" t="s">
        <v>5367</v>
      </c>
    </row>
    <row r="39" spans="1:8" s="3" customFormat="1" x14ac:dyDescent="0.3">
      <c r="A39" s="6" t="s">
        <v>3380</v>
      </c>
      <c r="B39" s="26" t="s">
        <v>3379</v>
      </c>
      <c r="C39" s="5" t="s">
        <v>16</v>
      </c>
      <c r="D39" s="9">
        <v>0.59</v>
      </c>
      <c r="E39" s="4" t="s">
        <v>5367</v>
      </c>
      <c r="F39" s="4" t="s">
        <v>5367</v>
      </c>
      <c r="G39" s="4" t="s">
        <v>5367</v>
      </c>
      <c r="H39" s="4" t="s">
        <v>5367</v>
      </c>
    </row>
    <row r="40" spans="1:8" s="3" customFormat="1" x14ac:dyDescent="0.3">
      <c r="A40" s="6" t="s">
        <v>3378</v>
      </c>
      <c r="B40" s="26" t="s">
        <v>3377</v>
      </c>
      <c r="C40" s="5" t="s">
        <v>16</v>
      </c>
      <c r="D40" s="9">
        <v>0.53</v>
      </c>
      <c r="E40" s="4" t="s">
        <v>5367</v>
      </c>
      <c r="F40" s="4" t="s">
        <v>5367</v>
      </c>
      <c r="G40" s="4" t="s">
        <v>5367</v>
      </c>
      <c r="H40" s="4" t="s">
        <v>5367</v>
      </c>
    </row>
    <row r="41" spans="1:8" s="3" customFormat="1" x14ac:dyDescent="0.3">
      <c r="A41" s="6" t="s">
        <v>3376</v>
      </c>
      <c r="B41" s="26" t="s">
        <v>3375</v>
      </c>
      <c r="C41" s="5" t="s">
        <v>16</v>
      </c>
      <c r="D41" s="9">
        <v>0.09</v>
      </c>
      <c r="E41" s="4" t="s">
        <v>5367</v>
      </c>
      <c r="F41" s="4" t="s">
        <v>5367</v>
      </c>
      <c r="G41" s="4" t="s">
        <v>5367</v>
      </c>
      <c r="H41" s="4" t="s">
        <v>5367</v>
      </c>
    </row>
    <row r="42" spans="1:8" s="3" customFormat="1" x14ac:dyDescent="0.3">
      <c r="A42" s="6" t="s">
        <v>3374</v>
      </c>
      <c r="B42" s="26" t="s">
        <v>3373</v>
      </c>
      <c r="C42" s="5" t="s">
        <v>16</v>
      </c>
      <c r="D42" s="9">
        <v>0.56000000000000005</v>
      </c>
      <c r="E42" s="4" t="s">
        <v>5367</v>
      </c>
      <c r="F42" s="4" t="s">
        <v>5367</v>
      </c>
      <c r="G42" s="4" t="s">
        <v>5367</v>
      </c>
      <c r="H42" s="4" t="s">
        <v>5367</v>
      </c>
    </row>
    <row r="43" spans="1:8" s="3" customFormat="1" x14ac:dyDescent="0.3">
      <c r="A43" s="6" t="s">
        <v>3372</v>
      </c>
      <c r="B43" s="26" t="s">
        <v>3371</v>
      </c>
      <c r="C43" s="5" t="s">
        <v>16</v>
      </c>
      <c r="D43" s="9">
        <v>0.4</v>
      </c>
      <c r="E43" s="4" t="s">
        <v>5367</v>
      </c>
      <c r="F43" s="4" t="s">
        <v>5367</v>
      </c>
      <c r="G43" s="4" t="s">
        <v>5367</v>
      </c>
      <c r="H43" s="4" t="s">
        <v>5367</v>
      </c>
    </row>
    <row r="44" spans="1:8" s="3" customFormat="1" x14ac:dyDescent="0.3">
      <c r="A44" s="6" t="s">
        <v>3370</v>
      </c>
      <c r="B44" s="26" t="s">
        <v>3369</v>
      </c>
      <c r="C44" s="5" t="s">
        <v>16</v>
      </c>
      <c r="D44" s="4">
        <v>1.53</v>
      </c>
      <c r="E44" s="4" t="s">
        <v>5367</v>
      </c>
      <c r="F44" s="4" t="s">
        <v>5367</v>
      </c>
      <c r="G44" s="4" t="s">
        <v>5367</v>
      </c>
      <c r="H44" s="4" t="s">
        <v>5367</v>
      </c>
    </row>
    <row r="45" spans="1:8" s="3" customFormat="1" x14ac:dyDescent="0.3">
      <c r="A45" s="6" t="s">
        <v>3368</v>
      </c>
      <c r="B45" s="26" t="s">
        <v>3367</v>
      </c>
      <c r="C45" s="5" t="s">
        <v>16</v>
      </c>
      <c r="D45" s="9">
        <v>1.01</v>
      </c>
      <c r="E45" s="4" t="s">
        <v>5367</v>
      </c>
      <c r="F45" s="4" t="s">
        <v>5367</v>
      </c>
      <c r="G45" s="4" t="s">
        <v>5367</v>
      </c>
      <c r="H45" s="4" t="s">
        <v>5367</v>
      </c>
    </row>
    <row r="46" spans="1:8" s="3" customFormat="1" x14ac:dyDescent="0.3">
      <c r="A46" s="6" t="s">
        <v>3366</v>
      </c>
      <c r="B46" s="26" t="s">
        <v>3365</v>
      </c>
      <c r="C46" s="5" t="s">
        <v>16</v>
      </c>
      <c r="D46" s="9">
        <v>0.49</v>
      </c>
      <c r="E46" s="4" t="s">
        <v>5367</v>
      </c>
      <c r="F46" s="4" t="s">
        <v>5367</v>
      </c>
      <c r="G46" s="4" t="s">
        <v>5367</v>
      </c>
      <c r="H46" s="4" t="s">
        <v>5367</v>
      </c>
    </row>
    <row r="47" spans="1:8" s="3" customFormat="1" x14ac:dyDescent="0.3">
      <c r="A47" s="6" t="s">
        <v>3364</v>
      </c>
      <c r="B47" s="26" t="s">
        <v>3363</v>
      </c>
      <c r="C47" s="5" t="s">
        <v>16</v>
      </c>
      <c r="D47" s="9">
        <v>0.74</v>
      </c>
      <c r="E47" s="4" t="s">
        <v>5367</v>
      </c>
      <c r="F47" s="4" t="s">
        <v>5367</v>
      </c>
      <c r="G47" s="4" t="s">
        <v>5367</v>
      </c>
      <c r="H47" s="4" t="s">
        <v>5367</v>
      </c>
    </row>
    <row r="48" spans="1:8" s="3" customFormat="1" x14ac:dyDescent="0.3">
      <c r="A48" s="6" t="s">
        <v>3362</v>
      </c>
      <c r="B48" s="26" t="s">
        <v>3361</v>
      </c>
      <c r="C48" s="5" t="s">
        <v>16</v>
      </c>
      <c r="D48" s="4">
        <v>0.88</v>
      </c>
      <c r="E48" s="4" t="s">
        <v>5367</v>
      </c>
      <c r="F48" s="4" t="s">
        <v>5367</v>
      </c>
      <c r="G48" s="4" t="s">
        <v>5367</v>
      </c>
      <c r="H48" s="4" t="s">
        <v>5367</v>
      </c>
    </row>
    <row r="49" spans="1:8" s="3" customFormat="1" x14ac:dyDescent="0.3">
      <c r="A49" s="6" t="s">
        <v>3360</v>
      </c>
      <c r="B49" s="26" t="s">
        <v>3359</v>
      </c>
      <c r="C49" s="5" t="s">
        <v>16</v>
      </c>
      <c r="D49" s="9">
        <v>0.36</v>
      </c>
      <c r="E49" s="4" t="s">
        <v>5367</v>
      </c>
      <c r="F49" s="4" t="s">
        <v>5367</v>
      </c>
      <c r="G49" s="4" t="s">
        <v>5367</v>
      </c>
      <c r="H49" s="4" t="s">
        <v>5367</v>
      </c>
    </row>
    <row r="50" spans="1:8" s="3" customFormat="1" x14ac:dyDescent="0.3">
      <c r="A50" s="6" t="s">
        <v>3358</v>
      </c>
      <c r="B50" s="26" t="s">
        <v>3357</v>
      </c>
      <c r="C50" s="5" t="s">
        <v>16</v>
      </c>
      <c r="D50" s="9">
        <v>2.09</v>
      </c>
      <c r="E50" s="4" t="s">
        <v>5367</v>
      </c>
      <c r="F50" s="4" t="s">
        <v>5367</v>
      </c>
      <c r="G50" s="4" t="s">
        <v>5367</v>
      </c>
      <c r="H50" s="4" t="s">
        <v>5367</v>
      </c>
    </row>
    <row r="51" spans="1:8" s="3" customFormat="1" x14ac:dyDescent="0.3">
      <c r="A51" s="6" t="s">
        <v>3356</v>
      </c>
      <c r="B51" s="26" t="s">
        <v>3355</v>
      </c>
      <c r="C51" s="5" t="s">
        <v>16</v>
      </c>
      <c r="D51" s="9">
        <v>1.06</v>
      </c>
      <c r="E51" s="4" t="s">
        <v>5367</v>
      </c>
      <c r="F51" s="4" t="s">
        <v>5367</v>
      </c>
      <c r="G51" s="4" t="s">
        <v>5367</v>
      </c>
      <c r="H51" s="4" t="s">
        <v>5367</v>
      </c>
    </row>
    <row r="52" spans="1:8" s="3" customFormat="1" x14ac:dyDescent="0.3">
      <c r="A52" s="6" t="s">
        <v>3354</v>
      </c>
      <c r="B52" s="26" t="s">
        <v>3353</v>
      </c>
      <c r="C52" s="5" t="s">
        <v>16</v>
      </c>
      <c r="D52" s="9">
        <v>1.1299999999999999</v>
      </c>
      <c r="E52" s="4" t="s">
        <v>5367</v>
      </c>
      <c r="F52" s="4" t="s">
        <v>5367</v>
      </c>
      <c r="G52" s="4" t="s">
        <v>5367</v>
      </c>
      <c r="H52" s="4" t="s">
        <v>5367</v>
      </c>
    </row>
    <row r="53" spans="1:8" s="3" customFormat="1" x14ac:dyDescent="0.3">
      <c r="A53" s="6" t="s">
        <v>3352</v>
      </c>
      <c r="B53" s="26" t="s">
        <v>3351</v>
      </c>
      <c r="C53" s="5" t="s">
        <v>16</v>
      </c>
      <c r="D53" s="4" t="s">
        <v>5367</v>
      </c>
      <c r="E53" s="4" t="s">
        <v>5367</v>
      </c>
      <c r="F53" s="4" t="s">
        <v>5367</v>
      </c>
      <c r="G53" s="4" t="s">
        <v>5367</v>
      </c>
      <c r="H53" s="4">
        <v>0.24</v>
      </c>
    </row>
    <row r="54" spans="1:8" s="3" customFormat="1" x14ac:dyDescent="0.3">
      <c r="A54" s="6" t="s">
        <v>3350</v>
      </c>
      <c r="B54" s="26" t="s">
        <v>3952</v>
      </c>
      <c r="C54" s="5" t="s">
        <v>16</v>
      </c>
      <c r="D54" s="4" t="s">
        <v>5367</v>
      </c>
      <c r="E54" s="4" t="s">
        <v>5367</v>
      </c>
      <c r="F54" s="4" t="s">
        <v>5367</v>
      </c>
      <c r="G54" s="4" t="s">
        <v>5367</v>
      </c>
      <c r="H54" s="9">
        <v>1.04</v>
      </c>
    </row>
    <row r="55" spans="1:8" s="3" customFormat="1" x14ac:dyDescent="0.3">
      <c r="A55" s="6" t="s">
        <v>3349</v>
      </c>
      <c r="B55" s="26" t="s">
        <v>3348</v>
      </c>
      <c r="C55" s="5" t="s">
        <v>16</v>
      </c>
      <c r="D55" s="9">
        <v>0.74</v>
      </c>
      <c r="E55" s="4" t="s">
        <v>5367</v>
      </c>
      <c r="F55" s="4" t="s">
        <v>5367</v>
      </c>
      <c r="G55" s="4" t="s">
        <v>5367</v>
      </c>
      <c r="H55" s="4" t="s">
        <v>5367</v>
      </c>
    </row>
    <row r="56" spans="1:8" s="3" customFormat="1" x14ac:dyDescent="0.3">
      <c r="A56" s="6" t="s">
        <v>3347</v>
      </c>
      <c r="B56" s="26" t="s">
        <v>3346</v>
      </c>
      <c r="C56" s="5" t="s">
        <v>16</v>
      </c>
      <c r="D56" s="9">
        <v>0.82</v>
      </c>
      <c r="E56" s="4" t="s">
        <v>5367</v>
      </c>
      <c r="F56" s="4" t="s">
        <v>5367</v>
      </c>
      <c r="G56" s="4" t="s">
        <v>5367</v>
      </c>
      <c r="H56" s="4" t="s">
        <v>5367</v>
      </c>
    </row>
    <row r="57" spans="1:8" s="3" customFormat="1" x14ac:dyDescent="0.3">
      <c r="A57" s="6" t="s">
        <v>3345</v>
      </c>
      <c r="B57" s="26" t="s">
        <v>3951</v>
      </c>
      <c r="C57" s="5" t="s">
        <v>16</v>
      </c>
      <c r="D57" s="9">
        <v>0.94</v>
      </c>
      <c r="E57" s="4" t="s">
        <v>5367</v>
      </c>
      <c r="F57" s="4" t="s">
        <v>5367</v>
      </c>
      <c r="G57" s="4" t="s">
        <v>5367</v>
      </c>
      <c r="H57" s="4" t="s">
        <v>5367</v>
      </c>
    </row>
    <row r="58" spans="1:8" s="3" customFormat="1" x14ac:dyDescent="0.3">
      <c r="A58" s="6" t="s">
        <v>3344</v>
      </c>
      <c r="B58" s="26" t="s">
        <v>3343</v>
      </c>
      <c r="C58" s="5" t="s">
        <v>16</v>
      </c>
      <c r="D58" s="4" t="s">
        <v>5367</v>
      </c>
      <c r="E58" s="4" t="s">
        <v>5367</v>
      </c>
      <c r="F58" s="4" t="s">
        <v>5367</v>
      </c>
      <c r="G58" s="4" t="s">
        <v>5367</v>
      </c>
      <c r="H58" s="9">
        <v>1.1399999999999999</v>
      </c>
    </row>
    <row r="59" spans="1:8" s="3" customFormat="1" x14ac:dyDescent="0.3">
      <c r="A59" s="6" t="s">
        <v>3342</v>
      </c>
      <c r="B59" s="26" t="s">
        <v>3341</v>
      </c>
      <c r="C59" s="5" t="s">
        <v>16</v>
      </c>
      <c r="D59" s="9">
        <v>0.28000000000000003</v>
      </c>
      <c r="E59" s="4" t="s">
        <v>5367</v>
      </c>
      <c r="F59" s="4" t="s">
        <v>5367</v>
      </c>
      <c r="G59" s="4" t="s">
        <v>5367</v>
      </c>
      <c r="H59" s="4" t="s">
        <v>5367</v>
      </c>
    </row>
    <row r="60" spans="1:8" s="3" customFormat="1" x14ac:dyDescent="0.3">
      <c r="A60" s="6" t="s">
        <v>3340</v>
      </c>
      <c r="B60" s="26" t="s">
        <v>3339</v>
      </c>
      <c r="C60" s="5" t="s">
        <v>16</v>
      </c>
      <c r="D60" s="9">
        <v>0.67</v>
      </c>
      <c r="E60" s="4" t="s">
        <v>5367</v>
      </c>
      <c r="F60" s="4" t="s">
        <v>5367</v>
      </c>
      <c r="G60" s="4" t="s">
        <v>5367</v>
      </c>
      <c r="H60" s="4" t="s">
        <v>5367</v>
      </c>
    </row>
    <row r="61" spans="1:8" s="3" customFormat="1" x14ac:dyDescent="0.3">
      <c r="A61" s="6" t="s">
        <v>3338</v>
      </c>
      <c r="B61" s="26" t="s">
        <v>3337</v>
      </c>
      <c r="C61" s="5" t="s">
        <v>16</v>
      </c>
      <c r="D61" s="9">
        <v>1.08</v>
      </c>
      <c r="E61" s="4" t="s">
        <v>5367</v>
      </c>
      <c r="F61" s="4" t="s">
        <v>5367</v>
      </c>
      <c r="G61" s="4" t="s">
        <v>5367</v>
      </c>
      <c r="H61" s="4" t="s">
        <v>5367</v>
      </c>
    </row>
    <row r="62" spans="1:8" s="3" customFormat="1" x14ac:dyDescent="0.3">
      <c r="A62" s="6" t="s">
        <v>3336</v>
      </c>
      <c r="B62" s="26" t="s">
        <v>3335</v>
      </c>
      <c r="C62" s="5" t="s">
        <v>16</v>
      </c>
      <c r="D62" s="9">
        <v>1.21</v>
      </c>
      <c r="E62" s="4" t="s">
        <v>5367</v>
      </c>
      <c r="F62" s="4" t="s">
        <v>5367</v>
      </c>
      <c r="G62" s="4" t="s">
        <v>5367</v>
      </c>
      <c r="H62" s="4" t="s">
        <v>5367</v>
      </c>
    </row>
    <row r="63" spans="1:8" s="3" customFormat="1" ht="20.399999999999999" x14ac:dyDescent="0.3">
      <c r="A63" s="6" t="s">
        <v>3334</v>
      </c>
      <c r="B63" s="26" t="s">
        <v>3333</v>
      </c>
      <c r="C63" s="5" t="s">
        <v>16</v>
      </c>
      <c r="D63" s="4" t="s">
        <v>5367</v>
      </c>
      <c r="E63" s="38" t="s">
        <v>5428</v>
      </c>
      <c r="F63" s="4" t="s">
        <v>5367</v>
      </c>
      <c r="G63" s="38" t="s">
        <v>5428</v>
      </c>
      <c r="H63" s="4" t="s">
        <v>5367</v>
      </c>
    </row>
    <row r="64" spans="1:8" s="3" customFormat="1" x14ac:dyDescent="0.3">
      <c r="A64" s="6" t="s">
        <v>3332</v>
      </c>
      <c r="B64" s="26" t="s">
        <v>3331</v>
      </c>
      <c r="C64" s="5" t="s">
        <v>16</v>
      </c>
      <c r="D64" s="4" t="s">
        <v>5367</v>
      </c>
      <c r="E64" s="4" t="s">
        <v>5367</v>
      </c>
      <c r="F64" s="4" t="s">
        <v>5367</v>
      </c>
      <c r="G64" s="4" t="s">
        <v>5367</v>
      </c>
      <c r="H64" s="4" t="s">
        <v>5367</v>
      </c>
    </row>
    <row r="65" spans="1:8" s="3" customFormat="1" x14ac:dyDescent="0.3">
      <c r="A65" s="6" t="s">
        <v>3844</v>
      </c>
      <c r="B65" s="26" t="s">
        <v>3950</v>
      </c>
      <c r="C65" s="5" t="s">
        <v>10</v>
      </c>
      <c r="D65" s="4">
        <v>0.21</v>
      </c>
      <c r="E65" s="4" t="s">
        <v>5367</v>
      </c>
      <c r="F65" s="4" t="s">
        <v>5367</v>
      </c>
      <c r="G65" s="4" t="s">
        <v>5367</v>
      </c>
      <c r="H65" s="4" t="s">
        <v>5367</v>
      </c>
    </row>
    <row r="66" spans="1:8" s="3" customFormat="1" x14ac:dyDescent="0.3">
      <c r="A66" s="6" t="s">
        <v>3330</v>
      </c>
      <c r="B66" s="26" t="s">
        <v>3949</v>
      </c>
      <c r="C66" s="5" t="s">
        <v>16</v>
      </c>
      <c r="D66" s="9">
        <v>0.28000000000000003</v>
      </c>
      <c r="E66" s="4" t="s">
        <v>5367</v>
      </c>
      <c r="F66" s="4" t="s">
        <v>5367</v>
      </c>
      <c r="G66" s="4" t="s">
        <v>5367</v>
      </c>
      <c r="H66" s="4" t="s">
        <v>5367</v>
      </c>
    </row>
    <row r="67" spans="1:8" s="3" customFormat="1" x14ac:dyDescent="0.3">
      <c r="A67" s="6" t="s">
        <v>3329</v>
      </c>
      <c r="B67" s="26" t="s">
        <v>3328</v>
      </c>
      <c r="C67" s="5" t="s">
        <v>16</v>
      </c>
      <c r="D67" s="4" t="s">
        <v>5367</v>
      </c>
      <c r="E67" s="4">
        <v>31.89</v>
      </c>
      <c r="F67" s="4" t="s">
        <v>5367</v>
      </c>
      <c r="G67" s="4" t="s">
        <v>5367</v>
      </c>
      <c r="H67" s="4" t="s">
        <v>5367</v>
      </c>
    </row>
    <row r="68" spans="1:8" s="3" customFormat="1" x14ac:dyDescent="0.3">
      <c r="A68" s="6" t="s">
        <v>3327</v>
      </c>
      <c r="B68" s="26" t="s">
        <v>3948</v>
      </c>
      <c r="C68" s="5" t="s">
        <v>16</v>
      </c>
      <c r="D68" s="4" t="s">
        <v>5367</v>
      </c>
      <c r="E68" s="4" t="s">
        <v>5367</v>
      </c>
      <c r="F68" s="4" t="s">
        <v>5367</v>
      </c>
      <c r="G68" s="4" t="s">
        <v>5367</v>
      </c>
      <c r="H68" s="9">
        <v>0.81</v>
      </c>
    </row>
    <row r="69" spans="1:8" s="3" customFormat="1" x14ac:dyDescent="0.3">
      <c r="A69" s="6" t="s">
        <v>3326</v>
      </c>
      <c r="B69" s="26" t="s">
        <v>3947</v>
      </c>
      <c r="C69" s="5" t="s">
        <v>16</v>
      </c>
      <c r="D69" s="4" t="s">
        <v>5367</v>
      </c>
      <c r="E69" s="4" t="s">
        <v>5367</v>
      </c>
      <c r="F69" s="4" t="s">
        <v>5367</v>
      </c>
      <c r="G69" s="4" t="s">
        <v>5367</v>
      </c>
      <c r="H69" s="9">
        <v>0.64</v>
      </c>
    </row>
    <row r="70" spans="1:8" s="3" customFormat="1" x14ac:dyDescent="0.3">
      <c r="A70" s="6" t="s">
        <v>3325</v>
      </c>
      <c r="B70" s="26" t="s">
        <v>3324</v>
      </c>
      <c r="C70" s="5" t="s">
        <v>16</v>
      </c>
      <c r="D70" s="9">
        <v>0.32</v>
      </c>
      <c r="E70" s="4" t="s">
        <v>5367</v>
      </c>
      <c r="F70" s="4" t="s">
        <v>5367</v>
      </c>
      <c r="G70" s="4" t="s">
        <v>5367</v>
      </c>
      <c r="H70" s="4" t="s">
        <v>5367</v>
      </c>
    </row>
    <row r="71" spans="1:8" s="3" customFormat="1" x14ac:dyDescent="0.3">
      <c r="A71" s="6" t="s">
        <v>3323</v>
      </c>
      <c r="B71" s="26" t="s">
        <v>3946</v>
      </c>
      <c r="C71" s="5" t="s">
        <v>16</v>
      </c>
      <c r="D71" s="9">
        <v>1.54</v>
      </c>
      <c r="E71" s="4" t="s">
        <v>5367</v>
      </c>
      <c r="F71" s="4" t="s">
        <v>5367</v>
      </c>
      <c r="G71" s="4" t="s">
        <v>5367</v>
      </c>
      <c r="H71" s="4" t="s">
        <v>5367</v>
      </c>
    </row>
    <row r="72" spans="1:8" s="3" customFormat="1" x14ac:dyDescent="0.3">
      <c r="A72" s="6" t="s">
        <v>3322</v>
      </c>
      <c r="B72" s="26" t="s">
        <v>3945</v>
      </c>
      <c r="C72" s="5" t="s">
        <v>16</v>
      </c>
      <c r="D72" s="9">
        <v>1.1399999999999999</v>
      </c>
      <c r="E72" s="4" t="s">
        <v>5367</v>
      </c>
      <c r="F72" s="4" t="s">
        <v>5367</v>
      </c>
      <c r="G72" s="4" t="s">
        <v>5367</v>
      </c>
      <c r="H72" s="4" t="s">
        <v>5367</v>
      </c>
    </row>
    <row r="73" spans="1:8" s="3" customFormat="1" x14ac:dyDescent="0.3">
      <c r="A73" s="6" t="s">
        <v>3321</v>
      </c>
      <c r="B73" s="26" t="s">
        <v>3944</v>
      </c>
      <c r="C73" s="5" t="s">
        <v>16</v>
      </c>
      <c r="D73" s="9">
        <v>0.93</v>
      </c>
      <c r="E73" s="4" t="s">
        <v>5367</v>
      </c>
      <c r="F73" s="4" t="s">
        <v>5367</v>
      </c>
      <c r="G73" s="4" t="s">
        <v>5367</v>
      </c>
      <c r="H73" s="4" t="s">
        <v>5367</v>
      </c>
    </row>
    <row r="74" spans="1:8" s="3" customFormat="1" x14ac:dyDescent="0.3">
      <c r="A74" s="6" t="s">
        <v>3320</v>
      </c>
      <c r="B74" s="26" t="s">
        <v>3319</v>
      </c>
      <c r="C74" s="5" t="s">
        <v>16</v>
      </c>
      <c r="D74" s="9">
        <v>0.93</v>
      </c>
      <c r="E74" s="4" t="s">
        <v>5367</v>
      </c>
      <c r="F74" s="4" t="s">
        <v>5367</v>
      </c>
      <c r="G74" s="4" t="s">
        <v>5367</v>
      </c>
      <c r="H74" s="4" t="s">
        <v>5367</v>
      </c>
    </row>
    <row r="75" spans="1:8" s="3" customFormat="1" x14ac:dyDescent="0.3">
      <c r="A75" s="6" t="s">
        <v>3318</v>
      </c>
      <c r="B75" s="26" t="s">
        <v>3317</v>
      </c>
      <c r="C75" s="5" t="s">
        <v>16</v>
      </c>
      <c r="D75" s="9">
        <v>0.93</v>
      </c>
      <c r="E75" s="4" t="s">
        <v>5367</v>
      </c>
      <c r="F75" s="4" t="s">
        <v>5367</v>
      </c>
      <c r="G75" s="4" t="s">
        <v>5367</v>
      </c>
      <c r="H75" s="4" t="s">
        <v>5367</v>
      </c>
    </row>
    <row r="76" spans="1:8" s="3" customFormat="1" x14ac:dyDescent="0.3">
      <c r="A76" s="6" t="s">
        <v>3316</v>
      </c>
      <c r="B76" s="26" t="s">
        <v>3315</v>
      </c>
      <c r="C76" s="5" t="s">
        <v>16</v>
      </c>
      <c r="D76" s="9">
        <v>0.59</v>
      </c>
      <c r="E76" s="4" t="s">
        <v>5367</v>
      </c>
      <c r="F76" s="4" t="s">
        <v>5367</v>
      </c>
      <c r="G76" s="4" t="s">
        <v>5367</v>
      </c>
      <c r="H76" s="4" t="s">
        <v>5367</v>
      </c>
    </row>
    <row r="77" spans="1:8" s="3" customFormat="1" x14ac:dyDescent="0.3">
      <c r="A77" s="6" t="s">
        <v>3314</v>
      </c>
      <c r="B77" s="26" t="s">
        <v>3313</v>
      </c>
      <c r="C77" s="5" t="s">
        <v>16</v>
      </c>
      <c r="D77" s="9">
        <v>5.13</v>
      </c>
      <c r="E77" s="4" t="s">
        <v>5367</v>
      </c>
      <c r="F77" s="4" t="s">
        <v>5367</v>
      </c>
      <c r="G77" s="4" t="s">
        <v>5367</v>
      </c>
      <c r="H77" s="4" t="s">
        <v>5367</v>
      </c>
    </row>
    <row r="78" spans="1:8" s="3" customFormat="1" x14ac:dyDescent="0.3">
      <c r="A78" s="6" t="s">
        <v>3312</v>
      </c>
      <c r="B78" s="26" t="s">
        <v>3311</v>
      </c>
      <c r="C78" s="5" t="s">
        <v>16</v>
      </c>
      <c r="D78" s="9">
        <v>2.93</v>
      </c>
      <c r="E78" s="4" t="s">
        <v>5367</v>
      </c>
      <c r="F78" s="4" t="s">
        <v>5367</v>
      </c>
      <c r="G78" s="4" t="s">
        <v>5367</v>
      </c>
      <c r="H78" s="4" t="s">
        <v>5367</v>
      </c>
    </row>
    <row r="79" spans="1:8" s="3" customFormat="1" x14ac:dyDescent="0.3">
      <c r="A79" s="6" t="s">
        <v>3310</v>
      </c>
      <c r="B79" s="26" t="s">
        <v>3309</v>
      </c>
      <c r="C79" s="5" t="s">
        <v>16</v>
      </c>
      <c r="D79" s="9">
        <v>0.24</v>
      </c>
      <c r="E79" s="4" t="s">
        <v>5367</v>
      </c>
      <c r="F79" s="4" t="s">
        <v>5367</v>
      </c>
      <c r="G79" s="4" t="s">
        <v>5367</v>
      </c>
      <c r="H79" s="4" t="s">
        <v>5367</v>
      </c>
    </row>
    <row r="80" spans="1:8" s="3" customFormat="1" x14ac:dyDescent="0.3">
      <c r="A80" s="6" t="s">
        <v>3308</v>
      </c>
      <c r="B80" s="26" t="s">
        <v>3307</v>
      </c>
      <c r="C80" s="5" t="s">
        <v>16</v>
      </c>
      <c r="D80" s="9">
        <v>2.52</v>
      </c>
      <c r="E80" s="4" t="s">
        <v>5367</v>
      </c>
      <c r="F80" s="4" t="s">
        <v>5367</v>
      </c>
      <c r="G80" s="4" t="s">
        <v>5367</v>
      </c>
      <c r="H80" s="4" t="s">
        <v>5367</v>
      </c>
    </row>
    <row r="81" spans="1:8" s="3" customFormat="1" x14ac:dyDescent="0.3">
      <c r="A81" s="6" t="s">
        <v>3306</v>
      </c>
      <c r="B81" s="26" t="s">
        <v>3305</v>
      </c>
      <c r="C81" s="5" t="s">
        <v>16</v>
      </c>
      <c r="D81" s="9">
        <v>1.1399999999999999</v>
      </c>
      <c r="E81" s="4" t="s">
        <v>5367</v>
      </c>
      <c r="F81" s="4" t="s">
        <v>5367</v>
      </c>
      <c r="G81" s="4" t="s">
        <v>5367</v>
      </c>
      <c r="H81" s="4" t="s">
        <v>5367</v>
      </c>
    </row>
    <row r="82" spans="1:8" s="3" customFormat="1" x14ac:dyDescent="0.3">
      <c r="A82" s="6" t="s">
        <v>3843</v>
      </c>
      <c r="B82" s="26" t="s">
        <v>3842</v>
      </c>
      <c r="C82" s="5" t="s">
        <v>10</v>
      </c>
      <c r="D82" s="9">
        <v>1.07</v>
      </c>
      <c r="E82" s="4" t="s">
        <v>5367</v>
      </c>
      <c r="F82" s="4" t="s">
        <v>5367</v>
      </c>
      <c r="G82" s="4" t="s">
        <v>5367</v>
      </c>
      <c r="H82" s="4" t="s">
        <v>5367</v>
      </c>
    </row>
    <row r="83" spans="1:8" s="3" customFormat="1" x14ac:dyDescent="0.3">
      <c r="A83" s="6" t="s">
        <v>3304</v>
      </c>
      <c r="B83" s="26" t="s">
        <v>3303</v>
      </c>
      <c r="C83" s="5" t="s">
        <v>16</v>
      </c>
      <c r="D83" s="9">
        <v>1.05</v>
      </c>
      <c r="E83" s="4" t="s">
        <v>5367</v>
      </c>
      <c r="F83" s="4" t="s">
        <v>5367</v>
      </c>
      <c r="G83" s="4" t="s">
        <v>5367</v>
      </c>
      <c r="H83" s="4" t="s">
        <v>5367</v>
      </c>
    </row>
    <row r="84" spans="1:8" s="3" customFormat="1" x14ac:dyDescent="0.3">
      <c r="A84" s="6" t="s">
        <v>3302</v>
      </c>
      <c r="B84" s="26" t="s">
        <v>3301</v>
      </c>
      <c r="C84" s="5" t="s">
        <v>16</v>
      </c>
      <c r="D84" s="9">
        <v>1.95</v>
      </c>
      <c r="E84" s="4" t="s">
        <v>5367</v>
      </c>
      <c r="F84" s="4" t="s">
        <v>5367</v>
      </c>
      <c r="G84" s="4" t="s">
        <v>5367</v>
      </c>
      <c r="H84" s="4" t="s">
        <v>5367</v>
      </c>
    </row>
    <row r="85" spans="1:8" s="3" customFormat="1" x14ac:dyDescent="0.3">
      <c r="A85" s="6" t="s">
        <v>3300</v>
      </c>
      <c r="B85" s="26" t="s">
        <v>3299</v>
      </c>
      <c r="C85" s="5" t="s">
        <v>16</v>
      </c>
      <c r="D85" s="4">
        <v>4.93</v>
      </c>
      <c r="E85" s="4" t="s">
        <v>5367</v>
      </c>
      <c r="F85" s="4" t="s">
        <v>5367</v>
      </c>
      <c r="G85" s="4" t="s">
        <v>5367</v>
      </c>
      <c r="H85" s="4" t="s">
        <v>5367</v>
      </c>
    </row>
    <row r="86" spans="1:8" s="3" customFormat="1" x14ac:dyDescent="0.3">
      <c r="A86" s="6" t="s">
        <v>3298</v>
      </c>
      <c r="B86" s="26" t="s">
        <v>3297</v>
      </c>
      <c r="C86" s="5" t="s">
        <v>16</v>
      </c>
      <c r="D86" s="9">
        <v>2.21</v>
      </c>
      <c r="E86" s="4" t="s">
        <v>5367</v>
      </c>
      <c r="F86" s="4" t="s">
        <v>5367</v>
      </c>
      <c r="G86" s="4" t="s">
        <v>5367</v>
      </c>
      <c r="H86" s="4" t="s">
        <v>5367</v>
      </c>
    </row>
    <row r="87" spans="1:8" s="3" customFormat="1" x14ac:dyDescent="0.3">
      <c r="A87" s="6" t="s">
        <v>3296</v>
      </c>
      <c r="B87" s="26" t="s">
        <v>3295</v>
      </c>
      <c r="C87" s="5" t="s">
        <v>16</v>
      </c>
      <c r="D87" s="9">
        <v>0.19</v>
      </c>
      <c r="E87" s="4" t="s">
        <v>5367</v>
      </c>
      <c r="F87" s="4" t="s">
        <v>5367</v>
      </c>
      <c r="G87" s="4" t="s">
        <v>5367</v>
      </c>
      <c r="H87" s="4" t="s">
        <v>5367</v>
      </c>
    </row>
    <row r="88" spans="1:8" s="3" customFormat="1" x14ac:dyDescent="0.3">
      <c r="A88" s="6" t="s">
        <v>3294</v>
      </c>
      <c r="B88" s="26" t="s">
        <v>3293</v>
      </c>
      <c r="C88" s="5" t="s">
        <v>16</v>
      </c>
      <c r="D88" s="9">
        <v>0.28000000000000003</v>
      </c>
      <c r="E88" s="4" t="s">
        <v>5367</v>
      </c>
      <c r="F88" s="4" t="s">
        <v>5367</v>
      </c>
      <c r="G88" s="4" t="s">
        <v>5367</v>
      </c>
      <c r="H88" s="4" t="s">
        <v>5367</v>
      </c>
    </row>
    <row r="89" spans="1:8" s="3" customFormat="1" x14ac:dyDescent="0.3">
      <c r="A89" s="6" t="s">
        <v>3292</v>
      </c>
      <c r="B89" s="26" t="s">
        <v>3291</v>
      </c>
      <c r="C89" s="5" t="s">
        <v>16</v>
      </c>
      <c r="D89" s="9">
        <v>1.22</v>
      </c>
      <c r="E89" s="4" t="s">
        <v>5367</v>
      </c>
      <c r="F89" s="4" t="s">
        <v>5367</v>
      </c>
      <c r="G89" s="4" t="s">
        <v>5367</v>
      </c>
      <c r="H89" s="4" t="s">
        <v>5367</v>
      </c>
    </row>
    <row r="90" spans="1:8" s="3" customFormat="1" x14ac:dyDescent="0.3">
      <c r="A90" s="6" t="s">
        <v>3290</v>
      </c>
      <c r="B90" s="26" t="s">
        <v>3289</v>
      </c>
      <c r="C90" s="5" t="s">
        <v>16</v>
      </c>
      <c r="D90" s="9">
        <v>3.11</v>
      </c>
      <c r="E90" s="4" t="s">
        <v>5367</v>
      </c>
      <c r="F90" s="4" t="s">
        <v>5367</v>
      </c>
      <c r="G90" s="4" t="s">
        <v>5367</v>
      </c>
      <c r="H90" s="4" t="s">
        <v>5367</v>
      </c>
    </row>
    <row r="91" spans="1:8" s="3" customFormat="1" x14ac:dyDescent="0.3">
      <c r="A91" s="6" t="s">
        <v>3288</v>
      </c>
      <c r="B91" s="26" t="s">
        <v>3287</v>
      </c>
      <c r="C91" s="5" t="s">
        <v>16</v>
      </c>
      <c r="D91" s="9">
        <v>5.41</v>
      </c>
      <c r="E91" s="4" t="s">
        <v>5367</v>
      </c>
      <c r="F91" s="4" t="s">
        <v>5367</v>
      </c>
      <c r="G91" s="4" t="s">
        <v>5367</v>
      </c>
      <c r="H91" s="4" t="s">
        <v>5367</v>
      </c>
    </row>
    <row r="92" spans="1:8" s="3" customFormat="1" x14ac:dyDescent="0.3">
      <c r="A92" s="6" t="s">
        <v>3286</v>
      </c>
      <c r="B92" s="26" t="s">
        <v>3285</v>
      </c>
      <c r="C92" s="5" t="s">
        <v>16</v>
      </c>
      <c r="D92" s="9">
        <v>1.41</v>
      </c>
      <c r="E92" s="4" t="s">
        <v>5367</v>
      </c>
      <c r="F92" s="4" t="s">
        <v>5367</v>
      </c>
      <c r="G92" s="4" t="s">
        <v>5367</v>
      </c>
      <c r="H92" s="4" t="s">
        <v>5367</v>
      </c>
    </row>
    <row r="93" spans="1:8" s="3" customFormat="1" x14ac:dyDescent="0.3">
      <c r="A93" s="6" t="s">
        <v>3284</v>
      </c>
      <c r="B93" s="26" t="s">
        <v>3283</v>
      </c>
      <c r="C93" s="5" t="s">
        <v>16</v>
      </c>
      <c r="D93" s="9">
        <v>1.34</v>
      </c>
      <c r="E93" s="4" t="s">
        <v>5367</v>
      </c>
      <c r="F93" s="4" t="s">
        <v>5367</v>
      </c>
      <c r="G93" s="4" t="s">
        <v>5367</v>
      </c>
      <c r="H93" s="4" t="s">
        <v>5367</v>
      </c>
    </row>
    <row r="94" spans="1:8" s="3" customFormat="1" x14ac:dyDescent="0.3">
      <c r="A94" s="6" t="s">
        <v>3841</v>
      </c>
      <c r="B94" s="26" t="s">
        <v>3943</v>
      </c>
      <c r="C94" s="5" t="s">
        <v>10</v>
      </c>
      <c r="D94" s="9">
        <v>2.08</v>
      </c>
      <c r="E94" s="4" t="s">
        <v>5367</v>
      </c>
      <c r="F94" s="4" t="s">
        <v>5367</v>
      </c>
      <c r="G94" s="4" t="s">
        <v>5367</v>
      </c>
      <c r="H94" s="4" t="s">
        <v>5367</v>
      </c>
    </row>
    <row r="95" spans="1:8" s="3" customFormat="1" x14ac:dyDescent="0.3">
      <c r="A95" s="6" t="s">
        <v>3840</v>
      </c>
      <c r="B95" s="26" t="s">
        <v>3839</v>
      </c>
      <c r="C95" s="5" t="s">
        <v>10</v>
      </c>
      <c r="D95" s="9">
        <v>0.55000000000000004</v>
      </c>
      <c r="E95" s="4" t="s">
        <v>5367</v>
      </c>
      <c r="F95" s="4" t="s">
        <v>5367</v>
      </c>
      <c r="G95" s="4" t="s">
        <v>5367</v>
      </c>
      <c r="H95" s="4" t="s">
        <v>5367</v>
      </c>
    </row>
    <row r="96" spans="1:8" s="3" customFormat="1" x14ac:dyDescent="0.3">
      <c r="A96" s="6" t="s">
        <v>3838</v>
      </c>
      <c r="B96" s="26" t="s">
        <v>3837</v>
      </c>
      <c r="C96" s="5" t="s">
        <v>10</v>
      </c>
      <c r="D96" s="9">
        <v>1.1000000000000001</v>
      </c>
      <c r="E96" s="4" t="s">
        <v>5367</v>
      </c>
      <c r="F96" s="4" t="s">
        <v>5367</v>
      </c>
      <c r="G96" s="4" t="s">
        <v>5367</v>
      </c>
      <c r="H96" s="4" t="s">
        <v>5367</v>
      </c>
    </row>
    <row r="97" spans="1:8" s="3" customFormat="1" x14ac:dyDescent="0.3">
      <c r="A97" s="6" t="s">
        <v>3282</v>
      </c>
      <c r="B97" s="26" t="s">
        <v>3281</v>
      </c>
      <c r="C97" s="5" t="s">
        <v>16</v>
      </c>
      <c r="D97" s="9">
        <v>1.02</v>
      </c>
      <c r="E97" s="4" t="s">
        <v>5367</v>
      </c>
      <c r="F97" s="4" t="s">
        <v>5367</v>
      </c>
      <c r="G97" s="4" t="s">
        <v>5367</v>
      </c>
      <c r="H97" s="4" t="s">
        <v>5367</v>
      </c>
    </row>
    <row r="98" spans="1:8" s="3" customFormat="1" x14ac:dyDescent="0.3">
      <c r="A98" s="6" t="s">
        <v>3280</v>
      </c>
      <c r="B98" s="26" t="s">
        <v>3279</v>
      </c>
      <c r="C98" s="5" t="s">
        <v>16</v>
      </c>
      <c r="D98" s="9">
        <v>1.74</v>
      </c>
      <c r="E98" s="4" t="s">
        <v>5367</v>
      </c>
      <c r="F98" s="4" t="s">
        <v>5367</v>
      </c>
      <c r="G98" s="4" t="s">
        <v>5367</v>
      </c>
      <c r="H98" s="4" t="s">
        <v>5367</v>
      </c>
    </row>
    <row r="99" spans="1:8" s="3" customFormat="1" x14ac:dyDescent="0.3">
      <c r="A99" s="6" t="s">
        <v>3278</v>
      </c>
      <c r="B99" s="26" t="s">
        <v>3277</v>
      </c>
      <c r="C99" s="5" t="s">
        <v>16</v>
      </c>
      <c r="D99" s="4" t="s">
        <v>5367</v>
      </c>
      <c r="E99" s="4" t="s">
        <v>5367</v>
      </c>
      <c r="F99" s="4" t="s">
        <v>5367</v>
      </c>
      <c r="G99" s="4" t="s">
        <v>5367</v>
      </c>
      <c r="H99" s="9">
        <v>3.4</v>
      </c>
    </row>
    <row r="100" spans="1:8" s="3" customFormat="1" x14ac:dyDescent="0.3">
      <c r="A100" s="6" t="s">
        <v>3276</v>
      </c>
      <c r="B100" s="26" t="s">
        <v>3275</v>
      </c>
      <c r="C100" s="5" t="s">
        <v>16</v>
      </c>
      <c r="D100" s="4">
        <v>1.08</v>
      </c>
      <c r="E100" s="4" t="s">
        <v>5367</v>
      </c>
      <c r="F100" s="4" t="s">
        <v>5367</v>
      </c>
      <c r="G100" s="4" t="s">
        <v>5367</v>
      </c>
      <c r="H100" s="4" t="s">
        <v>5367</v>
      </c>
    </row>
    <row r="101" spans="1:8" s="3" customFormat="1" x14ac:dyDescent="0.3">
      <c r="A101" s="6" t="s">
        <v>3274</v>
      </c>
      <c r="B101" s="26" t="s">
        <v>3273</v>
      </c>
      <c r="C101" s="5" t="s">
        <v>16</v>
      </c>
      <c r="D101" s="9">
        <v>22.46</v>
      </c>
      <c r="E101" s="4" t="s">
        <v>5367</v>
      </c>
      <c r="F101" s="4" t="s">
        <v>5367</v>
      </c>
      <c r="G101" s="4" t="s">
        <v>5367</v>
      </c>
      <c r="H101" s="4" t="s">
        <v>5367</v>
      </c>
    </row>
    <row r="102" spans="1:8" s="3" customFormat="1" x14ac:dyDescent="0.3">
      <c r="A102" s="6" t="s">
        <v>3836</v>
      </c>
      <c r="B102" s="26" t="s">
        <v>3835</v>
      </c>
      <c r="C102" s="5" t="s">
        <v>10</v>
      </c>
      <c r="D102" s="9">
        <v>0.3</v>
      </c>
      <c r="E102" s="4" t="s">
        <v>5367</v>
      </c>
      <c r="F102" s="4" t="s">
        <v>5367</v>
      </c>
      <c r="G102" s="4" t="s">
        <v>5367</v>
      </c>
      <c r="H102" s="4" t="s">
        <v>5367</v>
      </c>
    </row>
    <row r="103" spans="1:8" s="3" customFormat="1" x14ac:dyDescent="0.3">
      <c r="A103" s="6" t="s">
        <v>3834</v>
      </c>
      <c r="B103" s="26" t="s">
        <v>3942</v>
      </c>
      <c r="C103" s="5" t="s">
        <v>10</v>
      </c>
      <c r="D103" s="4">
        <v>0.3</v>
      </c>
      <c r="E103" s="4" t="s">
        <v>5367</v>
      </c>
      <c r="F103" s="4" t="s">
        <v>5367</v>
      </c>
      <c r="G103" s="4" t="s">
        <v>5367</v>
      </c>
      <c r="H103" s="4" t="s">
        <v>5367</v>
      </c>
    </row>
    <row r="104" spans="1:8" s="3" customFormat="1" x14ac:dyDescent="0.3">
      <c r="A104" s="6" t="s">
        <v>3833</v>
      </c>
      <c r="B104" s="26" t="s">
        <v>3832</v>
      </c>
      <c r="C104" s="5" t="s">
        <v>10</v>
      </c>
      <c r="D104" s="9">
        <v>0.26</v>
      </c>
      <c r="E104" s="4" t="s">
        <v>5367</v>
      </c>
      <c r="F104" s="4" t="s">
        <v>5367</v>
      </c>
      <c r="G104" s="4" t="s">
        <v>5367</v>
      </c>
      <c r="H104" s="4" t="s">
        <v>5367</v>
      </c>
    </row>
    <row r="105" spans="1:8" s="3" customFormat="1" x14ac:dyDescent="0.3">
      <c r="A105" s="6" t="s">
        <v>3831</v>
      </c>
      <c r="B105" s="26" t="s">
        <v>3830</v>
      </c>
      <c r="C105" s="5" t="s">
        <v>10</v>
      </c>
      <c r="D105" s="9">
        <v>0.46</v>
      </c>
      <c r="E105" s="4" t="s">
        <v>5367</v>
      </c>
      <c r="F105" s="4" t="s">
        <v>5367</v>
      </c>
      <c r="G105" s="4" t="s">
        <v>5367</v>
      </c>
      <c r="H105" s="4" t="s">
        <v>5367</v>
      </c>
    </row>
    <row r="106" spans="1:8" s="3" customFormat="1" x14ac:dyDescent="0.3">
      <c r="A106" s="6" t="s">
        <v>3829</v>
      </c>
      <c r="B106" s="26" t="s">
        <v>3941</v>
      </c>
      <c r="C106" s="5" t="s">
        <v>10</v>
      </c>
      <c r="D106" s="9">
        <v>0.28000000000000003</v>
      </c>
      <c r="E106" s="4" t="s">
        <v>5367</v>
      </c>
      <c r="F106" s="4" t="s">
        <v>5367</v>
      </c>
      <c r="G106" s="4" t="s">
        <v>5367</v>
      </c>
      <c r="H106" s="4" t="s">
        <v>5367</v>
      </c>
    </row>
    <row r="107" spans="1:8" s="3" customFormat="1" x14ac:dyDescent="0.3">
      <c r="A107" s="6" t="s">
        <v>3828</v>
      </c>
      <c r="B107" s="26" t="s">
        <v>3827</v>
      </c>
      <c r="C107" s="5" t="s">
        <v>10</v>
      </c>
      <c r="D107" s="9">
        <v>0.63</v>
      </c>
      <c r="E107" s="4" t="s">
        <v>5367</v>
      </c>
      <c r="F107" s="4" t="s">
        <v>5367</v>
      </c>
      <c r="G107" s="4" t="s">
        <v>5367</v>
      </c>
      <c r="H107" s="4" t="s">
        <v>5367</v>
      </c>
    </row>
    <row r="108" spans="1:8" s="3" customFormat="1" x14ac:dyDescent="0.3">
      <c r="A108" s="6" t="s">
        <v>3826</v>
      </c>
      <c r="B108" s="26" t="s">
        <v>3825</v>
      </c>
      <c r="C108" s="5" t="s">
        <v>10</v>
      </c>
      <c r="D108" s="9">
        <v>1.57</v>
      </c>
      <c r="E108" s="4" t="s">
        <v>5367</v>
      </c>
      <c r="F108" s="4" t="s">
        <v>5367</v>
      </c>
      <c r="G108" s="4" t="s">
        <v>5367</v>
      </c>
      <c r="H108" s="4" t="s">
        <v>5367</v>
      </c>
    </row>
    <row r="109" spans="1:8" s="3" customFormat="1" x14ac:dyDescent="0.3">
      <c r="A109" s="6" t="s">
        <v>3824</v>
      </c>
      <c r="B109" s="26" t="s">
        <v>3823</v>
      </c>
      <c r="C109" s="5" t="s">
        <v>10</v>
      </c>
      <c r="D109" s="9">
        <v>0.24</v>
      </c>
      <c r="E109" s="4" t="s">
        <v>5367</v>
      </c>
      <c r="F109" s="4" t="s">
        <v>5367</v>
      </c>
      <c r="G109" s="4" t="s">
        <v>5367</v>
      </c>
      <c r="H109" s="4" t="s">
        <v>5367</v>
      </c>
    </row>
    <row r="110" spans="1:8" s="3" customFormat="1" x14ac:dyDescent="0.3">
      <c r="A110" s="6" t="s">
        <v>3822</v>
      </c>
      <c r="B110" s="26" t="s">
        <v>3940</v>
      </c>
      <c r="C110" s="5" t="s">
        <v>10</v>
      </c>
      <c r="D110" s="9">
        <v>0.38</v>
      </c>
      <c r="E110" s="4" t="s">
        <v>5367</v>
      </c>
      <c r="F110" s="4" t="s">
        <v>5367</v>
      </c>
      <c r="G110" s="4" t="s">
        <v>5367</v>
      </c>
      <c r="H110" s="4" t="s">
        <v>5367</v>
      </c>
    </row>
    <row r="111" spans="1:8" s="3" customFormat="1" x14ac:dyDescent="0.3">
      <c r="A111" s="6" t="s">
        <v>3821</v>
      </c>
      <c r="B111" s="26" t="s">
        <v>3820</v>
      </c>
      <c r="C111" s="5" t="s">
        <v>10</v>
      </c>
      <c r="D111" s="9">
        <v>0.26</v>
      </c>
      <c r="E111" s="4" t="s">
        <v>5367</v>
      </c>
      <c r="F111" s="4" t="s">
        <v>5367</v>
      </c>
      <c r="G111" s="4" t="s">
        <v>5367</v>
      </c>
      <c r="H111" s="4" t="s">
        <v>5367</v>
      </c>
    </row>
    <row r="112" spans="1:8" s="3" customFormat="1" x14ac:dyDescent="0.3">
      <c r="A112" s="6" t="s">
        <v>3819</v>
      </c>
      <c r="B112" s="26" t="s">
        <v>3818</v>
      </c>
      <c r="C112" s="5" t="s">
        <v>10</v>
      </c>
      <c r="D112" s="9">
        <v>0.36</v>
      </c>
      <c r="E112" s="4" t="s">
        <v>5367</v>
      </c>
      <c r="F112" s="4" t="s">
        <v>5367</v>
      </c>
      <c r="G112" s="4" t="s">
        <v>5367</v>
      </c>
      <c r="H112" s="4" t="s">
        <v>5367</v>
      </c>
    </row>
    <row r="113" spans="1:8" s="3" customFormat="1" x14ac:dyDescent="0.3">
      <c r="A113" s="6" t="s">
        <v>3272</v>
      </c>
      <c r="B113" s="26" t="s">
        <v>3271</v>
      </c>
      <c r="C113" s="5" t="s">
        <v>16</v>
      </c>
      <c r="D113" s="9">
        <v>6.54</v>
      </c>
      <c r="E113" s="4" t="s">
        <v>5367</v>
      </c>
      <c r="F113" s="4" t="s">
        <v>5367</v>
      </c>
      <c r="G113" s="4" t="s">
        <v>5367</v>
      </c>
      <c r="H113" s="4" t="s">
        <v>5367</v>
      </c>
    </row>
    <row r="114" spans="1:8" s="3" customFormat="1" x14ac:dyDescent="0.3">
      <c r="A114" s="6" t="s">
        <v>3270</v>
      </c>
      <c r="B114" s="26" t="s">
        <v>3269</v>
      </c>
      <c r="C114" s="5" t="s">
        <v>16</v>
      </c>
      <c r="D114" s="4">
        <v>0.56000000000000005</v>
      </c>
      <c r="E114" s="4" t="s">
        <v>5367</v>
      </c>
      <c r="F114" s="4" t="s">
        <v>5367</v>
      </c>
      <c r="G114" s="4" t="s">
        <v>5367</v>
      </c>
      <c r="H114" s="4" t="s">
        <v>5367</v>
      </c>
    </row>
    <row r="115" spans="1:8" s="3" customFormat="1" x14ac:dyDescent="0.3">
      <c r="A115" s="6" t="s">
        <v>3268</v>
      </c>
      <c r="B115" s="26" t="s">
        <v>3267</v>
      </c>
      <c r="C115" s="5" t="s">
        <v>16</v>
      </c>
      <c r="D115" s="9">
        <v>0.86</v>
      </c>
      <c r="E115" s="4" t="s">
        <v>5367</v>
      </c>
      <c r="F115" s="4" t="s">
        <v>5367</v>
      </c>
      <c r="G115" s="4" t="s">
        <v>5367</v>
      </c>
      <c r="H115" s="4" t="s">
        <v>5367</v>
      </c>
    </row>
    <row r="116" spans="1:8" s="3" customFormat="1" x14ac:dyDescent="0.3">
      <c r="A116" s="6" t="s">
        <v>3266</v>
      </c>
      <c r="B116" s="26" t="s">
        <v>3265</v>
      </c>
      <c r="C116" s="5" t="s">
        <v>16</v>
      </c>
      <c r="D116" s="4">
        <v>0.91</v>
      </c>
      <c r="E116" s="4" t="s">
        <v>5367</v>
      </c>
      <c r="F116" s="4" t="s">
        <v>5367</v>
      </c>
      <c r="G116" s="4" t="s">
        <v>5367</v>
      </c>
      <c r="H116" s="4" t="s">
        <v>5367</v>
      </c>
    </row>
    <row r="117" spans="1:8" s="3" customFormat="1" x14ac:dyDescent="0.3">
      <c r="A117" s="6" t="s">
        <v>3264</v>
      </c>
      <c r="B117" s="26" t="s">
        <v>3263</v>
      </c>
      <c r="C117" s="5" t="s">
        <v>16</v>
      </c>
      <c r="D117" s="9">
        <v>0.3</v>
      </c>
      <c r="E117" s="4" t="s">
        <v>5367</v>
      </c>
      <c r="F117" s="4" t="s">
        <v>5367</v>
      </c>
      <c r="G117" s="4" t="s">
        <v>5367</v>
      </c>
      <c r="H117" s="4" t="s">
        <v>5367</v>
      </c>
    </row>
    <row r="118" spans="1:8" s="3" customFormat="1" x14ac:dyDescent="0.3">
      <c r="A118" s="6" t="s">
        <v>3262</v>
      </c>
      <c r="B118" s="26" t="s">
        <v>3261</v>
      </c>
      <c r="C118" s="5" t="s">
        <v>16</v>
      </c>
      <c r="D118" s="9">
        <v>0.3</v>
      </c>
      <c r="E118" s="4" t="s">
        <v>5367</v>
      </c>
      <c r="F118" s="4" t="s">
        <v>5367</v>
      </c>
      <c r="G118" s="4" t="s">
        <v>5367</v>
      </c>
      <c r="H118" s="4" t="s">
        <v>5367</v>
      </c>
    </row>
    <row r="119" spans="1:8" s="3" customFormat="1" x14ac:dyDescent="0.3">
      <c r="A119" s="6" t="s">
        <v>3260</v>
      </c>
      <c r="B119" s="26" t="s">
        <v>3259</v>
      </c>
      <c r="C119" s="5" t="s">
        <v>16</v>
      </c>
      <c r="D119" s="4" t="s">
        <v>5367</v>
      </c>
      <c r="E119" s="4">
        <v>2.02</v>
      </c>
      <c r="F119" s="4" t="s">
        <v>5367</v>
      </c>
      <c r="G119" s="4" t="s">
        <v>5367</v>
      </c>
      <c r="H119" s="4" t="s">
        <v>5367</v>
      </c>
    </row>
    <row r="120" spans="1:8" s="3" customFormat="1" x14ac:dyDescent="0.3">
      <c r="A120" s="6" t="s">
        <v>3258</v>
      </c>
      <c r="B120" s="26" t="s">
        <v>3257</v>
      </c>
      <c r="C120" s="5" t="s">
        <v>16</v>
      </c>
      <c r="D120" s="4" t="s">
        <v>5367</v>
      </c>
      <c r="E120" s="4" t="s">
        <v>5367</v>
      </c>
      <c r="F120" s="4" t="s">
        <v>5367</v>
      </c>
      <c r="G120" s="9">
        <v>0.3</v>
      </c>
      <c r="H120" s="4" t="s">
        <v>5367</v>
      </c>
    </row>
    <row r="121" spans="1:8" s="3" customFormat="1" x14ac:dyDescent="0.3">
      <c r="A121" s="6" t="s">
        <v>3256</v>
      </c>
      <c r="B121" s="26" t="s">
        <v>3255</v>
      </c>
      <c r="C121" s="5" t="s">
        <v>16</v>
      </c>
      <c r="D121" s="9">
        <v>0.93</v>
      </c>
      <c r="E121" s="4" t="s">
        <v>5367</v>
      </c>
      <c r="F121" s="4" t="s">
        <v>5367</v>
      </c>
      <c r="G121" s="4" t="s">
        <v>5367</v>
      </c>
      <c r="H121" s="4" t="s">
        <v>5367</v>
      </c>
    </row>
    <row r="122" spans="1:8" s="3" customFormat="1" x14ac:dyDescent="0.3">
      <c r="A122" s="6" t="s">
        <v>3254</v>
      </c>
      <c r="B122" s="26" t="s">
        <v>3253</v>
      </c>
      <c r="C122" s="5" t="s">
        <v>16</v>
      </c>
      <c r="D122" s="9">
        <v>1.26</v>
      </c>
      <c r="E122" s="4" t="s">
        <v>5367</v>
      </c>
      <c r="F122" s="4" t="s">
        <v>5367</v>
      </c>
      <c r="G122" s="4" t="s">
        <v>5367</v>
      </c>
      <c r="H122" s="4" t="s">
        <v>5367</v>
      </c>
    </row>
    <row r="123" spans="1:8" s="3" customFormat="1" x14ac:dyDescent="0.3">
      <c r="A123" s="6" t="s">
        <v>3252</v>
      </c>
      <c r="B123" s="26" t="s">
        <v>3251</v>
      </c>
      <c r="C123" s="5" t="s">
        <v>16</v>
      </c>
      <c r="D123" s="9">
        <v>0.28000000000000003</v>
      </c>
      <c r="E123" s="4" t="s">
        <v>5367</v>
      </c>
      <c r="F123" s="4" t="s">
        <v>5367</v>
      </c>
      <c r="G123" s="4" t="s">
        <v>5367</v>
      </c>
      <c r="H123" s="4" t="s">
        <v>5367</v>
      </c>
    </row>
    <row r="124" spans="1:8" s="3" customFormat="1" x14ac:dyDescent="0.3">
      <c r="A124" s="6" t="s">
        <v>3250</v>
      </c>
      <c r="B124" s="26" t="s">
        <v>3249</v>
      </c>
      <c r="C124" s="5" t="s">
        <v>16</v>
      </c>
      <c r="D124" s="9">
        <v>0.35</v>
      </c>
      <c r="E124" s="4" t="s">
        <v>5367</v>
      </c>
      <c r="F124" s="4" t="s">
        <v>5367</v>
      </c>
      <c r="G124" s="4" t="s">
        <v>5367</v>
      </c>
      <c r="H124" s="4" t="s">
        <v>5367</v>
      </c>
    </row>
    <row r="125" spans="1:8" s="3" customFormat="1" x14ac:dyDescent="0.3">
      <c r="A125" s="6" t="s">
        <v>3248</v>
      </c>
      <c r="B125" s="26" t="s">
        <v>3247</v>
      </c>
      <c r="C125" s="5" t="s">
        <v>16</v>
      </c>
      <c r="D125" s="9">
        <v>0.28000000000000003</v>
      </c>
      <c r="E125" s="4" t="s">
        <v>5367</v>
      </c>
      <c r="F125" s="4" t="s">
        <v>5367</v>
      </c>
      <c r="G125" s="4" t="s">
        <v>5367</v>
      </c>
      <c r="H125" s="4" t="s">
        <v>5367</v>
      </c>
    </row>
    <row r="126" spans="1:8" s="3" customFormat="1" x14ac:dyDescent="0.3">
      <c r="A126" s="6" t="s">
        <v>3246</v>
      </c>
      <c r="B126" s="26" t="s">
        <v>3245</v>
      </c>
      <c r="C126" s="5" t="s">
        <v>16</v>
      </c>
      <c r="D126" s="9">
        <v>4.38</v>
      </c>
      <c r="E126" s="4" t="s">
        <v>5367</v>
      </c>
      <c r="F126" s="4" t="s">
        <v>5367</v>
      </c>
      <c r="G126" s="4" t="s">
        <v>5367</v>
      </c>
      <c r="H126" s="4" t="s">
        <v>5367</v>
      </c>
    </row>
    <row r="127" spans="1:8" s="3" customFormat="1" x14ac:dyDescent="0.3">
      <c r="A127" s="6" t="s">
        <v>3244</v>
      </c>
      <c r="B127" s="26" t="s">
        <v>3243</v>
      </c>
      <c r="C127" s="5" t="s">
        <v>16</v>
      </c>
      <c r="D127" s="9">
        <v>0.32</v>
      </c>
      <c r="E127" s="4" t="s">
        <v>5367</v>
      </c>
      <c r="F127" s="4" t="s">
        <v>5367</v>
      </c>
      <c r="G127" s="4" t="s">
        <v>5367</v>
      </c>
      <c r="H127" s="4" t="s">
        <v>5367</v>
      </c>
    </row>
    <row r="128" spans="1:8" s="3" customFormat="1" x14ac:dyDescent="0.3">
      <c r="A128" s="6" t="s">
        <v>3242</v>
      </c>
      <c r="B128" s="26" t="s">
        <v>3241</v>
      </c>
      <c r="C128" s="5" t="s">
        <v>16</v>
      </c>
      <c r="D128" s="4" t="s">
        <v>5367</v>
      </c>
      <c r="E128" s="4" t="s">
        <v>5367</v>
      </c>
      <c r="F128" s="4" t="s">
        <v>5367</v>
      </c>
      <c r="G128" s="4" t="s">
        <v>5367</v>
      </c>
      <c r="H128" s="9">
        <v>0.32</v>
      </c>
    </row>
    <row r="129" spans="1:8" s="3" customFormat="1" x14ac:dyDescent="0.3">
      <c r="A129" s="6" t="s">
        <v>3240</v>
      </c>
      <c r="B129" s="26" t="s">
        <v>3939</v>
      </c>
      <c r="C129" s="5" t="s">
        <v>16</v>
      </c>
      <c r="D129" s="9">
        <v>0.35</v>
      </c>
      <c r="E129" s="4" t="s">
        <v>5367</v>
      </c>
      <c r="F129" s="4" t="s">
        <v>5367</v>
      </c>
      <c r="G129" s="4" t="s">
        <v>5367</v>
      </c>
      <c r="H129" s="4" t="s">
        <v>5367</v>
      </c>
    </row>
    <row r="130" spans="1:8" s="3" customFormat="1" x14ac:dyDescent="0.3">
      <c r="A130" s="6" t="s">
        <v>3239</v>
      </c>
      <c r="B130" s="26" t="s">
        <v>3238</v>
      </c>
      <c r="C130" s="5" t="s">
        <v>16</v>
      </c>
      <c r="D130" s="4">
        <v>0.39</v>
      </c>
      <c r="E130" s="4" t="s">
        <v>5367</v>
      </c>
      <c r="F130" s="4" t="s">
        <v>5367</v>
      </c>
      <c r="G130" s="4" t="s">
        <v>5367</v>
      </c>
      <c r="H130" s="4" t="s">
        <v>5367</v>
      </c>
    </row>
    <row r="131" spans="1:8" s="3" customFormat="1" x14ac:dyDescent="0.3">
      <c r="A131" s="6" t="s">
        <v>3237</v>
      </c>
      <c r="B131" s="26" t="s">
        <v>3236</v>
      </c>
      <c r="C131" s="5" t="s">
        <v>16</v>
      </c>
      <c r="D131" s="9">
        <v>0.32</v>
      </c>
      <c r="E131" s="4" t="s">
        <v>5367</v>
      </c>
      <c r="F131" s="4" t="s">
        <v>5367</v>
      </c>
      <c r="G131" s="4" t="s">
        <v>5367</v>
      </c>
      <c r="H131" s="4" t="s">
        <v>5367</v>
      </c>
    </row>
    <row r="132" spans="1:8" s="3" customFormat="1" x14ac:dyDescent="0.3">
      <c r="A132" s="6" t="s">
        <v>3235</v>
      </c>
      <c r="B132" s="26" t="s">
        <v>3234</v>
      </c>
      <c r="C132" s="5" t="s">
        <v>16</v>
      </c>
      <c r="D132" s="9">
        <v>1</v>
      </c>
      <c r="E132" s="4" t="s">
        <v>5367</v>
      </c>
      <c r="F132" s="4" t="s">
        <v>5367</v>
      </c>
      <c r="G132" s="4" t="s">
        <v>5367</v>
      </c>
      <c r="H132" s="4" t="s">
        <v>5367</v>
      </c>
    </row>
    <row r="133" spans="1:8" s="3" customFormat="1" x14ac:dyDescent="0.3">
      <c r="A133" s="6" t="s">
        <v>3233</v>
      </c>
      <c r="B133" s="26" t="s">
        <v>3232</v>
      </c>
      <c r="C133" s="5" t="s">
        <v>16</v>
      </c>
      <c r="D133" s="4" t="s">
        <v>5367</v>
      </c>
      <c r="E133" s="4" t="s">
        <v>5367</v>
      </c>
      <c r="F133" s="4" t="s">
        <v>5367</v>
      </c>
      <c r="G133" s="9">
        <v>0.87</v>
      </c>
      <c r="H133" s="4" t="s">
        <v>5367</v>
      </c>
    </row>
    <row r="134" spans="1:8" s="3" customFormat="1" x14ac:dyDescent="0.3">
      <c r="A134" s="6" t="s">
        <v>3231</v>
      </c>
      <c r="B134" s="26" t="s">
        <v>3230</v>
      </c>
      <c r="C134" s="5" t="s">
        <v>16</v>
      </c>
      <c r="D134" s="9">
        <v>1.8</v>
      </c>
      <c r="E134" s="4" t="s">
        <v>5367</v>
      </c>
      <c r="F134" s="4" t="s">
        <v>5367</v>
      </c>
      <c r="G134" s="4" t="s">
        <v>5367</v>
      </c>
      <c r="H134" s="4" t="s">
        <v>5367</v>
      </c>
    </row>
    <row r="135" spans="1:8" s="3" customFormat="1" x14ac:dyDescent="0.3">
      <c r="A135" s="6" t="s">
        <v>3229</v>
      </c>
      <c r="B135" s="26" t="s">
        <v>3938</v>
      </c>
      <c r="C135" s="5" t="s">
        <v>16</v>
      </c>
      <c r="D135" s="4" t="s">
        <v>5367</v>
      </c>
      <c r="E135" s="4" t="s">
        <v>5367</v>
      </c>
      <c r="F135" s="4" t="s">
        <v>5367</v>
      </c>
      <c r="G135" s="4" t="s">
        <v>5367</v>
      </c>
      <c r="H135" s="9">
        <v>0.37</v>
      </c>
    </row>
    <row r="136" spans="1:8" s="3" customFormat="1" x14ac:dyDescent="0.3">
      <c r="A136" s="6" t="s">
        <v>3228</v>
      </c>
      <c r="B136" s="26" t="s">
        <v>3227</v>
      </c>
      <c r="C136" s="5" t="s">
        <v>16</v>
      </c>
      <c r="D136" s="4" t="s">
        <v>5367</v>
      </c>
      <c r="E136" s="4">
        <v>3.48</v>
      </c>
      <c r="F136" s="4" t="s">
        <v>5367</v>
      </c>
      <c r="G136" s="4" t="s">
        <v>5367</v>
      </c>
      <c r="H136" s="4" t="s">
        <v>5367</v>
      </c>
    </row>
    <row r="137" spans="1:8" s="3" customFormat="1" x14ac:dyDescent="0.3">
      <c r="A137" s="6" t="s">
        <v>3226</v>
      </c>
      <c r="B137" s="26" t="s">
        <v>3225</v>
      </c>
      <c r="C137" s="5" t="s">
        <v>16</v>
      </c>
      <c r="D137" s="4" t="s">
        <v>5367</v>
      </c>
      <c r="E137" s="4">
        <v>0.4</v>
      </c>
      <c r="F137" s="4" t="s">
        <v>5367</v>
      </c>
      <c r="G137" s="4" t="s">
        <v>5367</v>
      </c>
      <c r="H137" s="4" t="s">
        <v>5367</v>
      </c>
    </row>
    <row r="138" spans="1:8" s="3" customFormat="1" x14ac:dyDescent="0.3">
      <c r="A138" s="6" t="s">
        <v>3224</v>
      </c>
      <c r="B138" s="26" t="s">
        <v>3223</v>
      </c>
      <c r="C138" s="5" t="s">
        <v>16</v>
      </c>
      <c r="D138" s="9">
        <v>0.36</v>
      </c>
      <c r="E138" s="4" t="s">
        <v>5367</v>
      </c>
      <c r="F138" s="4" t="s">
        <v>5367</v>
      </c>
      <c r="G138" s="4" t="s">
        <v>5367</v>
      </c>
      <c r="H138" s="4" t="s">
        <v>5367</v>
      </c>
    </row>
    <row r="139" spans="1:8" s="3" customFormat="1" x14ac:dyDescent="0.3">
      <c r="A139" s="6" t="s">
        <v>3222</v>
      </c>
      <c r="B139" s="26" t="s">
        <v>3221</v>
      </c>
      <c r="C139" s="5" t="s">
        <v>16</v>
      </c>
      <c r="D139" s="4" t="s">
        <v>5367</v>
      </c>
      <c r="E139" s="4">
        <v>0.4</v>
      </c>
      <c r="F139" s="4" t="s">
        <v>5367</v>
      </c>
      <c r="G139" s="4" t="s">
        <v>5367</v>
      </c>
      <c r="H139" s="4" t="s">
        <v>5367</v>
      </c>
    </row>
    <row r="140" spans="1:8" s="3" customFormat="1" x14ac:dyDescent="0.3">
      <c r="A140" s="6" t="s">
        <v>3220</v>
      </c>
      <c r="B140" s="26" t="s">
        <v>3219</v>
      </c>
      <c r="C140" s="5" t="s">
        <v>16</v>
      </c>
      <c r="D140" s="9">
        <v>0.59</v>
      </c>
      <c r="E140" s="4" t="s">
        <v>5367</v>
      </c>
      <c r="F140" s="4" t="s">
        <v>5367</v>
      </c>
      <c r="G140" s="4" t="s">
        <v>5367</v>
      </c>
      <c r="H140" s="4" t="s">
        <v>5367</v>
      </c>
    </row>
    <row r="141" spans="1:8" s="3" customFormat="1" x14ac:dyDescent="0.3">
      <c r="A141" s="6" t="s">
        <v>3218</v>
      </c>
      <c r="B141" s="26" t="s">
        <v>3937</v>
      </c>
      <c r="C141" s="5" t="s">
        <v>16</v>
      </c>
      <c r="D141" s="4" t="s">
        <v>5367</v>
      </c>
      <c r="E141" s="4" t="s">
        <v>5367</v>
      </c>
      <c r="F141" s="4" t="s">
        <v>5367</v>
      </c>
      <c r="G141" s="4" t="s">
        <v>5367</v>
      </c>
      <c r="H141" s="9">
        <v>0.86</v>
      </c>
    </row>
    <row r="142" spans="1:8" s="3" customFormat="1" x14ac:dyDescent="0.3">
      <c r="A142" s="6" t="s">
        <v>3817</v>
      </c>
      <c r="B142" s="26" t="s">
        <v>3816</v>
      </c>
      <c r="C142" s="5" t="s">
        <v>10</v>
      </c>
      <c r="D142" s="4" t="s">
        <v>5367</v>
      </c>
      <c r="E142" s="4" t="s">
        <v>5367</v>
      </c>
      <c r="F142" s="4" t="s">
        <v>5367</v>
      </c>
      <c r="G142" s="4" t="s">
        <v>5367</v>
      </c>
      <c r="H142" s="9">
        <v>0.38</v>
      </c>
    </row>
    <row r="143" spans="1:8" s="3" customFormat="1" x14ac:dyDescent="0.3">
      <c r="A143" s="6" t="s">
        <v>3217</v>
      </c>
      <c r="B143" s="26" t="s">
        <v>3216</v>
      </c>
      <c r="C143" s="5" t="s">
        <v>16</v>
      </c>
      <c r="D143" s="4">
        <v>1.06</v>
      </c>
      <c r="E143" s="4" t="s">
        <v>5367</v>
      </c>
      <c r="F143" s="4" t="s">
        <v>5367</v>
      </c>
      <c r="G143" s="4" t="s">
        <v>5367</v>
      </c>
      <c r="H143" s="4" t="s">
        <v>5367</v>
      </c>
    </row>
    <row r="144" spans="1:8" s="3" customFormat="1" x14ac:dyDescent="0.3">
      <c r="A144" s="6" t="s">
        <v>3215</v>
      </c>
      <c r="B144" s="26" t="s">
        <v>3214</v>
      </c>
      <c r="C144" s="5" t="s">
        <v>16</v>
      </c>
      <c r="D144" s="4">
        <v>0.44</v>
      </c>
      <c r="E144" s="4" t="s">
        <v>5367</v>
      </c>
      <c r="F144" s="4" t="s">
        <v>5367</v>
      </c>
      <c r="G144" s="4" t="s">
        <v>5367</v>
      </c>
      <c r="H144" s="4" t="s">
        <v>5367</v>
      </c>
    </row>
    <row r="145" spans="1:8" s="3" customFormat="1" x14ac:dyDescent="0.3">
      <c r="A145" s="6" t="s">
        <v>3213</v>
      </c>
      <c r="B145" s="26" t="s">
        <v>3212</v>
      </c>
      <c r="C145" s="5" t="s">
        <v>16</v>
      </c>
      <c r="D145" s="9">
        <v>6.61</v>
      </c>
      <c r="E145" s="4" t="s">
        <v>5367</v>
      </c>
      <c r="F145" s="4" t="s">
        <v>5367</v>
      </c>
      <c r="G145" s="4" t="s">
        <v>5367</v>
      </c>
      <c r="H145" s="4" t="s">
        <v>5367</v>
      </c>
    </row>
    <row r="146" spans="1:8" s="3" customFormat="1" x14ac:dyDescent="0.3">
      <c r="A146" s="6" t="s">
        <v>3211</v>
      </c>
      <c r="B146" s="26" t="s">
        <v>3210</v>
      </c>
      <c r="C146" s="5" t="s">
        <v>16</v>
      </c>
      <c r="D146" s="9">
        <v>1.79</v>
      </c>
      <c r="E146" s="4" t="s">
        <v>5367</v>
      </c>
      <c r="F146" s="4" t="s">
        <v>5367</v>
      </c>
      <c r="G146" s="4" t="s">
        <v>5367</v>
      </c>
      <c r="H146" s="4" t="s">
        <v>5367</v>
      </c>
    </row>
    <row r="147" spans="1:8" s="3" customFormat="1" x14ac:dyDescent="0.3">
      <c r="A147" s="6" t="s">
        <v>3209</v>
      </c>
      <c r="B147" s="26" t="s">
        <v>3208</v>
      </c>
      <c r="C147" s="5" t="s">
        <v>16</v>
      </c>
      <c r="D147" s="9">
        <v>1.36</v>
      </c>
      <c r="E147" s="4" t="s">
        <v>5367</v>
      </c>
      <c r="F147" s="4" t="s">
        <v>5367</v>
      </c>
      <c r="G147" s="4" t="s">
        <v>5367</v>
      </c>
      <c r="H147" s="4" t="s">
        <v>5367</v>
      </c>
    </row>
    <row r="148" spans="1:8" s="3" customFormat="1" x14ac:dyDescent="0.3">
      <c r="A148" s="6" t="s">
        <v>3207</v>
      </c>
      <c r="B148" s="26" t="s">
        <v>3206</v>
      </c>
      <c r="C148" s="5" t="s">
        <v>16</v>
      </c>
      <c r="D148" s="9">
        <v>3.51</v>
      </c>
      <c r="E148" s="4" t="s">
        <v>5367</v>
      </c>
      <c r="F148" s="4" t="s">
        <v>5367</v>
      </c>
      <c r="G148" s="4" t="s">
        <v>5367</v>
      </c>
      <c r="H148" s="4" t="s">
        <v>5367</v>
      </c>
    </row>
    <row r="149" spans="1:8" s="3" customFormat="1" x14ac:dyDescent="0.3">
      <c r="A149" s="6" t="s">
        <v>3205</v>
      </c>
      <c r="B149" s="26" t="s">
        <v>3204</v>
      </c>
      <c r="C149" s="5" t="s">
        <v>16</v>
      </c>
      <c r="D149" s="9">
        <v>6.24</v>
      </c>
      <c r="E149" s="4" t="s">
        <v>5367</v>
      </c>
      <c r="F149" s="4" t="s">
        <v>5367</v>
      </c>
      <c r="G149" s="4" t="s">
        <v>5367</v>
      </c>
      <c r="H149" s="4" t="s">
        <v>5367</v>
      </c>
    </row>
    <row r="150" spans="1:8" s="3" customFormat="1" x14ac:dyDescent="0.3">
      <c r="A150" s="6" t="s">
        <v>3815</v>
      </c>
      <c r="B150" s="26" t="s">
        <v>3814</v>
      </c>
      <c r="C150" s="5" t="s">
        <v>10</v>
      </c>
      <c r="D150" s="9">
        <v>0.24</v>
      </c>
      <c r="E150" s="4" t="s">
        <v>5367</v>
      </c>
      <c r="F150" s="4" t="s">
        <v>5367</v>
      </c>
      <c r="G150" s="4" t="s">
        <v>5367</v>
      </c>
      <c r="H150" s="4" t="s">
        <v>5367</v>
      </c>
    </row>
    <row r="151" spans="1:8" s="3" customFormat="1" x14ac:dyDescent="0.3">
      <c r="A151" s="6" t="s">
        <v>3813</v>
      </c>
      <c r="B151" s="26" t="s">
        <v>3812</v>
      </c>
      <c r="C151" s="5" t="s">
        <v>10</v>
      </c>
      <c r="D151" s="9">
        <v>0.3</v>
      </c>
      <c r="E151" s="4" t="s">
        <v>5367</v>
      </c>
      <c r="F151" s="4" t="s">
        <v>5367</v>
      </c>
      <c r="G151" s="4" t="s">
        <v>5367</v>
      </c>
      <c r="H151" s="4" t="s">
        <v>5367</v>
      </c>
    </row>
    <row r="152" spans="1:8" s="3" customFormat="1" x14ac:dyDescent="0.3">
      <c r="A152" s="6" t="s">
        <v>3811</v>
      </c>
      <c r="B152" s="26" t="s">
        <v>3810</v>
      </c>
      <c r="C152" s="5" t="s">
        <v>10</v>
      </c>
      <c r="D152" s="9">
        <v>0.37</v>
      </c>
      <c r="E152" s="4" t="s">
        <v>5367</v>
      </c>
      <c r="F152" s="4" t="s">
        <v>5367</v>
      </c>
      <c r="G152" s="4" t="s">
        <v>5367</v>
      </c>
      <c r="H152" s="4" t="s">
        <v>5367</v>
      </c>
    </row>
    <row r="153" spans="1:8" s="3" customFormat="1" x14ac:dyDescent="0.3">
      <c r="A153" s="6" t="s">
        <v>3203</v>
      </c>
      <c r="B153" s="26" t="s">
        <v>3202</v>
      </c>
      <c r="C153" s="5" t="s">
        <v>16</v>
      </c>
      <c r="D153" s="9">
        <v>0.38</v>
      </c>
      <c r="E153" s="4" t="s">
        <v>5367</v>
      </c>
      <c r="F153" s="4" t="s">
        <v>5367</v>
      </c>
      <c r="G153" s="4" t="s">
        <v>5367</v>
      </c>
      <c r="H153" s="4" t="s">
        <v>5367</v>
      </c>
    </row>
    <row r="154" spans="1:8" s="3" customFormat="1" x14ac:dyDescent="0.3">
      <c r="A154" s="6" t="s">
        <v>3201</v>
      </c>
      <c r="B154" s="26" t="s">
        <v>3200</v>
      </c>
      <c r="C154" s="5" t="s">
        <v>16</v>
      </c>
      <c r="D154" s="9">
        <v>0.64</v>
      </c>
      <c r="E154" s="4" t="s">
        <v>5367</v>
      </c>
      <c r="F154" s="4" t="s">
        <v>5367</v>
      </c>
      <c r="G154" s="4" t="s">
        <v>5367</v>
      </c>
      <c r="H154" s="4" t="s">
        <v>5367</v>
      </c>
    </row>
    <row r="155" spans="1:8" s="3" customFormat="1" x14ac:dyDescent="0.3">
      <c r="A155" s="6" t="s">
        <v>3199</v>
      </c>
      <c r="B155" s="26" t="s">
        <v>3198</v>
      </c>
      <c r="C155" s="5" t="s">
        <v>16</v>
      </c>
      <c r="D155" s="9">
        <v>4.2300000000000004</v>
      </c>
      <c r="E155" s="4" t="s">
        <v>5367</v>
      </c>
      <c r="F155" s="4" t="s">
        <v>5367</v>
      </c>
      <c r="G155" s="4" t="s">
        <v>5367</v>
      </c>
      <c r="H155" s="4" t="s">
        <v>5367</v>
      </c>
    </row>
    <row r="156" spans="1:8" s="3" customFormat="1" x14ac:dyDescent="0.3">
      <c r="A156" s="6" t="s">
        <v>3197</v>
      </c>
      <c r="B156" s="26" t="s">
        <v>3196</v>
      </c>
      <c r="C156" s="5" t="s">
        <v>16</v>
      </c>
      <c r="D156" s="9">
        <v>1.74</v>
      </c>
      <c r="E156" s="4" t="s">
        <v>5367</v>
      </c>
      <c r="F156" s="4" t="s">
        <v>5367</v>
      </c>
      <c r="G156" s="4" t="s">
        <v>5367</v>
      </c>
      <c r="H156" s="4" t="s">
        <v>5367</v>
      </c>
    </row>
    <row r="157" spans="1:8" s="3" customFormat="1" x14ac:dyDescent="0.3">
      <c r="A157" s="6" t="s">
        <v>3195</v>
      </c>
      <c r="B157" s="26" t="s">
        <v>3194</v>
      </c>
      <c r="C157" s="5" t="s">
        <v>16</v>
      </c>
      <c r="D157" s="9">
        <v>4.3600000000000003</v>
      </c>
      <c r="E157" s="4" t="s">
        <v>5367</v>
      </c>
      <c r="F157" s="4" t="s">
        <v>5367</v>
      </c>
      <c r="G157" s="4" t="s">
        <v>5367</v>
      </c>
      <c r="H157" s="4" t="s">
        <v>5367</v>
      </c>
    </row>
    <row r="158" spans="1:8" s="3" customFormat="1" x14ac:dyDescent="0.3">
      <c r="A158" s="6" t="s">
        <v>3193</v>
      </c>
      <c r="B158" s="26" t="s">
        <v>3192</v>
      </c>
      <c r="C158" s="5" t="s">
        <v>16</v>
      </c>
      <c r="D158" s="4">
        <v>1.34</v>
      </c>
      <c r="E158" s="4" t="s">
        <v>5367</v>
      </c>
      <c r="F158" s="4" t="s">
        <v>5367</v>
      </c>
      <c r="G158" s="4" t="s">
        <v>5367</v>
      </c>
      <c r="H158" s="4" t="s">
        <v>5367</v>
      </c>
    </row>
    <row r="159" spans="1:8" s="3" customFormat="1" x14ac:dyDescent="0.3">
      <c r="A159" s="6" t="s">
        <v>3191</v>
      </c>
      <c r="B159" s="26" t="s">
        <v>3190</v>
      </c>
      <c r="C159" s="5" t="s">
        <v>16</v>
      </c>
      <c r="D159" s="4">
        <v>2.2000000000000002</v>
      </c>
      <c r="E159" s="4" t="s">
        <v>5367</v>
      </c>
      <c r="F159" s="4" t="s">
        <v>5367</v>
      </c>
      <c r="G159" s="4" t="s">
        <v>5367</v>
      </c>
      <c r="H159" s="4" t="s">
        <v>5367</v>
      </c>
    </row>
    <row r="160" spans="1:8" s="3" customFormat="1" x14ac:dyDescent="0.3">
      <c r="A160" s="6" t="s">
        <v>3189</v>
      </c>
      <c r="B160" s="26" t="s">
        <v>3188</v>
      </c>
      <c r="C160" s="5" t="s">
        <v>16</v>
      </c>
      <c r="D160" s="4">
        <v>1.28</v>
      </c>
      <c r="E160" s="4" t="s">
        <v>5367</v>
      </c>
      <c r="F160" s="4" t="s">
        <v>5367</v>
      </c>
      <c r="G160" s="4" t="s">
        <v>5367</v>
      </c>
      <c r="H160" s="4" t="s">
        <v>5367</v>
      </c>
    </row>
    <row r="161" spans="1:8" s="3" customFormat="1" x14ac:dyDescent="0.3">
      <c r="A161" s="6" t="s">
        <v>3187</v>
      </c>
      <c r="B161" s="26" t="s">
        <v>3186</v>
      </c>
      <c r="C161" s="5" t="s">
        <v>16</v>
      </c>
      <c r="D161" s="4">
        <v>2.2799999999999998</v>
      </c>
      <c r="E161" s="4" t="s">
        <v>5367</v>
      </c>
      <c r="F161" s="4" t="s">
        <v>5367</v>
      </c>
      <c r="G161" s="4" t="s">
        <v>5367</v>
      </c>
      <c r="H161" s="4" t="s">
        <v>5367</v>
      </c>
    </row>
    <row r="162" spans="1:8" s="3" customFormat="1" x14ac:dyDescent="0.3">
      <c r="A162" s="6" t="s">
        <v>3185</v>
      </c>
      <c r="B162" s="26" t="s">
        <v>3184</v>
      </c>
      <c r="C162" s="5" t="s">
        <v>16</v>
      </c>
      <c r="D162" s="4">
        <v>1.97</v>
      </c>
      <c r="E162" s="4" t="s">
        <v>5367</v>
      </c>
      <c r="F162" s="4" t="s">
        <v>5367</v>
      </c>
      <c r="G162" s="4" t="s">
        <v>5367</v>
      </c>
      <c r="H162" s="4" t="s">
        <v>5367</v>
      </c>
    </row>
    <row r="163" spans="1:8" s="3" customFormat="1" x14ac:dyDescent="0.3">
      <c r="A163" s="6" t="s">
        <v>3183</v>
      </c>
      <c r="B163" s="26" t="s">
        <v>2710</v>
      </c>
      <c r="C163" s="5" t="s">
        <v>16</v>
      </c>
      <c r="D163" s="9">
        <v>1.62</v>
      </c>
      <c r="E163" s="4" t="s">
        <v>5367</v>
      </c>
      <c r="F163" s="4" t="s">
        <v>5367</v>
      </c>
      <c r="G163" s="4" t="s">
        <v>5367</v>
      </c>
      <c r="H163" s="4" t="s">
        <v>5367</v>
      </c>
    </row>
    <row r="164" spans="1:8" s="3" customFormat="1" x14ac:dyDescent="0.3">
      <c r="A164" s="6" t="s">
        <v>3182</v>
      </c>
      <c r="B164" s="26" t="s">
        <v>3181</v>
      </c>
      <c r="C164" s="5" t="s">
        <v>16</v>
      </c>
      <c r="D164" s="9">
        <v>1.05</v>
      </c>
      <c r="E164" s="4" t="s">
        <v>5367</v>
      </c>
      <c r="F164" s="4" t="s">
        <v>5367</v>
      </c>
      <c r="G164" s="4" t="s">
        <v>5367</v>
      </c>
      <c r="H164" s="4" t="s">
        <v>5367</v>
      </c>
    </row>
    <row r="165" spans="1:8" s="3" customFormat="1" x14ac:dyDescent="0.3">
      <c r="A165" s="6" t="s">
        <v>3180</v>
      </c>
      <c r="B165" s="26" t="s">
        <v>3179</v>
      </c>
      <c r="C165" s="5" t="s">
        <v>16</v>
      </c>
      <c r="D165" s="9">
        <v>3.51</v>
      </c>
      <c r="E165" s="4" t="s">
        <v>5367</v>
      </c>
      <c r="F165" s="4" t="s">
        <v>5367</v>
      </c>
      <c r="G165" s="4" t="s">
        <v>5367</v>
      </c>
      <c r="H165" s="4" t="s">
        <v>5367</v>
      </c>
    </row>
    <row r="166" spans="1:8" s="3" customFormat="1" x14ac:dyDescent="0.3">
      <c r="A166" s="6" t="s">
        <v>3178</v>
      </c>
      <c r="B166" s="26" t="s">
        <v>3177</v>
      </c>
      <c r="C166" s="5" t="s">
        <v>16</v>
      </c>
      <c r="D166" s="4">
        <v>1.87</v>
      </c>
      <c r="E166" s="4" t="s">
        <v>5367</v>
      </c>
      <c r="F166" s="4" t="s">
        <v>5367</v>
      </c>
      <c r="G166" s="4" t="s">
        <v>5367</v>
      </c>
      <c r="H166" s="4" t="s">
        <v>5367</v>
      </c>
    </row>
    <row r="167" spans="1:8" s="3" customFormat="1" x14ac:dyDescent="0.3">
      <c r="A167" s="6" t="s">
        <v>3176</v>
      </c>
      <c r="B167" s="26" t="s">
        <v>3175</v>
      </c>
      <c r="C167" s="5" t="s">
        <v>16</v>
      </c>
      <c r="D167" s="9">
        <v>1.37</v>
      </c>
      <c r="E167" s="4" t="s">
        <v>5367</v>
      </c>
      <c r="F167" s="4" t="s">
        <v>5367</v>
      </c>
      <c r="G167" s="4" t="s">
        <v>5367</v>
      </c>
      <c r="H167" s="4" t="s">
        <v>5367</v>
      </c>
    </row>
    <row r="168" spans="1:8" s="3" customFormat="1" x14ac:dyDescent="0.3">
      <c r="A168" s="6" t="s">
        <v>3174</v>
      </c>
      <c r="B168" s="26" t="s">
        <v>3173</v>
      </c>
      <c r="C168" s="5" t="s">
        <v>16</v>
      </c>
      <c r="D168" s="9">
        <v>0.57999999999999996</v>
      </c>
      <c r="E168" s="4" t="s">
        <v>5367</v>
      </c>
      <c r="F168" s="4" t="s">
        <v>5367</v>
      </c>
      <c r="G168" s="4" t="s">
        <v>5367</v>
      </c>
      <c r="H168" s="4" t="s">
        <v>5367</v>
      </c>
    </row>
    <row r="169" spans="1:8" s="3" customFormat="1" x14ac:dyDescent="0.3">
      <c r="A169" s="6" t="s">
        <v>4608</v>
      </c>
      <c r="B169" s="40" t="s">
        <v>4609</v>
      </c>
      <c r="C169" s="11" t="s">
        <v>16</v>
      </c>
      <c r="D169" s="9">
        <v>0.73</v>
      </c>
      <c r="E169" s="4" t="s">
        <v>5367</v>
      </c>
      <c r="F169" s="4" t="s">
        <v>5367</v>
      </c>
      <c r="G169" s="4" t="s">
        <v>5367</v>
      </c>
      <c r="H169" s="4" t="s">
        <v>5367</v>
      </c>
    </row>
    <row r="170" spans="1:8" s="3" customFormat="1" x14ac:dyDescent="0.3">
      <c r="A170" s="6" t="s">
        <v>3172</v>
      </c>
      <c r="B170" s="26" t="s">
        <v>3171</v>
      </c>
      <c r="C170" s="5" t="s">
        <v>16</v>
      </c>
      <c r="D170" s="4" t="s">
        <v>5367</v>
      </c>
      <c r="E170" s="4" t="s">
        <v>5367</v>
      </c>
      <c r="F170" s="4" t="s">
        <v>5367</v>
      </c>
      <c r="G170" s="9">
        <v>0.2</v>
      </c>
      <c r="H170" s="4" t="s">
        <v>5367</v>
      </c>
    </row>
    <row r="171" spans="1:8" s="3" customFormat="1" x14ac:dyDescent="0.3">
      <c r="A171" s="6" t="s">
        <v>3170</v>
      </c>
      <c r="B171" s="26" t="s">
        <v>3169</v>
      </c>
      <c r="C171" s="5" t="s">
        <v>16</v>
      </c>
      <c r="D171" s="4" t="s">
        <v>5367</v>
      </c>
      <c r="E171" s="4" t="s">
        <v>5367</v>
      </c>
      <c r="F171" s="4" t="s">
        <v>5367</v>
      </c>
      <c r="G171" s="9">
        <v>0.37</v>
      </c>
      <c r="H171" s="4" t="s">
        <v>5367</v>
      </c>
    </row>
    <row r="172" spans="1:8" s="3" customFormat="1" x14ac:dyDescent="0.3">
      <c r="A172" s="6" t="s">
        <v>3168</v>
      </c>
      <c r="B172" s="26" t="s">
        <v>3167</v>
      </c>
      <c r="C172" s="5" t="s">
        <v>16</v>
      </c>
      <c r="D172" s="4" t="s">
        <v>5367</v>
      </c>
      <c r="E172" s="4" t="s">
        <v>5367</v>
      </c>
      <c r="F172" s="4" t="s">
        <v>5367</v>
      </c>
      <c r="G172" s="4">
        <v>0.22</v>
      </c>
      <c r="H172" s="9">
        <v>0.22</v>
      </c>
    </row>
    <row r="173" spans="1:8" s="3" customFormat="1" x14ac:dyDescent="0.3">
      <c r="A173" s="6" t="s">
        <v>3166</v>
      </c>
      <c r="B173" s="26" t="s">
        <v>3165</v>
      </c>
      <c r="C173" s="5" t="s">
        <v>16</v>
      </c>
      <c r="D173" s="4" t="s">
        <v>5367</v>
      </c>
      <c r="E173" s="4" t="s">
        <v>5367</v>
      </c>
      <c r="F173" s="4" t="s">
        <v>5367</v>
      </c>
      <c r="G173" s="4" t="s">
        <v>5367</v>
      </c>
      <c r="H173" s="9">
        <v>0.34</v>
      </c>
    </row>
    <row r="174" spans="1:8" s="3" customFormat="1" x14ac:dyDescent="0.3">
      <c r="A174" s="6" t="s">
        <v>3164</v>
      </c>
      <c r="B174" s="26" t="s">
        <v>3163</v>
      </c>
      <c r="C174" s="5" t="s">
        <v>16</v>
      </c>
      <c r="D174" s="4" t="s">
        <v>5367</v>
      </c>
      <c r="E174" s="4" t="s">
        <v>5367</v>
      </c>
      <c r="F174" s="4" t="s">
        <v>5367</v>
      </c>
      <c r="G174" s="4" t="s">
        <v>5367</v>
      </c>
      <c r="H174" s="9">
        <v>0.39</v>
      </c>
    </row>
    <row r="175" spans="1:8" s="3" customFormat="1" x14ac:dyDescent="0.3">
      <c r="A175" s="6" t="s">
        <v>3162</v>
      </c>
      <c r="B175" s="26" t="s">
        <v>3161</v>
      </c>
      <c r="C175" s="5" t="s">
        <v>16</v>
      </c>
      <c r="D175" s="4" t="s">
        <v>5367</v>
      </c>
      <c r="E175" s="4" t="s">
        <v>5367</v>
      </c>
      <c r="F175" s="4" t="s">
        <v>5367</v>
      </c>
      <c r="G175" s="4">
        <v>0.2</v>
      </c>
      <c r="H175" s="9">
        <v>0.2</v>
      </c>
    </row>
    <row r="176" spans="1:8" s="3" customFormat="1" x14ac:dyDescent="0.3">
      <c r="A176" s="6" t="s">
        <v>3160</v>
      </c>
      <c r="B176" s="26" t="s">
        <v>3159</v>
      </c>
      <c r="C176" s="5" t="s">
        <v>16</v>
      </c>
      <c r="D176" s="4" t="s">
        <v>5367</v>
      </c>
      <c r="E176" s="4" t="s">
        <v>5367</v>
      </c>
      <c r="F176" s="4" t="s">
        <v>5367</v>
      </c>
      <c r="G176" s="4">
        <v>0.8</v>
      </c>
      <c r="H176" s="9">
        <v>0.8</v>
      </c>
    </row>
    <row r="177" spans="1:8" s="3" customFormat="1" x14ac:dyDescent="0.3">
      <c r="A177" s="6" t="s">
        <v>3158</v>
      </c>
      <c r="B177" s="26" t="s">
        <v>3157</v>
      </c>
      <c r="C177" s="5" t="s">
        <v>16</v>
      </c>
      <c r="D177" s="4" t="s">
        <v>5367</v>
      </c>
      <c r="E177" s="4" t="s">
        <v>5367</v>
      </c>
      <c r="F177" s="4" t="s">
        <v>5367</v>
      </c>
      <c r="G177" s="4">
        <v>1.31</v>
      </c>
      <c r="H177" s="9">
        <v>1.31</v>
      </c>
    </row>
    <row r="178" spans="1:8" s="3" customFormat="1" x14ac:dyDescent="0.3">
      <c r="A178" s="6" t="s">
        <v>3156</v>
      </c>
      <c r="B178" s="26" t="s">
        <v>3155</v>
      </c>
      <c r="C178" s="5" t="s">
        <v>16</v>
      </c>
      <c r="D178" s="4" t="s">
        <v>5367</v>
      </c>
      <c r="E178" s="4" t="s">
        <v>5367</v>
      </c>
      <c r="F178" s="4" t="s">
        <v>5367</v>
      </c>
      <c r="G178" s="4">
        <v>0.88</v>
      </c>
      <c r="H178" s="4">
        <v>0.88</v>
      </c>
    </row>
    <row r="179" spans="1:8" s="3" customFormat="1" x14ac:dyDescent="0.3">
      <c r="A179" s="6" t="s">
        <v>3154</v>
      </c>
      <c r="B179" s="26" t="s">
        <v>3153</v>
      </c>
      <c r="C179" s="5" t="s">
        <v>16</v>
      </c>
      <c r="D179" s="4" t="s">
        <v>5367</v>
      </c>
      <c r="E179" s="4" t="s">
        <v>5367</v>
      </c>
      <c r="F179" s="4" t="s">
        <v>5367</v>
      </c>
      <c r="G179" s="4">
        <v>6.94</v>
      </c>
      <c r="H179" s="4">
        <v>6.94</v>
      </c>
    </row>
    <row r="180" spans="1:8" s="3" customFormat="1" x14ac:dyDescent="0.3">
      <c r="A180" s="6" t="s">
        <v>3152</v>
      </c>
      <c r="B180" s="26" t="s">
        <v>3151</v>
      </c>
      <c r="C180" s="5" t="s">
        <v>16</v>
      </c>
      <c r="D180" s="4" t="s">
        <v>5367</v>
      </c>
      <c r="E180" s="4" t="s">
        <v>5367</v>
      </c>
      <c r="F180" s="9">
        <v>4.2699999999999996</v>
      </c>
      <c r="G180" s="4" t="s">
        <v>5367</v>
      </c>
      <c r="H180" s="4" t="s">
        <v>5367</v>
      </c>
    </row>
    <row r="181" spans="1:8" s="3" customFormat="1" x14ac:dyDescent="0.3">
      <c r="A181" s="6" t="s">
        <v>3150</v>
      </c>
      <c r="B181" s="26" t="s">
        <v>3149</v>
      </c>
      <c r="C181" s="5" t="s">
        <v>16</v>
      </c>
      <c r="D181" s="9">
        <v>1.08</v>
      </c>
      <c r="E181" s="4" t="s">
        <v>5367</v>
      </c>
      <c r="F181" s="4" t="s">
        <v>5367</v>
      </c>
      <c r="G181" s="4" t="s">
        <v>5367</v>
      </c>
      <c r="H181" s="4" t="s">
        <v>5367</v>
      </c>
    </row>
    <row r="182" spans="1:8" s="3" customFormat="1" x14ac:dyDescent="0.3">
      <c r="A182" s="6" t="s">
        <v>3148</v>
      </c>
      <c r="B182" s="26" t="s">
        <v>3147</v>
      </c>
      <c r="C182" s="5" t="s">
        <v>16</v>
      </c>
      <c r="D182" s="9">
        <v>0.68</v>
      </c>
      <c r="E182" s="4" t="s">
        <v>5367</v>
      </c>
      <c r="F182" s="4" t="s">
        <v>5367</v>
      </c>
      <c r="G182" s="4" t="s">
        <v>5367</v>
      </c>
      <c r="H182" s="4" t="s">
        <v>5367</v>
      </c>
    </row>
    <row r="183" spans="1:8" s="3" customFormat="1" x14ac:dyDescent="0.3">
      <c r="A183" s="6" t="s">
        <v>4631</v>
      </c>
      <c r="B183" s="41" t="s">
        <v>4632</v>
      </c>
      <c r="C183" s="5" t="s">
        <v>16</v>
      </c>
      <c r="D183" s="4" t="s">
        <v>5367</v>
      </c>
      <c r="E183" s="9">
        <v>0.68</v>
      </c>
      <c r="F183" s="4" t="s">
        <v>5367</v>
      </c>
      <c r="G183" s="4" t="s">
        <v>5367</v>
      </c>
      <c r="H183" s="4" t="s">
        <v>5367</v>
      </c>
    </row>
    <row r="184" spans="1:8" s="3" customFormat="1" x14ac:dyDescent="0.3">
      <c r="A184" s="6" t="s">
        <v>4621</v>
      </c>
      <c r="B184" s="41" t="s">
        <v>4622</v>
      </c>
      <c r="C184" s="5" t="s">
        <v>16</v>
      </c>
      <c r="D184" s="9">
        <v>2.81</v>
      </c>
      <c r="E184" s="4" t="s">
        <v>5367</v>
      </c>
      <c r="F184" s="4" t="s">
        <v>5367</v>
      </c>
      <c r="G184" s="4" t="s">
        <v>5367</v>
      </c>
      <c r="H184" s="4" t="s">
        <v>5367</v>
      </c>
    </row>
    <row r="185" spans="1:8" s="3" customFormat="1" x14ac:dyDescent="0.3">
      <c r="A185" s="6" t="s">
        <v>3146</v>
      </c>
      <c r="B185" s="26" t="s">
        <v>3145</v>
      </c>
      <c r="C185" s="5" t="s">
        <v>16</v>
      </c>
      <c r="D185" s="4">
        <v>7.65</v>
      </c>
      <c r="E185" s="4" t="s">
        <v>5367</v>
      </c>
      <c r="F185" s="4" t="s">
        <v>5367</v>
      </c>
      <c r="G185" s="4" t="s">
        <v>5367</v>
      </c>
      <c r="H185" s="4" t="s">
        <v>5367</v>
      </c>
    </row>
    <row r="186" spans="1:8" s="3" customFormat="1" x14ac:dyDescent="0.3">
      <c r="A186" s="6" t="s">
        <v>3144</v>
      </c>
      <c r="B186" s="26" t="s">
        <v>3143</v>
      </c>
      <c r="C186" s="5" t="s">
        <v>16</v>
      </c>
      <c r="D186" s="4">
        <v>0.81</v>
      </c>
      <c r="E186" s="4" t="s">
        <v>5367</v>
      </c>
      <c r="F186" s="4" t="s">
        <v>5367</v>
      </c>
      <c r="G186" s="4" t="s">
        <v>5367</v>
      </c>
      <c r="H186" s="4" t="s">
        <v>5367</v>
      </c>
    </row>
    <row r="187" spans="1:8" s="3" customFormat="1" x14ac:dyDescent="0.3">
      <c r="A187" s="6" t="s">
        <v>3809</v>
      </c>
      <c r="B187" s="26" t="s">
        <v>3808</v>
      </c>
      <c r="C187" s="5" t="s">
        <v>10</v>
      </c>
      <c r="D187" s="9">
        <v>1.25</v>
      </c>
      <c r="E187" s="4" t="s">
        <v>5367</v>
      </c>
      <c r="F187" s="4" t="s">
        <v>5367</v>
      </c>
      <c r="G187" s="4" t="s">
        <v>5367</v>
      </c>
      <c r="H187" s="4" t="s">
        <v>5367</v>
      </c>
    </row>
    <row r="188" spans="1:8" s="3" customFormat="1" x14ac:dyDescent="0.3">
      <c r="A188" s="6" t="s">
        <v>3807</v>
      </c>
      <c r="B188" s="26" t="s">
        <v>3806</v>
      </c>
      <c r="C188" s="5" t="s">
        <v>10</v>
      </c>
      <c r="D188" s="9">
        <v>0.62</v>
      </c>
      <c r="E188" s="4" t="s">
        <v>5367</v>
      </c>
      <c r="F188" s="4" t="s">
        <v>5367</v>
      </c>
      <c r="G188" s="4" t="s">
        <v>5367</v>
      </c>
      <c r="H188" s="4" t="s">
        <v>5367</v>
      </c>
    </row>
    <row r="189" spans="1:8" s="3" customFormat="1" x14ac:dyDescent="0.3">
      <c r="A189" s="6" t="s">
        <v>3805</v>
      </c>
      <c r="B189" s="26" t="s">
        <v>3804</v>
      </c>
      <c r="C189" s="5" t="s">
        <v>10</v>
      </c>
      <c r="D189" s="4">
        <v>0.36</v>
      </c>
      <c r="E189" s="4" t="s">
        <v>5367</v>
      </c>
      <c r="F189" s="4" t="s">
        <v>5367</v>
      </c>
      <c r="G189" s="4" t="s">
        <v>5367</v>
      </c>
      <c r="H189" s="4" t="s">
        <v>5367</v>
      </c>
    </row>
    <row r="190" spans="1:8" s="3" customFormat="1" x14ac:dyDescent="0.3">
      <c r="A190" s="6" t="s">
        <v>3142</v>
      </c>
      <c r="B190" s="26" t="s">
        <v>3141</v>
      </c>
      <c r="C190" s="5" t="s">
        <v>16</v>
      </c>
      <c r="D190" s="9">
        <v>0.78</v>
      </c>
      <c r="E190" s="4" t="s">
        <v>5367</v>
      </c>
      <c r="F190" s="4" t="s">
        <v>5367</v>
      </c>
      <c r="G190" s="4" t="s">
        <v>5367</v>
      </c>
      <c r="H190" s="4" t="s">
        <v>5367</v>
      </c>
    </row>
    <row r="191" spans="1:8" s="3" customFormat="1" x14ac:dyDescent="0.3">
      <c r="A191" s="6" t="s">
        <v>3140</v>
      </c>
      <c r="B191" s="26" t="s">
        <v>3139</v>
      </c>
      <c r="C191" s="5" t="s">
        <v>16</v>
      </c>
      <c r="D191" s="4" t="s">
        <v>5367</v>
      </c>
      <c r="E191" s="4" t="s">
        <v>5367</v>
      </c>
      <c r="F191" s="4" t="s">
        <v>5367</v>
      </c>
      <c r="G191" s="4" t="s">
        <v>5367</v>
      </c>
      <c r="H191" s="9">
        <v>8.99</v>
      </c>
    </row>
    <row r="192" spans="1:8" s="3" customFormat="1" x14ac:dyDescent="0.3">
      <c r="A192" s="6" t="s">
        <v>3138</v>
      </c>
      <c r="B192" s="26" t="s">
        <v>3137</v>
      </c>
      <c r="C192" s="5" t="s">
        <v>16</v>
      </c>
      <c r="D192" s="4" t="s">
        <v>5367</v>
      </c>
      <c r="E192" s="4" t="s">
        <v>5367</v>
      </c>
      <c r="F192" s="4" t="s">
        <v>5367</v>
      </c>
      <c r="G192" s="4" t="s">
        <v>5367</v>
      </c>
      <c r="H192" s="9">
        <v>9.8800000000000008</v>
      </c>
    </row>
    <row r="193" spans="1:8" s="3" customFormat="1" x14ac:dyDescent="0.3">
      <c r="A193" s="6" t="s">
        <v>3803</v>
      </c>
      <c r="B193" s="26" t="s">
        <v>3802</v>
      </c>
      <c r="C193" s="5" t="s">
        <v>10</v>
      </c>
      <c r="D193" s="4">
        <v>0.62</v>
      </c>
      <c r="E193" s="4" t="s">
        <v>5367</v>
      </c>
      <c r="F193" s="4" t="s">
        <v>5367</v>
      </c>
      <c r="G193" s="4" t="s">
        <v>5367</v>
      </c>
      <c r="H193" s="4" t="s">
        <v>5367</v>
      </c>
    </row>
    <row r="194" spans="1:8" s="3" customFormat="1" x14ac:dyDescent="0.3">
      <c r="A194" s="6" t="s">
        <v>3801</v>
      </c>
      <c r="B194" s="26" t="s">
        <v>3800</v>
      </c>
      <c r="C194" s="5" t="s">
        <v>10</v>
      </c>
      <c r="D194" s="4">
        <v>0.78</v>
      </c>
      <c r="E194" s="4" t="s">
        <v>5367</v>
      </c>
      <c r="F194" s="4" t="s">
        <v>5367</v>
      </c>
      <c r="G194" s="4" t="s">
        <v>5367</v>
      </c>
      <c r="H194" s="4" t="s">
        <v>5367</v>
      </c>
    </row>
    <row r="195" spans="1:8" s="3" customFormat="1" x14ac:dyDescent="0.3">
      <c r="A195" s="6" t="s">
        <v>3136</v>
      </c>
      <c r="B195" s="26" t="s">
        <v>3135</v>
      </c>
      <c r="C195" s="5" t="s">
        <v>16</v>
      </c>
      <c r="D195" s="4" t="s">
        <v>5367</v>
      </c>
      <c r="E195" s="4" t="s">
        <v>5367</v>
      </c>
      <c r="F195" s="9">
        <v>12.7</v>
      </c>
      <c r="G195" s="4" t="s">
        <v>5367</v>
      </c>
      <c r="H195" s="4" t="s">
        <v>5367</v>
      </c>
    </row>
    <row r="196" spans="1:8" s="3" customFormat="1" x14ac:dyDescent="0.3">
      <c r="A196" s="6" t="s">
        <v>3134</v>
      </c>
      <c r="B196" s="26" t="s">
        <v>3133</v>
      </c>
      <c r="C196" s="5" t="s">
        <v>10</v>
      </c>
      <c r="D196" s="9">
        <v>0.75</v>
      </c>
      <c r="E196" s="4" t="s">
        <v>5367</v>
      </c>
      <c r="F196" s="4" t="s">
        <v>5367</v>
      </c>
      <c r="G196" s="4" t="s">
        <v>5367</v>
      </c>
      <c r="H196" s="4" t="s">
        <v>5367</v>
      </c>
    </row>
    <row r="197" spans="1:8" s="3" customFormat="1" x14ac:dyDescent="0.3">
      <c r="A197" s="6" t="s">
        <v>3132</v>
      </c>
      <c r="B197" s="26" t="s">
        <v>3131</v>
      </c>
      <c r="C197" s="5" t="s">
        <v>16</v>
      </c>
      <c r="D197" s="9">
        <v>1.77</v>
      </c>
      <c r="E197" s="4" t="s">
        <v>5367</v>
      </c>
      <c r="F197" s="4" t="s">
        <v>5367</v>
      </c>
      <c r="G197" s="4" t="s">
        <v>5367</v>
      </c>
      <c r="H197" s="4" t="s">
        <v>5367</v>
      </c>
    </row>
    <row r="198" spans="1:8" s="3" customFormat="1" x14ac:dyDescent="0.3">
      <c r="A198" s="6" t="s">
        <v>3130</v>
      </c>
      <c r="B198" s="26" t="s">
        <v>3129</v>
      </c>
      <c r="C198" s="5" t="s">
        <v>16</v>
      </c>
      <c r="D198" s="9">
        <v>10.27</v>
      </c>
      <c r="E198" s="4" t="s">
        <v>5367</v>
      </c>
      <c r="F198" s="4" t="s">
        <v>5367</v>
      </c>
      <c r="G198" s="4" t="s">
        <v>5367</v>
      </c>
      <c r="H198" s="4" t="s">
        <v>5367</v>
      </c>
    </row>
    <row r="199" spans="1:8" s="3" customFormat="1" x14ac:dyDescent="0.3">
      <c r="A199" s="6" t="s">
        <v>3128</v>
      </c>
      <c r="B199" s="26" t="s">
        <v>3127</v>
      </c>
      <c r="C199" s="5" t="s">
        <v>16</v>
      </c>
      <c r="D199" s="9">
        <v>10.130000000000001</v>
      </c>
      <c r="E199" s="4" t="s">
        <v>5367</v>
      </c>
      <c r="F199" s="4" t="s">
        <v>5367</v>
      </c>
      <c r="G199" s="4" t="s">
        <v>5367</v>
      </c>
      <c r="H199" s="4" t="s">
        <v>5367</v>
      </c>
    </row>
    <row r="200" spans="1:8" s="3" customFormat="1" x14ac:dyDescent="0.3">
      <c r="A200" s="6" t="s">
        <v>3126</v>
      </c>
      <c r="B200" s="26" t="s">
        <v>3125</v>
      </c>
      <c r="C200" s="5" t="s">
        <v>16</v>
      </c>
      <c r="D200" s="9">
        <v>0.19</v>
      </c>
      <c r="E200" s="4" t="s">
        <v>5367</v>
      </c>
      <c r="F200" s="4" t="s">
        <v>5367</v>
      </c>
      <c r="G200" s="4" t="s">
        <v>5367</v>
      </c>
      <c r="H200" s="4" t="s">
        <v>5367</v>
      </c>
    </row>
    <row r="201" spans="1:8" s="3" customFormat="1" x14ac:dyDescent="0.3">
      <c r="A201" s="6" t="s">
        <v>3124</v>
      </c>
      <c r="B201" s="26" t="s">
        <v>3123</v>
      </c>
      <c r="C201" s="5" t="s">
        <v>16</v>
      </c>
      <c r="D201" s="9">
        <v>0.11</v>
      </c>
      <c r="E201" s="4" t="s">
        <v>5367</v>
      </c>
      <c r="F201" s="4" t="s">
        <v>5367</v>
      </c>
      <c r="G201" s="4" t="s">
        <v>5367</v>
      </c>
      <c r="H201" s="4" t="s">
        <v>5367</v>
      </c>
    </row>
    <row r="202" spans="1:8" s="3" customFormat="1" x14ac:dyDescent="0.3">
      <c r="A202" s="6" t="s">
        <v>3799</v>
      </c>
      <c r="B202" s="26" t="s">
        <v>3798</v>
      </c>
      <c r="C202" s="5" t="s">
        <v>10</v>
      </c>
      <c r="D202" s="4" t="s">
        <v>5367</v>
      </c>
      <c r="E202" s="4" t="s">
        <v>5367</v>
      </c>
      <c r="F202" s="4" t="s">
        <v>5367</v>
      </c>
      <c r="G202" s="4" t="s">
        <v>5367</v>
      </c>
      <c r="H202" s="4">
        <v>0.49</v>
      </c>
    </row>
    <row r="203" spans="1:8" s="3" customFormat="1" x14ac:dyDescent="0.3">
      <c r="A203" s="6" t="s">
        <v>3797</v>
      </c>
      <c r="B203" s="26" t="s">
        <v>3796</v>
      </c>
      <c r="C203" s="5" t="s">
        <v>10</v>
      </c>
      <c r="D203" s="4" t="s">
        <v>5367</v>
      </c>
      <c r="E203" s="4" t="s">
        <v>5367</v>
      </c>
      <c r="F203" s="4" t="s">
        <v>5367</v>
      </c>
      <c r="G203" s="4" t="s">
        <v>5367</v>
      </c>
      <c r="H203" s="4">
        <v>0.35</v>
      </c>
    </row>
    <row r="204" spans="1:8" s="3" customFormat="1" x14ac:dyDescent="0.3">
      <c r="A204" s="6" t="s">
        <v>3795</v>
      </c>
      <c r="B204" s="26" t="s">
        <v>3794</v>
      </c>
      <c r="C204" s="5" t="s">
        <v>10</v>
      </c>
      <c r="D204" s="9">
        <v>0.54</v>
      </c>
      <c r="E204" s="4" t="s">
        <v>5367</v>
      </c>
      <c r="F204" s="4" t="s">
        <v>5367</v>
      </c>
      <c r="G204" s="4" t="s">
        <v>5367</v>
      </c>
      <c r="H204" s="4" t="s">
        <v>5367</v>
      </c>
    </row>
    <row r="205" spans="1:8" s="3" customFormat="1" x14ac:dyDescent="0.3">
      <c r="A205" s="6" t="s">
        <v>3793</v>
      </c>
      <c r="B205" s="26" t="s">
        <v>3792</v>
      </c>
      <c r="C205" s="5" t="s">
        <v>10</v>
      </c>
      <c r="D205" s="9">
        <v>1.88</v>
      </c>
      <c r="E205" s="4" t="s">
        <v>5367</v>
      </c>
      <c r="F205" s="4" t="s">
        <v>5367</v>
      </c>
      <c r="G205" s="4" t="s">
        <v>5367</v>
      </c>
      <c r="H205" s="4" t="s">
        <v>5367</v>
      </c>
    </row>
    <row r="206" spans="1:8" s="3" customFormat="1" x14ac:dyDescent="0.3">
      <c r="A206" s="6" t="s">
        <v>3791</v>
      </c>
      <c r="B206" s="26" t="s">
        <v>3790</v>
      </c>
      <c r="C206" s="5" t="s">
        <v>10</v>
      </c>
      <c r="D206" s="9">
        <v>0.54</v>
      </c>
      <c r="E206" s="4" t="s">
        <v>5367</v>
      </c>
      <c r="F206" s="4" t="s">
        <v>5367</v>
      </c>
      <c r="G206" s="4" t="s">
        <v>5367</v>
      </c>
      <c r="H206" s="4" t="s">
        <v>5367</v>
      </c>
    </row>
    <row r="207" spans="1:8" s="3" customFormat="1" x14ac:dyDescent="0.3">
      <c r="A207" s="6" t="s">
        <v>3789</v>
      </c>
      <c r="B207" s="26" t="s">
        <v>3788</v>
      </c>
      <c r="C207" s="5" t="s">
        <v>10</v>
      </c>
      <c r="D207" s="9">
        <v>0.76</v>
      </c>
      <c r="E207" s="4" t="s">
        <v>5367</v>
      </c>
      <c r="F207" s="4" t="s">
        <v>5367</v>
      </c>
      <c r="G207" s="4" t="s">
        <v>5367</v>
      </c>
      <c r="H207" s="4" t="s">
        <v>5367</v>
      </c>
    </row>
    <row r="208" spans="1:8" s="3" customFormat="1" x14ac:dyDescent="0.3">
      <c r="A208" s="6" t="s">
        <v>3787</v>
      </c>
      <c r="B208" s="26" t="s">
        <v>3786</v>
      </c>
      <c r="C208" s="5" t="s">
        <v>10</v>
      </c>
      <c r="D208" s="9">
        <v>1.31</v>
      </c>
      <c r="E208" s="4" t="s">
        <v>5367</v>
      </c>
      <c r="F208" s="4" t="s">
        <v>5367</v>
      </c>
      <c r="G208" s="4" t="s">
        <v>5367</v>
      </c>
      <c r="H208" s="4" t="s">
        <v>5367</v>
      </c>
    </row>
    <row r="209" spans="1:8" s="3" customFormat="1" x14ac:dyDescent="0.3">
      <c r="A209" s="6" t="s">
        <v>3785</v>
      </c>
      <c r="B209" s="26" t="s">
        <v>3784</v>
      </c>
      <c r="C209" s="5" t="s">
        <v>10</v>
      </c>
      <c r="D209" s="9">
        <v>0.49</v>
      </c>
      <c r="E209" s="4" t="s">
        <v>5367</v>
      </c>
      <c r="F209" s="4" t="s">
        <v>5367</v>
      </c>
      <c r="G209" s="4" t="s">
        <v>5367</v>
      </c>
      <c r="H209" s="4" t="s">
        <v>5367</v>
      </c>
    </row>
    <row r="210" spans="1:8" s="3" customFormat="1" x14ac:dyDescent="0.3">
      <c r="A210" s="6" t="s">
        <v>3783</v>
      </c>
      <c r="B210" s="26" t="s">
        <v>3782</v>
      </c>
      <c r="C210" s="5" t="s">
        <v>10</v>
      </c>
      <c r="D210" s="9">
        <v>1.98</v>
      </c>
      <c r="E210" s="4" t="s">
        <v>5367</v>
      </c>
      <c r="F210" s="4" t="s">
        <v>5367</v>
      </c>
      <c r="G210" s="4" t="s">
        <v>5367</v>
      </c>
      <c r="H210" s="4" t="s">
        <v>5367</v>
      </c>
    </row>
    <row r="211" spans="1:8" s="3" customFormat="1" x14ac:dyDescent="0.3">
      <c r="A211" s="6" t="s">
        <v>3781</v>
      </c>
      <c r="B211" s="26" t="s">
        <v>3780</v>
      </c>
      <c r="C211" s="5" t="s">
        <v>10</v>
      </c>
      <c r="D211" s="9">
        <v>2.04</v>
      </c>
      <c r="E211" s="4" t="s">
        <v>5367</v>
      </c>
      <c r="F211" s="4" t="s">
        <v>5367</v>
      </c>
      <c r="G211" s="4" t="s">
        <v>5367</v>
      </c>
      <c r="H211" s="4" t="s">
        <v>5367</v>
      </c>
    </row>
    <row r="212" spans="1:8" s="3" customFormat="1" x14ac:dyDescent="0.3">
      <c r="A212" s="6" t="s">
        <v>3122</v>
      </c>
      <c r="B212" s="26" t="s">
        <v>3121</v>
      </c>
      <c r="C212" s="5" t="s">
        <v>16</v>
      </c>
      <c r="D212" s="4" t="s">
        <v>5367</v>
      </c>
      <c r="E212" s="4" t="s">
        <v>5367</v>
      </c>
      <c r="F212" s="4" t="s">
        <v>5367</v>
      </c>
      <c r="G212" s="4" t="s">
        <v>5367</v>
      </c>
      <c r="H212" s="9">
        <v>0.13</v>
      </c>
    </row>
    <row r="213" spans="1:8" s="3" customFormat="1" x14ac:dyDescent="0.3">
      <c r="A213" s="6" t="s">
        <v>3120</v>
      </c>
      <c r="B213" s="26" t="s">
        <v>3119</v>
      </c>
      <c r="C213" s="5" t="s">
        <v>16</v>
      </c>
      <c r="D213" s="4" t="s">
        <v>5367</v>
      </c>
      <c r="E213" s="4" t="s">
        <v>5367</v>
      </c>
      <c r="F213" s="4" t="s">
        <v>5367</v>
      </c>
      <c r="G213" s="4" t="s">
        <v>5367</v>
      </c>
      <c r="H213" s="9">
        <v>0.13</v>
      </c>
    </row>
    <row r="214" spans="1:8" s="3" customFormat="1" x14ac:dyDescent="0.3">
      <c r="A214" s="6" t="s">
        <v>3118</v>
      </c>
      <c r="B214" s="26" t="s">
        <v>3117</v>
      </c>
      <c r="C214" s="5" t="s">
        <v>16</v>
      </c>
      <c r="D214" s="9">
        <v>0.69</v>
      </c>
      <c r="E214" s="4" t="s">
        <v>5367</v>
      </c>
      <c r="F214" s="4" t="s">
        <v>5367</v>
      </c>
      <c r="G214" s="4" t="s">
        <v>5367</v>
      </c>
      <c r="H214" s="4" t="s">
        <v>5367</v>
      </c>
    </row>
    <row r="215" spans="1:8" s="3" customFormat="1" x14ac:dyDescent="0.3">
      <c r="A215" s="6" t="s">
        <v>3779</v>
      </c>
      <c r="B215" s="26" t="s">
        <v>3778</v>
      </c>
      <c r="C215" s="5" t="s">
        <v>10</v>
      </c>
      <c r="D215" s="4" t="s">
        <v>5367</v>
      </c>
      <c r="E215" s="4" t="s">
        <v>5367</v>
      </c>
      <c r="F215" s="4" t="s">
        <v>5367</v>
      </c>
      <c r="G215" s="4" t="s">
        <v>5367</v>
      </c>
      <c r="H215" s="4" t="s">
        <v>5367</v>
      </c>
    </row>
    <row r="216" spans="1:8" s="3" customFormat="1" x14ac:dyDescent="0.3">
      <c r="A216" s="6" t="s">
        <v>3777</v>
      </c>
      <c r="B216" s="26" t="s">
        <v>3776</v>
      </c>
      <c r="C216" s="5" t="s">
        <v>10</v>
      </c>
      <c r="D216" s="4" t="s">
        <v>5367</v>
      </c>
      <c r="E216" s="4" t="s">
        <v>5367</v>
      </c>
      <c r="F216" s="4" t="s">
        <v>5367</v>
      </c>
      <c r="G216" s="4" t="s">
        <v>5367</v>
      </c>
      <c r="H216" s="4" t="s">
        <v>5367</v>
      </c>
    </row>
    <row r="217" spans="1:8" s="3" customFormat="1" x14ac:dyDescent="0.3">
      <c r="A217" s="6" t="s">
        <v>3116</v>
      </c>
      <c r="B217" s="26" t="s">
        <v>3115</v>
      </c>
      <c r="C217" s="5" t="s">
        <v>16</v>
      </c>
      <c r="D217" s="4" t="s">
        <v>5367</v>
      </c>
      <c r="E217" s="4" t="s">
        <v>5367</v>
      </c>
      <c r="F217" s="4" t="s">
        <v>5367</v>
      </c>
      <c r="G217" s="4" t="s">
        <v>5367</v>
      </c>
      <c r="H217" s="9">
        <v>0.91</v>
      </c>
    </row>
    <row r="218" spans="1:8" s="3" customFormat="1" x14ac:dyDescent="0.3">
      <c r="A218" s="6" t="s">
        <v>3936</v>
      </c>
      <c r="B218" s="26" t="s">
        <v>3935</v>
      </c>
      <c r="C218" s="5" t="s">
        <v>10</v>
      </c>
      <c r="D218" s="4" t="s">
        <v>5367</v>
      </c>
      <c r="E218" s="4" t="s">
        <v>5367</v>
      </c>
      <c r="F218" s="4" t="s">
        <v>5367</v>
      </c>
      <c r="G218" s="4" t="s">
        <v>5367</v>
      </c>
      <c r="H218" s="4" t="s">
        <v>5367</v>
      </c>
    </row>
    <row r="219" spans="1:8" s="3" customFormat="1" x14ac:dyDescent="0.3">
      <c r="A219" s="6" t="s">
        <v>3934</v>
      </c>
      <c r="B219" s="26" t="s">
        <v>3635</v>
      </c>
      <c r="C219" s="5" t="s">
        <v>10</v>
      </c>
      <c r="D219" s="4" t="s">
        <v>5367</v>
      </c>
      <c r="E219" s="4" t="s">
        <v>5367</v>
      </c>
      <c r="F219" s="4" t="s">
        <v>5367</v>
      </c>
      <c r="G219" s="4" t="s">
        <v>5367</v>
      </c>
      <c r="H219" s="9">
        <v>0.6</v>
      </c>
    </row>
    <row r="220" spans="1:8" s="3" customFormat="1" x14ac:dyDescent="0.3">
      <c r="A220" s="6" t="s">
        <v>3933</v>
      </c>
      <c r="B220" s="26" t="s">
        <v>3520</v>
      </c>
      <c r="C220" s="5" t="s">
        <v>10</v>
      </c>
      <c r="D220" s="4" t="s">
        <v>5367</v>
      </c>
      <c r="E220" s="4" t="s">
        <v>5367</v>
      </c>
      <c r="F220" s="4" t="s">
        <v>5367</v>
      </c>
      <c r="G220" s="4" t="s">
        <v>5367</v>
      </c>
      <c r="H220" s="9">
        <v>3.09</v>
      </c>
    </row>
    <row r="221" spans="1:8" s="3" customFormat="1" x14ac:dyDescent="0.3">
      <c r="A221" s="6" t="s">
        <v>4612</v>
      </c>
      <c r="B221" s="26" t="s">
        <v>4613</v>
      </c>
      <c r="C221" s="5" t="s">
        <v>16</v>
      </c>
      <c r="D221" s="4" t="s">
        <v>5367</v>
      </c>
      <c r="E221" s="4" t="s">
        <v>5367</v>
      </c>
      <c r="F221" s="4" t="s">
        <v>5367</v>
      </c>
      <c r="G221" s="4" t="s">
        <v>5367</v>
      </c>
      <c r="H221" s="9">
        <v>1.75</v>
      </c>
    </row>
    <row r="222" spans="1:8" s="3" customFormat="1" x14ac:dyDescent="0.3">
      <c r="A222" s="6" t="s">
        <v>3932</v>
      </c>
      <c r="B222" s="26" t="s">
        <v>3931</v>
      </c>
      <c r="C222" s="5" t="s">
        <v>16</v>
      </c>
      <c r="D222" s="4" t="s">
        <v>5367</v>
      </c>
      <c r="E222" s="4" t="s">
        <v>5367</v>
      </c>
      <c r="F222" s="4" t="s">
        <v>5367</v>
      </c>
      <c r="G222" s="4" t="s">
        <v>5367</v>
      </c>
      <c r="H222" s="4">
        <v>3.98</v>
      </c>
    </row>
    <row r="223" spans="1:8" s="3" customFormat="1" x14ac:dyDescent="0.3">
      <c r="A223" s="6" t="s">
        <v>3930</v>
      </c>
      <c r="B223" s="26" t="s">
        <v>2126</v>
      </c>
      <c r="C223" s="5" t="s">
        <v>16</v>
      </c>
      <c r="D223" s="9">
        <v>1.36</v>
      </c>
      <c r="E223" s="4" t="s">
        <v>5367</v>
      </c>
      <c r="F223" s="4" t="s">
        <v>5367</v>
      </c>
      <c r="G223" s="4" t="s">
        <v>5367</v>
      </c>
      <c r="H223" s="4" t="s">
        <v>5367</v>
      </c>
    </row>
    <row r="224" spans="1:8" s="3" customFormat="1" x14ac:dyDescent="0.3">
      <c r="A224" s="6" t="s">
        <v>3929</v>
      </c>
      <c r="B224" s="26" t="s">
        <v>2126</v>
      </c>
      <c r="C224" s="5" t="s">
        <v>16</v>
      </c>
      <c r="D224" s="9">
        <v>2.2200000000000002</v>
      </c>
      <c r="E224" s="4" t="s">
        <v>5367</v>
      </c>
      <c r="F224" s="4" t="s">
        <v>5367</v>
      </c>
      <c r="G224" s="4" t="s">
        <v>5367</v>
      </c>
      <c r="H224" s="4" t="s">
        <v>5367</v>
      </c>
    </row>
    <row r="225" spans="1:8" s="3" customFormat="1" x14ac:dyDescent="0.3">
      <c r="A225" s="6" t="s">
        <v>3928</v>
      </c>
      <c r="B225" s="40" t="s">
        <v>3927</v>
      </c>
      <c r="C225" s="11" t="s">
        <v>3926</v>
      </c>
      <c r="D225" s="9">
        <v>2.65</v>
      </c>
      <c r="E225" s="10" t="s">
        <v>5367</v>
      </c>
      <c r="F225" s="10" t="s">
        <v>5367</v>
      </c>
      <c r="G225" s="10" t="s">
        <v>5367</v>
      </c>
      <c r="H225" s="10" t="s">
        <v>5367</v>
      </c>
    </row>
    <row r="226" spans="1:8" s="3" customFormat="1" x14ac:dyDescent="0.3">
      <c r="A226" s="6" t="s">
        <v>3925</v>
      </c>
      <c r="B226" s="26" t="s">
        <v>3924</v>
      </c>
      <c r="C226" s="5" t="s">
        <v>16</v>
      </c>
      <c r="D226" s="9">
        <v>0.76</v>
      </c>
      <c r="E226" s="4" t="s">
        <v>5367</v>
      </c>
      <c r="F226" s="4" t="s">
        <v>5367</v>
      </c>
      <c r="G226" s="4" t="s">
        <v>5367</v>
      </c>
      <c r="H226" s="4" t="s">
        <v>5367</v>
      </c>
    </row>
    <row r="227" spans="1:8" s="3" customFormat="1" ht="20.399999999999999" x14ac:dyDescent="0.3">
      <c r="A227" s="6" t="s">
        <v>4604</v>
      </c>
      <c r="B227" s="40" t="s">
        <v>4605</v>
      </c>
      <c r="C227" s="11" t="s">
        <v>16</v>
      </c>
      <c r="D227" s="9">
        <v>0.73</v>
      </c>
      <c r="E227" s="4" t="s">
        <v>5367</v>
      </c>
      <c r="F227" s="4" t="s">
        <v>5367</v>
      </c>
      <c r="G227" s="4" t="s">
        <v>5367</v>
      </c>
      <c r="H227" s="4" t="s">
        <v>5367</v>
      </c>
    </row>
    <row r="228" spans="1:8" s="3" customFormat="1" ht="20.399999999999999" x14ac:dyDescent="0.3">
      <c r="A228" s="6" t="s">
        <v>4606</v>
      </c>
      <c r="B228" s="40" t="s">
        <v>4607</v>
      </c>
      <c r="C228" s="11" t="s">
        <v>16</v>
      </c>
      <c r="D228" s="9">
        <v>0.75</v>
      </c>
      <c r="E228" s="4" t="s">
        <v>5367</v>
      </c>
      <c r="F228" s="4" t="s">
        <v>5367</v>
      </c>
      <c r="G228" s="4" t="s">
        <v>5367</v>
      </c>
      <c r="H228" s="4" t="s">
        <v>5367</v>
      </c>
    </row>
    <row r="229" spans="1:8" s="3" customFormat="1" x14ac:dyDescent="0.3">
      <c r="A229" s="6" t="s">
        <v>3114</v>
      </c>
      <c r="B229" s="26" t="s">
        <v>3113</v>
      </c>
      <c r="C229" s="5" t="s">
        <v>16</v>
      </c>
      <c r="D229" s="9">
        <v>0.59</v>
      </c>
      <c r="E229" s="4" t="s">
        <v>5367</v>
      </c>
      <c r="F229" s="4" t="s">
        <v>5367</v>
      </c>
      <c r="G229" s="4" t="s">
        <v>5367</v>
      </c>
      <c r="H229" s="4" t="s">
        <v>5367</v>
      </c>
    </row>
    <row r="230" spans="1:8" s="3" customFormat="1" x14ac:dyDescent="0.3">
      <c r="A230" s="6" t="s">
        <v>3112</v>
      </c>
      <c r="B230" s="26" t="s">
        <v>3111</v>
      </c>
      <c r="C230" s="5" t="s">
        <v>16</v>
      </c>
      <c r="D230" s="9">
        <v>1.1200000000000001</v>
      </c>
      <c r="E230" s="4" t="s">
        <v>5367</v>
      </c>
      <c r="F230" s="4" t="s">
        <v>5367</v>
      </c>
      <c r="G230" s="4" t="s">
        <v>5367</v>
      </c>
      <c r="H230" s="4" t="s">
        <v>5367</v>
      </c>
    </row>
    <row r="231" spans="1:8" s="3" customFormat="1" x14ac:dyDescent="0.3">
      <c r="A231" s="6" t="s">
        <v>3110</v>
      </c>
      <c r="B231" s="26" t="s">
        <v>3109</v>
      </c>
      <c r="C231" s="5" t="s">
        <v>16</v>
      </c>
      <c r="D231" s="9">
        <v>0.5</v>
      </c>
      <c r="E231" s="4" t="s">
        <v>5367</v>
      </c>
      <c r="F231" s="4" t="s">
        <v>5367</v>
      </c>
      <c r="G231" s="4" t="s">
        <v>5367</v>
      </c>
      <c r="H231" s="4" t="s">
        <v>5367</v>
      </c>
    </row>
    <row r="232" spans="1:8" s="3" customFormat="1" x14ac:dyDescent="0.3">
      <c r="A232" s="6" t="s">
        <v>3108</v>
      </c>
      <c r="B232" s="26" t="s">
        <v>3107</v>
      </c>
      <c r="C232" s="5" t="s">
        <v>16</v>
      </c>
      <c r="D232" s="9">
        <v>0.4</v>
      </c>
      <c r="E232" s="4" t="s">
        <v>5367</v>
      </c>
      <c r="F232" s="4" t="s">
        <v>5367</v>
      </c>
      <c r="G232" s="4" t="s">
        <v>5367</v>
      </c>
      <c r="H232" s="4" t="s">
        <v>5367</v>
      </c>
    </row>
    <row r="233" spans="1:8" s="3" customFormat="1" x14ac:dyDescent="0.3">
      <c r="A233" s="6" t="s">
        <v>3106</v>
      </c>
      <c r="B233" s="26" t="s">
        <v>3105</v>
      </c>
      <c r="C233" s="5" t="s">
        <v>16</v>
      </c>
      <c r="D233" s="9">
        <v>0.69</v>
      </c>
      <c r="E233" s="4" t="s">
        <v>5367</v>
      </c>
      <c r="F233" s="4" t="s">
        <v>5367</v>
      </c>
      <c r="G233" s="4" t="s">
        <v>5367</v>
      </c>
      <c r="H233" s="4" t="s">
        <v>5367</v>
      </c>
    </row>
    <row r="234" spans="1:8" s="3" customFormat="1" x14ac:dyDescent="0.3">
      <c r="A234" s="6" t="s">
        <v>3775</v>
      </c>
      <c r="B234" s="26" t="s">
        <v>3589</v>
      </c>
      <c r="C234" s="5" t="s">
        <v>10</v>
      </c>
      <c r="D234" s="9">
        <v>2.88</v>
      </c>
      <c r="E234" s="4" t="s">
        <v>5367</v>
      </c>
      <c r="F234" s="4" t="s">
        <v>5367</v>
      </c>
      <c r="G234" s="4" t="s">
        <v>5367</v>
      </c>
      <c r="H234" s="4" t="s">
        <v>5367</v>
      </c>
    </row>
    <row r="235" spans="1:8" s="3" customFormat="1" x14ac:dyDescent="0.3">
      <c r="A235" s="6" t="s">
        <v>3774</v>
      </c>
      <c r="B235" s="26" t="s">
        <v>3517</v>
      </c>
      <c r="C235" s="5" t="s">
        <v>10</v>
      </c>
      <c r="D235" s="4" t="s">
        <v>5367</v>
      </c>
      <c r="E235" s="4" t="s">
        <v>5367</v>
      </c>
      <c r="F235" s="4" t="s">
        <v>5367</v>
      </c>
      <c r="G235" s="4" t="s">
        <v>5367</v>
      </c>
      <c r="H235" s="4" t="s">
        <v>5367</v>
      </c>
    </row>
    <row r="236" spans="1:8" s="3" customFormat="1" x14ac:dyDescent="0.3">
      <c r="A236" s="6" t="s">
        <v>3773</v>
      </c>
      <c r="B236" s="26" t="s">
        <v>3520</v>
      </c>
      <c r="C236" s="5" t="s">
        <v>10</v>
      </c>
      <c r="D236" s="9">
        <v>3.93</v>
      </c>
      <c r="E236" s="4" t="s">
        <v>5367</v>
      </c>
      <c r="F236" s="4" t="s">
        <v>5367</v>
      </c>
      <c r="G236" s="4" t="s">
        <v>5367</v>
      </c>
      <c r="H236" s="4" t="s">
        <v>5367</v>
      </c>
    </row>
    <row r="237" spans="1:8" s="3" customFormat="1" x14ac:dyDescent="0.3">
      <c r="A237" s="6" t="s">
        <v>3772</v>
      </c>
      <c r="B237" s="26" t="s">
        <v>3771</v>
      </c>
      <c r="C237" s="5" t="s">
        <v>10</v>
      </c>
      <c r="D237" s="4" t="s">
        <v>5367</v>
      </c>
      <c r="E237" s="4" t="s">
        <v>5367</v>
      </c>
      <c r="F237" s="4" t="s">
        <v>5367</v>
      </c>
      <c r="G237" s="4" t="s">
        <v>5367</v>
      </c>
      <c r="H237" s="4" t="s">
        <v>5367</v>
      </c>
    </row>
    <row r="238" spans="1:8" s="3" customFormat="1" x14ac:dyDescent="0.3">
      <c r="A238" s="6" t="s">
        <v>3770</v>
      </c>
      <c r="B238" s="26" t="s">
        <v>3769</v>
      </c>
      <c r="C238" s="5" t="s">
        <v>16</v>
      </c>
      <c r="D238" s="9">
        <v>1.03</v>
      </c>
      <c r="E238" s="4" t="s">
        <v>5367</v>
      </c>
      <c r="F238" s="4" t="s">
        <v>5367</v>
      </c>
      <c r="G238" s="4" t="s">
        <v>5367</v>
      </c>
      <c r="H238" s="4" t="s">
        <v>5367</v>
      </c>
    </row>
    <row r="239" spans="1:8" s="3" customFormat="1" x14ac:dyDescent="0.3">
      <c r="A239" s="6" t="s">
        <v>3104</v>
      </c>
      <c r="B239" s="26" t="s">
        <v>3103</v>
      </c>
      <c r="C239" s="5" t="s">
        <v>16</v>
      </c>
      <c r="D239" s="4" t="s">
        <v>5367</v>
      </c>
      <c r="E239" s="4" t="s">
        <v>5367</v>
      </c>
      <c r="F239" s="4" t="s">
        <v>5367</v>
      </c>
      <c r="G239" s="4" t="s">
        <v>5367</v>
      </c>
      <c r="H239" s="9">
        <v>2.81</v>
      </c>
    </row>
    <row r="240" spans="1:8" s="3" customFormat="1" x14ac:dyDescent="0.3">
      <c r="A240" s="6" t="s">
        <v>3102</v>
      </c>
      <c r="B240" s="26" t="s">
        <v>3101</v>
      </c>
      <c r="C240" s="5" t="s">
        <v>16</v>
      </c>
      <c r="D240" s="4" t="s">
        <v>5367</v>
      </c>
      <c r="E240" s="4" t="s">
        <v>5367</v>
      </c>
      <c r="F240" s="4" t="s">
        <v>5367</v>
      </c>
      <c r="G240" s="4" t="s">
        <v>5367</v>
      </c>
      <c r="H240" s="9">
        <v>1.81</v>
      </c>
    </row>
    <row r="241" spans="1:8" s="3" customFormat="1" x14ac:dyDescent="0.3">
      <c r="A241" s="6" t="s">
        <v>3100</v>
      </c>
      <c r="B241" s="26" t="s">
        <v>3099</v>
      </c>
      <c r="C241" s="5" t="s">
        <v>16</v>
      </c>
      <c r="D241" s="4" t="s">
        <v>5367</v>
      </c>
      <c r="E241" s="4" t="s">
        <v>5367</v>
      </c>
      <c r="F241" s="4" t="s">
        <v>5367</v>
      </c>
      <c r="G241" s="4" t="s">
        <v>5367</v>
      </c>
      <c r="H241" s="9">
        <v>3.2</v>
      </c>
    </row>
    <row r="242" spans="1:8" s="3" customFormat="1" x14ac:dyDescent="0.3">
      <c r="A242" s="6" t="s">
        <v>3768</v>
      </c>
      <c r="B242" s="26" t="s">
        <v>3562</v>
      </c>
      <c r="C242" s="5" t="s">
        <v>10</v>
      </c>
      <c r="D242" s="9">
        <v>1.41</v>
      </c>
      <c r="E242" s="4" t="s">
        <v>5367</v>
      </c>
      <c r="F242" s="4" t="s">
        <v>5367</v>
      </c>
      <c r="G242" s="4" t="s">
        <v>5367</v>
      </c>
      <c r="H242" s="4" t="s">
        <v>5367</v>
      </c>
    </row>
    <row r="243" spans="1:8" s="3" customFormat="1" x14ac:dyDescent="0.3">
      <c r="A243" s="6" t="s">
        <v>3923</v>
      </c>
      <c r="B243" s="26" t="s">
        <v>3922</v>
      </c>
      <c r="C243" s="5" t="s">
        <v>10</v>
      </c>
      <c r="D243" s="4" t="s">
        <v>5367</v>
      </c>
      <c r="E243" s="4" t="s">
        <v>5367</v>
      </c>
      <c r="F243" s="4" t="s">
        <v>5367</v>
      </c>
      <c r="G243" s="4" t="s">
        <v>5367</v>
      </c>
      <c r="H243" s="9">
        <v>1.98</v>
      </c>
    </row>
    <row r="244" spans="1:8" s="3" customFormat="1" x14ac:dyDescent="0.3">
      <c r="A244" s="6" t="s">
        <v>3921</v>
      </c>
      <c r="B244" s="26" t="s">
        <v>3920</v>
      </c>
      <c r="C244" s="5" t="s">
        <v>16</v>
      </c>
      <c r="D244" s="4" t="s">
        <v>5367</v>
      </c>
      <c r="E244" s="4" t="s">
        <v>5367</v>
      </c>
      <c r="F244" s="4" t="s">
        <v>5367</v>
      </c>
      <c r="G244" s="4" t="s">
        <v>5367</v>
      </c>
      <c r="H244" s="9">
        <v>3.9</v>
      </c>
    </row>
    <row r="245" spans="1:8" s="3" customFormat="1" x14ac:dyDescent="0.3">
      <c r="A245" s="6" t="s">
        <v>3919</v>
      </c>
      <c r="B245" s="26" t="s">
        <v>3918</v>
      </c>
      <c r="C245" s="5" t="s">
        <v>16</v>
      </c>
      <c r="D245" s="4" t="s">
        <v>5367</v>
      </c>
      <c r="E245" s="4" t="s">
        <v>5367</v>
      </c>
      <c r="F245" s="4" t="s">
        <v>5367</v>
      </c>
      <c r="G245" s="4" t="s">
        <v>5367</v>
      </c>
      <c r="H245" s="9">
        <v>2.88</v>
      </c>
    </row>
    <row r="246" spans="1:8" s="3" customFormat="1" x14ac:dyDescent="0.3">
      <c r="A246" s="6" t="s">
        <v>3917</v>
      </c>
      <c r="B246" s="26" t="s">
        <v>3916</v>
      </c>
      <c r="C246" s="5" t="s">
        <v>16</v>
      </c>
      <c r="D246" s="4" t="s">
        <v>5367</v>
      </c>
      <c r="E246" s="4" t="s">
        <v>5367</v>
      </c>
      <c r="F246" s="4" t="s">
        <v>5367</v>
      </c>
      <c r="G246" s="4" t="s">
        <v>5367</v>
      </c>
      <c r="H246" s="9">
        <v>2.88</v>
      </c>
    </row>
    <row r="247" spans="1:8" s="3" customFormat="1" x14ac:dyDescent="0.3">
      <c r="A247" s="6" t="s">
        <v>3098</v>
      </c>
      <c r="B247" s="26" t="s">
        <v>3915</v>
      </c>
      <c r="C247" s="5" t="s">
        <v>16</v>
      </c>
      <c r="D247" s="4" t="s">
        <v>5367</v>
      </c>
      <c r="E247" s="4" t="s">
        <v>5367</v>
      </c>
      <c r="F247" s="4" t="s">
        <v>5367</v>
      </c>
      <c r="G247" s="4" t="s">
        <v>5367</v>
      </c>
      <c r="H247" s="9">
        <v>21.72</v>
      </c>
    </row>
    <row r="248" spans="1:8" s="3" customFormat="1" x14ac:dyDescent="0.3">
      <c r="A248" s="6" t="s">
        <v>3097</v>
      </c>
      <c r="B248" s="26" t="s">
        <v>3096</v>
      </c>
      <c r="C248" s="5" t="s">
        <v>16</v>
      </c>
      <c r="D248" s="4" t="s">
        <v>5367</v>
      </c>
      <c r="E248" s="4" t="s">
        <v>5367</v>
      </c>
      <c r="F248" s="4" t="s">
        <v>5367</v>
      </c>
      <c r="G248" s="4" t="s">
        <v>5367</v>
      </c>
      <c r="H248" s="9">
        <v>13.04</v>
      </c>
    </row>
    <row r="249" spans="1:8" s="3" customFormat="1" x14ac:dyDescent="0.3">
      <c r="A249" s="6" t="s">
        <v>3095</v>
      </c>
      <c r="B249" s="26" t="s">
        <v>3094</v>
      </c>
      <c r="C249" s="5" t="s">
        <v>16</v>
      </c>
      <c r="D249" s="4" t="s">
        <v>5367</v>
      </c>
      <c r="E249" s="4" t="s">
        <v>5367</v>
      </c>
      <c r="F249" s="4" t="s">
        <v>5367</v>
      </c>
      <c r="G249" s="4" t="s">
        <v>5367</v>
      </c>
      <c r="H249" s="9">
        <v>9.1</v>
      </c>
    </row>
    <row r="250" spans="1:8" s="3" customFormat="1" x14ac:dyDescent="0.3">
      <c r="A250" s="6" t="s">
        <v>3093</v>
      </c>
      <c r="B250" s="26" t="s">
        <v>3092</v>
      </c>
      <c r="C250" s="5" t="s">
        <v>16</v>
      </c>
      <c r="D250" s="4" t="s">
        <v>5367</v>
      </c>
      <c r="E250" s="4" t="s">
        <v>5367</v>
      </c>
      <c r="F250" s="4" t="s">
        <v>5367</v>
      </c>
      <c r="G250" s="4" t="s">
        <v>5367</v>
      </c>
      <c r="H250" s="4">
        <v>0.52</v>
      </c>
    </row>
    <row r="251" spans="1:8" s="3" customFormat="1" x14ac:dyDescent="0.3">
      <c r="A251" s="6" t="s">
        <v>3091</v>
      </c>
      <c r="B251" s="26" t="s">
        <v>3090</v>
      </c>
      <c r="C251" s="5" t="s">
        <v>16</v>
      </c>
      <c r="D251" s="4" t="s">
        <v>5367</v>
      </c>
      <c r="E251" s="4" t="s">
        <v>5367</v>
      </c>
      <c r="F251" s="4" t="s">
        <v>5367</v>
      </c>
      <c r="G251" s="4" t="s">
        <v>5367</v>
      </c>
      <c r="H251" s="9">
        <v>3.67</v>
      </c>
    </row>
    <row r="252" spans="1:8" s="3" customFormat="1" x14ac:dyDescent="0.3">
      <c r="A252" s="6" t="s">
        <v>3089</v>
      </c>
      <c r="B252" s="26" t="s">
        <v>2686</v>
      </c>
      <c r="C252" s="5" t="s">
        <v>16</v>
      </c>
      <c r="D252" s="4" t="s">
        <v>5367</v>
      </c>
      <c r="E252" s="4" t="s">
        <v>5367</v>
      </c>
      <c r="F252" s="4" t="s">
        <v>5367</v>
      </c>
      <c r="G252" s="4" t="s">
        <v>5367</v>
      </c>
      <c r="H252" s="9">
        <v>3.81</v>
      </c>
    </row>
    <row r="253" spans="1:8" s="3" customFormat="1" x14ac:dyDescent="0.3">
      <c r="A253" s="6" t="s">
        <v>3088</v>
      </c>
      <c r="B253" s="26" t="s">
        <v>3087</v>
      </c>
      <c r="C253" s="5" t="s">
        <v>16</v>
      </c>
      <c r="D253" s="4" t="s">
        <v>5367</v>
      </c>
      <c r="E253" s="4" t="s">
        <v>5367</v>
      </c>
      <c r="F253" s="4" t="s">
        <v>5367</v>
      </c>
      <c r="G253" s="4" t="s">
        <v>5367</v>
      </c>
      <c r="H253" s="9">
        <v>1.68</v>
      </c>
    </row>
    <row r="254" spans="1:8" s="3" customFormat="1" x14ac:dyDescent="0.3">
      <c r="A254" s="6" t="s">
        <v>3086</v>
      </c>
      <c r="B254" s="26" t="s">
        <v>3085</v>
      </c>
      <c r="C254" s="5" t="s">
        <v>16</v>
      </c>
      <c r="D254" s="4" t="s">
        <v>5367</v>
      </c>
      <c r="E254" s="4" t="s">
        <v>5367</v>
      </c>
      <c r="F254" s="4" t="s">
        <v>5367</v>
      </c>
      <c r="G254" s="4" t="s">
        <v>5367</v>
      </c>
      <c r="H254" s="9">
        <v>0.69</v>
      </c>
    </row>
    <row r="255" spans="1:8" s="3" customFormat="1" x14ac:dyDescent="0.3">
      <c r="A255" s="6" t="s">
        <v>3084</v>
      </c>
      <c r="B255" s="26" t="s">
        <v>2682</v>
      </c>
      <c r="C255" s="5" t="s">
        <v>16</v>
      </c>
      <c r="D255" s="4" t="s">
        <v>5367</v>
      </c>
      <c r="E255" s="4" t="s">
        <v>5367</v>
      </c>
      <c r="F255" s="4" t="s">
        <v>5367</v>
      </c>
      <c r="G255" s="4" t="s">
        <v>5367</v>
      </c>
      <c r="H255" s="9">
        <v>2.02</v>
      </c>
    </row>
    <row r="256" spans="1:8" s="3" customFormat="1" x14ac:dyDescent="0.3">
      <c r="A256" s="6" t="s">
        <v>3083</v>
      </c>
      <c r="B256" s="26" t="s">
        <v>3082</v>
      </c>
      <c r="C256" s="5" t="s">
        <v>16</v>
      </c>
      <c r="D256" s="4" t="s">
        <v>5367</v>
      </c>
      <c r="E256" s="4" t="s">
        <v>5367</v>
      </c>
      <c r="F256" s="4" t="s">
        <v>5367</v>
      </c>
      <c r="G256" s="4" t="s">
        <v>5367</v>
      </c>
      <c r="H256" s="9">
        <v>2.0699999999999998</v>
      </c>
    </row>
    <row r="257" spans="1:8" s="3" customFormat="1" x14ac:dyDescent="0.3">
      <c r="A257" s="6" t="s">
        <v>3081</v>
      </c>
      <c r="B257" s="26" t="s">
        <v>3080</v>
      </c>
      <c r="C257" s="5" t="s">
        <v>16</v>
      </c>
      <c r="D257" s="4" t="s">
        <v>5367</v>
      </c>
      <c r="E257" s="4" t="s">
        <v>5367</v>
      </c>
      <c r="F257" s="4" t="s">
        <v>5367</v>
      </c>
      <c r="G257" s="4" t="s">
        <v>5367</v>
      </c>
      <c r="H257" s="9">
        <v>1.65</v>
      </c>
    </row>
    <row r="258" spans="1:8" s="3" customFormat="1" x14ac:dyDescent="0.3">
      <c r="A258" s="6" t="s">
        <v>3079</v>
      </c>
      <c r="B258" s="26" t="s">
        <v>3078</v>
      </c>
      <c r="C258" s="5" t="s">
        <v>16</v>
      </c>
      <c r="D258" s="9">
        <v>0.13</v>
      </c>
      <c r="E258" s="4" t="s">
        <v>5367</v>
      </c>
      <c r="F258" s="4" t="s">
        <v>5367</v>
      </c>
      <c r="G258" s="4" t="s">
        <v>5367</v>
      </c>
      <c r="H258" s="4" t="s">
        <v>5367</v>
      </c>
    </row>
    <row r="259" spans="1:8" s="3" customFormat="1" x14ac:dyDescent="0.3">
      <c r="A259" s="6" t="s">
        <v>3767</v>
      </c>
      <c r="B259" s="26" t="s">
        <v>3766</v>
      </c>
      <c r="C259" s="5" t="s">
        <v>10</v>
      </c>
      <c r="D259" s="4" t="s">
        <v>5367</v>
      </c>
      <c r="E259" s="4" t="s">
        <v>5367</v>
      </c>
      <c r="F259" s="4" t="s">
        <v>5367</v>
      </c>
      <c r="G259" s="4" t="s">
        <v>5367</v>
      </c>
      <c r="H259" s="9">
        <v>4.3</v>
      </c>
    </row>
    <row r="260" spans="1:8" s="3" customFormat="1" x14ac:dyDescent="0.3">
      <c r="A260" s="6" t="s">
        <v>3765</v>
      </c>
      <c r="B260" s="26" t="s">
        <v>3764</v>
      </c>
      <c r="C260" s="5" t="s">
        <v>10</v>
      </c>
      <c r="D260" s="4" t="s">
        <v>5367</v>
      </c>
      <c r="E260" s="4" t="s">
        <v>5367</v>
      </c>
      <c r="F260" s="4" t="s">
        <v>5367</v>
      </c>
      <c r="G260" s="4" t="s">
        <v>5367</v>
      </c>
      <c r="H260" s="9">
        <v>0.55000000000000004</v>
      </c>
    </row>
    <row r="261" spans="1:8" s="3" customFormat="1" x14ac:dyDescent="0.3">
      <c r="A261" s="6" t="s">
        <v>3763</v>
      </c>
      <c r="B261" s="26" t="s">
        <v>3762</v>
      </c>
      <c r="C261" s="5" t="s">
        <v>10</v>
      </c>
      <c r="D261" s="9">
        <v>0.4</v>
      </c>
      <c r="E261" s="4" t="s">
        <v>5367</v>
      </c>
      <c r="F261" s="4" t="s">
        <v>5367</v>
      </c>
      <c r="G261" s="4" t="s">
        <v>5367</v>
      </c>
      <c r="H261" s="4" t="s">
        <v>5367</v>
      </c>
    </row>
    <row r="262" spans="1:8" s="3" customFormat="1" x14ac:dyDescent="0.3">
      <c r="A262" s="6" t="s">
        <v>3761</v>
      </c>
      <c r="B262" s="26" t="s">
        <v>3760</v>
      </c>
      <c r="C262" s="5" t="s">
        <v>10</v>
      </c>
      <c r="D262" s="4" t="s">
        <v>5367</v>
      </c>
      <c r="E262" s="4" t="s">
        <v>5367</v>
      </c>
      <c r="F262" s="4" t="s">
        <v>5367</v>
      </c>
      <c r="G262" s="4" t="s">
        <v>5367</v>
      </c>
      <c r="H262" s="9">
        <v>0.66</v>
      </c>
    </row>
    <row r="263" spans="1:8" s="3" customFormat="1" x14ac:dyDescent="0.3">
      <c r="A263" s="6" t="s">
        <v>3759</v>
      </c>
      <c r="B263" s="26" t="s">
        <v>3758</v>
      </c>
      <c r="C263" s="5" t="s">
        <v>10</v>
      </c>
      <c r="D263" s="4" t="s">
        <v>5367</v>
      </c>
      <c r="E263" s="4" t="s">
        <v>5367</v>
      </c>
      <c r="F263" s="4" t="s">
        <v>5367</v>
      </c>
      <c r="G263" s="4" t="s">
        <v>5367</v>
      </c>
      <c r="H263" s="9">
        <v>1.61</v>
      </c>
    </row>
    <row r="264" spans="1:8" s="3" customFormat="1" x14ac:dyDescent="0.3">
      <c r="A264" s="6" t="s">
        <v>3077</v>
      </c>
      <c r="B264" s="26" t="s">
        <v>3076</v>
      </c>
      <c r="C264" s="5" t="s">
        <v>10</v>
      </c>
      <c r="D264" s="4" t="s">
        <v>5367</v>
      </c>
      <c r="E264" s="4">
        <v>4.68</v>
      </c>
      <c r="F264" s="4" t="s">
        <v>5367</v>
      </c>
      <c r="G264" s="4" t="s">
        <v>5367</v>
      </c>
      <c r="H264" s="4" t="s">
        <v>5367</v>
      </c>
    </row>
    <row r="265" spans="1:8" s="3" customFormat="1" x14ac:dyDescent="0.3">
      <c r="A265" s="6" t="s">
        <v>3757</v>
      </c>
      <c r="B265" s="26" t="s">
        <v>3756</v>
      </c>
      <c r="C265" s="5" t="s">
        <v>10</v>
      </c>
      <c r="D265" s="9">
        <v>2.4500000000000002</v>
      </c>
      <c r="E265" s="4" t="s">
        <v>5367</v>
      </c>
      <c r="F265" s="4" t="s">
        <v>5367</v>
      </c>
      <c r="G265" s="4" t="s">
        <v>5367</v>
      </c>
      <c r="H265" s="4" t="s">
        <v>5367</v>
      </c>
    </row>
    <row r="266" spans="1:8" s="3" customFormat="1" x14ac:dyDescent="0.3">
      <c r="A266" s="6" t="s">
        <v>3755</v>
      </c>
      <c r="B266" s="26" t="s">
        <v>3754</v>
      </c>
      <c r="C266" s="5" t="s">
        <v>10</v>
      </c>
      <c r="D266" s="9">
        <v>2</v>
      </c>
      <c r="E266" s="4" t="s">
        <v>5367</v>
      </c>
      <c r="F266" s="4" t="s">
        <v>5367</v>
      </c>
      <c r="G266" s="4" t="s">
        <v>5367</v>
      </c>
      <c r="H266" s="4" t="s">
        <v>5367</v>
      </c>
    </row>
    <row r="267" spans="1:8" s="3" customFormat="1" x14ac:dyDescent="0.3">
      <c r="A267" s="6" t="s">
        <v>3753</v>
      </c>
      <c r="B267" s="26" t="s">
        <v>3752</v>
      </c>
      <c r="C267" s="5" t="s">
        <v>10</v>
      </c>
      <c r="D267" s="9">
        <v>1.87</v>
      </c>
      <c r="E267" s="4" t="s">
        <v>5367</v>
      </c>
      <c r="F267" s="4" t="s">
        <v>5367</v>
      </c>
      <c r="G267" s="4" t="s">
        <v>5367</v>
      </c>
      <c r="H267" s="4" t="s">
        <v>5367</v>
      </c>
    </row>
    <row r="268" spans="1:8" s="3" customFormat="1" x14ac:dyDescent="0.3">
      <c r="A268" s="6" t="s">
        <v>3075</v>
      </c>
      <c r="B268" s="26" t="s">
        <v>3074</v>
      </c>
      <c r="C268" s="5" t="s">
        <v>16</v>
      </c>
      <c r="D268" s="9">
        <v>1.48</v>
      </c>
      <c r="E268" s="4" t="s">
        <v>5367</v>
      </c>
      <c r="F268" s="4" t="s">
        <v>5367</v>
      </c>
      <c r="G268" s="4" t="s">
        <v>5367</v>
      </c>
      <c r="H268" s="4" t="s">
        <v>5367</v>
      </c>
    </row>
    <row r="269" spans="1:8" s="3" customFormat="1" x14ac:dyDescent="0.3">
      <c r="A269" s="6" t="s">
        <v>3073</v>
      </c>
      <c r="B269" s="26" t="s">
        <v>3072</v>
      </c>
      <c r="C269" s="5" t="s">
        <v>16</v>
      </c>
      <c r="D269" s="9">
        <v>1.48</v>
      </c>
      <c r="E269" s="4" t="s">
        <v>5367</v>
      </c>
      <c r="F269" s="4" t="s">
        <v>5367</v>
      </c>
      <c r="G269" s="4" t="s">
        <v>5367</v>
      </c>
      <c r="H269" s="4" t="s">
        <v>5367</v>
      </c>
    </row>
    <row r="270" spans="1:8" s="3" customFormat="1" x14ac:dyDescent="0.3">
      <c r="A270" s="6" t="s">
        <v>3071</v>
      </c>
      <c r="B270" s="26" t="s">
        <v>3070</v>
      </c>
      <c r="C270" s="5" t="s">
        <v>16</v>
      </c>
      <c r="D270" s="9">
        <v>1.61</v>
      </c>
      <c r="E270" s="4" t="s">
        <v>5367</v>
      </c>
      <c r="F270" s="4" t="s">
        <v>5367</v>
      </c>
      <c r="G270" s="4" t="s">
        <v>5367</v>
      </c>
      <c r="H270" s="4" t="s">
        <v>5367</v>
      </c>
    </row>
    <row r="271" spans="1:8" s="3" customFormat="1" x14ac:dyDescent="0.3">
      <c r="A271" s="6" t="s">
        <v>3069</v>
      </c>
      <c r="B271" s="26" t="s">
        <v>3068</v>
      </c>
      <c r="C271" s="5" t="s">
        <v>16</v>
      </c>
      <c r="D271" s="9">
        <v>1.61</v>
      </c>
      <c r="E271" s="4" t="s">
        <v>5367</v>
      </c>
      <c r="F271" s="4" t="s">
        <v>5367</v>
      </c>
      <c r="G271" s="4" t="s">
        <v>5367</v>
      </c>
      <c r="H271" s="4" t="s">
        <v>5367</v>
      </c>
    </row>
    <row r="272" spans="1:8" s="3" customFormat="1" x14ac:dyDescent="0.3">
      <c r="A272" s="6" t="s">
        <v>3067</v>
      </c>
      <c r="B272" s="26" t="s">
        <v>3066</v>
      </c>
      <c r="C272" s="5" t="s">
        <v>16</v>
      </c>
      <c r="D272" s="9">
        <v>1.36</v>
      </c>
      <c r="E272" s="4" t="s">
        <v>5367</v>
      </c>
      <c r="F272" s="4" t="s">
        <v>5367</v>
      </c>
      <c r="G272" s="4" t="s">
        <v>5367</v>
      </c>
      <c r="H272" s="4" t="s">
        <v>5367</v>
      </c>
    </row>
    <row r="273" spans="1:8" s="3" customFormat="1" x14ac:dyDescent="0.3">
      <c r="A273" s="6" t="s">
        <v>3065</v>
      </c>
      <c r="B273" s="26" t="s">
        <v>3064</v>
      </c>
      <c r="C273" s="5" t="s">
        <v>16</v>
      </c>
      <c r="D273" s="9">
        <v>1.41</v>
      </c>
      <c r="E273" s="4" t="s">
        <v>5367</v>
      </c>
      <c r="F273" s="4" t="s">
        <v>5367</v>
      </c>
      <c r="G273" s="4" t="s">
        <v>5367</v>
      </c>
      <c r="H273" s="4" t="s">
        <v>5367</v>
      </c>
    </row>
    <row r="274" spans="1:8" s="3" customFormat="1" x14ac:dyDescent="0.3">
      <c r="A274" s="6" t="s">
        <v>3063</v>
      </c>
      <c r="B274" s="26" t="s">
        <v>5343</v>
      </c>
      <c r="C274" s="5" t="s">
        <v>16</v>
      </c>
      <c r="D274" s="4" t="s">
        <v>5367</v>
      </c>
      <c r="E274" s="4" t="s">
        <v>5367</v>
      </c>
      <c r="F274" s="4" t="s">
        <v>5367</v>
      </c>
      <c r="G274" s="4" t="s">
        <v>5367</v>
      </c>
      <c r="H274" s="9">
        <v>1.22</v>
      </c>
    </row>
    <row r="275" spans="1:8" s="3" customFormat="1" x14ac:dyDescent="0.3">
      <c r="A275" s="6" t="s">
        <v>3062</v>
      </c>
      <c r="B275" s="26" t="s">
        <v>3061</v>
      </c>
      <c r="C275" s="5" t="s">
        <v>16</v>
      </c>
      <c r="D275" s="4" t="s">
        <v>5367</v>
      </c>
      <c r="E275" s="4" t="s">
        <v>5367</v>
      </c>
      <c r="F275" s="4" t="s">
        <v>5367</v>
      </c>
      <c r="G275" s="4" t="s">
        <v>5367</v>
      </c>
      <c r="H275" s="9">
        <v>2.15</v>
      </c>
    </row>
    <row r="276" spans="1:8" s="3" customFormat="1" x14ac:dyDescent="0.3">
      <c r="A276" s="6" t="s">
        <v>3060</v>
      </c>
      <c r="B276" s="26" t="s">
        <v>3059</v>
      </c>
      <c r="C276" s="5" t="s">
        <v>10</v>
      </c>
      <c r="D276" s="4" t="s">
        <v>5367</v>
      </c>
      <c r="E276" s="4" t="s">
        <v>5367</v>
      </c>
      <c r="F276" s="4" t="s">
        <v>5367</v>
      </c>
      <c r="G276" s="4" t="s">
        <v>5367</v>
      </c>
      <c r="H276" s="4" t="s">
        <v>5367</v>
      </c>
    </row>
    <row r="277" spans="1:8" s="3" customFormat="1" x14ac:dyDescent="0.3">
      <c r="A277" s="6" t="s">
        <v>3058</v>
      </c>
      <c r="B277" s="26" t="s">
        <v>3057</v>
      </c>
      <c r="C277" s="5" t="s">
        <v>16</v>
      </c>
      <c r="D277" s="9">
        <v>1.37</v>
      </c>
      <c r="E277" s="4" t="s">
        <v>5367</v>
      </c>
      <c r="F277" s="4" t="s">
        <v>5367</v>
      </c>
      <c r="G277" s="4" t="s">
        <v>5367</v>
      </c>
      <c r="H277" s="4" t="s">
        <v>5367</v>
      </c>
    </row>
    <row r="278" spans="1:8" s="3" customFormat="1" x14ac:dyDescent="0.3">
      <c r="A278" s="6" t="s">
        <v>3056</v>
      </c>
      <c r="B278" s="26" t="s">
        <v>3055</v>
      </c>
      <c r="C278" s="5" t="s">
        <v>16</v>
      </c>
      <c r="D278" s="9">
        <v>0.7</v>
      </c>
      <c r="E278" s="4" t="s">
        <v>5367</v>
      </c>
      <c r="F278" s="4" t="s">
        <v>5367</v>
      </c>
      <c r="G278" s="4" t="s">
        <v>5367</v>
      </c>
      <c r="H278" s="4" t="s">
        <v>5367</v>
      </c>
    </row>
    <row r="279" spans="1:8" s="3" customFormat="1" x14ac:dyDescent="0.3">
      <c r="A279" s="6" t="s">
        <v>3054</v>
      </c>
      <c r="B279" s="26" t="s">
        <v>3053</v>
      </c>
      <c r="C279" s="5" t="s">
        <v>16</v>
      </c>
      <c r="D279" s="9">
        <v>0.21</v>
      </c>
      <c r="E279" s="4" t="s">
        <v>5367</v>
      </c>
      <c r="F279" s="4" t="s">
        <v>5367</v>
      </c>
      <c r="G279" s="4" t="s">
        <v>5367</v>
      </c>
      <c r="H279" s="4" t="s">
        <v>5367</v>
      </c>
    </row>
    <row r="280" spans="1:8" s="3" customFormat="1" x14ac:dyDescent="0.3">
      <c r="A280" s="6" t="s">
        <v>3751</v>
      </c>
      <c r="B280" s="26" t="s">
        <v>3750</v>
      </c>
      <c r="C280" s="5" t="s">
        <v>10</v>
      </c>
      <c r="D280" s="9">
        <v>0.73</v>
      </c>
      <c r="E280" s="4" t="s">
        <v>5367</v>
      </c>
      <c r="F280" s="4" t="s">
        <v>5367</v>
      </c>
      <c r="G280" s="4" t="s">
        <v>5367</v>
      </c>
      <c r="H280" s="4" t="s">
        <v>5367</v>
      </c>
    </row>
    <row r="281" spans="1:8" s="3" customFormat="1" x14ac:dyDescent="0.3">
      <c r="A281" s="6" t="s">
        <v>3749</v>
      </c>
      <c r="B281" s="26" t="s">
        <v>3748</v>
      </c>
      <c r="C281" s="5" t="s">
        <v>16</v>
      </c>
      <c r="D281" s="9">
        <v>0.04</v>
      </c>
      <c r="E281" s="4" t="s">
        <v>5367</v>
      </c>
      <c r="F281" s="4" t="s">
        <v>5367</v>
      </c>
      <c r="G281" s="4" t="s">
        <v>5367</v>
      </c>
      <c r="H281" s="4" t="s">
        <v>5367</v>
      </c>
    </row>
    <row r="282" spans="1:8" s="3" customFormat="1" x14ac:dyDescent="0.3">
      <c r="A282" s="6" t="s">
        <v>3052</v>
      </c>
      <c r="B282" s="26" t="s">
        <v>3051</v>
      </c>
      <c r="C282" s="5" t="s">
        <v>5</v>
      </c>
      <c r="D282" s="4">
        <v>5.0599999999999996</v>
      </c>
      <c r="E282" s="4" t="s">
        <v>5367</v>
      </c>
      <c r="F282" s="4" t="s">
        <v>5367</v>
      </c>
      <c r="G282" s="4" t="s">
        <v>5367</v>
      </c>
      <c r="H282" s="4" t="s">
        <v>5367</v>
      </c>
    </row>
    <row r="283" spans="1:8" s="3" customFormat="1" x14ac:dyDescent="0.3">
      <c r="A283" s="6" t="s">
        <v>3050</v>
      </c>
      <c r="B283" s="26" t="s">
        <v>3049</v>
      </c>
      <c r="C283" s="5" t="s">
        <v>16</v>
      </c>
      <c r="D283" s="4" t="s">
        <v>5367</v>
      </c>
      <c r="E283" s="4" t="s">
        <v>5367</v>
      </c>
      <c r="F283" s="4" t="s">
        <v>5367</v>
      </c>
      <c r="G283" s="4" t="s">
        <v>5367</v>
      </c>
      <c r="H283" s="9">
        <v>1.51</v>
      </c>
    </row>
    <row r="284" spans="1:8" s="3" customFormat="1" x14ac:dyDescent="0.3">
      <c r="A284" s="6" t="s">
        <v>3747</v>
      </c>
      <c r="B284" s="26" t="s">
        <v>3746</v>
      </c>
      <c r="C284" s="5" t="s">
        <v>10</v>
      </c>
      <c r="D284" s="4" t="s">
        <v>5367</v>
      </c>
      <c r="E284" s="4" t="s">
        <v>5367</v>
      </c>
      <c r="F284" s="4" t="s">
        <v>5367</v>
      </c>
      <c r="G284" s="4" t="s">
        <v>5367</v>
      </c>
      <c r="H284" s="9">
        <v>2.96</v>
      </c>
    </row>
    <row r="285" spans="1:8" s="3" customFormat="1" x14ac:dyDescent="0.3">
      <c r="A285" s="6" t="s">
        <v>3745</v>
      </c>
      <c r="B285" s="26" t="s">
        <v>3744</v>
      </c>
      <c r="C285" s="5" t="s">
        <v>10</v>
      </c>
      <c r="D285" s="4" t="s">
        <v>5367</v>
      </c>
      <c r="E285" s="4" t="s">
        <v>5367</v>
      </c>
      <c r="F285" s="4" t="s">
        <v>5367</v>
      </c>
      <c r="G285" s="4" t="s">
        <v>5367</v>
      </c>
      <c r="H285" s="9">
        <v>2.5</v>
      </c>
    </row>
    <row r="286" spans="1:8" s="3" customFormat="1" x14ac:dyDescent="0.3">
      <c r="A286" s="6" t="s">
        <v>3743</v>
      </c>
      <c r="B286" s="26" t="s">
        <v>3742</v>
      </c>
      <c r="C286" s="5" t="s">
        <v>10</v>
      </c>
      <c r="D286" s="4" t="s">
        <v>5367</v>
      </c>
      <c r="E286" s="4" t="s">
        <v>5367</v>
      </c>
      <c r="F286" s="4" t="s">
        <v>5367</v>
      </c>
      <c r="G286" s="4" t="s">
        <v>5367</v>
      </c>
      <c r="H286" s="9">
        <v>1.87</v>
      </c>
    </row>
    <row r="287" spans="1:8" s="3" customFormat="1" x14ac:dyDescent="0.3">
      <c r="A287" s="6" t="s">
        <v>3048</v>
      </c>
      <c r="B287" s="26" t="s">
        <v>3047</v>
      </c>
      <c r="C287" s="5" t="s">
        <v>16</v>
      </c>
      <c r="D287" s="4" t="s">
        <v>5367</v>
      </c>
      <c r="E287" s="4" t="s">
        <v>5367</v>
      </c>
      <c r="F287" s="4" t="s">
        <v>5367</v>
      </c>
      <c r="G287" s="4" t="s">
        <v>5367</v>
      </c>
      <c r="H287" s="9">
        <v>0.67</v>
      </c>
    </row>
    <row r="288" spans="1:8" s="3" customFormat="1" x14ac:dyDescent="0.3">
      <c r="A288" s="6" t="s">
        <v>3046</v>
      </c>
      <c r="B288" s="26" t="s">
        <v>3045</v>
      </c>
      <c r="C288" s="5" t="s">
        <v>16</v>
      </c>
      <c r="D288" s="4" t="s">
        <v>5367</v>
      </c>
      <c r="E288" s="4" t="s">
        <v>5367</v>
      </c>
      <c r="F288" s="4" t="s">
        <v>5367</v>
      </c>
      <c r="G288" s="4" t="s">
        <v>5367</v>
      </c>
      <c r="H288" s="9">
        <v>1.1399999999999999</v>
      </c>
    </row>
    <row r="289" spans="1:8" s="3" customFormat="1" x14ac:dyDescent="0.3">
      <c r="A289" s="6" t="s">
        <v>3044</v>
      </c>
      <c r="B289" s="26" t="s">
        <v>3043</v>
      </c>
      <c r="C289" s="5" t="s">
        <v>16</v>
      </c>
      <c r="D289" s="4">
        <v>1.46</v>
      </c>
      <c r="E289" s="4" t="s">
        <v>5367</v>
      </c>
      <c r="F289" s="4" t="s">
        <v>5367</v>
      </c>
      <c r="G289" s="4" t="s">
        <v>5367</v>
      </c>
      <c r="H289" s="4" t="s">
        <v>5367</v>
      </c>
    </row>
    <row r="290" spans="1:8" s="3" customFormat="1" x14ac:dyDescent="0.3">
      <c r="A290" s="6" t="s">
        <v>4572</v>
      </c>
      <c r="B290" s="26" t="s">
        <v>2451</v>
      </c>
      <c r="C290" s="5" t="s">
        <v>16</v>
      </c>
      <c r="D290" s="4">
        <v>1.1499999999999999</v>
      </c>
      <c r="E290" s="4" t="s">
        <v>5367</v>
      </c>
      <c r="F290" s="4" t="s">
        <v>5367</v>
      </c>
      <c r="G290" s="4" t="s">
        <v>5367</v>
      </c>
      <c r="H290" s="4" t="s">
        <v>5367</v>
      </c>
    </row>
    <row r="291" spans="1:8" s="3" customFormat="1" x14ac:dyDescent="0.3">
      <c r="A291" s="6" t="s">
        <v>3042</v>
      </c>
      <c r="B291" s="26" t="s">
        <v>3041</v>
      </c>
      <c r="C291" s="5" t="s">
        <v>16</v>
      </c>
      <c r="D291" s="4">
        <v>0.92</v>
      </c>
      <c r="E291" s="4" t="s">
        <v>5367</v>
      </c>
      <c r="F291" s="4" t="s">
        <v>5367</v>
      </c>
      <c r="G291" s="4" t="s">
        <v>5367</v>
      </c>
      <c r="H291" s="4" t="s">
        <v>5367</v>
      </c>
    </row>
    <row r="292" spans="1:8" s="3" customFormat="1" x14ac:dyDescent="0.3">
      <c r="A292" s="6" t="s">
        <v>3040</v>
      </c>
      <c r="B292" s="26" t="s">
        <v>3039</v>
      </c>
      <c r="C292" s="5" t="s">
        <v>16</v>
      </c>
      <c r="D292" s="4">
        <v>3.47</v>
      </c>
      <c r="E292" s="4" t="s">
        <v>5367</v>
      </c>
      <c r="F292" s="4" t="s">
        <v>5367</v>
      </c>
      <c r="G292" s="4" t="s">
        <v>5367</v>
      </c>
      <c r="H292" s="4" t="s">
        <v>5367</v>
      </c>
    </row>
    <row r="293" spans="1:8" s="3" customFormat="1" x14ac:dyDescent="0.3">
      <c r="A293" s="6" t="s">
        <v>3741</v>
      </c>
      <c r="B293" s="26" t="s">
        <v>3740</v>
      </c>
      <c r="C293" s="5" t="s">
        <v>10</v>
      </c>
      <c r="D293" s="4" t="s">
        <v>5367</v>
      </c>
      <c r="E293" s="4" t="s">
        <v>5367</v>
      </c>
      <c r="F293" s="4" t="s">
        <v>5367</v>
      </c>
      <c r="G293" s="4" t="s">
        <v>5367</v>
      </c>
      <c r="H293" s="9">
        <v>0.4</v>
      </c>
    </row>
    <row r="294" spans="1:8" s="3" customFormat="1" x14ac:dyDescent="0.3">
      <c r="A294" s="6" t="s">
        <v>3038</v>
      </c>
      <c r="B294" s="26" t="s">
        <v>3037</v>
      </c>
      <c r="C294" s="5" t="s">
        <v>16</v>
      </c>
      <c r="D294" s="4">
        <v>3.45</v>
      </c>
      <c r="E294" s="4" t="s">
        <v>5367</v>
      </c>
      <c r="F294" s="4" t="s">
        <v>5367</v>
      </c>
      <c r="G294" s="4" t="s">
        <v>5367</v>
      </c>
      <c r="H294" s="4" t="s">
        <v>5367</v>
      </c>
    </row>
    <row r="295" spans="1:8" s="3" customFormat="1" x14ac:dyDescent="0.3">
      <c r="A295" s="6" t="s">
        <v>3036</v>
      </c>
      <c r="B295" s="26" t="s">
        <v>3035</v>
      </c>
      <c r="C295" s="5" t="s">
        <v>16</v>
      </c>
      <c r="D295" s="4">
        <v>0.66</v>
      </c>
      <c r="E295" s="4" t="s">
        <v>5367</v>
      </c>
      <c r="F295" s="4" t="s">
        <v>5367</v>
      </c>
      <c r="G295" s="4" t="s">
        <v>5367</v>
      </c>
      <c r="H295" s="4" t="s">
        <v>5367</v>
      </c>
    </row>
    <row r="296" spans="1:8" s="3" customFormat="1" x14ac:dyDescent="0.3">
      <c r="A296" s="6" t="s">
        <v>3034</v>
      </c>
      <c r="B296" s="26" t="s">
        <v>3033</v>
      </c>
      <c r="C296" s="5" t="s">
        <v>16</v>
      </c>
      <c r="D296" s="4">
        <v>36.6</v>
      </c>
      <c r="E296" s="4" t="s">
        <v>5367</v>
      </c>
      <c r="F296" s="4" t="s">
        <v>5367</v>
      </c>
      <c r="G296" s="4" t="s">
        <v>5367</v>
      </c>
      <c r="H296" s="4" t="s">
        <v>5367</v>
      </c>
    </row>
    <row r="297" spans="1:8" s="3" customFormat="1" x14ac:dyDescent="0.3">
      <c r="A297" s="6" t="s">
        <v>3032</v>
      </c>
      <c r="B297" s="26" t="s">
        <v>3031</v>
      </c>
      <c r="C297" s="5" t="s">
        <v>16</v>
      </c>
      <c r="D297" s="4">
        <v>37.299999999999997</v>
      </c>
      <c r="E297" s="4" t="s">
        <v>5367</v>
      </c>
      <c r="F297" s="4" t="s">
        <v>5367</v>
      </c>
      <c r="G297" s="4" t="s">
        <v>5367</v>
      </c>
      <c r="H297" s="4" t="s">
        <v>5367</v>
      </c>
    </row>
    <row r="298" spans="1:8" s="3" customFormat="1" x14ac:dyDescent="0.3">
      <c r="A298" s="6" t="s">
        <v>3030</v>
      </c>
      <c r="B298" s="26" t="s">
        <v>3029</v>
      </c>
      <c r="C298" s="5" t="s">
        <v>16</v>
      </c>
      <c r="D298" s="4">
        <v>38</v>
      </c>
      <c r="E298" s="4" t="s">
        <v>5367</v>
      </c>
      <c r="F298" s="4" t="s">
        <v>5367</v>
      </c>
      <c r="G298" s="4" t="s">
        <v>5367</v>
      </c>
      <c r="H298" s="4" t="s">
        <v>5367</v>
      </c>
    </row>
    <row r="299" spans="1:8" s="3" customFormat="1" x14ac:dyDescent="0.3">
      <c r="A299" s="6" t="s">
        <v>3028</v>
      </c>
      <c r="B299" s="26" t="s">
        <v>3027</v>
      </c>
      <c r="C299" s="5" t="s">
        <v>16</v>
      </c>
      <c r="D299" s="4">
        <v>38.729999999999997</v>
      </c>
      <c r="E299" s="4" t="s">
        <v>5367</v>
      </c>
      <c r="F299" s="4" t="s">
        <v>5367</v>
      </c>
      <c r="G299" s="4" t="s">
        <v>5367</v>
      </c>
      <c r="H299" s="4" t="s">
        <v>5367</v>
      </c>
    </row>
    <row r="300" spans="1:8" s="3" customFormat="1" x14ac:dyDescent="0.3">
      <c r="A300" s="6" t="s">
        <v>3026</v>
      </c>
      <c r="B300" s="26" t="s">
        <v>3025</v>
      </c>
      <c r="C300" s="5" t="s">
        <v>16</v>
      </c>
      <c r="D300" s="4">
        <v>39.44</v>
      </c>
      <c r="E300" s="4" t="s">
        <v>5367</v>
      </c>
      <c r="F300" s="4" t="s">
        <v>5367</v>
      </c>
      <c r="G300" s="4" t="s">
        <v>5367</v>
      </c>
      <c r="H300" s="4" t="s">
        <v>5367</v>
      </c>
    </row>
    <row r="301" spans="1:8" s="3" customFormat="1" x14ac:dyDescent="0.3">
      <c r="A301" s="6" t="s">
        <v>3024</v>
      </c>
      <c r="B301" s="26" t="s">
        <v>3023</v>
      </c>
      <c r="C301" s="5" t="s">
        <v>16</v>
      </c>
      <c r="D301" s="4" t="s">
        <v>5367</v>
      </c>
      <c r="E301" s="4">
        <v>0.28000000000000003</v>
      </c>
      <c r="F301" s="4" t="s">
        <v>5367</v>
      </c>
      <c r="G301" s="4">
        <v>1.59</v>
      </c>
      <c r="H301" s="4" t="s">
        <v>5367</v>
      </c>
    </row>
    <row r="302" spans="1:8" s="3" customFormat="1" x14ac:dyDescent="0.3">
      <c r="A302" s="6" t="s">
        <v>3739</v>
      </c>
      <c r="B302" s="26" t="s">
        <v>3738</v>
      </c>
      <c r="C302" s="5" t="s">
        <v>10</v>
      </c>
      <c r="D302" s="4">
        <v>0.36</v>
      </c>
      <c r="E302" s="4" t="s">
        <v>5367</v>
      </c>
      <c r="F302" s="4" t="s">
        <v>5367</v>
      </c>
      <c r="G302" s="4" t="s">
        <v>5367</v>
      </c>
      <c r="H302" s="4" t="s">
        <v>5367</v>
      </c>
    </row>
    <row r="303" spans="1:8" s="3" customFormat="1" x14ac:dyDescent="0.3">
      <c r="A303" s="6" t="s">
        <v>3737</v>
      </c>
      <c r="B303" s="26" t="s">
        <v>3736</v>
      </c>
      <c r="C303" s="5" t="s">
        <v>10</v>
      </c>
      <c r="D303" s="4">
        <v>0.65</v>
      </c>
      <c r="E303" s="4" t="s">
        <v>5367</v>
      </c>
      <c r="F303" s="4" t="s">
        <v>5367</v>
      </c>
      <c r="G303" s="4" t="s">
        <v>5367</v>
      </c>
      <c r="H303" s="4" t="s">
        <v>5367</v>
      </c>
    </row>
    <row r="304" spans="1:8" s="3" customFormat="1" x14ac:dyDescent="0.3">
      <c r="A304" s="6" t="s">
        <v>3735</v>
      </c>
      <c r="B304" s="26" t="s">
        <v>3734</v>
      </c>
      <c r="C304" s="5" t="s">
        <v>10</v>
      </c>
      <c r="D304" s="4">
        <v>1.34</v>
      </c>
      <c r="E304" s="4" t="s">
        <v>5367</v>
      </c>
      <c r="F304" s="4" t="s">
        <v>5367</v>
      </c>
      <c r="G304" s="4" t="s">
        <v>5367</v>
      </c>
      <c r="H304" s="4" t="s">
        <v>5367</v>
      </c>
    </row>
    <row r="305" spans="1:8" s="3" customFormat="1" x14ac:dyDescent="0.3">
      <c r="A305" s="6" t="s">
        <v>3733</v>
      </c>
      <c r="B305" s="26" t="s">
        <v>3732</v>
      </c>
      <c r="C305" s="5" t="s">
        <v>10</v>
      </c>
      <c r="D305" s="4">
        <v>0.6</v>
      </c>
      <c r="E305" s="4" t="s">
        <v>5367</v>
      </c>
      <c r="F305" s="4" t="s">
        <v>5367</v>
      </c>
      <c r="G305" s="4" t="s">
        <v>5367</v>
      </c>
      <c r="H305" s="4" t="s">
        <v>5367</v>
      </c>
    </row>
    <row r="306" spans="1:8" s="3" customFormat="1" x14ac:dyDescent="0.3">
      <c r="A306" s="6" t="s">
        <v>3731</v>
      </c>
      <c r="B306" s="26" t="s">
        <v>3730</v>
      </c>
      <c r="C306" s="5" t="s">
        <v>10</v>
      </c>
      <c r="D306" s="4">
        <v>0.41</v>
      </c>
      <c r="E306" s="4" t="s">
        <v>5367</v>
      </c>
      <c r="F306" s="4" t="s">
        <v>5367</v>
      </c>
      <c r="G306" s="4" t="s">
        <v>5367</v>
      </c>
      <c r="H306" s="4" t="s">
        <v>5367</v>
      </c>
    </row>
    <row r="307" spans="1:8" s="3" customFormat="1" x14ac:dyDescent="0.3">
      <c r="A307" s="6" t="s">
        <v>3729</v>
      </c>
      <c r="B307" s="26" t="s">
        <v>3728</v>
      </c>
      <c r="C307" s="5" t="s">
        <v>10</v>
      </c>
      <c r="D307" s="4">
        <v>2.61</v>
      </c>
      <c r="E307" s="4" t="s">
        <v>5367</v>
      </c>
      <c r="F307" s="4" t="s">
        <v>5367</v>
      </c>
      <c r="G307" s="4" t="s">
        <v>5367</v>
      </c>
      <c r="H307" s="4" t="s">
        <v>5367</v>
      </c>
    </row>
    <row r="308" spans="1:8" s="3" customFormat="1" x14ac:dyDescent="0.3">
      <c r="A308" s="6" t="s">
        <v>3727</v>
      </c>
      <c r="B308" s="26" t="s">
        <v>3502</v>
      </c>
      <c r="C308" s="5" t="s">
        <v>10</v>
      </c>
      <c r="D308" s="4">
        <v>0.32</v>
      </c>
      <c r="E308" s="4" t="s">
        <v>5367</v>
      </c>
      <c r="F308" s="4" t="s">
        <v>5367</v>
      </c>
      <c r="G308" s="4" t="s">
        <v>5367</v>
      </c>
      <c r="H308" s="4" t="s">
        <v>5367</v>
      </c>
    </row>
    <row r="309" spans="1:8" s="3" customFormat="1" x14ac:dyDescent="0.3">
      <c r="A309" s="6" t="s">
        <v>3726</v>
      </c>
      <c r="B309" s="26" t="s">
        <v>3725</v>
      </c>
      <c r="C309" s="5" t="s">
        <v>10</v>
      </c>
      <c r="D309" s="4">
        <v>0.39</v>
      </c>
      <c r="E309" s="4" t="s">
        <v>5367</v>
      </c>
      <c r="F309" s="4" t="s">
        <v>5367</v>
      </c>
      <c r="G309" s="4" t="s">
        <v>5367</v>
      </c>
      <c r="H309" s="4" t="s">
        <v>5367</v>
      </c>
    </row>
    <row r="310" spans="1:8" s="3" customFormat="1" x14ac:dyDescent="0.3">
      <c r="A310" s="6" t="s">
        <v>3724</v>
      </c>
      <c r="B310" s="26" t="s">
        <v>3723</v>
      </c>
      <c r="C310" s="5" t="s">
        <v>10</v>
      </c>
      <c r="D310" s="4" t="s">
        <v>5367</v>
      </c>
      <c r="E310" s="4" t="s">
        <v>5367</v>
      </c>
      <c r="F310" s="4" t="s">
        <v>5367</v>
      </c>
      <c r="G310" s="4" t="s">
        <v>5367</v>
      </c>
      <c r="H310" s="9">
        <v>0.77</v>
      </c>
    </row>
    <row r="311" spans="1:8" s="3" customFormat="1" x14ac:dyDescent="0.3">
      <c r="A311" s="6" t="s">
        <v>3722</v>
      </c>
      <c r="B311" s="26" t="s">
        <v>3721</v>
      </c>
      <c r="C311" s="5" t="s">
        <v>10</v>
      </c>
      <c r="D311" s="4">
        <v>0.36</v>
      </c>
      <c r="E311" s="4" t="s">
        <v>5367</v>
      </c>
      <c r="F311" s="4" t="s">
        <v>5367</v>
      </c>
      <c r="G311" s="4" t="s">
        <v>5367</v>
      </c>
      <c r="H311" s="4" t="s">
        <v>5367</v>
      </c>
    </row>
    <row r="312" spans="1:8" s="3" customFormat="1" x14ac:dyDescent="0.3">
      <c r="A312" s="6" t="s">
        <v>3720</v>
      </c>
      <c r="B312" s="26" t="s">
        <v>3719</v>
      </c>
      <c r="C312" s="5" t="s">
        <v>10</v>
      </c>
      <c r="D312" s="4">
        <v>0.37</v>
      </c>
      <c r="E312" s="4" t="s">
        <v>5367</v>
      </c>
      <c r="F312" s="4" t="s">
        <v>5367</v>
      </c>
      <c r="G312" s="4" t="s">
        <v>5367</v>
      </c>
      <c r="H312" s="4" t="s">
        <v>5367</v>
      </c>
    </row>
    <row r="313" spans="1:8" s="3" customFormat="1" x14ac:dyDescent="0.3">
      <c r="A313" s="6" t="s">
        <v>3718</v>
      </c>
      <c r="B313" s="26" t="s">
        <v>3717</v>
      </c>
      <c r="C313" s="5" t="s">
        <v>10</v>
      </c>
      <c r="D313" s="4">
        <v>0.42</v>
      </c>
      <c r="E313" s="4" t="s">
        <v>5367</v>
      </c>
      <c r="F313" s="4" t="s">
        <v>5367</v>
      </c>
      <c r="G313" s="4" t="s">
        <v>5367</v>
      </c>
      <c r="H313" s="4" t="s">
        <v>5367</v>
      </c>
    </row>
    <row r="314" spans="1:8" s="3" customFormat="1" x14ac:dyDescent="0.3">
      <c r="A314" s="6" t="s">
        <v>3716</v>
      </c>
      <c r="B314" s="26" t="s">
        <v>3715</v>
      </c>
      <c r="C314" s="5" t="s">
        <v>10</v>
      </c>
      <c r="D314" s="4">
        <v>0.66</v>
      </c>
      <c r="E314" s="4" t="s">
        <v>5367</v>
      </c>
      <c r="F314" s="4" t="s">
        <v>5367</v>
      </c>
      <c r="G314" s="4" t="s">
        <v>5367</v>
      </c>
      <c r="H314" s="4" t="s">
        <v>5367</v>
      </c>
    </row>
    <row r="315" spans="1:8" s="3" customFormat="1" x14ac:dyDescent="0.3">
      <c r="A315" s="6" t="s">
        <v>3714</v>
      </c>
      <c r="B315" s="26" t="s">
        <v>3713</v>
      </c>
      <c r="C315" s="5" t="s">
        <v>10</v>
      </c>
      <c r="D315" s="4" t="s">
        <v>5367</v>
      </c>
      <c r="E315" s="4" t="s">
        <v>5367</v>
      </c>
      <c r="F315" s="4" t="s">
        <v>5367</v>
      </c>
      <c r="G315" s="4" t="s">
        <v>5367</v>
      </c>
      <c r="H315" s="9">
        <v>0.67</v>
      </c>
    </row>
    <row r="316" spans="1:8" s="3" customFormat="1" x14ac:dyDescent="0.3">
      <c r="A316" s="6" t="s">
        <v>3712</v>
      </c>
      <c r="B316" s="26" t="s">
        <v>3711</v>
      </c>
      <c r="C316" s="5" t="s">
        <v>10</v>
      </c>
      <c r="D316" s="4">
        <v>0.28000000000000003</v>
      </c>
      <c r="E316" s="4" t="s">
        <v>5367</v>
      </c>
      <c r="F316" s="4" t="s">
        <v>5367</v>
      </c>
      <c r="G316" s="4" t="s">
        <v>5367</v>
      </c>
      <c r="H316" s="4" t="s">
        <v>5367</v>
      </c>
    </row>
    <row r="317" spans="1:8" s="3" customFormat="1" x14ac:dyDescent="0.3">
      <c r="A317" s="6" t="s">
        <v>3710</v>
      </c>
      <c r="B317" s="26" t="s">
        <v>3709</v>
      </c>
      <c r="C317" s="5" t="s">
        <v>10</v>
      </c>
      <c r="D317" s="4">
        <v>0.37</v>
      </c>
      <c r="E317" s="4" t="s">
        <v>5367</v>
      </c>
      <c r="F317" s="4" t="s">
        <v>5367</v>
      </c>
      <c r="G317" s="4" t="s">
        <v>5367</v>
      </c>
      <c r="H317" s="4" t="s">
        <v>5367</v>
      </c>
    </row>
    <row r="318" spans="1:8" s="3" customFormat="1" x14ac:dyDescent="0.3">
      <c r="A318" s="6" t="s">
        <v>3708</v>
      </c>
      <c r="B318" s="26" t="s">
        <v>3707</v>
      </c>
      <c r="C318" s="5" t="s">
        <v>10</v>
      </c>
      <c r="D318" s="4" t="s">
        <v>5367</v>
      </c>
      <c r="E318" s="4" t="s">
        <v>5367</v>
      </c>
      <c r="F318" s="4" t="s">
        <v>5367</v>
      </c>
      <c r="G318" s="4" t="s">
        <v>5367</v>
      </c>
      <c r="H318" s="9">
        <v>0.36</v>
      </c>
    </row>
    <row r="319" spans="1:8" s="3" customFormat="1" x14ac:dyDescent="0.3">
      <c r="A319" s="6" t="s">
        <v>3706</v>
      </c>
      <c r="B319" s="26" t="s">
        <v>3705</v>
      </c>
      <c r="C319" s="5" t="s">
        <v>10</v>
      </c>
      <c r="D319" s="4">
        <v>0.62</v>
      </c>
      <c r="E319" s="4" t="s">
        <v>5367</v>
      </c>
      <c r="F319" s="4" t="s">
        <v>5367</v>
      </c>
      <c r="G319" s="4" t="s">
        <v>5367</v>
      </c>
      <c r="H319" s="4" t="s">
        <v>5367</v>
      </c>
    </row>
    <row r="320" spans="1:8" s="3" customFormat="1" x14ac:dyDescent="0.3">
      <c r="A320" s="6" t="s">
        <v>3704</v>
      </c>
      <c r="B320" s="26" t="s">
        <v>3703</v>
      </c>
      <c r="C320" s="5" t="s">
        <v>10</v>
      </c>
      <c r="D320" s="4">
        <v>1.1499999999999999</v>
      </c>
      <c r="E320" s="4" t="s">
        <v>5367</v>
      </c>
      <c r="F320" s="4" t="s">
        <v>5367</v>
      </c>
      <c r="G320" s="4" t="s">
        <v>5367</v>
      </c>
      <c r="H320" s="4" t="s">
        <v>5367</v>
      </c>
    </row>
    <row r="321" spans="1:8" s="3" customFormat="1" x14ac:dyDescent="0.3">
      <c r="A321" s="6" t="s">
        <v>3702</v>
      </c>
      <c r="B321" s="26" t="s">
        <v>3701</v>
      </c>
      <c r="C321" s="5" t="s">
        <v>10</v>
      </c>
      <c r="D321" s="4" t="s">
        <v>5367</v>
      </c>
      <c r="E321" s="4" t="s">
        <v>5367</v>
      </c>
      <c r="F321" s="4" t="s">
        <v>5367</v>
      </c>
      <c r="G321" s="4" t="s">
        <v>5367</v>
      </c>
      <c r="H321" s="9">
        <v>0.83</v>
      </c>
    </row>
    <row r="322" spans="1:8" s="3" customFormat="1" x14ac:dyDescent="0.3">
      <c r="A322" s="6" t="s">
        <v>3700</v>
      </c>
      <c r="B322" s="26" t="s">
        <v>3699</v>
      </c>
      <c r="C322" s="5" t="s">
        <v>10</v>
      </c>
      <c r="D322" s="4">
        <v>2.77</v>
      </c>
      <c r="E322" s="4" t="s">
        <v>5367</v>
      </c>
      <c r="F322" s="4" t="s">
        <v>5367</v>
      </c>
      <c r="G322" s="4" t="s">
        <v>5367</v>
      </c>
      <c r="H322" s="4" t="s">
        <v>5367</v>
      </c>
    </row>
    <row r="323" spans="1:8" s="3" customFormat="1" x14ac:dyDescent="0.3">
      <c r="A323" s="6" t="s">
        <v>3698</v>
      </c>
      <c r="B323" s="26" t="s">
        <v>3697</v>
      </c>
      <c r="C323" s="5" t="s">
        <v>10</v>
      </c>
      <c r="D323" s="4">
        <v>0.74</v>
      </c>
      <c r="E323" s="4" t="s">
        <v>5367</v>
      </c>
      <c r="F323" s="4" t="s">
        <v>5367</v>
      </c>
      <c r="G323" s="4" t="s">
        <v>5367</v>
      </c>
      <c r="H323" s="4" t="s">
        <v>5367</v>
      </c>
    </row>
    <row r="324" spans="1:8" s="3" customFormat="1" x14ac:dyDescent="0.3">
      <c r="A324" s="6" t="s">
        <v>3696</v>
      </c>
      <c r="B324" s="26" t="s">
        <v>3695</v>
      </c>
      <c r="C324" s="5" t="s">
        <v>10</v>
      </c>
      <c r="D324" s="4" t="s">
        <v>5367</v>
      </c>
      <c r="E324" s="4" t="s">
        <v>5367</v>
      </c>
      <c r="F324" s="4" t="s">
        <v>5367</v>
      </c>
      <c r="G324" s="4" t="s">
        <v>5367</v>
      </c>
      <c r="H324" s="9">
        <v>0.46</v>
      </c>
    </row>
    <row r="325" spans="1:8" s="3" customFormat="1" x14ac:dyDescent="0.3">
      <c r="A325" s="6" t="s">
        <v>3694</v>
      </c>
      <c r="B325" s="26" t="s">
        <v>3693</v>
      </c>
      <c r="C325" s="5" t="s">
        <v>10</v>
      </c>
      <c r="D325" s="4">
        <v>1.02</v>
      </c>
      <c r="E325" s="4" t="s">
        <v>5367</v>
      </c>
      <c r="F325" s="4" t="s">
        <v>5367</v>
      </c>
      <c r="G325" s="4" t="s">
        <v>5367</v>
      </c>
      <c r="H325" s="4" t="s">
        <v>5367</v>
      </c>
    </row>
    <row r="326" spans="1:8" s="3" customFormat="1" x14ac:dyDescent="0.3">
      <c r="A326" s="6" t="s">
        <v>3692</v>
      </c>
      <c r="B326" s="26" t="s">
        <v>3691</v>
      </c>
      <c r="C326" s="5" t="s">
        <v>10</v>
      </c>
      <c r="D326" s="4">
        <v>1.1000000000000001</v>
      </c>
      <c r="E326" s="4" t="s">
        <v>5367</v>
      </c>
      <c r="F326" s="4" t="s">
        <v>5367</v>
      </c>
      <c r="G326" s="4" t="s">
        <v>5367</v>
      </c>
      <c r="H326" s="4" t="s">
        <v>5367</v>
      </c>
    </row>
    <row r="327" spans="1:8" s="3" customFormat="1" x14ac:dyDescent="0.3">
      <c r="A327" s="6" t="s">
        <v>3690</v>
      </c>
      <c r="B327" s="26" t="s">
        <v>3689</v>
      </c>
      <c r="C327" s="5" t="s">
        <v>10</v>
      </c>
      <c r="D327" s="4">
        <v>0.3</v>
      </c>
      <c r="E327" s="4" t="s">
        <v>5367</v>
      </c>
      <c r="F327" s="4" t="s">
        <v>5367</v>
      </c>
      <c r="G327" s="4" t="s">
        <v>5367</v>
      </c>
      <c r="H327" s="4" t="s">
        <v>5367</v>
      </c>
    </row>
    <row r="328" spans="1:8" s="3" customFormat="1" x14ac:dyDescent="0.3">
      <c r="A328" s="6" t="s">
        <v>3688</v>
      </c>
      <c r="B328" s="26" t="s">
        <v>3687</v>
      </c>
      <c r="C328" s="5" t="s">
        <v>10</v>
      </c>
      <c r="D328" s="4">
        <v>1.06</v>
      </c>
      <c r="E328" s="4" t="s">
        <v>5367</v>
      </c>
      <c r="F328" s="4" t="s">
        <v>5367</v>
      </c>
      <c r="G328" s="4" t="s">
        <v>5367</v>
      </c>
      <c r="H328" s="4" t="s">
        <v>5367</v>
      </c>
    </row>
    <row r="329" spans="1:8" s="3" customFormat="1" x14ac:dyDescent="0.3">
      <c r="A329" s="6" t="s">
        <v>3686</v>
      </c>
      <c r="B329" s="26" t="s">
        <v>3685</v>
      </c>
      <c r="C329" s="5" t="s">
        <v>10</v>
      </c>
      <c r="D329" s="4">
        <v>0.34</v>
      </c>
      <c r="E329" s="4" t="s">
        <v>5367</v>
      </c>
      <c r="F329" s="4" t="s">
        <v>5367</v>
      </c>
      <c r="G329" s="4" t="s">
        <v>5367</v>
      </c>
      <c r="H329" s="4" t="s">
        <v>5367</v>
      </c>
    </row>
    <row r="330" spans="1:8" s="3" customFormat="1" x14ac:dyDescent="0.3">
      <c r="A330" s="6" t="s">
        <v>3684</v>
      </c>
      <c r="B330" s="26" t="s">
        <v>3683</v>
      </c>
      <c r="C330" s="5" t="s">
        <v>10</v>
      </c>
      <c r="D330" s="4" t="s">
        <v>5367</v>
      </c>
      <c r="E330" s="4" t="s">
        <v>5367</v>
      </c>
      <c r="F330" s="4" t="s">
        <v>5367</v>
      </c>
      <c r="G330" s="4" t="s">
        <v>5367</v>
      </c>
      <c r="H330" s="9">
        <v>0.59</v>
      </c>
    </row>
    <row r="331" spans="1:8" s="3" customFormat="1" x14ac:dyDescent="0.3">
      <c r="A331" s="6" t="s">
        <v>3682</v>
      </c>
      <c r="B331" s="26" t="s">
        <v>3681</v>
      </c>
      <c r="C331" s="5" t="s">
        <v>10</v>
      </c>
      <c r="D331" s="4" t="s">
        <v>5367</v>
      </c>
      <c r="E331" s="4" t="s">
        <v>5367</v>
      </c>
      <c r="F331" s="4" t="s">
        <v>5367</v>
      </c>
      <c r="G331" s="4" t="s">
        <v>5367</v>
      </c>
      <c r="H331" s="9">
        <v>0.45</v>
      </c>
    </row>
    <row r="332" spans="1:8" s="3" customFormat="1" x14ac:dyDescent="0.3">
      <c r="A332" s="6" t="s">
        <v>3680</v>
      </c>
      <c r="B332" s="26" t="s">
        <v>3679</v>
      </c>
      <c r="C332" s="5" t="s">
        <v>10</v>
      </c>
      <c r="D332" s="4" t="s">
        <v>5367</v>
      </c>
      <c r="E332" s="4" t="s">
        <v>5367</v>
      </c>
      <c r="F332" s="4" t="s">
        <v>5367</v>
      </c>
      <c r="G332" s="4" t="s">
        <v>5367</v>
      </c>
      <c r="H332" s="9">
        <v>0.67</v>
      </c>
    </row>
    <row r="333" spans="1:8" s="3" customFormat="1" x14ac:dyDescent="0.3">
      <c r="A333" s="6" t="s">
        <v>3678</v>
      </c>
      <c r="B333" s="26" t="s">
        <v>3677</v>
      </c>
      <c r="C333" s="5" t="s">
        <v>10</v>
      </c>
      <c r="D333" s="4" t="s">
        <v>5367</v>
      </c>
      <c r="E333" s="4" t="s">
        <v>5367</v>
      </c>
      <c r="F333" s="4" t="s">
        <v>5367</v>
      </c>
      <c r="G333" s="4" t="s">
        <v>5367</v>
      </c>
      <c r="H333" s="9">
        <v>1.01</v>
      </c>
    </row>
    <row r="334" spans="1:8" s="3" customFormat="1" x14ac:dyDescent="0.3">
      <c r="A334" s="6" t="s">
        <v>3676</v>
      </c>
      <c r="B334" s="26" t="s">
        <v>3675</v>
      </c>
      <c r="C334" s="5" t="s">
        <v>10</v>
      </c>
      <c r="D334" s="4" t="s">
        <v>5367</v>
      </c>
      <c r="E334" s="4" t="s">
        <v>5367</v>
      </c>
      <c r="F334" s="4" t="s">
        <v>5367</v>
      </c>
      <c r="G334" s="4" t="s">
        <v>5367</v>
      </c>
      <c r="H334" s="9">
        <v>0.81</v>
      </c>
    </row>
    <row r="335" spans="1:8" s="3" customFormat="1" x14ac:dyDescent="0.3">
      <c r="A335" s="6" t="s">
        <v>3674</v>
      </c>
      <c r="B335" s="26" t="s">
        <v>5326</v>
      </c>
      <c r="C335" s="5" t="s">
        <v>10</v>
      </c>
      <c r="D335" s="4">
        <v>0.38</v>
      </c>
      <c r="E335" s="4" t="s">
        <v>5367</v>
      </c>
      <c r="F335" s="4" t="s">
        <v>5367</v>
      </c>
      <c r="G335" s="4" t="s">
        <v>5367</v>
      </c>
      <c r="H335" s="4" t="s">
        <v>5367</v>
      </c>
    </row>
    <row r="336" spans="1:8" s="3" customFormat="1" x14ac:dyDescent="0.3">
      <c r="A336" s="6" t="s">
        <v>3673</v>
      </c>
      <c r="B336" s="26" t="s">
        <v>3672</v>
      </c>
      <c r="C336" s="5" t="s">
        <v>10</v>
      </c>
      <c r="D336" s="4">
        <v>0.63</v>
      </c>
      <c r="E336" s="4" t="s">
        <v>5367</v>
      </c>
      <c r="F336" s="4" t="s">
        <v>5367</v>
      </c>
      <c r="G336" s="4" t="s">
        <v>5367</v>
      </c>
      <c r="H336" s="4" t="s">
        <v>5367</v>
      </c>
    </row>
    <row r="337" spans="1:8" s="3" customFormat="1" x14ac:dyDescent="0.3">
      <c r="A337" s="6" t="s">
        <v>3671</v>
      </c>
      <c r="B337" s="26" t="s">
        <v>3670</v>
      </c>
      <c r="C337" s="5" t="s">
        <v>10</v>
      </c>
      <c r="D337" s="4">
        <v>0.74</v>
      </c>
      <c r="E337" s="4" t="s">
        <v>5367</v>
      </c>
      <c r="F337" s="4" t="s">
        <v>5367</v>
      </c>
      <c r="G337" s="4" t="s">
        <v>5367</v>
      </c>
      <c r="H337" s="4" t="s">
        <v>5367</v>
      </c>
    </row>
    <row r="338" spans="1:8" s="3" customFormat="1" x14ac:dyDescent="0.3">
      <c r="A338" s="6" t="s">
        <v>3669</v>
      </c>
      <c r="B338" s="26" t="s">
        <v>3668</v>
      </c>
      <c r="C338" s="5" t="s">
        <v>10</v>
      </c>
      <c r="D338" s="4">
        <v>0.21</v>
      </c>
      <c r="E338" s="4" t="s">
        <v>5367</v>
      </c>
      <c r="F338" s="4" t="s">
        <v>5367</v>
      </c>
      <c r="G338" s="4" t="s">
        <v>5367</v>
      </c>
      <c r="H338" s="4" t="s">
        <v>5367</v>
      </c>
    </row>
    <row r="339" spans="1:8" s="3" customFormat="1" x14ac:dyDescent="0.3">
      <c r="A339" s="6" t="s">
        <v>3667</v>
      </c>
      <c r="B339" s="26" t="s">
        <v>3666</v>
      </c>
      <c r="C339" s="5" t="s">
        <v>10</v>
      </c>
      <c r="D339" s="4">
        <v>0.53</v>
      </c>
      <c r="E339" s="4" t="s">
        <v>5367</v>
      </c>
      <c r="F339" s="4" t="s">
        <v>5367</v>
      </c>
      <c r="G339" s="4" t="s">
        <v>5367</v>
      </c>
      <c r="H339" s="4" t="s">
        <v>5367</v>
      </c>
    </row>
    <row r="340" spans="1:8" s="3" customFormat="1" x14ac:dyDescent="0.3">
      <c r="A340" s="6" t="s">
        <v>3665</v>
      </c>
      <c r="B340" s="26" t="s">
        <v>3664</v>
      </c>
      <c r="C340" s="5" t="s">
        <v>10</v>
      </c>
      <c r="D340" s="4" t="s">
        <v>5367</v>
      </c>
      <c r="E340" s="4" t="s">
        <v>5367</v>
      </c>
      <c r="F340" s="4" t="s">
        <v>5367</v>
      </c>
      <c r="G340" s="4" t="s">
        <v>5367</v>
      </c>
      <c r="H340" s="9">
        <v>1.3</v>
      </c>
    </row>
    <row r="341" spans="1:8" s="3" customFormat="1" x14ac:dyDescent="0.3">
      <c r="A341" s="6" t="s">
        <v>3663</v>
      </c>
      <c r="B341" s="26" t="s">
        <v>3662</v>
      </c>
      <c r="C341" s="5" t="s">
        <v>10</v>
      </c>
      <c r="D341" s="4" t="s">
        <v>5367</v>
      </c>
      <c r="E341" s="4" t="s">
        <v>5367</v>
      </c>
      <c r="F341" s="4" t="s">
        <v>5367</v>
      </c>
      <c r="G341" s="4" t="s">
        <v>5367</v>
      </c>
      <c r="H341" s="9">
        <v>1.17</v>
      </c>
    </row>
    <row r="342" spans="1:8" s="3" customFormat="1" x14ac:dyDescent="0.3">
      <c r="A342" s="6" t="s">
        <v>3661</v>
      </c>
      <c r="B342" s="26" t="s">
        <v>3914</v>
      </c>
      <c r="C342" s="5" t="s">
        <v>10</v>
      </c>
      <c r="D342" s="4" t="s">
        <v>5367</v>
      </c>
      <c r="E342" s="4" t="s">
        <v>5367</v>
      </c>
      <c r="F342" s="4" t="s">
        <v>5367</v>
      </c>
      <c r="G342" s="4" t="s">
        <v>5367</v>
      </c>
      <c r="H342" s="9">
        <v>0.46</v>
      </c>
    </row>
    <row r="343" spans="1:8" s="3" customFormat="1" x14ac:dyDescent="0.3">
      <c r="A343" s="6" t="s">
        <v>3660</v>
      </c>
      <c r="B343" s="26" t="s">
        <v>3659</v>
      </c>
      <c r="C343" s="5" t="s">
        <v>10</v>
      </c>
      <c r="D343" s="4" t="s">
        <v>5367</v>
      </c>
      <c r="E343" s="4" t="s">
        <v>5367</v>
      </c>
      <c r="F343" s="4" t="s">
        <v>5367</v>
      </c>
      <c r="G343" s="4" t="s">
        <v>5367</v>
      </c>
      <c r="H343" s="9">
        <v>0.76</v>
      </c>
    </row>
    <row r="344" spans="1:8" s="3" customFormat="1" x14ac:dyDescent="0.3">
      <c r="A344" s="6" t="s">
        <v>3658</v>
      </c>
      <c r="B344" s="26" t="s">
        <v>3657</v>
      </c>
      <c r="C344" s="5" t="s">
        <v>10</v>
      </c>
      <c r="D344" s="4" t="s">
        <v>5367</v>
      </c>
      <c r="E344" s="4" t="s">
        <v>5367</v>
      </c>
      <c r="F344" s="4" t="s">
        <v>5367</v>
      </c>
      <c r="G344" s="4" t="s">
        <v>5367</v>
      </c>
      <c r="H344" s="9">
        <v>0.67</v>
      </c>
    </row>
    <row r="345" spans="1:8" s="3" customFormat="1" x14ac:dyDescent="0.3">
      <c r="A345" s="6" t="s">
        <v>3656</v>
      </c>
      <c r="B345" s="26" t="s">
        <v>3655</v>
      </c>
      <c r="C345" s="5" t="s">
        <v>10</v>
      </c>
      <c r="D345" s="4">
        <v>1.29</v>
      </c>
      <c r="E345" s="4" t="s">
        <v>5367</v>
      </c>
      <c r="F345" s="4" t="s">
        <v>5367</v>
      </c>
      <c r="G345" s="4" t="s">
        <v>5367</v>
      </c>
      <c r="H345" s="4" t="s">
        <v>5367</v>
      </c>
    </row>
    <row r="346" spans="1:8" s="3" customFormat="1" x14ac:dyDescent="0.3">
      <c r="A346" s="6" t="s">
        <v>3654</v>
      </c>
      <c r="B346" s="26" t="s">
        <v>3653</v>
      </c>
      <c r="C346" s="5" t="s">
        <v>10</v>
      </c>
      <c r="D346" s="4">
        <v>0.28999999999999998</v>
      </c>
      <c r="E346" s="4" t="s">
        <v>5367</v>
      </c>
      <c r="F346" s="4" t="s">
        <v>5367</v>
      </c>
      <c r="G346" s="4" t="s">
        <v>5367</v>
      </c>
      <c r="H346" s="4" t="s">
        <v>5367</v>
      </c>
    </row>
    <row r="347" spans="1:8" s="3" customFormat="1" x14ac:dyDescent="0.3">
      <c r="A347" s="6" t="s">
        <v>3652</v>
      </c>
      <c r="B347" s="26" t="s">
        <v>3651</v>
      </c>
      <c r="C347" s="5" t="s">
        <v>10</v>
      </c>
      <c r="D347" s="4">
        <v>0.32</v>
      </c>
      <c r="E347" s="4" t="s">
        <v>5367</v>
      </c>
      <c r="F347" s="4" t="s">
        <v>5367</v>
      </c>
      <c r="G347" s="4" t="s">
        <v>5367</v>
      </c>
      <c r="H347" s="4" t="s">
        <v>5367</v>
      </c>
    </row>
    <row r="348" spans="1:8" s="3" customFormat="1" x14ac:dyDescent="0.3">
      <c r="A348" s="6" t="s">
        <v>3650</v>
      </c>
      <c r="B348" s="26" t="s">
        <v>3649</v>
      </c>
      <c r="C348" s="5" t="s">
        <v>10</v>
      </c>
      <c r="D348" s="4" t="s">
        <v>5367</v>
      </c>
      <c r="E348" s="4" t="s">
        <v>5367</v>
      </c>
      <c r="F348" s="4" t="s">
        <v>5367</v>
      </c>
      <c r="G348" s="4" t="s">
        <v>5367</v>
      </c>
      <c r="H348" s="4">
        <v>0.55000000000000004</v>
      </c>
    </row>
    <row r="349" spans="1:8" s="3" customFormat="1" x14ac:dyDescent="0.3">
      <c r="A349" s="6" t="s">
        <v>3648</v>
      </c>
      <c r="B349" s="26" t="s">
        <v>3647</v>
      </c>
      <c r="C349" s="5" t="s">
        <v>10</v>
      </c>
      <c r="D349" s="4">
        <v>0.26</v>
      </c>
      <c r="E349" s="4" t="s">
        <v>5367</v>
      </c>
      <c r="F349" s="4" t="s">
        <v>5367</v>
      </c>
      <c r="G349" s="4" t="s">
        <v>5367</v>
      </c>
      <c r="H349" s="4" t="s">
        <v>5367</v>
      </c>
    </row>
    <row r="350" spans="1:8" s="3" customFormat="1" x14ac:dyDescent="0.3">
      <c r="A350" s="6" t="s">
        <v>3646</v>
      </c>
      <c r="B350" s="26" t="s">
        <v>3645</v>
      </c>
      <c r="C350" s="5" t="s">
        <v>10</v>
      </c>
      <c r="D350" s="4" t="s">
        <v>5367</v>
      </c>
      <c r="E350" s="4" t="s">
        <v>5367</v>
      </c>
      <c r="F350" s="4" t="s">
        <v>5367</v>
      </c>
      <c r="G350" s="4" t="s">
        <v>5367</v>
      </c>
      <c r="H350" s="9">
        <v>0.81</v>
      </c>
    </row>
    <row r="351" spans="1:8" s="3" customFormat="1" x14ac:dyDescent="0.3">
      <c r="A351" s="6" t="s">
        <v>3644</v>
      </c>
      <c r="B351" s="26" t="s">
        <v>3643</v>
      </c>
      <c r="C351" s="5" t="s">
        <v>10</v>
      </c>
      <c r="D351" s="4">
        <v>0.4</v>
      </c>
      <c r="E351" s="4" t="s">
        <v>5367</v>
      </c>
      <c r="F351" s="4" t="s">
        <v>5367</v>
      </c>
      <c r="G351" s="4" t="s">
        <v>5367</v>
      </c>
      <c r="H351" s="4" t="s">
        <v>5367</v>
      </c>
    </row>
    <row r="352" spans="1:8" s="3" customFormat="1" x14ac:dyDescent="0.3">
      <c r="A352" s="6" t="s">
        <v>3642</v>
      </c>
      <c r="B352" s="26" t="s">
        <v>3641</v>
      </c>
      <c r="C352" s="5" t="s">
        <v>10</v>
      </c>
      <c r="D352" s="4" t="s">
        <v>5367</v>
      </c>
      <c r="E352" s="4" t="s">
        <v>5367</v>
      </c>
      <c r="F352" s="4" t="s">
        <v>5367</v>
      </c>
      <c r="G352" s="4" t="s">
        <v>5367</v>
      </c>
      <c r="H352" s="9">
        <v>0.66</v>
      </c>
    </row>
    <row r="353" spans="1:8" s="3" customFormat="1" x14ac:dyDescent="0.3">
      <c r="A353" s="6" t="s">
        <v>3640</v>
      </c>
      <c r="B353" s="26" t="s">
        <v>3639</v>
      </c>
      <c r="C353" s="5" t="s">
        <v>10</v>
      </c>
      <c r="D353" s="4" t="s">
        <v>5367</v>
      </c>
      <c r="E353" s="4" t="s">
        <v>5367</v>
      </c>
      <c r="F353" s="4" t="s">
        <v>5367</v>
      </c>
      <c r="G353" s="4" t="s">
        <v>5367</v>
      </c>
      <c r="H353" s="9">
        <v>0.5</v>
      </c>
    </row>
    <row r="354" spans="1:8" s="3" customFormat="1" x14ac:dyDescent="0.3">
      <c r="A354" s="6" t="s">
        <v>3638</v>
      </c>
      <c r="B354" s="26" t="s">
        <v>3637</v>
      </c>
      <c r="C354" s="5" t="s">
        <v>10</v>
      </c>
      <c r="D354" s="4" t="s">
        <v>5367</v>
      </c>
      <c r="E354" s="4" t="s">
        <v>5367</v>
      </c>
      <c r="F354" s="4" t="s">
        <v>5367</v>
      </c>
      <c r="G354" s="4" t="s">
        <v>5367</v>
      </c>
      <c r="H354" s="9">
        <v>0.65</v>
      </c>
    </row>
    <row r="355" spans="1:8" s="3" customFormat="1" x14ac:dyDescent="0.3">
      <c r="A355" s="6" t="s">
        <v>3636</v>
      </c>
      <c r="B355" s="26" t="s">
        <v>3635</v>
      </c>
      <c r="C355" s="5" t="s">
        <v>10</v>
      </c>
      <c r="D355" s="4">
        <v>0.63</v>
      </c>
      <c r="E355" s="4" t="s">
        <v>5367</v>
      </c>
      <c r="F355" s="4" t="s">
        <v>5367</v>
      </c>
      <c r="G355" s="4" t="s">
        <v>5367</v>
      </c>
      <c r="H355" s="4" t="s">
        <v>5367</v>
      </c>
    </row>
    <row r="356" spans="1:8" s="3" customFormat="1" x14ac:dyDescent="0.3">
      <c r="A356" s="6" t="s">
        <v>3634</v>
      </c>
      <c r="B356" s="26" t="s">
        <v>3633</v>
      </c>
      <c r="C356" s="5" t="s">
        <v>10</v>
      </c>
      <c r="D356" s="4" t="s">
        <v>5367</v>
      </c>
      <c r="E356" s="4" t="s">
        <v>5367</v>
      </c>
      <c r="F356" s="4" t="s">
        <v>5367</v>
      </c>
      <c r="G356" s="4" t="s">
        <v>5367</v>
      </c>
      <c r="H356" s="4" t="s">
        <v>5367</v>
      </c>
    </row>
    <row r="357" spans="1:8" s="3" customFormat="1" x14ac:dyDescent="0.3">
      <c r="A357" s="6" t="s">
        <v>3632</v>
      </c>
      <c r="B357" s="26" t="s">
        <v>3631</v>
      </c>
      <c r="C357" s="5" t="s">
        <v>10</v>
      </c>
      <c r="D357" s="4">
        <v>0.38</v>
      </c>
      <c r="E357" s="4" t="s">
        <v>5367</v>
      </c>
      <c r="F357" s="4" t="s">
        <v>5367</v>
      </c>
      <c r="G357" s="4" t="s">
        <v>5367</v>
      </c>
      <c r="H357" s="4" t="s">
        <v>5367</v>
      </c>
    </row>
    <row r="358" spans="1:8" s="3" customFormat="1" x14ac:dyDescent="0.3">
      <c r="A358" s="6" t="s">
        <v>3630</v>
      </c>
      <c r="B358" s="26" t="s">
        <v>3629</v>
      </c>
      <c r="C358" s="5" t="s">
        <v>10</v>
      </c>
      <c r="D358" s="4">
        <v>0.65</v>
      </c>
      <c r="E358" s="4" t="s">
        <v>5367</v>
      </c>
      <c r="F358" s="4" t="s">
        <v>5367</v>
      </c>
      <c r="G358" s="4" t="s">
        <v>5367</v>
      </c>
      <c r="H358" s="4" t="s">
        <v>5367</v>
      </c>
    </row>
    <row r="359" spans="1:8" s="3" customFormat="1" x14ac:dyDescent="0.3">
      <c r="A359" s="6" t="s">
        <v>3628</v>
      </c>
      <c r="B359" s="26" t="s">
        <v>3627</v>
      </c>
      <c r="C359" s="5" t="s">
        <v>10</v>
      </c>
      <c r="D359" s="4" t="s">
        <v>5367</v>
      </c>
      <c r="E359" s="4" t="s">
        <v>5367</v>
      </c>
      <c r="F359" s="4" t="s">
        <v>5367</v>
      </c>
      <c r="G359" s="4" t="s">
        <v>5367</v>
      </c>
      <c r="H359" s="9">
        <v>1.2</v>
      </c>
    </row>
    <row r="360" spans="1:8" s="3" customFormat="1" x14ac:dyDescent="0.3">
      <c r="A360" s="6" t="s">
        <v>3626</v>
      </c>
      <c r="B360" s="26" t="s">
        <v>3625</v>
      </c>
      <c r="C360" s="5" t="s">
        <v>10</v>
      </c>
      <c r="D360" s="4">
        <v>0.6</v>
      </c>
      <c r="E360" s="4" t="s">
        <v>5367</v>
      </c>
      <c r="F360" s="4" t="s">
        <v>5367</v>
      </c>
      <c r="G360" s="4" t="s">
        <v>5367</v>
      </c>
      <c r="H360" s="4" t="s">
        <v>5367</v>
      </c>
    </row>
    <row r="361" spans="1:8" s="3" customFormat="1" x14ac:dyDescent="0.3">
      <c r="A361" s="6" t="s">
        <v>3624</v>
      </c>
      <c r="B361" s="26" t="s">
        <v>3623</v>
      </c>
      <c r="C361" s="5" t="s">
        <v>10</v>
      </c>
      <c r="D361" s="4" t="s">
        <v>5367</v>
      </c>
      <c r="E361" s="4" t="s">
        <v>5367</v>
      </c>
      <c r="F361" s="4" t="s">
        <v>5367</v>
      </c>
      <c r="G361" s="4" t="s">
        <v>5367</v>
      </c>
      <c r="H361" s="9">
        <v>1.47</v>
      </c>
    </row>
    <row r="362" spans="1:8" s="3" customFormat="1" x14ac:dyDescent="0.3">
      <c r="A362" s="6" t="s">
        <v>3622</v>
      </c>
      <c r="B362" s="26" t="s">
        <v>3621</v>
      </c>
      <c r="C362" s="5" t="s">
        <v>10</v>
      </c>
      <c r="D362" s="4">
        <v>0.24</v>
      </c>
      <c r="E362" s="4" t="s">
        <v>5367</v>
      </c>
      <c r="F362" s="4" t="s">
        <v>5367</v>
      </c>
      <c r="G362" s="4" t="s">
        <v>5367</v>
      </c>
      <c r="H362" s="4" t="s">
        <v>5367</v>
      </c>
    </row>
    <row r="363" spans="1:8" s="3" customFormat="1" x14ac:dyDescent="0.3">
      <c r="A363" s="6" t="s">
        <v>3620</v>
      </c>
      <c r="B363" s="26" t="s">
        <v>3619</v>
      </c>
      <c r="C363" s="5" t="s">
        <v>10</v>
      </c>
      <c r="D363" s="4" t="s">
        <v>5367</v>
      </c>
      <c r="E363" s="4" t="s">
        <v>5367</v>
      </c>
      <c r="F363" s="4" t="s">
        <v>5367</v>
      </c>
      <c r="G363" s="4" t="s">
        <v>5367</v>
      </c>
      <c r="H363" s="4">
        <v>0.65</v>
      </c>
    </row>
    <row r="364" spans="1:8" s="3" customFormat="1" x14ac:dyDescent="0.3">
      <c r="A364" s="6" t="s">
        <v>3618</v>
      </c>
      <c r="B364" s="26" t="s">
        <v>3617</v>
      </c>
      <c r="C364" s="5" t="s">
        <v>10</v>
      </c>
      <c r="D364" s="4" t="s">
        <v>5367</v>
      </c>
      <c r="E364" s="4" t="s">
        <v>5367</v>
      </c>
      <c r="F364" s="4" t="s">
        <v>5367</v>
      </c>
      <c r="G364" s="4" t="s">
        <v>5367</v>
      </c>
      <c r="H364" s="9">
        <v>0.69</v>
      </c>
    </row>
    <row r="365" spans="1:8" s="3" customFormat="1" x14ac:dyDescent="0.3">
      <c r="A365" s="6" t="s">
        <v>3616</v>
      </c>
      <c r="B365" s="26" t="s">
        <v>3502</v>
      </c>
      <c r="C365" s="5" t="s">
        <v>10</v>
      </c>
      <c r="D365" s="4">
        <v>0.45</v>
      </c>
      <c r="E365" s="4" t="s">
        <v>5367</v>
      </c>
      <c r="F365" s="4" t="s">
        <v>5367</v>
      </c>
      <c r="G365" s="4" t="s">
        <v>5367</v>
      </c>
      <c r="H365" s="4" t="s">
        <v>5367</v>
      </c>
    </row>
    <row r="366" spans="1:8" s="3" customFormat="1" x14ac:dyDescent="0.3">
      <c r="A366" s="6" t="s">
        <v>3615</v>
      </c>
      <c r="B366" s="26" t="s">
        <v>3614</v>
      </c>
      <c r="C366" s="5" t="s">
        <v>10</v>
      </c>
      <c r="D366" s="4">
        <v>0.64</v>
      </c>
      <c r="E366" s="4" t="s">
        <v>5367</v>
      </c>
      <c r="F366" s="4" t="s">
        <v>5367</v>
      </c>
      <c r="G366" s="4" t="s">
        <v>5367</v>
      </c>
      <c r="H366" s="4" t="s">
        <v>5367</v>
      </c>
    </row>
    <row r="367" spans="1:8" s="3" customFormat="1" x14ac:dyDescent="0.3">
      <c r="A367" s="6" t="s">
        <v>3613</v>
      </c>
      <c r="B367" s="26" t="s">
        <v>3612</v>
      </c>
      <c r="C367" s="5" t="s">
        <v>10</v>
      </c>
      <c r="D367" s="4">
        <v>0.68</v>
      </c>
      <c r="E367" s="4" t="s">
        <v>5367</v>
      </c>
      <c r="F367" s="4" t="s">
        <v>5367</v>
      </c>
      <c r="G367" s="4" t="s">
        <v>5367</v>
      </c>
      <c r="H367" s="4" t="s">
        <v>5367</v>
      </c>
    </row>
    <row r="368" spans="1:8" s="3" customFormat="1" x14ac:dyDescent="0.3">
      <c r="A368" s="6" t="s">
        <v>3022</v>
      </c>
      <c r="B368" s="26" t="s">
        <v>3021</v>
      </c>
      <c r="C368" s="5" t="s">
        <v>16</v>
      </c>
      <c r="D368" s="4" t="s">
        <v>5367</v>
      </c>
      <c r="E368" s="4" t="s">
        <v>5367</v>
      </c>
      <c r="F368" s="4" t="s">
        <v>5367</v>
      </c>
      <c r="G368" s="4" t="s">
        <v>5367</v>
      </c>
      <c r="H368" s="9">
        <v>1.86</v>
      </c>
    </row>
    <row r="369" spans="1:8" s="3" customFormat="1" x14ac:dyDescent="0.3">
      <c r="A369" s="6" t="s">
        <v>3611</v>
      </c>
      <c r="B369" s="26" t="s">
        <v>3610</v>
      </c>
      <c r="C369" s="5" t="s">
        <v>10</v>
      </c>
      <c r="D369" s="4" t="s">
        <v>5367</v>
      </c>
      <c r="E369" s="4" t="s">
        <v>5367</v>
      </c>
      <c r="F369" s="4" t="s">
        <v>5367</v>
      </c>
      <c r="G369" s="4" t="s">
        <v>5367</v>
      </c>
      <c r="H369" s="9">
        <v>0.9</v>
      </c>
    </row>
    <row r="370" spans="1:8" s="3" customFormat="1" x14ac:dyDescent="0.3">
      <c r="A370" s="6" t="s">
        <v>3609</v>
      </c>
      <c r="B370" s="26" t="s">
        <v>3608</v>
      </c>
      <c r="C370" s="5" t="s">
        <v>10</v>
      </c>
      <c r="D370" s="4" t="s">
        <v>5367</v>
      </c>
      <c r="E370" s="4" t="s">
        <v>5367</v>
      </c>
      <c r="F370" s="4" t="s">
        <v>5367</v>
      </c>
      <c r="G370" s="4" t="s">
        <v>5367</v>
      </c>
      <c r="H370" s="4" t="s">
        <v>5367</v>
      </c>
    </row>
    <row r="371" spans="1:8" s="3" customFormat="1" x14ac:dyDescent="0.3">
      <c r="A371" s="6" t="s">
        <v>3607</v>
      </c>
      <c r="B371" s="26" t="s">
        <v>3606</v>
      </c>
      <c r="C371" s="5" t="s">
        <v>10</v>
      </c>
      <c r="D371" s="4">
        <v>0.69</v>
      </c>
      <c r="E371" s="4" t="s">
        <v>5367</v>
      </c>
      <c r="F371" s="4" t="s">
        <v>5367</v>
      </c>
      <c r="G371" s="4" t="s">
        <v>5367</v>
      </c>
      <c r="H371" s="4" t="s">
        <v>5367</v>
      </c>
    </row>
    <row r="372" spans="1:8" s="3" customFormat="1" x14ac:dyDescent="0.3">
      <c r="A372" s="6" t="s">
        <v>3605</v>
      </c>
      <c r="B372" s="26" t="s">
        <v>3604</v>
      </c>
      <c r="C372" s="5" t="s">
        <v>10</v>
      </c>
      <c r="D372" s="4">
        <v>0.44</v>
      </c>
      <c r="E372" s="4" t="s">
        <v>5367</v>
      </c>
      <c r="F372" s="4" t="s">
        <v>5367</v>
      </c>
      <c r="G372" s="4" t="s">
        <v>5367</v>
      </c>
      <c r="H372" s="4" t="s">
        <v>5367</v>
      </c>
    </row>
    <row r="373" spans="1:8" s="3" customFormat="1" x14ac:dyDescent="0.3">
      <c r="A373" s="6" t="s">
        <v>3603</v>
      </c>
      <c r="B373" s="26" t="s">
        <v>3589</v>
      </c>
      <c r="C373" s="5" t="s">
        <v>10</v>
      </c>
      <c r="D373" s="4" t="s">
        <v>5367</v>
      </c>
      <c r="E373" s="4" t="s">
        <v>5367</v>
      </c>
      <c r="F373" s="4" t="s">
        <v>5367</v>
      </c>
      <c r="G373" s="4" t="s">
        <v>5367</v>
      </c>
      <c r="H373" s="9">
        <v>2.5499999999999998</v>
      </c>
    </row>
    <row r="374" spans="1:8" s="3" customFormat="1" x14ac:dyDescent="0.3">
      <c r="A374" s="6" t="s">
        <v>3602</v>
      </c>
      <c r="B374" s="26" t="s">
        <v>3589</v>
      </c>
      <c r="C374" s="5" t="s">
        <v>10</v>
      </c>
      <c r="D374" s="4" t="s">
        <v>5367</v>
      </c>
      <c r="E374" s="4" t="s">
        <v>5367</v>
      </c>
      <c r="F374" s="4" t="s">
        <v>5367</v>
      </c>
      <c r="G374" s="4" t="s">
        <v>5367</v>
      </c>
      <c r="H374" s="9">
        <v>2.63</v>
      </c>
    </row>
    <row r="375" spans="1:8" s="3" customFormat="1" x14ac:dyDescent="0.3">
      <c r="A375" s="6" t="s">
        <v>3601</v>
      </c>
      <c r="B375" s="26" t="s">
        <v>3600</v>
      </c>
      <c r="C375" s="5" t="s">
        <v>10</v>
      </c>
      <c r="D375" s="4" t="s">
        <v>5367</v>
      </c>
      <c r="E375" s="4" t="s">
        <v>5367</v>
      </c>
      <c r="F375" s="4" t="s">
        <v>5367</v>
      </c>
      <c r="G375" s="4" t="s">
        <v>5367</v>
      </c>
      <c r="H375" s="9">
        <v>2.8</v>
      </c>
    </row>
    <row r="376" spans="1:8" s="3" customFormat="1" x14ac:dyDescent="0.3">
      <c r="A376" s="6" t="s">
        <v>3599</v>
      </c>
      <c r="B376" s="26" t="s">
        <v>3598</v>
      </c>
      <c r="C376" s="5" t="s">
        <v>10</v>
      </c>
      <c r="D376" s="4" t="s">
        <v>5367</v>
      </c>
      <c r="E376" s="4" t="s">
        <v>5367</v>
      </c>
      <c r="F376" s="4" t="s">
        <v>5367</v>
      </c>
      <c r="G376" s="4" t="s">
        <v>5367</v>
      </c>
      <c r="H376" s="9">
        <v>0.62</v>
      </c>
    </row>
    <row r="377" spans="1:8" s="3" customFormat="1" x14ac:dyDescent="0.3">
      <c r="A377" s="6" t="s">
        <v>3597</v>
      </c>
      <c r="B377" s="26" t="s">
        <v>3596</v>
      </c>
      <c r="C377" s="5" t="s">
        <v>10</v>
      </c>
      <c r="D377" s="4" t="s">
        <v>5367</v>
      </c>
      <c r="E377" s="4" t="s">
        <v>5367</v>
      </c>
      <c r="F377" s="4" t="s">
        <v>5367</v>
      </c>
      <c r="G377" s="4" t="s">
        <v>5367</v>
      </c>
      <c r="H377" s="9">
        <v>0.96</v>
      </c>
    </row>
    <row r="378" spans="1:8" s="3" customFormat="1" x14ac:dyDescent="0.3">
      <c r="A378" s="6" t="s">
        <v>3595</v>
      </c>
      <c r="B378" s="26" t="s">
        <v>3594</v>
      </c>
      <c r="C378" s="5" t="s">
        <v>10</v>
      </c>
      <c r="D378" s="4" t="s">
        <v>5367</v>
      </c>
      <c r="E378" s="4" t="s">
        <v>5367</v>
      </c>
      <c r="F378" s="4" t="s">
        <v>5367</v>
      </c>
      <c r="G378" s="4" t="s">
        <v>5367</v>
      </c>
      <c r="H378" s="9">
        <v>1.34</v>
      </c>
    </row>
    <row r="379" spans="1:8" s="3" customFormat="1" x14ac:dyDescent="0.3">
      <c r="A379" s="6" t="s">
        <v>4629</v>
      </c>
      <c r="B379" s="41" t="s">
        <v>4630</v>
      </c>
      <c r="C379" s="11" t="s">
        <v>3956</v>
      </c>
      <c r="D379" s="4" t="s">
        <v>5367</v>
      </c>
      <c r="E379" s="4" t="s">
        <v>5367</v>
      </c>
      <c r="F379" s="4" t="s">
        <v>5367</v>
      </c>
      <c r="G379" s="4" t="s">
        <v>5367</v>
      </c>
      <c r="H379" s="9">
        <v>0.86</v>
      </c>
    </row>
    <row r="380" spans="1:8" s="3" customFormat="1" x14ac:dyDescent="0.3">
      <c r="A380" s="6" t="s">
        <v>3593</v>
      </c>
      <c r="B380" s="26" t="s">
        <v>3592</v>
      </c>
      <c r="C380" s="5" t="s">
        <v>10</v>
      </c>
      <c r="D380" s="4" t="s">
        <v>5367</v>
      </c>
      <c r="E380" s="4" t="s">
        <v>5367</v>
      </c>
      <c r="F380" s="4" t="s">
        <v>5367</v>
      </c>
      <c r="G380" s="4" t="s">
        <v>5367</v>
      </c>
      <c r="H380" s="9">
        <v>0.99</v>
      </c>
    </row>
    <row r="381" spans="1:8" s="3" customFormat="1" x14ac:dyDescent="0.3">
      <c r="A381" s="6" t="s">
        <v>3591</v>
      </c>
      <c r="B381" s="26" t="s">
        <v>3590</v>
      </c>
      <c r="C381" s="5" t="s">
        <v>10</v>
      </c>
      <c r="D381" s="4">
        <v>0.37</v>
      </c>
      <c r="E381" s="4" t="s">
        <v>5367</v>
      </c>
      <c r="F381" s="4" t="s">
        <v>5367</v>
      </c>
      <c r="G381" s="4" t="s">
        <v>5367</v>
      </c>
      <c r="H381" s="4" t="s">
        <v>5367</v>
      </c>
    </row>
    <row r="382" spans="1:8" s="3" customFormat="1" x14ac:dyDescent="0.3">
      <c r="A382" s="6" t="s">
        <v>3588</v>
      </c>
      <c r="B382" s="26" t="s">
        <v>3587</v>
      </c>
      <c r="C382" s="5" t="s">
        <v>16</v>
      </c>
      <c r="D382" s="4" t="s">
        <v>5367</v>
      </c>
      <c r="E382" s="4" t="s">
        <v>5367</v>
      </c>
      <c r="F382" s="4" t="s">
        <v>5367</v>
      </c>
      <c r="G382" s="4" t="s">
        <v>5367</v>
      </c>
      <c r="H382" s="9">
        <v>1.1299999999999999</v>
      </c>
    </row>
    <row r="383" spans="1:8" s="3" customFormat="1" x14ac:dyDescent="0.3">
      <c r="A383" s="6" t="s">
        <v>3020</v>
      </c>
      <c r="B383" s="26" t="s">
        <v>3019</v>
      </c>
      <c r="C383" s="5" t="s">
        <v>16</v>
      </c>
      <c r="D383" s="4" t="s">
        <v>5367</v>
      </c>
      <c r="E383" s="4" t="s">
        <v>5367</v>
      </c>
      <c r="F383" s="4" t="s">
        <v>5367</v>
      </c>
      <c r="G383" s="4">
        <v>6.32</v>
      </c>
      <c r="H383" s="9">
        <v>6.32</v>
      </c>
    </row>
    <row r="384" spans="1:8" s="3" customFormat="1" x14ac:dyDescent="0.3">
      <c r="A384" s="6" t="s">
        <v>3586</v>
      </c>
      <c r="B384" s="26" t="s">
        <v>3585</v>
      </c>
      <c r="C384" s="5" t="s">
        <v>16</v>
      </c>
      <c r="D384" s="4">
        <v>0.76</v>
      </c>
      <c r="E384" s="4"/>
      <c r="F384" s="4" t="s">
        <v>5367</v>
      </c>
      <c r="G384" s="4" t="s">
        <v>5367</v>
      </c>
      <c r="H384" s="4" t="s">
        <v>5367</v>
      </c>
    </row>
    <row r="385" spans="1:8" s="3" customFormat="1" x14ac:dyDescent="0.3">
      <c r="A385" s="6" t="s">
        <v>3584</v>
      </c>
      <c r="B385" s="26" t="s">
        <v>3583</v>
      </c>
      <c r="C385" s="5" t="s">
        <v>16</v>
      </c>
      <c r="D385" s="4">
        <v>0.8</v>
      </c>
      <c r="E385" s="4"/>
      <c r="F385" s="4" t="s">
        <v>5367</v>
      </c>
      <c r="G385" s="4" t="s">
        <v>5367</v>
      </c>
      <c r="H385" s="4" t="s">
        <v>5367</v>
      </c>
    </row>
    <row r="386" spans="1:8" s="3" customFormat="1" x14ac:dyDescent="0.3">
      <c r="A386" s="6" t="s">
        <v>3582</v>
      </c>
      <c r="B386" s="26" t="s">
        <v>3581</v>
      </c>
      <c r="C386" s="5" t="s">
        <v>16</v>
      </c>
      <c r="D386" s="4">
        <v>2.27</v>
      </c>
      <c r="E386" s="4" t="s">
        <v>5367</v>
      </c>
      <c r="F386" s="4" t="s">
        <v>5367</v>
      </c>
      <c r="G386" s="4" t="s">
        <v>5367</v>
      </c>
      <c r="H386" s="4" t="s">
        <v>5367</v>
      </c>
    </row>
    <row r="387" spans="1:8" s="3" customFormat="1" x14ac:dyDescent="0.3">
      <c r="A387" s="6" t="s">
        <v>3018</v>
      </c>
      <c r="B387" s="26" t="s">
        <v>3017</v>
      </c>
      <c r="C387" s="5" t="s">
        <v>16</v>
      </c>
      <c r="D387" s="4">
        <v>0.88</v>
      </c>
      <c r="E387" s="4" t="s">
        <v>5367</v>
      </c>
      <c r="F387" s="4" t="s">
        <v>5367</v>
      </c>
      <c r="G387" s="4" t="s">
        <v>5367</v>
      </c>
      <c r="H387" s="4" t="s">
        <v>5367</v>
      </c>
    </row>
    <row r="388" spans="1:8" s="3" customFormat="1" x14ac:dyDescent="0.3">
      <c r="A388" s="6" t="s">
        <v>3016</v>
      </c>
      <c r="B388" s="26" t="s">
        <v>3015</v>
      </c>
      <c r="C388" s="5" t="s">
        <v>16</v>
      </c>
      <c r="D388" s="4" t="s">
        <v>5367</v>
      </c>
      <c r="E388" s="4" t="s">
        <v>5367</v>
      </c>
      <c r="F388" s="4" t="s">
        <v>5367</v>
      </c>
      <c r="G388" s="4" t="s">
        <v>5367</v>
      </c>
      <c r="H388" s="9">
        <v>8.1999999999999993</v>
      </c>
    </row>
    <row r="389" spans="1:8" s="3" customFormat="1" x14ac:dyDescent="0.3">
      <c r="A389" s="6" t="s">
        <v>3580</v>
      </c>
      <c r="B389" s="26" t="s">
        <v>3579</v>
      </c>
      <c r="C389" s="5" t="s">
        <v>16</v>
      </c>
      <c r="D389" s="4">
        <v>1.06</v>
      </c>
      <c r="E389" s="4" t="s">
        <v>5367</v>
      </c>
      <c r="F389" s="4" t="s">
        <v>5367</v>
      </c>
      <c r="G389" s="4" t="s">
        <v>5367</v>
      </c>
      <c r="H389" s="4" t="s">
        <v>5367</v>
      </c>
    </row>
    <row r="390" spans="1:8" s="3" customFormat="1" x14ac:dyDescent="0.3">
      <c r="A390" s="6" t="s">
        <v>3578</v>
      </c>
      <c r="B390" s="26" t="s">
        <v>3577</v>
      </c>
      <c r="C390" s="5" t="s">
        <v>10</v>
      </c>
      <c r="D390" s="4">
        <v>1.1299999999999999</v>
      </c>
      <c r="E390" s="4" t="s">
        <v>5367</v>
      </c>
      <c r="F390" s="4" t="s">
        <v>5367</v>
      </c>
      <c r="G390" s="4" t="s">
        <v>5367</v>
      </c>
      <c r="H390" s="4" t="s">
        <v>5367</v>
      </c>
    </row>
    <row r="391" spans="1:8" s="3" customFormat="1" x14ac:dyDescent="0.3">
      <c r="A391" s="6" t="s">
        <v>3576</v>
      </c>
      <c r="B391" s="26" t="s">
        <v>3575</v>
      </c>
      <c r="C391" s="5" t="s">
        <v>16</v>
      </c>
      <c r="D391" s="4">
        <v>0.93</v>
      </c>
      <c r="E391" s="4" t="s">
        <v>5367</v>
      </c>
      <c r="F391" s="4" t="s">
        <v>5367</v>
      </c>
      <c r="G391" s="4" t="s">
        <v>5367</v>
      </c>
      <c r="H391" s="4" t="s">
        <v>5367</v>
      </c>
    </row>
    <row r="392" spans="1:8" s="3" customFormat="1" x14ac:dyDescent="0.3">
      <c r="A392" s="6" t="s">
        <v>3574</v>
      </c>
      <c r="B392" s="26" t="s">
        <v>3573</v>
      </c>
      <c r="C392" s="5" t="s">
        <v>16</v>
      </c>
      <c r="D392" s="4">
        <v>0.93</v>
      </c>
      <c r="E392" s="4" t="s">
        <v>5367</v>
      </c>
      <c r="F392" s="4" t="s">
        <v>5367</v>
      </c>
      <c r="G392" s="4" t="s">
        <v>5367</v>
      </c>
      <c r="H392" s="4" t="s">
        <v>5367</v>
      </c>
    </row>
    <row r="393" spans="1:8" s="3" customFormat="1" x14ac:dyDescent="0.3">
      <c r="A393" s="6" t="s">
        <v>3572</v>
      </c>
      <c r="B393" s="26" t="s">
        <v>3571</v>
      </c>
      <c r="C393" s="5" t="s">
        <v>16</v>
      </c>
      <c r="D393" s="4" t="s">
        <v>5367</v>
      </c>
      <c r="E393" s="4" t="s">
        <v>5367</v>
      </c>
      <c r="F393" s="4" t="s">
        <v>5367</v>
      </c>
      <c r="G393" s="4" t="s">
        <v>5367</v>
      </c>
      <c r="H393" s="9">
        <v>1.56</v>
      </c>
    </row>
    <row r="394" spans="1:8" s="3" customFormat="1" x14ac:dyDescent="0.3">
      <c r="A394" s="6" t="s">
        <v>3570</v>
      </c>
      <c r="B394" s="26" t="s">
        <v>3569</v>
      </c>
      <c r="C394" s="5" t="s">
        <v>16</v>
      </c>
      <c r="D394" s="4">
        <v>0.53</v>
      </c>
      <c r="E394" s="4" t="s">
        <v>5367</v>
      </c>
      <c r="F394" s="4" t="s">
        <v>5367</v>
      </c>
      <c r="G394" s="4" t="s">
        <v>5367</v>
      </c>
      <c r="H394" s="4" t="s">
        <v>5367</v>
      </c>
    </row>
    <row r="395" spans="1:8" s="3" customFormat="1" x14ac:dyDescent="0.3">
      <c r="A395" s="6" t="s">
        <v>3568</v>
      </c>
      <c r="B395" s="26" t="s">
        <v>3567</v>
      </c>
      <c r="C395" s="5" t="s">
        <v>16</v>
      </c>
      <c r="D395" s="4">
        <v>1.0900000000000001</v>
      </c>
      <c r="E395" s="4" t="s">
        <v>5367</v>
      </c>
      <c r="F395" s="4" t="s">
        <v>5367</v>
      </c>
      <c r="G395" s="4" t="s">
        <v>5367</v>
      </c>
      <c r="H395" s="4" t="s">
        <v>5367</v>
      </c>
    </row>
    <row r="396" spans="1:8" s="3" customFormat="1" x14ac:dyDescent="0.3">
      <c r="A396" s="6" t="s">
        <v>3014</v>
      </c>
      <c r="B396" s="26" t="s">
        <v>3013</v>
      </c>
      <c r="C396" s="5" t="s">
        <v>16</v>
      </c>
      <c r="D396" s="4" t="s">
        <v>5367</v>
      </c>
      <c r="E396" s="4" t="s">
        <v>5367</v>
      </c>
      <c r="F396" s="4" t="s">
        <v>5367</v>
      </c>
      <c r="G396" s="4" t="s">
        <v>5367</v>
      </c>
      <c r="H396" s="9">
        <v>12.52</v>
      </c>
    </row>
    <row r="397" spans="1:8" s="3" customFormat="1" x14ac:dyDescent="0.3">
      <c r="A397" s="6" t="s">
        <v>3012</v>
      </c>
      <c r="B397" s="26" t="s">
        <v>3011</v>
      </c>
      <c r="C397" s="5" t="s">
        <v>16</v>
      </c>
      <c r="D397" s="4" t="s">
        <v>5367</v>
      </c>
      <c r="E397" s="4" t="s">
        <v>5367</v>
      </c>
      <c r="F397" s="4" t="s">
        <v>5367</v>
      </c>
      <c r="G397" s="4" t="s">
        <v>5367</v>
      </c>
      <c r="H397" s="9">
        <v>14.75</v>
      </c>
    </row>
    <row r="398" spans="1:8" s="3" customFormat="1" x14ac:dyDescent="0.3">
      <c r="A398" s="6" t="s">
        <v>3010</v>
      </c>
      <c r="B398" s="26" t="s">
        <v>3009</v>
      </c>
      <c r="C398" s="5" t="s">
        <v>10</v>
      </c>
      <c r="D398" s="4" t="s">
        <v>5367</v>
      </c>
      <c r="E398" s="4" t="s">
        <v>5367</v>
      </c>
      <c r="F398" s="4" t="s">
        <v>5367</v>
      </c>
      <c r="G398" s="4" t="s">
        <v>5367</v>
      </c>
      <c r="H398" s="9">
        <v>4.93</v>
      </c>
    </row>
    <row r="399" spans="1:8" s="3" customFormat="1" x14ac:dyDescent="0.3">
      <c r="A399" s="6" t="s">
        <v>3566</v>
      </c>
      <c r="B399" s="26" t="s">
        <v>3565</v>
      </c>
      <c r="C399" s="5" t="s">
        <v>10</v>
      </c>
      <c r="D399" s="4">
        <v>1.46</v>
      </c>
      <c r="E399" s="4" t="s">
        <v>5367</v>
      </c>
      <c r="F399" s="4" t="s">
        <v>5367</v>
      </c>
      <c r="G399" s="4" t="s">
        <v>5367</v>
      </c>
      <c r="H399" s="4" t="s">
        <v>5367</v>
      </c>
    </row>
    <row r="400" spans="1:8" s="3" customFormat="1" x14ac:dyDescent="0.3">
      <c r="A400" s="6" t="s">
        <v>3564</v>
      </c>
      <c r="B400" s="26" t="s">
        <v>3913</v>
      </c>
      <c r="C400" s="5" t="s">
        <v>10</v>
      </c>
      <c r="D400" s="4">
        <v>1.18</v>
      </c>
      <c r="E400" s="4"/>
      <c r="F400" s="4"/>
      <c r="G400" s="4" t="s">
        <v>5367</v>
      </c>
      <c r="H400" s="4" t="s">
        <v>5367</v>
      </c>
    </row>
    <row r="401" spans="1:8" s="3" customFormat="1" x14ac:dyDescent="0.3">
      <c r="A401" s="6" t="s">
        <v>3008</v>
      </c>
      <c r="B401" s="26" t="s">
        <v>3007</v>
      </c>
      <c r="C401" s="5" t="s">
        <v>16</v>
      </c>
      <c r="D401" s="4">
        <v>1.03</v>
      </c>
      <c r="E401" s="4" t="s">
        <v>5367</v>
      </c>
      <c r="F401" s="4" t="s">
        <v>5367</v>
      </c>
      <c r="G401" s="4" t="s">
        <v>5367</v>
      </c>
      <c r="H401" s="4" t="s">
        <v>5367</v>
      </c>
    </row>
    <row r="402" spans="1:8" s="3" customFormat="1" x14ac:dyDescent="0.3">
      <c r="A402" s="6" t="s">
        <v>3006</v>
      </c>
      <c r="B402" s="26" t="s">
        <v>3005</v>
      </c>
      <c r="C402" s="5" t="s">
        <v>16</v>
      </c>
      <c r="D402" s="4">
        <v>1.1599999999999999</v>
      </c>
      <c r="E402" s="4" t="s">
        <v>5367</v>
      </c>
      <c r="F402" s="4" t="s">
        <v>5367</v>
      </c>
      <c r="G402" s="4" t="s">
        <v>5367</v>
      </c>
      <c r="H402" s="4" t="s">
        <v>5367</v>
      </c>
    </row>
    <row r="403" spans="1:8" s="3" customFormat="1" x14ac:dyDescent="0.3">
      <c r="A403" s="6" t="s">
        <v>3004</v>
      </c>
      <c r="B403" s="26" t="s">
        <v>3003</v>
      </c>
      <c r="C403" s="5" t="s">
        <v>16</v>
      </c>
      <c r="D403" s="4">
        <v>1.1599999999999999</v>
      </c>
      <c r="E403" s="4" t="s">
        <v>5367</v>
      </c>
      <c r="F403" s="4" t="s">
        <v>5367</v>
      </c>
      <c r="G403" s="4" t="s">
        <v>5367</v>
      </c>
      <c r="H403" s="4" t="s">
        <v>5367</v>
      </c>
    </row>
    <row r="404" spans="1:8" s="3" customFormat="1" x14ac:dyDescent="0.3">
      <c r="A404" s="6" t="s">
        <v>3002</v>
      </c>
      <c r="B404" s="26" t="s">
        <v>3001</v>
      </c>
      <c r="C404" s="5" t="s">
        <v>16</v>
      </c>
      <c r="D404" s="4">
        <v>1.1599999999999999</v>
      </c>
      <c r="E404" s="4" t="s">
        <v>5367</v>
      </c>
      <c r="F404" s="4" t="s">
        <v>5367</v>
      </c>
      <c r="G404" s="4" t="s">
        <v>5367</v>
      </c>
      <c r="H404" s="4" t="s">
        <v>5367</v>
      </c>
    </row>
    <row r="405" spans="1:8" s="3" customFormat="1" x14ac:dyDescent="0.3">
      <c r="A405" s="6" t="s">
        <v>3000</v>
      </c>
      <c r="B405" s="26" t="s">
        <v>2999</v>
      </c>
      <c r="C405" s="5" t="s">
        <v>16</v>
      </c>
      <c r="D405" s="4" t="s">
        <v>5367</v>
      </c>
      <c r="E405" s="4" t="s">
        <v>5367</v>
      </c>
      <c r="F405" s="4" t="s">
        <v>5367</v>
      </c>
      <c r="G405" s="4" t="s">
        <v>5367</v>
      </c>
      <c r="H405" s="4">
        <v>0.49</v>
      </c>
    </row>
    <row r="406" spans="1:8" s="3" customFormat="1" x14ac:dyDescent="0.3">
      <c r="A406" s="6" t="s">
        <v>2998</v>
      </c>
      <c r="B406" s="26" t="s">
        <v>2997</v>
      </c>
      <c r="C406" s="5" t="s">
        <v>16</v>
      </c>
      <c r="D406" s="4">
        <v>0.37</v>
      </c>
      <c r="E406" s="4" t="s">
        <v>5367</v>
      </c>
      <c r="F406" s="4" t="s">
        <v>5367</v>
      </c>
      <c r="G406" s="4" t="s">
        <v>5367</v>
      </c>
      <c r="H406" s="4" t="s">
        <v>5367</v>
      </c>
    </row>
    <row r="407" spans="1:8" s="3" customFormat="1" x14ac:dyDescent="0.3">
      <c r="A407" s="6" t="s">
        <v>2996</v>
      </c>
      <c r="B407" s="26" t="s">
        <v>2995</v>
      </c>
      <c r="C407" s="5" t="s">
        <v>16</v>
      </c>
      <c r="D407" s="4" t="s">
        <v>5367</v>
      </c>
      <c r="E407" s="4" t="s">
        <v>5367</v>
      </c>
      <c r="F407" s="4" t="s">
        <v>5367</v>
      </c>
      <c r="G407" s="4">
        <v>0.93</v>
      </c>
      <c r="H407" s="9">
        <v>0.93</v>
      </c>
    </row>
    <row r="408" spans="1:8" s="3" customFormat="1" x14ac:dyDescent="0.3">
      <c r="A408" s="6" t="s">
        <v>2994</v>
      </c>
      <c r="B408" s="26" t="s">
        <v>3912</v>
      </c>
      <c r="C408" s="5" t="s">
        <v>16</v>
      </c>
      <c r="D408" s="4">
        <v>0.41</v>
      </c>
      <c r="E408" s="4" t="s">
        <v>5367</v>
      </c>
      <c r="F408" s="4" t="s">
        <v>5367</v>
      </c>
      <c r="G408" s="4" t="s">
        <v>5367</v>
      </c>
      <c r="H408" s="4" t="s">
        <v>5367</v>
      </c>
    </row>
    <row r="409" spans="1:8" s="3" customFormat="1" x14ac:dyDescent="0.3">
      <c r="A409" s="6" t="s">
        <v>2993</v>
      </c>
      <c r="B409" s="26" t="s">
        <v>2992</v>
      </c>
      <c r="C409" s="5" t="s">
        <v>16</v>
      </c>
      <c r="D409" s="4">
        <v>0.39</v>
      </c>
      <c r="E409" s="4" t="s">
        <v>5367</v>
      </c>
      <c r="F409" s="4" t="s">
        <v>5367</v>
      </c>
      <c r="G409" s="4" t="s">
        <v>5367</v>
      </c>
      <c r="H409" s="4" t="s">
        <v>5367</v>
      </c>
    </row>
    <row r="410" spans="1:8" s="3" customFormat="1" x14ac:dyDescent="0.3">
      <c r="A410" s="6" t="s">
        <v>4623</v>
      </c>
      <c r="B410" s="41" t="s">
        <v>4624</v>
      </c>
      <c r="C410" s="5" t="s">
        <v>16</v>
      </c>
      <c r="D410" s="4">
        <v>0.54</v>
      </c>
      <c r="E410" s="4" t="s">
        <v>5367</v>
      </c>
      <c r="F410" s="4" t="s">
        <v>5367</v>
      </c>
      <c r="G410" s="4" t="s">
        <v>5367</v>
      </c>
      <c r="H410" s="4" t="s">
        <v>5367</v>
      </c>
    </row>
    <row r="411" spans="1:8" s="3" customFormat="1" x14ac:dyDescent="0.3">
      <c r="A411" s="6" t="s">
        <v>2991</v>
      </c>
      <c r="B411" s="26" t="s">
        <v>3911</v>
      </c>
      <c r="C411" s="5" t="s">
        <v>16</v>
      </c>
      <c r="D411" s="4">
        <v>0.7</v>
      </c>
      <c r="E411" s="4" t="s">
        <v>5367</v>
      </c>
      <c r="F411" s="4" t="s">
        <v>5367</v>
      </c>
      <c r="G411" s="4" t="s">
        <v>5367</v>
      </c>
      <c r="H411" s="4" t="s">
        <v>5367</v>
      </c>
    </row>
    <row r="412" spans="1:8" s="3" customFormat="1" x14ac:dyDescent="0.3">
      <c r="A412" s="6" t="s">
        <v>4625</v>
      </c>
      <c r="B412" s="41" t="s">
        <v>4626</v>
      </c>
      <c r="C412" s="5" t="s">
        <v>16</v>
      </c>
      <c r="D412" s="4">
        <v>0.74</v>
      </c>
      <c r="E412" s="4" t="s">
        <v>5367</v>
      </c>
      <c r="F412" s="4" t="s">
        <v>5367</v>
      </c>
      <c r="G412" s="4" t="s">
        <v>5367</v>
      </c>
      <c r="H412" s="4" t="s">
        <v>5367</v>
      </c>
    </row>
    <row r="413" spans="1:8" s="3" customFormat="1" x14ac:dyDescent="0.3">
      <c r="A413" s="6" t="s">
        <v>2990</v>
      </c>
      <c r="B413" s="26" t="s">
        <v>2989</v>
      </c>
      <c r="C413" s="5" t="s">
        <v>16</v>
      </c>
      <c r="D413" s="4">
        <v>4.58</v>
      </c>
      <c r="E413" s="4" t="s">
        <v>5367</v>
      </c>
      <c r="F413" s="4" t="s">
        <v>5367</v>
      </c>
      <c r="G413" s="4" t="s">
        <v>5367</v>
      </c>
      <c r="H413" s="4" t="s">
        <v>5367</v>
      </c>
    </row>
    <row r="414" spans="1:8" s="3" customFormat="1" x14ac:dyDescent="0.3">
      <c r="A414" s="6" t="s">
        <v>2988</v>
      </c>
      <c r="B414" s="26" t="s">
        <v>2987</v>
      </c>
      <c r="C414" s="5" t="s">
        <v>16</v>
      </c>
      <c r="D414" s="4">
        <v>0.74</v>
      </c>
      <c r="E414" s="4" t="s">
        <v>5367</v>
      </c>
      <c r="F414" s="4" t="s">
        <v>5367</v>
      </c>
      <c r="G414" s="4" t="s">
        <v>5367</v>
      </c>
      <c r="H414" s="4" t="s">
        <v>5367</v>
      </c>
    </row>
    <row r="415" spans="1:8" s="3" customFormat="1" x14ac:dyDescent="0.3">
      <c r="A415" s="6" t="s">
        <v>2986</v>
      </c>
      <c r="B415" s="26" t="s">
        <v>2985</v>
      </c>
      <c r="C415" s="5" t="s">
        <v>16</v>
      </c>
      <c r="D415" s="4">
        <v>2.74</v>
      </c>
      <c r="E415" s="4" t="s">
        <v>5367</v>
      </c>
      <c r="F415" s="4" t="s">
        <v>5367</v>
      </c>
      <c r="G415" s="4" t="s">
        <v>5367</v>
      </c>
      <c r="H415" s="4" t="s">
        <v>5367</v>
      </c>
    </row>
    <row r="416" spans="1:8" s="3" customFormat="1" x14ac:dyDescent="0.3">
      <c r="A416" s="6" t="s">
        <v>2984</v>
      </c>
      <c r="B416" s="26" t="s">
        <v>2983</v>
      </c>
      <c r="C416" s="5" t="s">
        <v>16</v>
      </c>
      <c r="D416" s="4">
        <v>0.55000000000000004</v>
      </c>
      <c r="E416" s="4" t="s">
        <v>5367</v>
      </c>
      <c r="F416" s="4" t="s">
        <v>5367</v>
      </c>
      <c r="G416" s="4" t="s">
        <v>5367</v>
      </c>
      <c r="H416" s="4" t="s">
        <v>5367</v>
      </c>
    </row>
    <row r="417" spans="1:8" s="3" customFormat="1" x14ac:dyDescent="0.3">
      <c r="A417" s="6" t="s">
        <v>2982</v>
      </c>
      <c r="B417" s="26" t="s">
        <v>2981</v>
      </c>
      <c r="C417" s="5" t="s">
        <v>16</v>
      </c>
      <c r="D417" s="4">
        <v>0.45</v>
      </c>
      <c r="E417" s="4" t="s">
        <v>5367</v>
      </c>
      <c r="F417" s="4" t="s">
        <v>5367</v>
      </c>
      <c r="G417" s="4" t="s">
        <v>5367</v>
      </c>
      <c r="H417" s="4" t="s">
        <v>5367</v>
      </c>
    </row>
    <row r="418" spans="1:8" s="3" customFormat="1" x14ac:dyDescent="0.3">
      <c r="A418" s="6" t="s">
        <v>2980</v>
      </c>
      <c r="B418" s="26" t="s">
        <v>2979</v>
      </c>
      <c r="C418" s="5" t="s">
        <v>16</v>
      </c>
      <c r="D418" s="4">
        <v>0.56000000000000005</v>
      </c>
      <c r="E418" s="4" t="s">
        <v>5367</v>
      </c>
      <c r="F418" s="4" t="s">
        <v>5367</v>
      </c>
      <c r="G418" s="4" t="s">
        <v>5367</v>
      </c>
      <c r="H418" s="4" t="s">
        <v>5367</v>
      </c>
    </row>
    <row r="419" spans="1:8" s="3" customFormat="1" x14ac:dyDescent="0.3">
      <c r="A419" s="6" t="s">
        <v>2978</v>
      </c>
      <c r="B419" s="26" t="s">
        <v>3910</v>
      </c>
      <c r="C419" s="5" t="s">
        <v>16</v>
      </c>
      <c r="D419" s="4">
        <v>0.59</v>
      </c>
      <c r="E419" s="4" t="s">
        <v>5367</v>
      </c>
      <c r="F419" s="4" t="s">
        <v>5367</v>
      </c>
      <c r="G419" s="4" t="s">
        <v>5367</v>
      </c>
      <c r="H419" s="4" t="s">
        <v>5367</v>
      </c>
    </row>
    <row r="420" spans="1:8" s="3" customFormat="1" x14ac:dyDescent="0.3">
      <c r="A420" s="6" t="s">
        <v>2977</v>
      </c>
      <c r="B420" s="26" t="s">
        <v>2976</v>
      </c>
      <c r="C420" s="5" t="s">
        <v>16</v>
      </c>
      <c r="D420" s="4">
        <v>0.39</v>
      </c>
      <c r="E420" s="4" t="s">
        <v>5367</v>
      </c>
      <c r="F420" s="4" t="s">
        <v>5367</v>
      </c>
      <c r="G420" s="4" t="s">
        <v>5367</v>
      </c>
      <c r="H420" s="4" t="s">
        <v>5367</v>
      </c>
    </row>
    <row r="421" spans="1:8" s="3" customFormat="1" x14ac:dyDescent="0.3">
      <c r="A421" s="6" t="s">
        <v>2975</v>
      </c>
      <c r="B421" s="26" t="s">
        <v>3909</v>
      </c>
      <c r="C421" s="5" t="s">
        <v>16</v>
      </c>
      <c r="D421" s="4">
        <v>2.12</v>
      </c>
      <c r="E421" s="4" t="s">
        <v>5367</v>
      </c>
      <c r="F421" s="4" t="s">
        <v>5367</v>
      </c>
      <c r="G421" s="4" t="s">
        <v>5367</v>
      </c>
      <c r="H421" s="4" t="s">
        <v>5367</v>
      </c>
    </row>
    <row r="422" spans="1:8" s="3" customFormat="1" x14ac:dyDescent="0.3">
      <c r="A422" s="6" t="s">
        <v>2974</v>
      </c>
      <c r="B422" s="26" t="s">
        <v>2973</v>
      </c>
      <c r="C422" s="5" t="s">
        <v>16</v>
      </c>
      <c r="D422" s="4">
        <v>0.39</v>
      </c>
      <c r="E422" s="4" t="s">
        <v>5367</v>
      </c>
      <c r="F422" s="4" t="s">
        <v>5367</v>
      </c>
      <c r="G422" s="4" t="s">
        <v>5367</v>
      </c>
      <c r="H422" s="4" t="s">
        <v>5367</v>
      </c>
    </row>
    <row r="423" spans="1:8" s="3" customFormat="1" x14ac:dyDescent="0.3">
      <c r="A423" s="6" t="s">
        <v>2972</v>
      </c>
      <c r="B423" s="26" t="s">
        <v>2971</v>
      </c>
      <c r="C423" s="5" t="s">
        <v>16</v>
      </c>
      <c r="D423" s="4">
        <v>0.39</v>
      </c>
      <c r="E423" s="4" t="s">
        <v>5367</v>
      </c>
      <c r="F423" s="4" t="s">
        <v>5367</v>
      </c>
      <c r="G423" s="4" t="s">
        <v>5367</v>
      </c>
      <c r="H423" s="4" t="s">
        <v>5367</v>
      </c>
    </row>
    <row r="424" spans="1:8" s="3" customFormat="1" x14ac:dyDescent="0.3">
      <c r="A424" s="6" t="s">
        <v>2970</v>
      </c>
      <c r="B424" s="26" t="s">
        <v>2969</v>
      </c>
      <c r="C424" s="5" t="s">
        <v>16</v>
      </c>
      <c r="D424" s="4">
        <v>0.37</v>
      </c>
      <c r="E424" s="4" t="s">
        <v>5367</v>
      </c>
      <c r="F424" s="4" t="s">
        <v>5367</v>
      </c>
      <c r="G424" s="4" t="s">
        <v>5367</v>
      </c>
      <c r="H424" s="4" t="s">
        <v>5367</v>
      </c>
    </row>
    <row r="425" spans="1:8" s="3" customFormat="1" x14ac:dyDescent="0.3">
      <c r="A425" s="6" t="s">
        <v>2968</v>
      </c>
      <c r="B425" s="26" t="s">
        <v>2967</v>
      </c>
      <c r="C425" s="5" t="s">
        <v>16</v>
      </c>
      <c r="D425" s="4">
        <v>1.79</v>
      </c>
      <c r="E425" s="4" t="s">
        <v>5367</v>
      </c>
      <c r="F425" s="4" t="s">
        <v>5367</v>
      </c>
      <c r="G425" s="4" t="s">
        <v>5367</v>
      </c>
      <c r="H425" s="4" t="s">
        <v>5367</v>
      </c>
    </row>
    <row r="426" spans="1:8" s="3" customFormat="1" x14ac:dyDescent="0.3">
      <c r="A426" s="6" t="s">
        <v>2966</v>
      </c>
      <c r="B426" s="26" t="s">
        <v>2965</v>
      </c>
      <c r="C426" s="5" t="s">
        <v>16</v>
      </c>
      <c r="D426" s="4">
        <v>0.9</v>
      </c>
      <c r="E426" s="4" t="s">
        <v>5367</v>
      </c>
      <c r="F426" s="4" t="s">
        <v>5367</v>
      </c>
      <c r="G426" s="4" t="s">
        <v>5367</v>
      </c>
      <c r="H426" s="4" t="s">
        <v>5367</v>
      </c>
    </row>
    <row r="427" spans="1:8" s="3" customFormat="1" x14ac:dyDescent="0.3">
      <c r="A427" s="6" t="s">
        <v>2964</v>
      </c>
      <c r="B427" s="26" t="s">
        <v>2963</v>
      </c>
      <c r="C427" s="5" t="s">
        <v>16</v>
      </c>
      <c r="D427" s="4">
        <v>0.9</v>
      </c>
      <c r="E427" s="4" t="s">
        <v>5367</v>
      </c>
      <c r="F427" s="4" t="s">
        <v>5367</v>
      </c>
      <c r="G427" s="4" t="s">
        <v>5367</v>
      </c>
      <c r="H427" s="4" t="s">
        <v>5367</v>
      </c>
    </row>
    <row r="428" spans="1:8" s="3" customFormat="1" x14ac:dyDescent="0.3">
      <c r="A428" s="6" t="s">
        <v>2962</v>
      </c>
      <c r="B428" s="26" t="s">
        <v>3908</v>
      </c>
      <c r="C428" s="5" t="s">
        <v>16</v>
      </c>
      <c r="D428" s="4">
        <v>0.9</v>
      </c>
      <c r="E428" s="4" t="s">
        <v>5367</v>
      </c>
      <c r="F428" s="4" t="s">
        <v>5367</v>
      </c>
      <c r="G428" s="4" t="s">
        <v>5367</v>
      </c>
      <c r="H428" s="4" t="s">
        <v>5367</v>
      </c>
    </row>
    <row r="429" spans="1:8" s="3" customFormat="1" x14ac:dyDescent="0.3">
      <c r="A429" s="6" t="s">
        <v>2961</v>
      </c>
      <c r="B429" s="26" t="s">
        <v>2960</v>
      </c>
      <c r="C429" s="5" t="s">
        <v>16</v>
      </c>
      <c r="D429" s="4">
        <v>0.53</v>
      </c>
      <c r="E429" s="4" t="s">
        <v>5367</v>
      </c>
      <c r="F429" s="4" t="s">
        <v>5367</v>
      </c>
      <c r="G429" s="4" t="s">
        <v>5367</v>
      </c>
      <c r="H429" s="4" t="s">
        <v>5367</v>
      </c>
    </row>
    <row r="430" spans="1:8" s="3" customFormat="1" x14ac:dyDescent="0.3">
      <c r="A430" s="6" t="s">
        <v>2959</v>
      </c>
      <c r="B430" s="26" t="s">
        <v>2958</v>
      </c>
      <c r="C430" s="5" t="s">
        <v>16</v>
      </c>
      <c r="D430" s="4">
        <v>1.1599999999999999</v>
      </c>
      <c r="E430" s="4" t="s">
        <v>5367</v>
      </c>
      <c r="F430" s="4" t="s">
        <v>5367</v>
      </c>
      <c r="G430" s="4" t="s">
        <v>5367</v>
      </c>
      <c r="H430" s="4" t="s">
        <v>5367</v>
      </c>
    </row>
    <row r="431" spans="1:8" s="3" customFormat="1" x14ac:dyDescent="0.3">
      <c r="A431" s="6" t="s">
        <v>2957</v>
      </c>
      <c r="B431" s="26" t="s">
        <v>2956</v>
      </c>
      <c r="C431" s="5" t="s">
        <v>16</v>
      </c>
      <c r="D431" s="4" t="s">
        <v>5367</v>
      </c>
      <c r="E431" s="4" t="s">
        <v>5367</v>
      </c>
      <c r="F431" s="4" t="s">
        <v>5367</v>
      </c>
      <c r="G431" s="4" t="s">
        <v>5367</v>
      </c>
      <c r="H431" s="9">
        <v>0.25</v>
      </c>
    </row>
    <row r="432" spans="1:8" s="3" customFormat="1" x14ac:dyDescent="0.3">
      <c r="A432" s="6" t="s">
        <v>2955</v>
      </c>
      <c r="B432" s="26" t="s">
        <v>2954</v>
      </c>
      <c r="C432" s="5" t="s">
        <v>16</v>
      </c>
      <c r="D432" s="4">
        <v>3.38</v>
      </c>
      <c r="E432" s="4" t="s">
        <v>5367</v>
      </c>
      <c r="F432" s="4">
        <v>0</v>
      </c>
      <c r="G432" s="4" t="s">
        <v>5367</v>
      </c>
      <c r="H432" s="4" t="s">
        <v>5367</v>
      </c>
    </row>
    <row r="433" spans="1:8" s="3" customFormat="1" x14ac:dyDescent="0.3">
      <c r="A433" s="6" t="s">
        <v>2953</v>
      </c>
      <c r="B433" s="26" t="s">
        <v>2952</v>
      </c>
      <c r="C433" s="5" t="s">
        <v>16</v>
      </c>
      <c r="D433" s="4">
        <v>1.29</v>
      </c>
      <c r="E433" s="4" t="s">
        <v>5367</v>
      </c>
      <c r="F433" s="4" t="s">
        <v>5367</v>
      </c>
      <c r="G433" s="4" t="s">
        <v>5367</v>
      </c>
      <c r="H433" s="4" t="s">
        <v>5367</v>
      </c>
    </row>
    <row r="434" spans="1:8" s="3" customFormat="1" x14ac:dyDescent="0.3">
      <c r="A434" s="6" t="s">
        <v>2951</v>
      </c>
      <c r="B434" s="26" t="s">
        <v>3907</v>
      </c>
      <c r="C434" s="5" t="s">
        <v>16</v>
      </c>
      <c r="D434" s="4">
        <v>0.21</v>
      </c>
      <c r="E434" s="4" t="s">
        <v>5367</v>
      </c>
      <c r="F434" s="4" t="s">
        <v>5367</v>
      </c>
      <c r="G434" s="4" t="s">
        <v>5367</v>
      </c>
      <c r="H434" s="4" t="s">
        <v>5367</v>
      </c>
    </row>
    <row r="435" spans="1:8" s="3" customFormat="1" x14ac:dyDescent="0.3">
      <c r="A435" s="6" t="s">
        <v>2950</v>
      </c>
      <c r="B435" s="26" t="s">
        <v>2949</v>
      </c>
      <c r="C435" s="5" t="s">
        <v>16</v>
      </c>
      <c r="D435" s="4">
        <v>7.0000000000000007E-2</v>
      </c>
      <c r="E435" s="4" t="s">
        <v>5367</v>
      </c>
      <c r="F435" s="4" t="s">
        <v>5367</v>
      </c>
      <c r="G435" s="4" t="s">
        <v>5367</v>
      </c>
      <c r="H435" s="4" t="s">
        <v>5367</v>
      </c>
    </row>
    <row r="436" spans="1:8" s="3" customFormat="1" x14ac:dyDescent="0.3">
      <c r="A436" s="6" t="s">
        <v>2948</v>
      </c>
      <c r="B436" s="26" t="s">
        <v>2947</v>
      </c>
      <c r="C436" s="5" t="s">
        <v>16</v>
      </c>
      <c r="D436" s="4">
        <v>0.2</v>
      </c>
      <c r="E436" s="4" t="s">
        <v>5367</v>
      </c>
      <c r="F436" s="4" t="s">
        <v>5367</v>
      </c>
      <c r="G436" s="4" t="s">
        <v>5367</v>
      </c>
      <c r="H436" s="4" t="s">
        <v>5367</v>
      </c>
    </row>
    <row r="437" spans="1:8" s="3" customFormat="1" x14ac:dyDescent="0.3">
      <c r="A437" s="6" t="s">
        <v>2946</v>
      </c>
      <c r="B437" s="26" t="s">
        <v>2945</v>
      </c>
      <c r="C437" s="5" t="s">
        <v>16</v>
      </c>
      <c r="D437" s="4">
        <v>0.41</v>
      </c>
      <c r="E437" s="4" t="s">
        <v>5367</v>
      </c>
      <c r="F437" s="4" t="s">
        <v>5367</v>
      </c>
      <c r="G437" s="4" t="s">
        <v>5367</v>
      </c>
      <c r="H437" s="4" t="s">
        <v>5367</v>
      </c>
    </row>
    <row r="438" spans="1:8" s="3" customFormat="1" x14ac:dyDescent="0.3">
      <c r="A438" s="6" t="s">
        <v>2944</v>
      </c>
      <c r="B438" s="26" t="s">
        <v>2943</v>
      </c>
      <c r="C438" s="5" t="s">
        <v>16</v>
      </c>
      <c r="D438" s="4" t="s">
        <v>5367</v>
      </c>
      <c r="E438" s="4" t="s">
        <v>5367</v>
      </c>
      <c r="F438" s="4" t="s">
        <v>5367</v>
      </c>
      <c r="G438" s="4" t="s">
        <v>5367</v>
      </c>
      <c r="H438" s="9">
        <v>2.44</v>
      </c>
    </row>
    <row r="439" spans="1:8" s="3" customFormat="1" x14ac:dyDescent="0.3">
      <c r="A439" s="6" t="s">
        <v>2942</v>
      </c>
      <c r="B439" s="26" t="s">
        <v>2941</v>
      </c>
      <c r="C439" s="5" t="s">
        <v>16</v>
      </c>
      <c r="D439" s="4">
        <v>0.59</v>
      </c>
      <c r="E439" s="4" t="s">
        <v>5367</v>
      </c>
      <c r="F439" s="4" t="s">
        <v>5367</v>
      </c>
      <c r="G439" s="4" t="s">
        <v>5367</v>
      </c>
      <c r="H439" s="4" t="s">
        <v>5367</v>
      </c>
    </row>
    <row r="440" spans="1:8" s="3" customFormat="1" x14ac:dyDescent="0.3">
      <c r="A440" s="6" t="s">
        <v>2940</v>
      </c>
      <c r="B440" s="26" t="s">
        <v>2939</v>
      </c>
      <c r="C440" s="5" t="s">
        <v>16</v>
      </c>
      <c r="D440" s="4">
        <v>0.69</v>
      </c>
      <c r="E440" s="4" t="s">
        <v>5367</v>
      </c>
      <c r="F440" s="4" t="s">
        <v>5367</v>
      </c>
      <c r="G440" s="4" t="s">
        <v>5367</v>
      </c>
      <c r="H440" s="4" t="s">
        <v>5367</v>
      </c>
    </row>
    <row r="441" spans="1:8" s="3" customFormat="1" x14ac:dyDescent="0.3">
      <c r="A441" s="6" t="s">
        <v>2938</v>
      </c>
      <c r="B441" s="26" t="s">
        <v>2937</v>
      </c>
      <c r="C441" s="5" t="s">
        <v>16</v>
      </c>
      <c r="D441" s="4">
        <v>0.3</v>
      </c>
      <c r="E441" s="4" t="s">
        <v>5367</v>
      </c>
      <c r="F441" s="4" t="s">
        <v>5367</v>
      </c>
      <c r="G441" s="4" t="s">
        <v>5367</v>
      </c>
      <c r="H441" s="4" t="s">
        <v>5367</v>
      </c>
    </row>
    <row r="442" spans="1:8" s="3" customFormat="1" x14ac:dyDescent="0.3">
      <c r="A442" s="6" t="s">
        <v>2936</v>
      </c>
      <c r="B442" s="26" t="s">
        <v>2935</v>
      </c>
      <c r="C442" s="5" t="s">
        <v>16</v>
      </c>
      <c r="D442" s="4">
        <v>3.34</v>
      </c>
      <c r="E442" s="4" t="s">
        <v>5367</v>
      </c>
      <c r="F442" s="4" t="s">
        <v>5367</v>
      </c>
      <c r="G442" s="4" t="s">
        <v>5367</v>
      </c>
      <c r="H442" s="4" t="s">
        <v>5367</v>
      </c>
    </row>
    <row r="443" spans="1:8" s="3" customFormat="1" x14ac:dyDescent="0.3">
      <c r="A443" s="6" t="s">
        <v>2934</v>
      </c>
      <c r="B443" s="26" t="s">
        <v>2933</v>
      </c>
      <c r="C443" s="5" t="s">
        <v>16</v>
      </c>
      <c r="D443" s="4">
        <v>0.78</v>
      </c>
      <c r="E443" s="4" t="s">
        <v>5367</v>
      </c>
      <c r="F443" s="4" t="s">
        <v>5367</v>
      </c>
      <c r="G443" s="4" t="s">
        <v>5367</v>
      </c>
      <c r="H443" s="4" t="s">
        <v>5367</v>
      </c>
    </row>
    <row r="444" spans="1:8" s="3" customFormat="1" x14ac:dyDescent="0.3">
      <c r="A444" s="6" t="s">
        <v>2932</v>
      </c>
      <c r="B444" s="26" t="s">
        <v>2931</v>
      </c>
      <c r="C444" s="5" t="s">
        <v>16</v>
      </c>
      <c r="D444" s="4">
        <v>1.38</v>
      </c>
      <c r="E444" s="4" t="s">
        <v>5367</v>
      </c>
      <c r="F444" s="4" t="s">
        <v>5367</v>
      </c>
      <c r="G444" s="4" t="s">
        <v>5367</v>
      </c>
      <c r="H444" s="4" t="s">
        <v>5367</v>
      </c>
    </row>
    <row r="445" spans="1:8" s="3" customFormat="1" x14ac:dyDescent="0.3">
      <c r="A445" s="6" t="s">
        <v>2930</v>
      </c>
      <c r="B445" s="26" t="s">
        <v>2929</v>
      </c>
      <c r="C445" s="5" t="s">
        <v>16</v>
      </c>
      <c r="D445" s="4" t="s">
        <v>5367</v>
      </c>
      <c r="E445" s="4" t="s">
        <v>5367</v>
      </c>
      <c r="F445" s="4" t="s">
        <v>5367</v>
      </c>
      <c r="G445" s="4">
        <v>2.41</v>
      </c>
      <c r="H445" s="9">
        <v>2.41</v>
      </c>
    </row>
    <row r="446" spans="1:8" s="3" customFormat="1" x14ac:dyDescent="0.3">
      <c r="A446" s="6" t="s">
        <v>2928</v>
      </c>
      <c r="B446" s="26" t="s">
        <v>2927</v>
      </c>
      <c r="C446" s="5" t="s">
        <v>16</v>
      </c>
      <c r="D446" s="4">
        <v>3.96</v>
      </c>
      <c r="E446" s="4" t="s">
        <v>5367</v>
      </c>
      <c r="F446" s="4" t="s">
        <v>5367</v>
      </c>
      <c r="G446" s="4" t="s">
        <v>5367</v>
      </c>
      <c r="H446" s="4" t="s">
        <v>5367</v>
      </c>
    </row>
    <row r="447" spans="1:8" s="3" customFormat="1" x14ac:dyDescent="0.3">
      <c r="A447" s="6" t="s">
        <v>2926</v>
      </c>
      <c r="B447" s="26" t="s">
        <v>2925</v>
      </c>
      <c r="C447" s="5" t="s">
        <v>16</v>
      </c>
      <c r="D447" s="4">
        <v>0.62</v>
      </c>
      <c r="E447" s="4" t="s">
        <v>5367</v>
      </c>
      <c r="F447" s="4" t="s">
        <v>5367</v>
      </c>
      <c r="G447" s="4" t="s">
        <v>5367</v>
      </c>
      <c r="H447" s="4" t="s">
        <v>5367</v>
      </c>
    </row>
    <row r="448" spans="1:8" s="3" customFormat="1" x14ac:dyDescent="0.3">
      <c r="A448" s="6" t="s">
        <v>2924</v>
      </c>
      <c r="B448" s="26" t="s">
        <v>3906</v>
      </c>
      <c r="C448" s="5" t="s">
        <v>16</v>
      </c>
      <c r="D448" s="4">
        <v>0.62</v>
      </c>
      <c r="E448" s="4" t="s">
        <v>5367</v>
      </c>
      <c r="F448" s="4" t="s">
        <v>5367</v>
      </c>
      <c r="G448" s="4" t="s">
        <v>5367</v>
      </c>
      <c r="H448" s="4" t="s">
        <v>5367</v>
      </c>
    </row>
    <row r="449" spans="1:8" s="3" customFormat="1" x14ac:dyDescent="0.3">
      <c r="A449" s="6" t="s">
        <v>2923</v>
      </c>
      <c r="B449" s="26" t="s">
        <v>3905</v>
      </c>
      <c r="C449" s="5" t="s">
        <v>16</v>
      </c>
      <c r="D449" s="4">
        <v>0.8</v>
      </c>
      <c r="E449" s="4" t="s">
        <v>5367</v>
      </c>
      <c r="F449" s="4" t="s">
        <v>5367</v>
      </c>
      <c r="G449" s="4" t="s">
        <v>5367</v>
      </c>
      <c r="H449" s="4" t="s">
        <v>5367</v>
      </c>
    </row>
    <row r="450" spans="1:8" s="3" customFormat="1" x14ac:dyDescent="0.3">
      <c r="A450" s="6" t="s">
        <v>2922</v>
      </c>
      <c r="B450" s="26" t="s">
        <v>2921</v>
      </c>
      <c r="C450" s="5" t="s">
        <v>16</v>
      </c>
      <c r="D450" s="4">
        <v>0.64</v>
      </c>
      <c r="E450" s="4" t="s">
        <v>5367</v>
      </c>
      <c r="F450" s="4" t="s">
        <v>5367</v>
      </c>
      <c r="G450" s="4" t="s">
        <v>5367</v>
      </c>
      <c r="H450" s="4" t="s">
        <v>5367</v>
      </c>
    </row>
    <row r="451" spans="1:8" s="3" customFormat="1" x14ac:dyDescent="0.3">
      <c r="A451" s="6" t="s">
        <v>2920</v>
      </c>
      <c r="B451" s="26" t="s">
        <v>2919</v>
      </c>
      <c r="C451" s="5" t="s">
        <v>16</v>
      </c>
      <c r="D451" s="4">
        <v>0.64</v>
      </c>
      <c r="E451" s="4" t="s">
        <v>5367</v>
      </c>
      <c r="F451" s="4" t="s">
        <v>5367</v>
      </c>
      <c r="G451" s="4" t="s">
        <v>5367</v>
      </c>
      <c r="H451" s="4" t="s">
        <v>5367</v>
      </c>
    </row>
    <row r="452" spans="1:8" s="3" customFormat="1" x14ac:dyDescent="0.3">
      <c r="A452" s="6" t="s">
        <v>2918</v>
      </c>
      <c r="B452" s="26" t="s">
        <v>2917</v>
      </c>
      <c r="C452" s="5" t="s">
        <v>16</v>
      </c>
      <c r="D452" s="4">
        <v>0.44</v>
      </c>
      <c r="E452" s="4" t="s">
        <v>5367</v>
      </c>
      <c r="F452" s="4" t="s">
        <v>5367</v>
      </c>
      <c r="G452" s="4" t="s">
        <v>5367</v>
      </c>
      <c r="H452" s="4" t="s">
        <v>5367</v>
      </c>
    </row>
    <row r="453" spans="1:8" s="3" customFormat="1" x14ac:dyDescent="0.3">
      <c r="A453" s="6" t="s">
        <v>2916</v>
      </c>
      <c r="B453" s="26" t="s">
        <v>2915</v>
      </c>
      <c r="C453" s="5" t="s">
        <v>16</v>
      </c>
      <c r="D453" s="4">
        <v>0.57999999999999996</v>
      </c>
      <c r="E453" s="4" t="s">
        <v>5367</v>
      </c>
      <c r="F453" s="4" t="s">
        <v>5367</v>
      </c>
      <c r="G453" s="4" t="s">
        <v>5367</v>
      </c>
      <c r="H453" s="4" t="s">
        <v>5367</v>
      </c>
    </row>
    <row r="454" spans="1:8" s="3" customFormat="1" x14ac:dyDescent="0.3">
      <c r="A454" s="6" t="s">
        <v>2914</v>
      </c>
      <c r="B454" s="26" t="s">
        <v>3904</v>
      </c>
      <c r="C454" s="5" t="s">
        <v>16</v>
      </c>
      <c r="D454" s="4">
        <v>1.1599999999999999</v>
      </c>
      <c r="E454" s="4" t="s">
        <v>5367</v>
      </c>
      <c r="F454" s="4" t="s">
        <v>5367</v>
      </c>
      <c r="G454" s="4" t="s">
        <v>5367</v>
      </c>
      <c r="H454" s="4" t="s">
        <v>5367</v>
      </c>
    </row>
    <row r="455" spans="1:8" s="3" customFormat="1" x14ac:dyDescent="0.3">
      <c r="A455" s="6" t="s">
        <v>2913</v>
      </c>
      <c r="B455" s="26" t="s">
        <v>3903</v>
      </c>
      <c r="C455" s="5" t="s">
        <v>16</v>
      </c>
      <c r="D455" s="4" t="s">
        <v>5367</v>
      </c>
      <c r="E455" s="4" t="s">
        <v>5367</v>
      </c>
      <c r="F455" s="4" t="s">
        <v>5367</v>
      </c>
      <c r="G455" s="4">
        <v>1.22</v>
      </c>
      <c r="H455" s="9">
        <v>1.22</v>
      </c>
    </row>
    <row r="456" spans="1:8" s="3" customFormat="1" x14ac:dyDescent="0.3">
      <c r="A456" s="6" t="s">
        <v>2912</v>
      </c>
      <c r="B456" s="26" t="s">
        <v>2911</v>
      </c>
      <c r="C456" s="5" t="s">
        <v>16</v>
      </c>
      <c r="D456" s="4">
        <v>1.1000000000000001</v>
      </c>
      <c r="E456" s="4" t="s">
        <v>5367</v>
      </c>
      <c r="F456" s="4" t="s">
        <v>5367</v>
      </c>
      <c r="G456" s="4" t="s">
        <v>5367</v>
      </c>
      <c r="H456" s="4" t="s">
        <v>5367</v>
      </c>
    </row>
    <row r="457" spans="1:8" s="3" customFormat="1" x14ac:dyDescent="0.3">
      <c r="A457" s="6" t="s">
        <v>2910</v>
      </c>
      <c r="B457" s="26" t="s">
        <v>2909</v>
      </c>
      <c r="C457" s="5" t="s">
        <v>16</v>
      </c>
      <c r="D457" s="4">
        <v>1.1000000000000001</v>
      </c>
      <c r="E457" s="4" t="s">
        <v>5367</v>
      </c>
      <c r="F457" s="4" t="s">
        <v>5367</v>
      </c>
      <c r="G457" s="4" t="s">
        <v>5367</v>
      </c>
      <c r="H457" s="4" t="s">
        <v>5367</v>
      </c>
    </row>
    <row r="458" spans="1:8" s="3" customFormat="1" x14ac:dyDescent="0.3">
      <c r="A458" s="6" t="s">
        <v>2908</v>
      </c>
      <c r="B458" s="26" t="s">
        <v>2907</v>
      </c>
      <c r="C458" s="5" t="s">
        <v>16</v>
      </c>
      <c r="D458" s="4">
        <v>2.12</v>
      </c>
      <c r="E458" s="4" t="s">
        <v>5367</v>
      </c>
      <c r="F458" s="4" t="s">
        <v>5367</v>
      </c>
      <c r="G458" s="4" t="s">
        <v>5367</v>
      </c>
      <c r="H458" s="4" t="s">
        <v>5367</v>
      </c>
    </row>
    <row r="459" spans="1:8" s="3" customFormat="1" x14ac:dyDescent="0.3">
      <c r="A459" s="6" t="s">
        <v>2906</v>
      </c>
      <c r="B459" s="26" t="s">
        <v>2905</v>
      </c>
      <c r="C459" s="5" t="s">
        <v>16</v>
      </c>
      <c r="D459" s="4">
        <v>0.62</v>
      </c>
      <c r="E459" s="4" t="s">
        <v>5367</v>
      </c>
      <c r="F459" s="4" t="s">
        <v>5367</v>
      </c>
      <c r="G459" s="4" t="s">
        <v>5367</v>
      </c>
      <c r="H459" s="4" t="s">
        <v>5367</v>
      </c>
    </row>
    <row r="460" spans="1:8" s="3" customFormat="1" x14ac:dyDescent="0.3">
      <c r="A460" s="6" t="s">
        <v>4627</v>
      </c>
      <c r="B460" s="41" t="s">
        <v>4628</v>
      </c>
      <c r="C460" s="5" t="s">
        <v>16</v>
      </c>
      <c r="D460" s="4">
        <v>0.62</v>
      </c>
      <c r="E460" s="4" t="s">
        <v>5367</v>
      </c>
      <c r="F460" s="4" t="s">
        <v>5367</v>
      </c>
      <c r="G460" s="4" t="s">
        <v>5367</v>
      </c>
      <c r="H460" s="4" t="s">
        <v>5367</v>
      </c>
    </row>
    <row r="461" spans="1:8" s="3" customFormat="1" x14ac:dyDescent="0.3">
      <c r="A461" s="6" t="s">
        <v>2904</v>
      </c>
      <c r="B461" s="26" t="s">
        <v>2903</v>
      </c>
      <c r="C461" s="5" t="s">
        <v>16</v>
      </c>
      <c r="D461" s="4">
        <v>0.74</v>
      </c>
      <c r="E461" s="4" t="s">
        <v>5367</v>
      </c>
      <c r="F461" s="4" t="s">
        <v>5367</v>
      </c>
      <c r="G461" s="4" t="s">
        <v>5367</v>
      </c>
      <c r="H461" s="4" t="s">
        <v>5367</v>
      </c>
    </row>
    <row r="462" spans="1:8" s="3" customFormat="1" x14ac:dyDescent="0.3">
      <c r="A462" s="6" t="s">
        <v>2902</v>
      </c>
      <c r="B462" s="26" t="s">
        <v>2901</v>
      </c>
      <c r="C462" s="5" t="s">
        <v>16</v>
      </c>
      <c r="D462" s="4">
        <v>2.76</v>
      </c>
      <c r="E462" s="4" t="s">
        <v>5367</v>
      </c>
      <c r="F462" s="4" t="s">
        <v>5367</v>
      </c>
      <c r="G462" s="4" t="s">
        <v>5367</v>
      </c>
      <c r="H462" s="4" t="s">
        <v>5367</v>
      </c>
    </row>
    <row r="463" spans="1:8" s="3" customFormat="1" x14ac:dyDescent="0.3">
      <c r="A463" s="6" t="s">
        <v>2900</v>
      </c>
      <c r="B463" s="26" t="s">
        <v>2899</v>
      </c>
      <c r="C463" s="5" t="s">
        <v>16</v>
      </c>
      <c r="D463" s="4">
        <v>1.53</v>
      </c>
      <c r="E463" s="4" t="s">
        <v>5367</v>
      </c>
      <c r="F463" s="4" t="s">
        <v>5367</v>
      </c>
      <c r="G463" s="4" t="s">
        <v>5367</v>
      </c>
      <c r="H463" s="4" t="s">
        <v>5367</v>
      </c>
    </row>
    <row r="464" spans="1:8" s="3" customFormat="1" x14ac:dyDescent="0.3">
      <c r="A464" s="6" t="s">
        <v>2898</v>
      </c>
      <c r="B464" s="26" t="s">
        <v>3902</v>
      </c>
      <c r="C464" s="5" t="s">
        <v>16</v>
      </c>
      <c r="D464" s="4">
        <v>1.81</v>
      </c>
      <c r="E464" s="4" t="s">
        <v>5367</v>
      </c>
      <c r="F464" s="4" t="s">
        <v>5367</v>
      </c>
      <c r="G464" s="4" t="s">
        <v>5367</v>
      </c>
      <c r="H464" s="4" t="s">
        <v>5367</v>
      </c>
    </row>
    <row r="465" spans="1:8" s="3" customFormat="1" x14ac:dyDescent="0.3">
      <c r="A465" s="6" t="s">
        <v>2897</v>
      </c>
      <c r="B465" s="26" t="s">
        <v>2896</v>
      </c>
      <c r="C465" s="5" t="s">
        <v>16</v>
      </c>
      <c r="D465" s="4">
        <v>5.1100000000000003</v>
      </c>
      <c r="E465" s="4" t="s">
        <v>5367</v>
      </c>
      <c r="F465" s="4" t="s">
        <v>5367</v>
      </c>
      <c r="G465" s="4" t="s">
        <v>5367</v>
      </c>
      <c r="H465" s="4" t="s">
        <v>5367</v>
      </c>
    </row>
    <row r="466" spans="1:8" s="3" customFormat="1" x14ac:dyDescent="0.3">
      <c r="A466" s="6" t="s">
        <v>4587</v>
      </c>
      <c r="B466" s="26" t="s">
        <v>4589</v>
      </c>
      <c r="C466" s="5" t="s">
        <v>16</v>
      </c>
      <c r="D466" s="4">
        <v>1.61</v>
      </c>
      <c r="E466" s="4" t="s">
        <v>5367</v>
      </c>
      <c r="F466" s="4" t="s">
        <v>5367</v>
      </c>
      <c r="G466" s="4" t="s">
        <v>5367</v>
      </c>
      <c r="H466" s="4" t="s">
        <v>5367</v>
      </c>
    </row>
    <row r="467" spans="1:8" s="3" customFormat="1" x14ac:dyDescent="0.3">
      <c r="A467" s="6" t="s">
        <v>2895</v>
      </c>
      <c r="B467" s="26" t="s">
        <v>2894</v>
      </c>
      <c r="C467" s="5" t="s">
        <v>16</v>
      </c>
      <c r="D467" s="4">
        <v>1.64</v>
      </c>
      <c r="E467" s="4" t="s">
        <v>5367</v>
      </c>
      <c r="F467" s="4" t="s">
        <v>5367</v>
      </c>
      <c r="G467" s="4" t="s">
        <v>5367</v>
      </c>
      <c r="H467" s="4" t="s">
        <v>5367</v>
      </c>
    </row>
    <row r="468" spans="1:8" s="3" customFormat="1" x14ac:dyDescent="0.3">
      <c r="A468" s="6" t="s">
        <v>2893</v>
      </c>
      <c r="B468" s="26" t="s">
        <v>2892</v>
      </c>
      <c r="C468" s="5" t="s">
        <v>16</v>
      </c>
      <c r="D468" s="4">
        <v>1.64</v>
      </c>
      <c r="E468" s="4" t="s">
        <v>5367</v>
      </c>
      <c r="F468" s="4" t="s">
        <v>5367</v>
      </c>
      <c r="G468" s="4" t="s">
        <v>5367</v>
      </c>
      <c r="H468" s="4" t="s">
        <v>5367</v>
      </c>
    </row>
    <row r="469" spans="1:8" s="3" customFormat="1" x14ac:dyDescent="0.3">
      <c r="A469" s="6" t="s">
        <v>2891</v>
      </c>
      <c r="B469" s="26" t="s">
        <v>2890</v>
      </c>
      <c r="C469" s="5" t="s">
        <v>16</v>
      </c>
      <c r="D469" s="4">
        <v>1.52</v>
      </c>
      <c r="E469" s="4" t="s">
        <v>5367</v>
      </c>
      <c r="F469" s="4" t="s">
        <v>5367</v>
      </c>
      <c r="G469" s="4" t="s">
        <v>5367</v>
      </c>
      <c r="H469" s="4" t="s">
        <v>5367</v>
      </c>
    </row>
    <row r="470" spans="1:8" s="3" customFormat="1" x14ac:dyDescent="0.3">
      <c r="A470" s="6" t="s">
        <v>2889</v>
      </c>
      <c r="B470" s="26" t="s">
        <v>2888</v>
      </c>
      <c r="C470" s="5" t="s">
        <v>16</v>
      </c>
      <c r="D470" s="4">
        <v>1.52</v>
      </c>
      <c r="E470" s="4" t="s">
        <v>5367</v>
      </c>
      <c r="F470" s="4" t="s">
        <v>5367</v>
      </c>
      <c r="G470" s="4" t="s">
        <v>5367</v>
      </c>
      <c r="H470" s="4" t="s">
        <v>5367</v>
      </c>
    </row>
    <row r="471" spans="1:8" s="3" customFormat="1" x14ac:dyDescent="0.3">
      <c r="A471" s="6" t="s">
        <v>2887</v>
      </c>
      <c r="B471" s="26" t="s">
        <v>2886</v>
      </c>
      <c r="C471" s="5" t="s">
        <v>16</v>
      </c>
      <c r="D471" s="4">
        <v>1.75</v>
      </c>
      <c r="E471" s="4" t="s">
        <v>5367</v>
      </c>
      <c r="F471" s="4" t="s">
        <v>5367</v>
      </c>
      <c r="G471" s="4" t="s">
        <v>5367</v>
      </c>
      <c r="H471" s="4" t="s">
        <v>5367</v>
      </c>
    </row>
    <row r="472" spans="1:8" s="3" customFormat="1" x14ac:dyDescent="0.3">
      <c r="A472" s="6" t="s">
        <v>2885</v>
      </c>
      <c r="B472" s="26" t="s">
        <v>2884</v>
      </c>
      <c r="C472" s="5" t="s">
        <v>16</v>
      </c>
      <c r="D472" s="4">
        <v>1.75</v>
      </c>
      <c r="E472" s="4" t="s">
        <v>5367</v>
      </c>
      <c r="F472" s="4" t="s">
        <v>5367</v>
      </c>
      <c r="G472" s="4" t="s">
        <v>5367</v>
      </c>
      <c r="H472" s="4" t="s">
        <v>5367</v>
      </c>
    </row>
    <row r="473" spans="1:8" s="3" customFormat="1" x14ac:dyDescent="0.3">
      <c r="A473" s="6" t="s">
        <v>2883</v>
      </c>
      <c r="B473" s="26" t="s">
        <v>2882</v>
      </c>
      <c r="C473" s="5" t="s">
        <v>16</v>
      </c>
      <c r="D473" s="4">
        <v>1.64</v>
      </c>
      <c r="E473" s="4" t="s">
        <v>5367</v>
      </c>
      <c r="F473" s="4" t="s">
        <v>5367</v>
      </c>
      <c r="G473" s="4" t="s">
        <v>5367</v>
      </c>
      <c r="H473" s="4" t="s">
        <v>5367</v>
      </c>
    </row>
    <row r="474" spans="1:8" s="3" customFormat="1" x14ac:dyDescent="0.3">
      <c r="A474" s="6" t="s">
        <v>2881</v>
      </c>
      <c r="B474" s="26" t="s">
        <v>2880</v>
      </c>
      <c r="C474" s="5" t="s">
        <v>16</v>
      </c>
      <c r="D474" s="4">
        <v>1.52</v>
      </c>
      <c r="E474" s="4" t="s">
        <v>5367</v>
      </c>
      <c r="F474" s="4" t="s">
        <v>5367</v>
      </c>
      <c r="G474" s="4" t="s">
        <v>5367</v>
      </c>
      <c r="H474" s="4" t="s">
        <v>5367</v>
      </c>
    </row>
    <row r="475" spans="1:8" s="3" customFormat="1" x14ac:dyDescent="0.3">
      <c r="A475" s="6" t="s">
        <v>2879</v>
      </c>
      <c r="B475" s="26" t="s">
        <v>2878</v>
      </c>
      <c r="C475" s="5" t="s">
        <v>16</v>
      </c>
      <c r="D475" s="4">
        <v>1.67</v>
      </c>
      <c r="E475" s="4" t="s">
        <v>5367</v>
      </c>
      <c r="F475" s="4" t="s">
        <v>5367</v>
      </c>
      <c r="G475" s="4" t="s">
        <v>5367</v>
      </c>
      <c r="H475" s="4" t="s">
        <v>5367</v>
      </c>
    </row>
    <row r="476" spans="1:8" s="3" customFormat="1" x14ac:dyDescent="0.3">
      <c r="A476" s="6" t="s">
        <v>2877</v>
      </c>
      <c r="B476" s="26" t="s">
        <v>2869</v>
      </c>
      <c r="C476" s="5" t="s">
        <v>16</v>
      </c>
      <c r="D476" s="4">
        <v>1.1599999999999999</v>
      </c>
      <c r="E476" s="4" t="s">
        <v>5367</v>
      </c>
      <c r="F476" s="4" t="s">
        <v>5367</v>
      </c>
      <c r="G476" s="4" t="s">
        <v>5367</v>
      </c>
      <c r="H476" s="4" t="s">
        <v>5367</v>
      </c>
    </row>
    <row r="477" spans="1:8" s="3" customFormat="1" x14ac:dyDescent="0.3">
      <c r="A477" s="6" t="s">
        <v>2876</v>
      </c>
      <c r="B477" s="26" t="s">
        <v>5427</v>
      </c>
      <c r="C477" s="5" t="s">
        <v>16</v>
      </c>
      <c r="D477" s="4">
        <v>110</v>
      </c>
      <c r="E477" s="4" t="s">
        <v>5367</v>
      </c>
      <c r="F477" s="4" t="s">
        <v>5367</v>
      </c>
      <c r="G477" s="4" t="s">
        <v>5367</v>
      </c>
      <c r="H477" s="4" t="s">
        <v>5367</v>
      </c>
    </row>
    <row r="478" spans="1:8" s="3" customFormat="1" x14ac:dyDescent="0.3">
      <c r="A478" s="6" t="s">
        <v>2875</v>
      </c>
      <c r="B478" s="26" t="s">
        <v>2874</v>
      </c>
      <c r="C478" s="5" t="s">
        <v>16</v>
      </c>
      <c r="D478" s="4">
        <v>2.77</v>
      </c>
      <c r="E478" s="4" t="s">
        <v>5367</v>
      </c>
      <c r="F478" s="4" t="s">
        <v>5367</v>
      </c>
      <c r="G478" s="4" t="s">
        <v>5367</v>
      </c>
      <c r="H478" s="4" t="s">
        <v>5367</v>
      </c>
    </row>
    <row r="479" spans="1:8" s="3" customFormat="1" x14ac:dyDescent="0.3">
      <c r="A479" s="6" t="s">
        <v>2873</v>
      </c>
      <c r="B479" s="26" t="s">
        <v>2872</v>
      </c>
      <c r="C479" s="5" t="s">
        <v>16</v>
      </c>
      <c r="D479" s="4">
        <v>3.44</v>
      </c>
      <c r="E479" s="4" t="s">
        <v>5367</v>
      </c>
      <c r="F479" s="4" t="s">
        <v>5367</v>
      </c>
      <c r="G479" s="4" t="s">
        <v>5367</v>
      </c>
      <c r="H479" s="4" t="s">
        <v>5367</v>
      </c>
    </row>
    <row r="480" spans="1:8" s="3" customFormat="1" x14ac:dyDescent="0.3">
      <c r="A480" s="6" t="s">
        <v>2871</v>
      </c>
      <c r="B480" s="26" t="s">
        <v>2870</v>
      </c>
      <c r="C480" s="5" t="s">
        <v>16</v>
      </c>
      <c r="D480" s="4" t="s">
        <v>5367</v>
      </c>
      <c r="E480" s="4" t="s">
        <v>5367</v>
      </c>
      <c r="F480" s="4" t="s">
        <v>5367</v>
      </c>
      <c r="G480" s="4"/>
      <c r="H480" s="9">
        <v>0.86</v>
      </c>
    </row>
    <row r="481" spans="1:8" s="3" customFormat="1" x14ac:dyDescent="0.3">
      <c r="A481" s="6" t="s">
        <v>2868</v>
      </c>
      <c r="B481" s="26" t="s">
        <v>3901</v>
      </c>
      <c r="C481" s="5" t="s">
        <v>16</v>
      </c>
      <c r="D481" s="4" t="s">
        <v>5367</v>
      </c>
      <c r="E481" s="4" t="s">
        <v>5367</v>
      </c>
      <c r="F481" s="4" t="s">
        <v>5367</v>
      </c>
      <c r="G481" s="4" t="s">
        <v>5367</v>
      </c>
      <c r="H481" s="9">
        <v>1.1499999999999999</v>
      </c>
    </row>
    <row r="482" spans="1:8" s="3" customFormat="1" x14ac:dyDescent="0.3">
      <c r="A482" s="6" t="s">
        <v>2867</v>
      </c>
      <c r="B482" s="26" t="s">
        <v>3900</v>
      </c>
      <c r="C482" s="5" t="s">
        <v>16</v>
      </c>
      <c r="D482" s="4" t="s">
        <v>5367</v>
      </c>
      <c r="E482" s="4" t="s">
        <v>5367</v>
      </c>
      <c r="F482" s="4" t="s">
        <v>5367</v>
      </c>
      <c r="G482" s="4" t="s">
        <v>5367</v>
      </c>
      <c r="H482" s="9">
        <v>3.09</v>
      </c>
    </row>
    <row r="483" spans="1:8" s="3" customFormat="1" x14ac:dyDescent="0.3">
      <c r="A483" s="6" t="s">
        <v>2866</v>
      </c>
      <c r="B483" s="26" t="s">
        <v>2865</v>
      </c>
      <c r="C483" s="5" t="s">
        <v>16</v>
      </c>
      <c r="D483" s="4" t="s">
        <v>5367</v>
      </c>
      <c r="E483" s="4" t="s">
        <v>5367</v>
      </c>
      <c r="F483" s="4" t="s">
        <v>5367</v>
      </c>
      <c r="G483" s="4" t="s">
        <v>5367</v>
      </c>
      <c r="H483" s="9">
        <v>2.21</v>
      </c>
    </row>
    <row r="484" spans="1:8" s="3" customFormat="1" x14ac:dyDescent="0.3">
      <c r="A484" s="6" t="s">
        <v>2864</v>
      </c>
      <c r="B484" s="26" t="s">
        <v>3899</v>
      </c>
      <c r="C484" s="5" t="s">
        <v>16</v>
      </c>
      <c r="D484" s="4" t="s">
        <v>5367</v>
      </c>
      <c r="E484" s="4" t="s">
        <v>5367</v>
      </c>
      <c r="F484" s="4" t="s">
        <v>5367</v>
      </c>
      <c r="G484" s="4">
        <v>0.62</v>
      </c>
      <c r="H484" s="9">
        <v>0.62</v>
      </c>
    </row>
    <row r="485" spans="1:8" s="3" customFormat="1" x14ac:dyDescent="0.3">
      <c r="A485" s="6" t="s">
        <v>2863</v>
      </c>
      <c r="B485" s="26" t="s">
        <v>2862</v>
      </c>
      <c r="C485" s="5" t="s">
        <v>16</v>
      </c>
      <c r="D485" s="4">
        <v>2.0499999999999998</v>
      </c>
      <c r="E485" s="4" t="s">
        <v>5367</v>
      </c>
      <c r="F485" s="4" t="s">
        <v>5367</v>
      </c>
      <c r="G485" s="4" t="s">
        <v>5367</v>
      </c>
      <c r="H485" s="4" t="s">
        <v>5367</v>
      </c>
    </row>
    <row r="486" spans="1:8" s="3" customFormat="1" x14ac:dyDescent="0.3">
      <c r="A486" s="6" t="s">
        <v>2861</v>
      </c>
      <c r="B486" s="26" t="s">
        <v>2860</v>
      </c>
      <c r="C486" s="5" t="s">
        <v>16</v>
      </c>
      <c r="D486" s="4">
        <v>1.22</v>
      </c>
      <c r="E486" s="4" t="s">
        <v>5367</v>
      </c>
      <c r="F486" s="4" t="s">
        <v>5367</v>
      </c>
      <c r="G486" s="4" t="s">
        <v>5367</v>
      </c>
      <c r="H486" s="4" t="s">
        <v>5367</v>
      </c>
    </row>
    <row r="487" spans="1:8" s="3" customFormat="1" x14ac:dyDescent="0.3">
      <c r="A487" s="6" t="s">
        <v>2859</v>
      </c>
      <c r="B487" s="26" t="s">
        <v>2858</v>
      </c>
      <c r="C487" s="5" t="s">
        <v>16</v>
      </c>
      <c r="D487" s="4">
        <v>0.19</v>
      </c>
      <c r="E487" s="4" t="s">
        <v>5367</v>
      </c>
      <c r="F487" s="4" t="s">
        <v>5367</v>
      </c>
      <c r="G487" s="4" t="s">
        <v>5367</v>
      </c>
      <c r="H487" s="4" t="s">
        <v>5367</v>
      </c>
    </row>
    <row r="488" spans="1:8" s="3" customFormat="1" x14ac:dyDescent="0.3">
      <c r="A488" s="6" t="s">
        <v>2857</v>
      </c>
      <c r="B488" s="26" t="s">
        <v>2856</v>
      </c>
      <c r="C488" s="5" t="s">
        <v>16</v>
      </c>
      <c r="D488" s="4" t="s">
        <v>5367</v>
      </c>
      <c r="E488" s="4" t="s">
        <v>5367</v>
      </c>
      <c r="F488" s="4" t="s">
        <v>5367</v>
      </c>
      <c r="G488" s="4">
        <v>1.08</v>
      </c>
      <c r="H488" s="9">
        <v>1.08</v>
      </c>
    </row>
    <row r="489" spans="1:8" s="3" customFormat="1" x14ac:dyDescent="0.3">
      <c r="A489" s="6" t="s">
        <v>2855</v>
      </c>
      <c r="B489" s="26" t="s">
        <v>2854</v>
      </c>
      <c r="C489" s="5" t="s">
        <v>16</v>
      </c>
      <c r="D489" s="4" t="s">
        <v>5367</v>
      </c>
      <c r="E489" s="4" t="s">
        <v>5367</v>
      </c>
      <c r="F489" s="4" t="s">
        <v>5367</v>
      </c>
      <c r="G489" s="4">
        <v>1.08</v>
      </c>
      <c r="H489" s="9">
        <v>1.08</v>
      </c>
    </row>
    <row r="490" spans="1:8" s="3" customFormat="1" x14ac:dyDescent="0.3">
      <c r="A490" s="6" t="s">
        <v>2853</v>
      </c>
      <c r="B490" s="26" t="s">
        <v>2852</v>
      </c>
      <c r="C490" s="5" t="s">
        <v>16</v>
      </c>
      <c r="D490" s="4" t="s">
        <v>5367</v>
      </c>
      <c r="E490" s="4" t="s">
        <v>5367</v>
      </c>
      <c r="F490" s="4" t="s">
        <v>5367</v>
      </c>
      <c r="G490" s="4" t="s">
        <v>5367</v>
      </c>
      <c r="H490" s="9">
        <v>1.6</v>
      </c>
    </row>
    <row r="491" spans="1:8" s="3" customFormat="1" x14ac:dyDescent="0.3">
      <c r="A491" s="6" t="s">
        <v>2851</v>
      </c>
      <c r="B491" s="26" t="s">
        <v>3898</v>
      </c>
      <c r="C491" s="5" t="s">
        <v>16</v>
      </c>
      <c r="D491" s="4" t="s">
        <v>5367</v>
      </c>
      <c r="E491" s="4" t="s">
        <v>5367</v>
      </c>
      <c r="F491" s="4" t="s">
        <v>5367</v>
      </c>
      <c r="G491" s="4">
        <v>0.97</v>
      </c>
      <c r="H491" s="9">
        <v>0.97</v>
      </c>
    </row>
    <row r="492" spans="1:8" s="3" customFormat="1" x14ac:dyDescent="0.3">
      <c r="A492" s="6" t="s">
        <v>2850</v>
      </c>
      <c r="B492" s="26" t="s">
        <v>3897</v>
      </c>
      <c r="C492" s="5" t="s">
        <v>16</v>
      </c>
      <c r="D492" s="4" t="s">
        <v>5367</v>
      </c>
      <c r="E492" s="4" t="s">
        <v>5367</v>
      </c>
      <c r="F492" s="4" t="s">
        <v>5367</v>
      </c>
      <c r="G492" s="4" t="s">
        <v>5367</v>
      </c>
      <c r="H492" s="9">
        <v>0.87</v>
      </c>
    </row>
    <row r="493" spans="1:8" s="3" customFormat="1" x14ac:dyDescent="0.3">
      <c r="A493" s="6" t="s">
        <v>2849</v>
      </c>
      <c r="B493" s="26" t="s">
        <v>2848</v>
      </c>
      <c r="C493" s="5" t="s">
        <v>16</v>
      </c>
      <c r="D493" s="4" t="s">
        <v>5367</v>
      </c>
      <c r="E493" s="4" t="s">
        <v>5367</v>
      </c>
      <c r="F493" s="4" t="s">
        <v>5367</v>
      </c>
      <c r="G493" s="4" t="s">
        <v>5367</v>
      </c>
      <c r="H493" s="9">
        <v>1.1399999999999999</v>
      </c>
    </row>
    <row r="494" spans="1:8" s="3" customFormat="1" x14ac:dyDescent="0.3">
      <c r="A494" s="6" t="s">
        <v>2847</v>
      </c>
      <c r="B494" s="26" t="s">
        <v>2846</v>
      </c>
      <c r="C494" s="5" t="s">
        <v>16</v>
      </c>
      <c r="D494" s="4" t="s">
        <v>5367</v>
      </c>
      <c r="E494" s="4" t="s">
        <v>5367</v>
      </c>
      <c r="F494" s="4" t="s">
        <v>5367</v>
      </c>
      <c r="G494" s="4" t="s">
        <v>5367</v>
      </c>
      <c r="H494" s="9">
        <v>1.28</v>
      </c>
    </row>
    <row r="495" spans="1:8" s="3" customFormat="1" x14ac:dyDescent="0.3">
      <c r="A495" s="6" t="s">
        <v>2845</v>
      </c>
      <c r="B495" s="26" t="s">
        <v>2844</v>
      </c>
      <c r="C495" s="5" t="s">
        <v>16</v>
      </c>
      <c r="D495" s="4" t="s">
        <v>5367</v>
      </c>
      <c r="E495" s="4" t="s">
        <v>5367</v>
      </c>
      <c r="F495" s="4" t="s">
        <v>5367</v>
      </c>
      <c r="G495" s="4" t="s">
        <v>5367</v>
      </c>
      <c r="H495" s="9">
        <v>1.28</v>
      </c>
    </row>
    <row r="496" spans="1:8" s="3" customFormat="1" x14ac:dyDescent="0.3">
      <c r="A496" s="6" t="s">
        <v>2843</v>
      </c>
      <c r="B496" s="26" t="s">
        <v>2842</v>
      </c>
      <c r="C496" s="5" t="s">
        <v>16</v>
      </c>
      <c r="D496" s="4" t="s">
        <v>5367</v>
      </c>
      <c r="E496" s="4" t="s">
        <v>5367</v>
      </c>
      <c r="F496" s="4" t="s">
        <v>5367</v>
      </c>
      <c r="G496" s="4" t="s">
        <v>5367</v>
      </c>
      <c r="H496" s="4">
        <v>1.95</v>
      </c>
    </row>
    <row r="497" spans="1:8" s="3" customFormat="1" x14ac:dyDescent="0.3">
      <c r="A497" s="6" t="s">
        <v>2841</v>
      </c>
      <c r="B497" s="26" t="s">
        <v>2840</v>
      </c>
      <c r="C497" s="5" t="s">
        <v>16</v>
      </c>
      <c r="D497" s="4">
        <v>0.63</v>
      </c>
      <c r="E497" s="4" t="s">
        <v>5367</v>
      </c>
      <c r="F497" s="4" t="s">
        <v>5367</v>
      </c>
      <c r="G497" s="4" t="s">
        <v>5367</v>
      </c>
      <c r="H497" s="4" t="s">
        <v>5367</v>
      </c>
    </row>
    <row r="498" spans="1:8" s="3" customFormat="1" x14ac:dyDescent="0.3">
      <c r="A498" s="6" t="s">
        <v>2839</v>
      </c>
      <c r="B498" s="26" t="s">
        <v>2838</v>
      </c>
      <c r="C498" s="5" t="s">
        <v>16</v>
      </c>
      <c r="D498" s="4">
        <v>1.05</v>
      </c>
      <c r="E498" s="4" t="s">
        <v>5367</v>
      </c>
      <c r="F498" s="4" t="s">
        <v>5367</v>
      </c>
      <c r="G498" s="4" t="s">
        <v>5367</v>
      </c>
      <c r="H498" s="4" t="s">
        <v>5367</v>
      </c>
    </row>
    <row r="499" spans="1:8" s="3" customFormat="1" x14ac:dyDescent="0.3">
      <c r="A499" s="6" t="s">
        <v>2837</v>
      </c>
      <c r="B499" s="26" t="s">
        <v>2836</v>
      </c>
      <c r="C499" s="5" t="s">
        <v>16</v>
      </c>
      <c r="D499" s="4" t="s">
        <v>5367</v>
      </c>
      <c r="E499" s="4">
        <v>0.35</v>
      </c>
      <c r="F499" s="4" t="s">
        <v>5367</v>
      </c>
      <c r="G499" s="4" t="s">
        <v>5367</v>
      </c>
      <c r="H499" s="4" t="s">
        <v>5367</v>
      </c>
    </row>
    <row r="500" spans="1:8" s="3" customFormat="1" x14ac:dyDescent="0.3">
      <c r="A500" s="6" t="s">
        <v>2835</v>
      </c>
      <c r="B500" s="26" t="s">
        <v>2834</v>
      </c>
      <c r="C500" s="5" t="s">
        <v>16</v>
      </c>
      <c r="D500" s="4">
        <v>5.48</v>
      </c>
      <c r="E500" s="4" t="s">
        <v>5367</v>
      </c>
      <c r="F500" s="4" t="s">
        <v>5367</v>
      </c>
      <c r="G500" s="4" t="s">
        <v>5367</v>
      </c>
      <c r="H500" s="4" t="s">
        <v>5367</v>
      </c>
    </row>
    <row r="501" spans="1:8" s="3" customFormat="1" x14ac:dyDescent="0.3">
      <c r="A501" s="6" t="s">
        <v>2833</v>
      </c>
      <c r="B501" s="26" t="s">
        <v>2832</v>
      </c>
      <c r="C501" s="5" t="s">
        <v>16</v>
      </c>
      <c r="D501" s="4">
        <v>4.37</v>
      </c>
      <c r="E501" s="4" t="s">
        <v>5367</v>
      </c>
      <c r="F501" s="4" t="s">
        <v>5367</v>
      </c>
      <c r="G501" s="4" t="s">
        <v>5367</v>
      </c>
      <c r="H501" s="4" t="s">
        <v>5367</v>
      </c>
    </row>
    <row r="502" spans="1:8" s="3" customFormat="1" x14ac:dyDescent="0.3">
      <c r="A502" s="6" t="s">
        <v>2831</v>
      </c>
      <c r="B502" s="26" t="s">
        <v>2830</v>
      </c>
      <c r="C502" s="5" t="s">
        <v>16</v>
      </c>
      <c r="D502" s="4">
        <v>1.55</v>
      </c>
      <c r="E502" s="4" t="s">
        <v>5367</v>
      </c>
      <c r="F502" s="4" t="s">
        <v>5367</v>
      </c>
      <c r="G502" s="4" t="s">
        <v>5367</v>
      </c>
      <c r="H502" s="4" t="s">
        <v>5367</v>
      </c>
    </row>
    <row r="503" spans="1:8" s="3" customFormat="1" x14ac:dyDescent="0.3">
      <c r="A503" s="6" t="s">
        <v>2829</v>
      </c>
      <c r="B503" s="26" t="s">
        <v>2828</v>
      </c>
      <c r="C503" s="5" t="s">
        <v>16</v>
      </c>
      <c r="D503" s="4">
        <v>0.61</v>
      </c>
      <c r="E503" s="4" t="s">
        <v>5367</v>
      </c>
      <c r="F503" s="4" t="s">
        <v>5367</v>
      </c>
      <c r="G503" s="4" t="s">
        <v>5367</v>
      </c>
      <c r="H503" s="4" t="s">
        <v>5367</v>
      </c>
    </row>
    <row r="504" spans="1:8" s="3" customFormat="1" x14ac:dyDescent="0.3">
      <c r="A504" s="6" t="s">
        <v>2827</v>
      </c>
      <c r="B504" s="26" t="s">
        <v>2826</v>
      </c>
      <c r="C504" s="5" t="s">
        <v>16</v>
      </c>
      <c r="D504" s="4">
        <v>7.73</v>
      </c>
      <c r="E504" s="4" t="s">
        <v>5367</v>
      </c>
      <c r="F504" s="4" t="s">
        <v>5367</v>
      </c>
      <c r="G504" s="4" t="s">
        <v>5367</v>
      </c>
      <c r="H504" s="4" t="s">
        <v>5367</v>
      </c>
    </row>
    <row r="505" spans="1:8" s="3" customFormat="1" x14ac:dyDescent="0.3">
      <c r="A505" s="6" t="s">
        <v>2825</v>
      </c>
      <c r="B505" s="26" t="s">
        <v>2824</v>
      </c>
      <c r="C505" s="5" t="s">
        <v>16</v>
      </c>
      <c r="D505" s="4">
        <v>2.42</v>
      </c>
      <c r="E505" s="4" t="s">
        <v>5367</v>
      </c>
      <c r="F505" s="4" t="s">
        <v>5367</v>
      </c>
      <c r="G505" s="4" t="s">
        <v>5367</v>
      </c>
      <c r="H505" s="4" t="s">
        <v>5367</v>
      </c>
    </row>
    <row r="506" spans="1:8" s="3" customFormat="1" x14ac:dyDescent="0.3">
      <c r="A506" s="6" t="s">
        <v>2823</v>
      </c>
      <c r="B506" s="26" t="s">
        <v>2822</v>
      </c>
      <c r="C506" s="5" t="s">
        <v>16</v>
      </c>
      <c r="D506" s="4">
        <v>1.22</v>
      </c>
      <c r="E506" s="4" t="s">
        <v>5367</v>
      </c>
      <c r="F506" s="4" t="s">
        <v>5367</v>
      </c>
      <c r="G506" s="4" t="s">
        <v>5367</v>
      </c>
      <c r="H506" s="4" t="s">
        <v>5367</v>
      </c>
    </row>
    <row r="507" spans="1:8" s="3" customFormat="1" x14ac:dyDescent="0.3">
      <c r="A507" s="6" t="s">
        <v>2821</v>
      </c>
      <c r="B507" s="26" t="s">
        <v>2820</v>
      </c>
      <c r="C507" s="5" t="s">
        <v>16</v>
      </c>
      <c r="D507" s="4">
        <v>1.1299999999999999</v>
      </c>
      <c r="E507" s="4" t="s">
        <v>5367</v>
      </c>
      <c r="F507" s="4" t="s">
        <v>5367</v>
      </c>
      <c r="G507" s="4" t="s">
        <v>5367</v>
      </c>
      <c r="H507" s="4" t="s">
        <v>5367</v>
      </c>
    </row>
    <row r="508" spans="1:8" s="3" customFormat="1" x14ac:dyDescent="0.3">
      <c r="A508" s="6" t="s">
        <v>2819</v>
      </c>
      <c r="B508" s="26" t="s">
        <v>2818</v>
      </c>
      <c r="C508" s="5" t="s">
        <v>16</v>
      </c>
      <c r="D508" s="9">
        <v>0.71</v>
      </c>
      <c r="E508" s="4" t="s">
        <v>5367</v>
      </c>
      <c r="F508" s="4" t="s">
        <v>5367</v>
      </c>
      <c r="G508" s="4" t="s">
        <v>5367</v>
      </c>
      <c r="H508" s="4" t="s">
        <v>5367</v>
      </c>
    </row>
    <row r="509" spans="1:8" s="3" customFormat="1" x14ac:dyDescent="0.3">
      <c r="A509" s="6" t="s">
        <v>2817</v>
      </c>
      <c r="B509" s="26" t="s">
        <v>2816</v>
      </c>
      <c r="C509" s="5" t="s">
        <v>16</v>
      </c>
      <c r="D509" s="9">
        <v>0.32</v>
      </c>
      <c r="E509" s="4" t="s">
        <v>5367</v>
      </c>
      <c r="F509" s="4" t="s">
        <v>5367</v>
      </c>
      <c r="G509" s="4" t="s">
        <v>5367</v>
      </c>
      <c r="H509" s="4" t="s">
        <v>5367</v>
      </c>
    </row>
    <row r="510" spans="1:8" s="3" customFormat="1" x14ac:dyDescent="0.3">
      <c r="A510" s="6" t="s">
        <v>2815</v>
      </c>
      <c r="B510" s="26" t="s">
        <v>2814</v>
      </c>
      <c r="C510" s="5" t="s">
        <v>16</v>
      </c>
      <c r="D510" s="9">
        <v>0.26</v>
      </c>
      <c r="E510" s="4" t="s">
        <v>5367</v>
      </c>
      <c r="F510" s="4" t="s">
        <v>5367</v>
      </c>
      <c r="G510" s="4" t="s">
        <v>5367</v>
      </c>
      <c r="H510" s="4" t="s">
        <v>5367</v>
      </c>
    </row>
    <row r="511" spans="1:8" s="3" customFormat="1" x14ac:dyDescent="0.3">
      <c r="A511" s="6" t="s">
        <v>2813</v>
      </c>
      <c r="B511" s="26" t="s">
        <v>2812</v>
      </c>
      <c r="C511" s="5" t="s">
        <v>16</v>
      </c>
      <c r="D511" s="9">
        <v>7.73</v>
      </c>
      <c r="E511" s="4" t="s">
        <v>5367</v>
      </c>
      <c r="F511" s="4" t="s">
        <v>5367</v>
      </c>
      <c r="G511" s="4" t="s">
        <v>5367</v>
      </c>
      <c r="H511" s="4" t="s">
        <v>5367</v>
      </c>
    </row>
    <row r="512" spans="1:8" s="3" customFormat="1" x14ac:dyDescent="0.3">
      <c r="A512" s="6" t="s">
        <v>2811</v>
      </c>
      <c r="B512" s="26" t="s">
        <v>2810</v>
      </c>
      <c r="C512" s="5" t="s">
        <v>16</v>
      </c>
      <c r="D512" s="9">
        <v>1.64</v>
      </c>
      <c r="E512" s="4" t="s">
        <v>5367</v>
      </c>
      <c r="F512" s="4" t="s">
        <v>5367</v>
      </c>
      <c r="G512" s="4" t="s">
        <v>5367</v>
      </c>
      <c r="H512" s="4" t="s">
        <v>5367</v>
      </c>
    </row>
    <row r="513" spans="1:8" s="3" customFormat="1" x14ac:dyDescent="0.3">
      <c r="A513" s="6" t="s">
        <v>2809</v>
      </c>
      <c r="B513" s="26" t="s">
        <v>2808</v>
      </c>
      <c r="C513" s="5" t="s">
        <v>16</v>
      </c>
      <c r="D513" s="9">
        <v>0.53</v>
      </c>
      <c r="E513" s="4" t="s">
        <v>5367</v>
      </c>
      <c r="F513" s="4" t="s">
        <v>5367</v>
      </c>
      <c r="G513" s="4" t="s">
        <v>5367</v>
      </c>
      <c r="H513" s="4" t="s">
        <v>5367</v>
      </c>
    </row>
    <row r="514" spans="1:8" s="3" customFormat="1" x14ac:dyDescent="0.3">
      <c r="A514" s="6" t="s">
        <v>2807</v>
      </c>
      <c r="B514" s="26" t="s">
        <v>2806</v>
      </c>
      <c r="C514" s="5" t="s">
        <v>16</v>
      </c>
      <c r="D514" s="9">
        <v>0.27</v>
      </c>
      <c r="E514" s="4" t="s">
        <v>5367</v>
      </c>
      <c r="F514" s="4" t="s">
        <v>5367</v>
      </c>
      <c r="G514" s="4" t="s">
        <v>5367</v>
      </c>
      <c r="H514" s="4" t="s">
        <v>5367</v>
      </c>
    </row>
    <row r="515" spans="1:8" s="3" customFormat="1" x14ac:dyDescent="0.3">
      <c r="A515" s="6" t="s">
        <v>2805</v>
      </c>
      <c r="B515" s="26" t="s">
        <v>2804</v>
      </c>
      <c r="C515" s="5" t="s">
        <v>16</v>
      </c>
      <c r="D515" s="9">
        <v>0.77</v>
      </c>
      <c r="E515" s="4" t="s">
        <v>5367</v>
      </c>
      <c r="F515" s="4" t="s">
        <v>5367</v>
      </c>
      <c r="G515" s="4" t="s">
        <v>5367</v>
      </c>
      <c r="H515" s="4" t="s">
        <v>5367</v>
      </c>
    </row>
    <row r="516" spans="1:8" s="3" customFormat="1" x14ac:dyDescent="0.3">
      <c r="A516" s="6" t="s">
        <v>2803</v>
      </c>
      <c r="B516" s="26" t="s">
        <v>2802</v>
      </c>
      <c r="C516" s="5" t="s">
        <v>16</v>
      </c>
      <c r="D516" s="9">
        <v>8.1999999999999993</v>
      </c>
      <c r="E516" s="4" t="s">
        <v>5367</v>
      </c>
      <c r="F516" s="4" t="s">
        <v>5367</v>
      </c>
      <c r="G516" s="4" t="s">
        <v>5367</v>
      </c>
      <c r="H516" s="4" t="s">
        <v>5367</v>
      </c>
    </row>
    <row r="517" spans="1:8" s="3" customFormat="1" x14ac:dyDescent="0.3">
      <c r="A517" s="6" t="s">
        <v>2801</v>
      </c>
      <c r="B517" s="26" t="s">
        <v>2800</v>
      </c>
      <c r="C517" s="5" t="s">
        <v>16</v>
      </c>
      <c r="D517" s="9">
        <v>0.62</v>
      </c>
      <c r="E517" s="4" t="s">
        <v>5367</v>
      </c>
      <c r="F517" s="4" t="s">
        <v>5367</v>
      </c>
      <c r="G517" s="4" t="s">
        <v>5367</v>
      </c>
      <c r="H517" s="4" t="s">
        <v>5367</v>
      </c>
    </row>
    <row r="518" spans="1:8" s="3" customFormat="1" x14ac:dyDescent="0.3">
      <c r="A518" s="6" t="s">
        <v>2799</v>
      </c>
      <c r="B518" s="26" t="s">
        <v>2798</v>
      </c>
      <c r="C518" s="5" t="s">
        <v>16</v>
      </c>
      <c r="D518" s="9">
        <v>0.5</v>
      </c>
      <c r="E518" s="4" t="s">
        <v>5367</v>
      </c>
      <c r="F518" s="4" t="s">
        <v>5367</v>
      </c>
      <c r="G518" s="4" t="s">
        <v>5367</v>
      </c>
      <c r="H518" s="4" t="s">
        <v>5367</v>
      </c>
    </row>
    <row r="519" spans="1:8" s="3" customFormat="1" x14ac:dyDescent="0.3">
      <c r="A519" s="6" t="s">
        <v>2797</v>
      </c>
      <c r="B519" s="26" t="s">
        <v>2796</v>
      </c>
      <c r="C519" s="5" t="s">
        <v>16</v>
      </c>
      <c r="D519" s="4">
        <v>4.5999999999999996</v>
      </c>
      <c r="E519" s="4" t="s">
        <v>5367</v>
      </c>
      <c r="F519" s="4" t="s">
        <v>5367</v>
      </c>
      <c r="G519" s="4" t="s">
        <v>5367</v>
      </c>
      <c r="H519" s="4" t="s">
        <v>5367</v>
      </c>
    </row>
    <row r="520" spans="1:8" s="3" customFormat="1" x14ac:dyDescent="0.3">
      <c r="A520" s="6" t="s">
        <v>2795</v>
      </c>
      <c r="B520" s="26" t="s">
        <v>2794</v>
      </c>
      <c r="C520" s="5" t="s">
        <v>16</v>
      </c>
      <c r="D520" s="9">
        <v>2.89</v>
      </c>
      <c r="E520" s="4" t="s">
        <v>5367</v>
      </c>
      <c r="F520" s="4" t="s">
        <v>5367</v>
      </c>
      <c r="G520" s="4" t="s">
        <v>5367</v>
      </c>
      <c r="H520" s="4" t="s">
        <v>5367</v>
      </c>
    </row>
    <row r="521" spans="1:8" s="3" customFormat="1" x14ac:dyDescent="0.3">
      <c r="A521" s="6" t="s">
        <v>2793</v>
      </c>
      <c r="B521" s="26" t="s">
        <v>2792</v>
      </c>
      <c r="C521" s="5" t="s">
        <v>16</v>
      </c>
      <c r="D521" s="9">
        <v>0.57999999999999996</v>
      </c>
      <c r="E521" s="4" t="s">
        <v>5367</v>
      </c>
      <c r="F521" s="4" t="s">
        <v>5367</v>
      </c>
      <c r="G521" s="4" t="s">
        <v>5367</v>
      </c>
      <c r="H521" s="4" t="s">
        <v>5367</v>
      </c>
    </row>
    <row r="522" spans="1:8" s="3" customFormat="1" x14ac:dyDescent="0.3">
      <c r="A522" s="6" t="s">
        <v>2791</v>
      </c>
      <c r="B522" s="26" t="s">
        <v>2790</v>
      </c>
      <c r="C522" s="5" t="s">
        <v>16</v>
      </c>
      <c r="D522" s="9">
        <v>2.04</v>
      </c>
      <c r="E522" s="4" t="s">
        <v>5367</v>
      </c>
      <c r="F522" s="4" t="s">
        <v>5367</v>
      </c>
      <c r="G522" s="4" t="s">
        <v>5367</v>
      </c>
      <c r="H522" s="4" t="s">
        <v>5367</v>
      </c>
    </row>
    <row r="523" spans="1:8" s="3" customFormat="1" x14ac:dyDescent="0.3">
      <c r="A523" s="6" t="s">
        <v>2789</v>
      </c>
      <c r="B523" s="26" t="s">
        <v>2788</v>
      </c>
      <c r="C523" s="5" t="s">
        <v>16</v>
      </c>
      <c r="D523" s="9">
        <v>1.77</v>
      </c>
      <c r="E523" s="4" t="s">
        <v>5367</v>
      </c>
      <c r="F523" s="4" t="s">
        <v>5367</v>
      </c>
      <c r="G523" s="4" t="s">
        <v>5367</v>
      </c>
      <c r="H523" s="4" t="s">
        <v>5367</v>
      </c>
    </row>
    <row r="524" spans="1:8" s="3" customFormat="1" x14ac:dyDescent="0.3">
      <c r="A524" s="6" t="s">
        <v>2787</v>
      </c>
      <c r="B524" s="26" t="s">
        <v>2786</v>
      </c>
      <c r="C524" s="5" t="s">
        <v>16</v>
      </c>
      <c r="D524" s="9">
        <v>0.96</v>
      </c>
      <c r="E524" s="4" t="s">
        <v>5367</v>
      </c>
      <c r="F524" s="4" t="s">
        <v>5367</v>
      </c>
      <c r="G524" s="4" t="s">
        <v>5367</v>
      </c>
      <c r="H524" s="4" t="s">
        <v>5367</v>
      </c>
    </row>
    <row r="525" spans="1:8" s="3" customFormat="1" x14ac:dyDescent="0.3">
      <c r="A525" s="6" t="s">
        <v>2785</v>
      </c>
      <c r="B525" s="26" t="s">
        <v>2784</v>
      </c>
      <c r="C525" s="5" t="s">
        <v>16</v>
      </c>
      <c r="D525" s="9">
        <v>2.44</v>
      </c>
      <c r="E525" s="4" t="s">
        <v>5367</v>
      </c>
      <c r="F525" s="4" t="s">
        <v>5367</v>
      </c>
      <c r="G525" s="4" t="s">
        <v>5367</v>
      </c>
      <c r="H525" s="4" t="s">
        <v>5367</v>
      </c>
    </row>
    <row r="526" spans="1:8" s="3" customFormat="1" x14ac:dyDescent="0.3">
      <c r="A526" s="6" t="s">
        <v>2783</v>
      </c>
      <c r="B526" s="26" t="s">
        <v>2782</v>
      </c>
      <c r="C526" s="5" t="s">
        <v>16</v>
      </c>
      <c r="D526" s="9">
        <v>0.24</v>
      </c>
      <c r="E526" s="4" t="s">
        <v>5367</v>
      </c>
      <c r="F526" s="4" t="s">
        <v>5367</v>
      </c>
      <c r="G526" s="4" t="s">
        <v>5367</v>
      </c>
      <c r="H526" s="4" t="s">
        <v>5367</v>
      </c>
    </row>
    <row r="527" spans="1:8" s="3" customFormat="1" x14ac:dyDescent="0.3">
      <c r="A527" s="6" t="s">
        <v>2781</v>
      </c>
      <c r="B527" s="26" t="s">
        <v>3896</v>
      </c>
      <c r="C527" s="5" t="s">
        <v>16</v>
      </c>
      <c r="D527" s="9">
        <v>1</v>
      </c>
      <c r="E527" s="4" t="s">
        <v>5367</v>
      </c>
      <c r="F527" s="4" t="s">
        <v>5367</v>
      </c>
      <c r="G527" s="4" t="s">
        <v>5367</v>
      </c>
      <c r="H527" s="4" t="s">
        <v>5367</v>
      </c>
    </row>
    <row r="528" spans="1:8" s="3" customFormat="1" x14ac:dyDescent="0.3">
      <c r="A528" s="6" t="s">
        <v>2780</v>
      </c>
      <c r="B528" s="26" t="s">
        <v>2779</v>
      </c>
      <c r="C528" s="5" t="s">
        <v>16</v>
      </c>
      <c r="D528" s="9">
        <v>1.18</v>
      </c>
      <c r="E528" s="4" t="s">
        <v>5367</v>
      </c>
      <c r="F528" s="4" t="s">
        <v>5367</v>
      </c>
      <c r="G528" s="4" t="s">
        <v>5367</v>
      </c>
      <c r="H528" s="4" t="s">
        <v>5367</v>
      </c>
    </row>
    <row r="529" spans="1:8" s="3" customFormat="1" x14ac:dyDescent="0.3">
      <c r="A529" s="6" t="s">
        <v>2778</v>
      </c>
      <c r="B529" s="26" t="s">
        <v>2777</v>
      </c>
      <c r="C529" s="5" t="s">
        <v>16</v>
      </c>
      <c r="D529" s="9">
        <v>0.73</v>
      </c>
      <c r="E529" s="4" t="s">
        <v>5367</v>
      </c>
      <c r="F529" s="4" t="s">
        <v>5367</v>
      </c>
      <c r="G529" s="4" t="s">
        <v>5367</v>
      </c>
      <c r="H529" s="4" t="s">
        <v>5367</v>
      </c>
    </row>
    <row r="530" spans="1:8" s="3" customFormat="1" x14ac:dyDescent="0.3">
      <c r="A530" s="6" t="s">
        <v>2776</v>
      </c>
      <c r="B530" s="26" t="s">
        <v>3895</v>
      </c>
      <c r="C530" s="5" t="s">
        <v>16</v>
      </c>
      <c r="D530" s="9">
        <v>5.83</v>
      </c>
      <c r="E530" s="4" t="s">
        <v>5367</v>
      </c>
      <c r="F530" s="4" t="s">
        <v>5367</v>
      </c>
      <c r="G530" s="4" t="s">
        <v>5367</v>
      </c>
      <c r="H530" s="4" t="s">
        <v>5367</v>
      </c>
    </row>
    <row r="531" spans="1:8" s="3" customFormat="1" x14ac:dyDescent="0.3">
      <c r="A531" s="6" t="s">
        <v>2775</v>
      </c>
      <c r="B531" s="26" t="s">
        <v>2774</v>
      </c>
      <c r="C531" s="5" t="s">
        <v>16</v>
      </c>
      <c r="D531" s="9">
        <v>0.23</v>
      </c>
      <c r="E531" s="4" t="s">
        <v>5367</v>
      </c>
      <c r="F531" s="4" t="s">
        <v>5367</v>
      </c>
      <c r="G531" s="4" t="s">
        <v>5367</v>
      </c>
      <c r="H531" s="4" t="s">
        <v>5367</v>
      </c>
    </row>
    <row r="532" spans="1:8" s="3" customFormat="1" x14ac:dyDescent="0.3">
      <c r="A532" s="6" t="s">
        <v>2773</v>
      </c>
      <c r="B532" s="26" t="s">
        <v>2772</v>
      </c>
      <c r="C532" s="5" t="s">
        <v>16</v>
      </c>
      <c r="D532" s="9">
        <v>2.21</v>
      </c>
      <c r="E532" s="4" t="s">
        <v>5367</v>
      </c>
      <c r="F532" s="4" t="s">
        <v>5367</v>
      </c>
      <c r="G532" s="4" t="s">
        <v>5367</v>
      </c>
      <c r="H532" s="4" t="s">
        <v>5367</v>
      </c>
    </row>
    <row r="533" spans="1:8" s="3" customFormat="1" x14ac:dyDescent="0.3">
      <c r="A533" s="6" t="s">
        <v>2771</v>
      </c>
      <c r="B533" s="26" t="s">
        <v>2770</v>
      </c>
      <c r="C533" s="5" t="s">
        <v>16</v>
      </c>
      <c r="D533" s="4">
        <v>2.62</v>
      </c>
      <c r="E533" s="4" t="s">
        <v>5367</v>
      </c>
      <c r="F533" s="4" t="s">
        <v>5367</v>
      </c>
      <c r="G533" s="4" t="s">
        <v>5367</v>
      </c>
      <c r="H533" s="4" t="s">
        <v>5367</v>
      </c>
    </row>
    <row r="534" spans="1:8" s="3" customFormat="1" x14ac:dyDescent="0.3">
      <c r="A534" s="6" t="s">
        <v>2769</v>
      </c>
      <c r="B534" s="26" t="s">
        <v>2768</v>
      </c>
      <c r="C534" s="5" t="s">
        <v>16</v>
      </c>
      <c r="D534" s="9">
        <v>2.4</v>
      </c>
      <c r="E534" s="4" t="s">
        <v>5367</v>
      </c>
      <c r="F534" s="4" t="s">
        <v>5367</v>
      </c>
      <c r="G534" s="4" t="s">
        <v>5367</v>
      </c>
      <c r="H534" s="4" t="s">
        <v>5367</v>
      </c>
    </row>
    <row r="535" spans="1:8" s="3" customFormat="1" x14ac:dyDescent="0.3">
      <c r="A535" s="6" t="s">
        <v>2767</v>
      </c>
      <c r="B535" s="26" t="s">
        <v>2766</v>
      </c>
      <c r="C535" s="5" t="s">
        <v>16</v>
      </c>
      <c r="D535" s="9">
        <v>1.51</v>
      </c>
      <c r="E535" s="4" t="s">
        <v>5367</v>
      </c>
      <c r="F535" s="4" t="s">
        <v>5367</v>
      </c>
      <c r="G535" s="4" t="s">
        <v>5367</v>
      </c>
      <c r="H535" s="4" t="s">
        <v>5367</v>
      </c>
    </row>
    <row r="536" spans="1:8" s="3" customFormat="1" x14ac:dyDescent="0.3">
      <c r="A536" s="6" t="s">
        <v>2765</v>
      </c>
      <c r="B536" s="26" t="s">
        <v>2764</v>
      </c>
      <c r="C536" s="5" t="s">
        <v>16</v>
      </c>
      <c r="D536" s="9">
        <v>1.56</v>
      </c>
      <c r="E536" s="4" t="s">
        <v>5367</v>
      </c>
      <c r="F536" s="4" t="s">
        <v>5367</v>
      </c>
      <c r="G536" s="4" t="s">
        <v>5367</v>
      </c>
      <c r="H536" s="4" t="s">
        <v>5367</v>
      </c>
    </row>
    <row r="537" spans="1:8" s="3" customFormat="1" x14ac:dyDescent="0.3">
      <c r="A537" s="6" t="s">
        <v>2763</v>
      </c>
      <c r="B537" s="26" t="s">
        <v>2762</v>
      </c>
      <c r="C537" s="5" t="s">
        <v>16</v>
      </c>
      <c r="D537" s="9">
        <v>1.6</v>
      </c>
      <c r="E537" s="4" t="s">
        <v>5367</v>
      </c>
      <c r="F537" s="4" t="s">
        <v>5367</v>
      </c>
      <c r="G537" s="4" t="s">
        <v>5367</v>
      </c>
      <c r="H537" s="4" t="s">
        <v>5367</v>
      </c>
    </row>
    <row r="538" spans="1:8" s="3" customFormat="1" x14ac:dyDescent="0.3">
      <c r="A538" s="6" t="s">
        <v>2761</v>
      </c>
      <c r="B538" s="26" t="s">
        <v>2760</v>
      </c>
      <c r="C538" s="5" t="s">
        <v>16</v>
      </c>
      <c r="D538" s="4">
        <v>1</v>
      </c>
      <c r="E538" s="4" t="s">
        <v>5367</v>
      </c>
      <c r="F538" s="4" t="s">
        <v>5367</v>
      </c>
      <c r="G538" s="4" t="s">
        <v>5367</v>
      </c>
      <c r="H538" s="4" t="s">
        <v>5367</v>
      </c>
    </row>
    <row r="539" spans="1:8" s="3" customFormat="1" x14ac:dyDescent="0.3">
      <c r="A539" s="6" t="s">
        <v>2759</v>
      </c>
      <c r="B539" s="26" t="s">
        <v>2758</v>
      </c>
      <c r="C539" s="5" t="s">
        <v>16</v>
      </c>
      <c r="D539" s="9">
        <v>4.28</v>
      </c>
      <c r="E539" s="4" t="s">
        <v>5367</v>
      </c>
      <c r="F539" s="4" t="s">
        <v>5367</v>
      </c>
      <c r="G539" s="4" t="s">
        <v>5367</v>
      </c>
      <c r="H539" s="4" t="s">
        <v>5367</v>
      </c>
    </row>
    <row r="540" spans="1:8" s="3" customFormat="1" x14ac:dyDescent="0.3">
      <c r="A540" s="6" t="s">
        <v>2757</v>
      </c>
      <c r="B540" s="26" t="s">
        <v>2756</v>
      </c>
      <c r="C540" s="5" t="s">
        <v>16</v>
      </c>
      <c r="D540" s="9">
        <v>1.42</v>
      </c>
      <c r="E540" s="4" t="s">
        <v>5367</v>
      </c>
      <c r="F540" s="4" t="s">
        <v>5367</v>
      </c>
      <c r="G540" s="4" t="s">
        <v>5367</v>
      </c>
      <c r="H540" s="4" t="s">
        <v>5367</v>
      </c>
    </row>
    <row r="541" spans="1:8" s="3" customFormat="1" x14ac:dyDescent="0.3">
      <c r="A541" s="6" t="s">
        <v>2755</v>
      </c>
      <c r="B541" s="26" t="s">
        <v>3894</v>
      </c>
      <c r="C541" s="5" t="s">
        <v>16</v>
      </c>
      <c r="D541" s="9">
        <v>0.34</v>
      </c>
      <c r="E541" s="4" t="s">
        <v>5367</v>
      </c>
      <c r="F541" s="4" t="s">
        <v>5367</v>
      </c>
      <c r="G541" s="4" t="s">
        <v>5367</v>
      </c>
      <c r="H541" s="4" t="s">
        <v>5367</v>
      </c>
    </row>
    <row r="542" spans="1:8" s="3" customFormat="1" x14ac:dyDescent="0.3">
      <c r="A542" s="6" t="s">
        <v>2754</v>
      </c>
      <c r="B542" s="26" t="s">
        <v>2753</v>
      </c>
      <c r="C542" s="5" t="s">
        <v>16</v>
      </c>
      <c r="D542" s="4">
        <v>0.26</v>
      </c>
      <c r="E542" s="4" t="s">
        <v>5367</v>
      </c>
      <c r="F542" s="4" t="s">
        <v>5367</v>
      </c>
      <c r="G542" s="4" t="s">
        <v>5367</v>
      </c>
      <c r="H542" s="4" t="s">
        <v>5367</v>
      </c>
    </row>
    <row r="543" spans="1:8" s="3" customFormat="1" x14ac:dyDescent="0.3">
      <c r="A543" s="6" t="s">
        <v>2752</v>
      </c>
      <c r="B543" s="26" t="s">
        <v>2751</v>
      </c>
      <c r="C543" s="5" t="s">
        <v>16</v>
      </c>
      <c r="D543" s="9">
        <v>0.67</v>
      </c>
      <c r="E543" s="4" t="s">
        <v>5367</v>
      </c>
      <c r="F543" s="4" t="s">
        <v>5367</v>
      </c>
      <c r="G543" s="4" t="s">
        <v>5367</v>
      </c>
      <c r="H543" s="4" t="s">
        <v>5367</v>
      </c>
    </row>
    <row r="544" spans="1:8" s="3" customFormat="1" x14ac:dyDescent="0.3">
      <c r="A544" s="6" t="s">
        <v>2750</v>
      </c>
      <c r="B544" s="26" t="s">
        <v>2749</v>
      </c>
      <c r="C544" s="5" t="s">
        <v>16</v>
      </c>
      <c r="D544" s="4">
        <v>0.73</v>
      </c>
      <c r="E544" s="4" t="s">
        <v>5367</v>
      </c>
      <c r="F544" s="4" t="s">
        <v>5367</v>
      </c>
      <c r="G544" s="4" t="s">
        <v>5367</v>
      </c>
      <c r="H544" s="4" t="s">
        <v>5367</v>
      </c>
    </row>
    <row r="545" spans="1:8" s="3" customFormat="1" x14ac:dyDescent="0.3">
      <c r="A545" s="6" t="s">
        <v>2748</v>
      </c>
      <c r="B545" s="26" t="s">
        <v>2747</v>
      </c>
      <c r="C545" s="5" t="s">
        <v>16</v>
      </c>
      <c r="D545" s="9">
        <v>0.7</v>
      </c>
      <c r="E545" s="4" t="s">
        <v>5367</v>
      </c>
      <c r="F545" s="4" t="s">
        <v>5367</v>
      </c>
      <c r="G545" s="4" t="s">
        <v>5367</v>
      </c>
      <c r="H545" s="4" t="s">
        <v>5367</v>
      </c>
    </row>
    <row r="546" spans="1:8" s="3" customFormat="1" x14ac:dyDescent="0.3">
      <c r="A546" s="6" t="s">
        <v>2746</v>
      </c>
      <c r="B546" s="26" t="s">
        <v>3893</v>
      </c>
      <c r="C546" s="5" t="s">
        <v>16</v>
      </c>
      <c r="D546" s="9">
        <v>0.92</v>
      </c>
      <c r="E546" s="4" t="s">
        <v>5367</v>
      </c>
      <c r="F546" s="4" t="s">
        <v>5367</v>
      </c>
      <c r="G546" s="4" t="s">
        <v>5367</v>
      </c>
      <c r="H546" s="4" t="s">
        <v>5367</v>
      </c>
    </row>
    <row r="547" spans="1:8" s="3" customFormat="1" x14ac:dyDescent="0.3">
      <c r="A547" s="6" t="s">
        <v>2745</v>
      </c>
      <c r="B547" s="26" t="s">
        <v>2744</v>
      </c>
      <c r="C547" s="5" t="s">
        <v>16</v>
      </c>
      <c r="D547" s="9">
        <v>0.34</v>
      </c>
      <c r="E547" s="4" t="s">
        <v>5367</v>
      </c>
      <c r="F547" s="4" t="s">
        <v>5367</v>
      </c>
      <c r="G547" s="4" t="s">
        <v>5367</v>
      </c>
      <c r="H547" s="4" t="s">
        <v>5367</v>
      </c>
    </row>
    <row r="548" spans="1:8" s="3" customFormat="1" x14ac:dyDescent="0.3">
      <c r="A548" s="6" t="s">
        <v>2743</v>
      </c>
      <c r="B548" s="26" t="s">
        <v>2742</v>
      </c>
      <c r="C548" s="5" t="s">
        <v>16</v>
      </c>
      <c r="D548" s="9">
        <v>0.9</v>
      </c>
      <c r="E548" s="4" t="s">
        <v>5367</v>
      </c>
      <c r="F548" s="4" t="s">
        <v>5367</v>
      </c>
      <c r="G548" s="4" t="s">
        <v>5367</v>
      </c>
      <c r="H548" s="4" t="s">
        <v>5367</v>
      </c>
    </row>
    <row r="549" spans="1:8" s="3" customFormat="1" x14ac:dyDescent="0.3">
      <c r="A549" s="6" t="s">
        <v>2741</v>
      </c>
      <c r="B549" s="26" t="s">
        <v>2740</v>
      </c>
      <c r="C549" s="5" t="s">
        <v>16</v>
      </c>
      <c r="D549" s="9">
        <v>1.95</v>
      </c>
      <c r="E549" s="4" t="s">
        <v>5367</v>
      </c>
      <c r="F549" s="4" t="s">
        <v>5367</v>
      </c>
      <c r="G549" s="4" t="s">
        <v>5367</v>
      </c>
      <c r="H549" s="4" t="s">
        <v>5367</v>
      </c>
    </row>
    <row r="550" spans="1:8" s="3" customFormat="1" x14ac:dyDescent="0.3">
      <c r="A550" s="6" t="s">
        <v>2739</v>
      </c>
      <c r="B550" s="26" t="s">
        <v>2738</v>
      </c>
      <c r="C550" s="5" t="s">
        <v>16</v>
      </c>
      <c r="D550" s="9">
        <v>0.95</v>
      </c>
      <c r="E550" s="4" t="s">
        <v>5367</v>
      </c>
      <c r="F550" s="4" t="s">
        <v>5367</v>
      </c>
      <c r="G550" s="4" t="s">
        <v>5367</v>
      </c>
      <c r="H550" s="4" t="s">
        <v>5367</v>
      </c>
    </row>
    <row r="551" spans="1:8" s="3" customFormat="1" x14ac:dyDescent="0.3">
      <c r="A551" s="6" t="s">
        <v>2737</v>
      </c>
      <c r="B551" s="26" t="s">
        <v>2736</v>
      </c>
      <c r="C551" s="5" t="s">
        <v>16</v>
      </c>
      <c r="D551" s="9">
        <v>2.29</v>
      </c>
      <c r="E551" s="4" t="s">
        <v>5367</v>
      </c>
      <c r="F551" s="4" t="s">
        <v>5367</v>
      </c>
      <c r="G551" s="4" t="s">
        <v>5367</v>
      </c>
      <c r="H551" s="4" t="s">
        <v>5367</v>
      </c>
    </row>
    <row r="552" spans="1:8" s="3" customFormat="1" x14ac:dyDescent="0.3">
      <c r="A552" s="6" t="s">
        <v>2735</v>
      </c>
      <c r="B552" s="26" t="s">
        <v>2734</v>
      </c>
      <c r="C552" s="5" t="s">
        <v>16</v>
      </c>
      <c r="D552" s="9">
        <v>1.63</v>
      </c>
      <c r="E552" s="4" t="s">
        <v>5367</v>
      </c>
      <c r="F552" s="4" t="s">
        <v>5367</v>
      </c>
      <c r="G552" s="4" t="s">
        <v>5367</v>
      </c>
      <c r="H552" s="4" t="s">
        <v>5367</v>
      </c>
    </row>
    <row r="553" spans="1:8" s="3" customFormat="1" x14ac:dyDescent="0.3">
      <c r="A553" s="6" t="s">
        <v>2733</v>
      </c>
      <c r="B553" s="26" t="s">
        <v>2732</v>
      </c>
      <c r="C553" s="5" t="s">
        <v>16</v>
      </c>
      <c r="D553" s="9">
        <v>1.5</v>
      </c>
      <c r="E553" s="4" t="s">
        <v>5367</v>
      </c>
      <c r="F553" s="4" t="s">
        <v>5367</v>
      </c>
      <c r="G553" s="4" t="s">
        <v>5367</v>
      </c>
      <c r="H553" s="4" t="s">
        <v>5367</v>
      </c>
    </row>
    <row r="554" spans="1:8" s="3" customFormat="1" x14ac:dyDescent="0.3">
      <c r="A554" s="6" t="s">
        <v>2731</v>
      </c>
      <c r="B554" s="26" t="s">
        <v>2730</v>
      </c>
      <c r="C554" s="5" t="s">
        <v>16</v>
      </c>
      <c r="D554" s="9">
        <v>2.61</v>
      </c>
      <c r="E554" s="4" t="s">
        <v>5367</v>
      </c>
      <c r="F554" s="4" t="s">
        <v>5367</v>
      </c>
      <c r="G554" s="4" t="s">
        <v>5367</v>
      </c>
      <c r="H554" s="4" t="s">
        <v>5367</v>
      </c>
    </row>
    <row r="555" spans="1:8" s="3" customFormat="1" x14ac:dyDescent="0.3">
      <c r="A555" s="6" t="s">
        <v>2729</v>
      </c>
      <c r="B555" s="26" t="s">
        <v>2728</v>
      </c>
      <c r="C555" s="5" t="s">
        <v>16</v>
      </c>
      <c r="D555" s="9">
        <v>1.79</v>
      </c>
      <c r="E555" s="4" t="s">
        <v>5367</v>
      </c>
      <c r="F555" s="4" t="s">
        <v>5367</v>
      </c>
      <c r="G555" s="4" t="s">
        <v>5367</v>
      </c>
      <c r="H555" s="4" t="s">
        <v>5367</v>
      </c>
    </row>
    <row r="556" spans="1:8" s="3" customFormat="1" x14ac:dyDescent="0.3">
      <c r="A556" s="6" t="s">
        <v>2727</v>
      </c>
      <c r="B556" s="26" t="s">
        <v>2726</v>
      </c>
      <c r="C556" s="5" t="s">
        <v>16</v>
      </c>
      <c r="D556" s="9">
        <v>1.87</v>
      </c>
      <c r="E556" s="4" t="s">
        <v>5367</v>
      </c>
      <c r="F556" s="4" t="s">
        <v>5367</v>
      </c>
      <c r="G556" s="4" t="s">
        <v>5367</v>
      </c>
      <c r="H556" s="4" t="s">
        <v>5367</v>
      </c>
    </row>
    <row r="557" spans="1:8" s="3" customFormat="1" x14ac:dyDescent="0.3">
      <c r="A557" s="6" t="s">
        <v>2725</v>
      </c>
      <c r="B557" s="26" t="s">
        <v>2724</v>
      </c>
      <c r="C557" s="5" t="s">
        <v>16</v>
      </c>
      <c r="D557" s="9">
        <v>4.46</v>
      </c>
      <c r="E557" s="4" t="s">
        <v>5367</v>
      </c>
      <c r="F557" s="4" t="s">
        <v>5367</v>
      </c>
      <c r="G557" s="4" t="s">
        <v>5367</v>
      </c>
      <c r="H557" s="4" t="s">
        <v>5367</v>
      </c>
    </row>
    <row r="558" spans="1:8" s="3" customFormat="1" x14ac:dyDescent="0.3">
      <c r="A558" s="6" t="s">
        <v>2723</v>
      </c>
      <c r="B558" s="26" t="s">
        <v>2722</v>
      </c>
      <c r="C558" s="5" t="s">
        <v>16</v>
      </c>
      <c r="D558" s="9">
        <v>2.91</v>
      </c>
      <c r="E558" s="4" t="s">
        <v>5367</v>
      </c>
      <c r="F558" s="4" t="s">
        <v>5367</v>
      </c>
      <c r="G558" s="4" t="s">
        <v>5367</v>
      </c>
      <c r="H558" s="4" t="s">
        <v>5367</v>
      </c>
    </row>
    <row r="559" spans="1:8" s="3" customFormat="1" x14ac:dyDescent="0.3">
      <c r="A559" s="6" t="s">
        <v>2721</v>
      </c>
      <c r="B559" s="26" t="s">
        <v>2720</v>
      </c>
      <c r="C559" s="5" t="s">
        <v>16</v>
      </c>
      <c r="D559" s="9">
        <v>2.52</v>
      </c>
      <c r="E559" s="4" t="s">
        <v>5367</v>
      </c>
      <c r="F559" s="4" t="s">
        <v>5367</v>
      </c>
      <c r="G559" s="4" t="s">
        <v>5367</v>
      </c>
      <c r="H559" s="4" t="s">
        <v>5367</v>
      </c>
    </row>
    <row r="560" spans="1:8" s="3" customFormat="1" x14ac:dyDescent="0.3">
      <c r="A560" s="6" t="s">
        <v>2719</v>
      </c>
      <c r="B560" s="26" t="s">
        <v>2718</v>
      </c>
      <c r="C560" s="5" t="s">
        <v>16</v>
      </c>
      <c r="D560" s="9">
        <v>3.42</v>
      </c>
      <c r="E560" s="4" t="s">
        <v>5367</v>
      </c>
      <c r="F560" s="4" t="s">
        <v>5367</v>
      </c>
      <c r="G560" s="4" t="s">
        <v>5367</v>
      </c>
      <c r="H560" s="4" t="s">
        <v>5367</v>
      </c>
    </row>
    <row r="561" spans="1:8" s="3" customFormat="1" x14ac:dyDescent="0.3">
      <c r="A561" s="6" t="s">
        <v>2717</v>
      </c>
      <c r="B561" s="26" t="s">
        <v>2716</v>
      </c>
      <c r="C561" s="5" t="s">
        <v>16</v>
      </c>
      <c r="D561" s="9">
        <v>4.0599999999999996</v>
      </c>
      <c r="E561" s="4" t="s">
        <v>5367</v>
      </c>
      <c r="F561" s="4" t="s">
        <v>5367</v>
      </c>
      <c r="G561" s="4" t="s">
        <v>5367</v>
      </c>
      <c r="H561" s="4" t="s">
        <v>5367</v>
      </c>
    </row>
    <row r="562" spans="1:8" s="3" customFormat="1" x14ac:dyDescent="0.3">
      <c r="A562" s="6" t="s">
        <v>2715</v>
      </c>
      <c r="B562" s="26" t="s">
        <v>2714</v>
      </c>
      <c r="C562" s="5" t="s">
        <v>16</v>
      </c>
      <c r="D562" s="9">
        <v>8.08</v>
      </c>
      <c r="E562" s="4" t="s">
        <v>5367</v>
      </c>
      <c r="F562" s="4" t="s">
        <v>5367</v>
      </c>
      <c r="G562" s="4" t="s">
        <v>5367</v>
      </c>
      <c r="H562" s="4" t="s">
        <v>5367</v>
      </c>
    </row>
    <row r="563" spans="1:8" s="3" customFormat="1" x14ac:dyDescent="0.3">
      <c r="A563" s="6" t="s">
        <v>2713</v>
      </c>
      <c r="B563" s="26" t="s">
        <v>2712</v>
      </c>
      <c r="C563" s="5" t="s">
        <v>16</v>
      </c>
      <c r="D563" s="9">
        <v>0.26</v>
      </c>
      <c r="E563" s="4" t="s">
        <v>5367</v>
      </c>
      <c r="F563" s="4" t="s">
        <v>5367</v>
      </c>
      <c r="G563" s="4" t="s">
        <v>5367</v>
      </c>
      <c r="H563" s="4" t="s">
        <v>5367</v>
      </c>
    </row>
    <row r="564" spans="1:8" s="3" customFormat="1" x14ac:dyDescent="0.3">
      <c r="A564" s="6" t="s">
        <v>2711</v>
      </c>
      <c r="B564" s="26" t="s">
        <v>2710</v>
      </c>
      <c r="C564" s="5" t="s">
        <v>16</v>
      </c>
      <c r="D564" s="9">
        <v>2.19</v>
      </c>
      <c r="E564" s="4" t="s">
        <v>5367</v>
      </c>
      <c r="F564" s="4" t="s">
        <v>5367</v>
      </c>
      <c r="G564" s="4" t="s">
        <v>5367</v>
      </c>
      <c r="H564" s="4" t="s">
        <v>5367</v>
      </c>
    </row>
    <row r="565" spans="1:8" s="3" customFormat="1" x14ac:dyDescent="0.3">
      <c r="A565" s="6" t="s">
        <v>2709</v>
      </c>
      <c r="B565" s="26" t="s">
        <v>2708</v>
      </c>
      <c r="C565" s="5" t="s">
        <v>16</v>
      </c>
      <c r="D565" s="9">
        <v>1.58</v>
      </c>
      <c r="E565" s="4" t="s">
        <v>5367</v>
      </c>
      <c r="F565" s="4" t="s">
        <v>5367</v>
      </c>
      <c r="G565" s="4" t="s">
        <v>5367</v>
      </c>
      <c r="H565" s="4" t="s">
        <v>5367</v>
      </c>
    </row>
    <row r="566" spans="1:8" s="3" customFormat="1" x14ac:dyDescent="0.3">
      <c r="A566" s="6" t="s">
        <v>2707</v>
      </c>
      <c r="B566" s="26" t="s">
        <v>2706</v>
      </c>
      <c r="C566" s="5" t="s">
        <v>16</v>
      </c>
      <c r="D566" s="9">
        <v>3.55</v>
      </c>
      <c r="E566" s="4" t="s">
        <v>5367</v>
      </c>
      <c r="F566" s="4" t="s">
        <v>5367</v>
      </c>
      <c r="G566" s="4" t="s">
        <v>5367</v>
      </c>
      <c r="H566" s="4" t="s">
        <v>5367</v>
      </c>
    </row>
    <row r="567" spans="1:8" s="3" customFormat="1" x14ac:dyDescent="0.3">
      <c r="A567" s="6" t="s">
        <v>2705</v>
      </c>
      <c r="B567" s="26" t="s">
        <v>2704</v>
      </c>
      <c r="C567" s="5" t="s">
        <v>16</v>
      </c>
      <c r="D567" s="9">
        <v>3.95</v>
      </c>
      <c r="E567" s="4" t="s">
        <v>5367</v>
      </c>
      <c r="F567" s="4" t="s">
        <v>5367</v>
      </c>
      <c r="G567" s="4" t="s">
        <v>5367</v>
      </c>
      <c r="H567" s="4" t="s">
        <v>5367</v>
      </c>
    </row>
    <row r="568" spans="1:8" s="3" customFormat="1" x14ac:dyDescent="0.3">
      <c r="A568" s="6" t="s">
        <v>2703</v>
      </c>
      <c r="B568" s="26" t="s">
        <v>2702</v>
      </c>
      <c r="C568" s="5" t="s">
        <v>16</v>
      </c>
      <c r="D568" s="9">
        <v>2.23</v>
      </c>
      <c r="E568" s="4" t="s">
        <v>5367</v>
      </c>
      <c r="F568" s="4" t="s">
        <v>5367</v>
      </c>
      <c r="G568" s="4" t="s">
        <v>5367</v>
      </c>
      <c r="H568" s="4" t="s">
        <v>5367</v>
      </c>
    </row>
    <row r="569" spans="1:8" s="3" customFormat="1" x14ac:dyDescent="0.3">
      <c r="A569" s="6" t="s">
        <v>2701</v>
      </c>
      <c r="B569" s="26" t="s">
        <v>2700</v>
      </c>
      <c r="C569" s="5" t="s">
        <v>16</v>
      </c>
      <c r="D569" s="9">
        <v>1.23</v>
      </c>
      <c r="E569" s="4" t="s">
        <v>5367</v>
      </c>
      <c r="F569" s="4" t="s">
        <v>5367</v>
      </c>
      <c r="G569" s="4" t="s">
        <v>5367</v>
      </c>
      <c r="H569" s="4" t="s">
        <v>5367</v>
      </c>
    </row>
    <row r="570" spans="1:8" s="3" customFormat="1" x14ac:dyDescent="0.3">
      <c r="A570" s="6" t="s">
        <v>2699</v>
      </c>
      <c r="B570" s="26" t="s">
        <v>2698</v>
      </c>
      <c r="C570" s="5" t="s">
        <v>16</v>
      </c>
      <c r="D570" s="9">
        <v>1.87</v>
      </c>
      <c r="E570" s="4" t="s">
        <v>5367</v>
      </c>
      <c r="F570" s="4" t="s">
        <v>5367</v>
      </c>
      <c r="G570" s="4" t="s">
        <v>5367</v>
      </c>
      <c r="H570" s="4" t="s">
        <v>5367</v>
      </c>
    </row>
    <row r="571" spans="1:8" s="3" customFormat="1" x14ac:dyDescent="0.3">
      <c r="A571" s="6" t="s">
        <v>2697</v>
      </c>
      <c r="B571" s="26" t="s">
        <v>2696</v>
      </c>
      <c r="C571" s="5" t="s">
        <v>16</v>
      </c>
      <c r="D571" s="9">
        <v>1.08</v>
      </c>
      <c r="E571" s="4" t="s">
        <v>5367</v>
      </c>
      <c r="F571" s="4" t="s">
        <v>5367</v>
      </c>
      <c r="G571" s="4" t="s">
        <v>5367</v>
      </c>
      <c r="H571" s="4" t="s">
        <v>5367</v>
      </c>
    </row>
    <row r="572" spans="1:8" s="3" customFormat="1" x14ac:dyDescent="0.3">
      <c r="A572" s="6" t="s">
        <v>2695</v>
      </c>
      <c r="B572" s="26" t="s">
        <v>2694</v>
      </c>
      <c r="C572" s="5" t="s">
        <v>16</v>
      </c>
      <c r="D572" s="9">
        <v>1.24</v>
      </c>
      <c r="E572" s="4" t="s">
        <v>5367</v>
      </c>
      <c r="F572" s="4" t="s">
        <v>5367</v>
      </c>
      <c r="G572" s="4" t="s">
        <v>5367</v>
      </c>
      <c r="H572" s="4" t="s">
        <v>5367</v>
      </c>
    </row>
    <row r="573" spans="1:8" s="3" customFormat="1" x14ac:dyDescent="0.3">
      <c r="A573" s="6" t="s">
        <v>2693</v>
      </c>
      <c r="B573" s="26" t="s">
        <v>2692</v>
      </c>
      <c r="C573" s="5" t="s">
        <v>16</v>
      </c>
      <c r="D573" s="4" t="s">
        <v>5367</v>
      </c>
      <c r="E573" s="4" t="s">
        <v>5367</v>
      </c>
      <c r="F573" s="4" t="s">
        <v>5367</v>
      </c>
      <c r="G573" s="4" t="s">
        <v>5367</v>
      </c>
      <c r="H573" s="9">
        <v>2.2999999999999998</v>
      </c>
    </row>
    <row r="574" spans="1:8" s="3" customFormat="1" x14ac:dyDescent="0.3">
      <c r="A574" s="6" t="s">
        <v>2691</v>
      </c>
      <c r="B574" s="26" t="s">
        <v>2690</v>
      </c>
      <c r="C574" s="5" t="s">
        <v>16</v>
      </c>
      <c r="D574" s="9">
        <v>1.1000000000000001</v>
      </c>
      <c r="E574" s="4" t="s">
        <v>5367</v>
      </c>
      <c r="F574" s="4" t="s">
        <v>5367</v>
      </c>
      <c r="G574" s="4" t="s">
        <v>5367</v>
      </c>
      <c r="H574" s="4" t="s">
        <v>5367</v>
      </c>
    </row>
    <row r="575" spans="1:8" s="3" customFormat="1" x14ac:dyDescent="0.3">
      <c r="A575" s="6" t="s">
        <v>2689</v>
      </c>
      <c r="B575" s="26" t="s">
        <v>2688</v>
      </c>
      <c r="C575" s="5" t="s">
        <v>16</v>
      </c>
      <c r="D575" s="4" t="s">
        <v>5367</v>
      </c>
      <c r="E575" s="4" t="s">
        <v>5367</v>
      </c>
      <c r="F575" s="4" t="s">
        <v>5367</v>
      </c>
      <c r="G575" s="4" t="s">
        <v>5367</v>
      </c>
      <c r="H575" s="9">
        <v>1.71</v>
      </c>
    </row>
    <row r="576" spans="1:8" s="3" customFormat="1" x14ac:dyDescent="0.3">
      <c r="A576" s="6" t="s">
        <v>2687</v>
      </c>
      <c r="B576" s="26" t="s">
        <v>2686</v>
      </c>
      <c r="C576" s="5" t="s">
        <v>16</v>
      </c>
      <c r="D576" s="4" t="s">
        <v>5367</v>
      </c>
      <c r="E576" s="4" t="s">
        <v>5367</v>
      </c>
      <c r="F576" s="4" t="s">
        <v>5367</v>
      </c>
      <c r="G576" s="4" t="s">
        <v>5367</v>
      </c>
      <c r="H576" s="9">
        <v>1.32</v>
      </c>
    </row>
    <row r="577" spans="1:8" s="3" customFormat="1" x14ac:dyDescent="0.3">
      <c r="A577" s="6" t="s">
        <v>2685</v>
      </c>
      <c r="B577" s="26" t="s">
        <v>2684</v>
      </c>
      <c r="C577" s="5" t="s">
        <v>16</v>
      </c>
      <c r="D577" s="9">
        <v>0.93</v>
      </c>
      <c r="E577" s="4" t="s">
        <v>5367</v>
      </c>
      <c r="F577" s="4" t="s">
        <v>5367</v>
      </c>
      <c r="G577" s="4" t="s">
        <v>5367</v>
      </c>
      <c r="H577" s="4" t="s">
        <v>5367</v>
      </c>
    </row>
    <row r="578" spans="1:8" s="3" customFormat="1" x14ac:dyDescent="0.3">
      <c r="A578" s="6" t="s">
        <v>2683</v>
      </c>
      <c r="B578" s="26" t="s">
        <v>2682</v>
      </c>
      <c r="C578" s="5" t="s">
        <v>16</v>
      </c>
      <c r="D578" s="4" t="s">
        <v>5367</v>
      </c>
      <c r="E578" s="4" t="s">
        <v>5367</v>
      </c>
      <c r="F578" s="4" t="s">
        <v>5367</v>
      </c>
      <c r="G578" s="4" t="s">
        <v>5367</v>
      </c>
      <c r="H578" s="9">
        <v>0.44</v>
      </c>
    </row>
    <row r="579" spans="1:8" s="3" customFormat="1" x14ac:dyDescent="0.3">
      <c r="A579" s="6" t="s">
        <v>2681</v>
      </c>
      <c r="B579" s="26" t="s">
        <v>2680</v>
      </c>
      <c r="C579" s="5" t="s">
        <v>16</v>
      </c>
      <c r="D579" s="9">
        <v>1.35</v>
      </c>
      <c r="E579" s="4"/>
      <c r="F579" s="4" t="s">
        <v>5367</v>
      </c>
      <c r="G579" s="4" t="s">
        <v>5367</v>
      </c>
      <c r="H579" s="4" t="s">
        <v>5367</v>
      </c>
    </row>
    <row r="580" spans="1:8" s="3" customFormat="1" x14ac:dyDescent="0.3">
      <c r="A580" s="6" t="s">
        <v>2679</v>
      </c>
      <c r="B580" s="26" t="s">
        <v>2678</v>
      </c>
      <c r="C580" s="5" t="s">
        <v>16</v>
      </c>
      <c r="D580" s="9">
        <v>0.24</v>
      </c>
      <c r="E580" s="4" t="s">
        <v>5367</v>
      </c>
      <c r="F580" s="4" t="s">
        <v>5367</v>
      </c>
      <c r="G580" s="4" t="s">
        <v>5367</v>
      </c>
      <c r="H580" s="4" t="s">
        <v>5367</v>
      </c>
    </row>
    <row r="581" spans="1:8" s="3" customFormat="1" x14ac:dyDescent="0.3">
      <c r="A581" s="6" t="s">
        <v>2677</v>
      </c>
      <c r="B581" s="26" t="s">
        <v>2676</v>
      </c>
      <c r="C581" s="5" t="s">
        <v>16</v>
      </c>
      <c r="D581" s="4" t="s">
        <v>5367</v>
      </c>
      <c r="E581" s="4" t="s">
        <v>5367</v>
      </c>
      <c r="F581" s="4" t="s">
        <v>5367</v>
      </c>
      <c r="G581" s="4" t="s">
        <v>5367</v>
      </c>
      <c r="H581" s="9">
        <v>10.14</v>
      </c>
    </row>
    <row r="582" spans="1:8" s="3" customFormat="1" x14ac:dyDescent="0.3">
      <c r="A582" s="6" t="s">
        <v>3892</v>
      </c>
      <c r="B582" s="26" t="s">
        <v>3891</v>
      </c>
      <c r="C582" s="5" t="s">
        <v>10</v>
      </c>
      <c r="D582" s="4" t="s">
        <v>5367</v>
      </c>
      <c r="E582" s="4" t="s">
        <v>5367</v>
      </c>
      <c r="F582" s="4" t="s">
        <v>5367</v>
      </c>
      <c r="G582" s="4" t="s">
        <v>5367</v>
      </c>
      <c r="H582" s="9">
        <v>0.24</v>
      </c>
    </row>
    <row r="583" spans="1:8" s="3" customFormat="1" x14ac:dyDescent="0.3">
      <c r="A583" s="6" t="s">
        <v>3890</v>
      </c>
      <c r="B583" s="26" t="s">
        <v>3889</v>
      </c>
      <c r="C583" s="5" t="s">
        <v>16</v>
      </c>
      <c r="D583" s="9">
        <v>4.6500000000000004</v>
      </c>
      <c r="E583" s="4" t="s">
        <v>5367</v>
      </c>
      <c r="F583" s="4" t="s">
        <v>5367</v>
      </c>
      <c r="G583" s="4" t="s">
        <v>5367</v>
      </c>
      <c r="H583" s="4" t="s">
        <v>5367</v>
      </c>
    </row>
    <row r="584" spans="1:8" s="3" customFormat="1" x14ac:dyDescent="0.3">
      <c r="A584" s="6" t="s">
        <v>2675</v>
      </c>
      <c r="B584" s="26" t="s">
        <v>2674</v>
      </c>
      <c r="C584" s="5" t="s">
        <v>16</v>
      </c>
      <c r="D584" s="9">
        <v>0.34</v>
      </c>
      <c r="E584" s="4" t="s">
        <v>5367</v>
      </c>
      <c r="F584" s="4" t="s">
        <v>5367</v>
      </c>
      <c r="G584" s="4" t="s">
        <v>5367</v>
      </c>
      <c r="H584" s="4" t="s">
        <v>5367</v>
      </c>
    </row>
    <row r="585" spans="1:8" s="3" customFormat="1" x14ac:dyDescent="0.3">
      <c r="A585" s="6" t="s">
        <v>2673</v>
      </c>
      <c r="B585" s="26" t="s">
        <v>2672</v>
      </c>
      <c r="C585" s="5" t="s">
        <v>16</v>
      </c>
      <c r="D585" s="9">
        <v>0.19</v>
      </c>
      <c r="E585" s="4" t="s">
        <v>5367</v>
      </c>
      <c r="F585" s="4" t="s">
        <v>5367</v>
      </c>
      <c r="G585" s="4" t="s">
        <v>5367</v>
      </c>
      <c r="H585" s="4" t="s">
        <v>5367</v>
      </c>
    </row>
    <row r="586" spans="1:8" s="3" customFormat="1" x14ac:dyDescent="0.3">
      <c r="A586" s="6" t="s">
        <v>2671</v>
      </c>
      <c r="B586" s="26" t="s">
        <v>2670</v>
      </c>
      <c r="C586" s="5" t="s">
        <v>16</v>
      </c>
      <c r="D586" s="9">
        <v>0.16</v>
      </c>
      <c r="E586" s="4" t="s">
        <v>5367</v>
      </c>
      <c r="F586" s="4" t="s">
        <v>5367</v>
      </c>
      <c r="G586" s="4" t="s">
        <v>5367</v>
      </c>
      <c r="H586" s="4" t="s">
        <v>5367</v>
      </c>
    </row>
    <row r="587" spans="1:8" s="3" customFormat="1" x14ac:dyDescent="0.3">
      <c r="A587" s="6" t="s">
        <v>2669</v>
      </c>
      <c r="B587" s="26" t="s">
        <v>2668</v>
      </c>
      <c r="C587" s="5" t="s">
        <v>16</v>
      </c>
      <c r="D587" s="9">
        <v>0.08</v>
      </c>
      <c r="E587" s="4" t="s">
        <v>5367</v>
      </c>
      <c r="F587" s="4" t="s">
        <v>5367</v>
      </c>
      <c r="G587" s="4" t="s">
        <v>5367</v>
      </c>
      <c r="H587" s="4" t="s">
        <v>5367</v>
      </c>
    </row>
    <row r="588" spans="1:8" s="3" customFormat="1" x14ac:dyDescent="0.3">
      <c r="A588" s="6" t="s">
        <v>2667</v>
      </c>
      <c r="B588" s="26" t="s">
        <v>2666</v>
      </c>
      <c r="C588" s="5" t="s">
        <v>16</v>
      </c>
      <c r="D588" s="9">
        <v>0.19</v>
      </c>
      <c r="E588" s="4" t="s">
        <v>5367</v>
      </c>
      <c r="F588" s="4" t="s">
        <v>5367</v>
      </c>
      <c r="G588" s="4" t="s">
        <v>5367</v>
      </c>
      <c r="H588" s="4" t="s">
        <v>5367</v>
      </c>
    </row>
    <row r="589" spans="1:8" s="3" customFormat="1" x14ac:dyDescent="0.3">
      <c r="A589" s="6" t="s">
        <v>2665</v>
      </c>
      <c r="B589" s="26" t="s">
        <v>2664</v>
      </c>
      <c r="C589" s="5" t="s">
        <v>16</v>
      </c>
      <c r="D589" s="9">
        <v>0.17</v>
      </c>
      <c r="E589" s="4" t="s">
        <v>5367</v>
      </c>
      <c r="F589" s="4" t="s">
        <v>5367</v>
      </c>
      <c r="G589" s="4" t="s">
        <v>5367</v>
      </c>
      <c r="H589" s="4" t="s">
        <v>5367</v>
      </c>
    </row>
    <row r="590" spans="1:8" s="3" customFormat="1" x14ac:dyDescent="0.3">
      <c r="A590" s="6" t="s">
        <v>2663</v>
      </c>
      <c r="B590" s="26" t="s">
        <v>2662</v>
      </c>
      <c r="C590" s="5" t="s">
        <v>16</v>
      </c>
      <c r="D590" s="9">
        <v>1.44</v>
      </c>
      <c r="E590" s="4" t="s">
        <v>5367</v>
      </c>
      <c r="F590" s="4" t="s">
        <v>5367</v>
      </c>
      <c r="G590" s="4" t="s">
        <v>5367</v>
      </c>
      <c r="H590" s="4" t="s">
        <v>5367</v>
      </c>
    </row>
    <row r="591" spans="1:8" s="3" customFormat="1" x14ac:dyDescent="0.3">
      <c r="A591" s="6" t="s">
        <v>2661</v>
      </c>
      <c r="B591" s="26" t="s">
        <v>2631</v>
      </c>
      <c r="C591" s="5" t="s">
        <v>16</v>
      </c>
      <c r="D591" s="9">
        <v>0.26</v>
      </c>
      <c r="E591" s="4" t="s">
        <v>5367</v>
      </c>
      <c r="F591" s="4" t="s">
        <v>5367</v>
      </c>
      <c r="G591" s="4" t="s">
        <v>5367</v>
      </c>
      <c r="H591" s="4" t="s">
        <v>5367</v>
      </c>
    </row>
    <row r="592" spans="1:8" s="3" customFormat="1" x14ac:dyDescent="0.3">
      <c r="A592" s="6" t="s">
        <v>2660</v>
      </c>
      <c r="B592" s="26" t="s">
        <v>2659</v>
      </c>
      <c r="C592" s="5" t="s">
        <v>16</v>
      </c>
      <c r="D592" s="9">
        <v>1.74</v>
      </c>
      <c r="E592" s="4" t="s">
        <v>5367</v>
      </c>
      <c r="F592" s="4" t="s">
        <v>5367</v>
      </c>
      <c r="G592" s="4" t="s">
        <v>5367</v>
      </c>
      <c r="H592" s="4" t="s">
        <v>5367</v>
      </c>
    </row>
    <row r="593" spans="1:8" s="3" customFormat="1" x14ac:dyDescent="0.3">
      <c r="A593" s="6" t="s">
        <v>2658</v>
      </c>
      <c r="B593" s="26" t="s">
        <v>2657</v>
      </c>
      <c r="C593" s="5" t="s">
        <v>16</v>
      </c>
      <c r="D593" s="9">
        <v>0.45</v>
      </c>
      <c r="E593" s="4" t="s">
        <v>5367</v>
      </c>
      <c r="F593" s="4" t="s">
        <v>5367</v>
      </c>
      <c r="G593" s="4" t="s">
        <v>5367</v>
      </c>
      <c r="H593" s="4" t="s">
        <v>5367</v>
      </c>
    </row>
    <row r="594" spans="1:8" s="3" customFormat="1" x14ac:dyDescent="0.3">
      <c r="A594" s="6" t="s">
        <v>2656</v>
      </c>
      <c r="B594" s="26" t="s">
        <v>2655</v>
      </c>
      <c r="C594" s="5" t="s">
        <v>16</v>
      </c>
      <c r="D594" s="9">
        <v>0.31</v>
      </c>
      <c r="E594" s="4" t="s">
        <v>5367</v>
      </c>
      <c r="F594" s="4" t="s">
        <v>5367</v>
      </c>
      <c r="G594" s="4" t="s">
        <v>5367</v>
      </c>
      <c r="H594" s="4" t="s">
        <v>5367</v>
      </c>
    </row>
    <row r="595" spans="1:8" s="3" customFormat="1" x14ac:dyDescent="0.3">
      <c r="A595" s="6" t="s">
        <v>2654</v>
      </c>
      <c r="B595" s="26" t="s">
        <v>2653</v>
      </c>
      <c r="C595" s="5" t="s">
        <v>16</v>
      </c>
      <c r="D595" s="9">
        <v>0.55000000000000004</v>
      </c>
      <c r="E595" s="4" t="s">
        <v>5367</v>
      </c>
      <c r="F595" s="4" t="s">
        <v>5367</v>
      </c>
      <c r="G595" s="4" t="s">
        <v>5367</v>
      </c>
      <c r="H595" s="4" t="s">
        <v>5367</v>
      </c>
    </row>
    <row r="596" spans="1:8" s="3" customFormat="1" x14ac:dyDescent="0.3">
      <c r="A596" s="6" t="s">
        <v>2652</v>
      </c>
      <c r="B596" s="26" t="s">
        <v>2651</v>
      </c>
      <c r="C596" s="5" t="s">
        <v>16</v>
      </c>
      <c r="D596" s="9">
        <v>0.57999999999999996</v>
      </c>
      <c r="E596" s="4" t="s">
        <v>5367</v>
      </c>
      <c r="F596" s="4" t="s">
        <v>5367</v>
      </c>
      <c r="G596" s="4" t="s">
        <v>5367</v>
      </c>
      <c r="H596" s="4" t="s">
        <v>5367</v>
      </c>
    </row>
    <row r="597" spans="1:8" s="3" customFormat="1" x14ac:dyDescent="0.3">
      <c r="A597" s="6" t="s">
        <v>2650</v>
      </c>
      <c r="B597" s="26" t="s">
        <v>2649</v>
      </c>
      <c r="C597" s="5" t="s">
        <v>16</v>
      </c>
      <c r="D597" s="9">
        <v>0.53</v>
      </c>
      <c r="E597" s="4" t="s">
        <v>5367</v>
      </c>
      <c r="F597" s="4" t="s">
        <v>5367</v>
      </c>
      <c r="G597" s="4" t="s">
        <v>5367</v>
      </c>
      <c r="H597" s="4" t="s">
        <v>5367</v>
      </c>
    </row>
    <row r="598" spans="1:8" s="3" customFormat="1" x14ac:dyDescent="0.3">
      <c r="A598" s="6" t="s">
        <v>2648</v>
      </c>
      <c r="B598" s="26" t="s">
        <v>2647</v>
      </c>
      <c r="C598" s="5" t="s">
        <v>16</v>
      </c>
      <c r="D598" s="9">
        <v>0.09</v>
      </c>
      <c r="E598" s="4" t="s">
        <v>5367</v>
      </c>
      <c r="F598" s="4" t="s">
        <v>5367</v>
      </c>
      <c r="G598" s="4" t="s">
        <v>5367</v>
      </c>
      <c r="H598" s="4" t="s">
        <v>5367</v>
      </c>
    </row>
    <row r="599" spans="1:8" s="3" customFormat="1" x14ac:dyDescent="0.3">
      <c r="A599" s="6" t="s">
        <v>2646</v>
      </c>
      <c r="B599" s="26" t="s">
        <v>2645</v>
      </c>
      <c r="C599" s="5" t="s">
        <v>16</v>
      </c>
      <c r="D599" s="9">
        <v>0.38</v>
      </c>
      <c r="E599" s="4" t="s">
        <v>5367</v>
      </c>
      <c r="F599" s="4" t="s">
        <v>5367</v>
      </c>
      <c r="G599" s="4" t="s">
        <v>5367</v>
      </c>
      <c r="H599" s="4" t="s">
        <v>5367</v>
      </c>
    </row>
    <row r="600" spans="1:8" s="3" customFormat="1" x14ac:dyDescent="0.3">
      <c r="A600" s="6" t="s">
        <v>2644</v>
      </c>
      <c r="B600" s="26" t="s">
        <v>2643</v>
      </c>
      <c r="C600" s="5" t="s">
        <v>16</v>
      </c>
      <c r="D600" s="4" t="s">
        <v>5367</v>
      </c>
      <c r="E600" s="9">
        <v>0.46</v>
      </c>
      <c r="F600" s="4" t="s">
        <v>5367</v>
      </c>
      <c r="G600" s="9">
        <v>0.77</v>
      </c>
      <c r="H600" s="4" t="s">
        <v>5367</v>
      </c>
    </row>
    <row r="601" spans="1:8" s="3" customFormat="1" x14ac:dyDescent="0.3">
      <c r="A601" s="6" t="s">
        <v>2642</v>
      </c>
      <c r="B601" s="26" t="s">
        <v>2641</v>
      </c>
      <c r="C601" s="5" t="s">
        <v>16</v>
      </c>
      <c r="D601" s="9">
        <v>0.45</v>
      </c>
      <c r="E601" s="4" t="s">
        <v>5367</v>
      </c>
      <c r="F601" s="4" t="s">
        <v>5367</v>
      </c>
      <c r="G601" s="4" t="s">
        <v>5367</v>
      </c>
      <c r="H601" s="4" t="s">
        <v>5367</v>
      </c>
    </row>
    <row r="602" spans="1:8" s="3" customFormat="1" x14ac:dyDescent="0.3">
      <c r="A602" s="6" t="s">
        <v>2640</v>
      </c>
      <c r="B602" s="26" t="s">
        <v>2639</v>
      </c>
      <c r="C602" s="5" t="s">
        <v>16</v>
      </c>
      <c r="D602" s="9">
        <v>0.35</v>
      </c>
      <c r="E602" s="4" t="s">
        <v>5367</v>
      </c>
      <c r="F602" s="4" t="s">
        <v>5367</v>
      </c>
      <c r="G602" s="4" t="s">
        <v>5367</v>
      </c>
      <c r="H602" s="4" t="s">
        <v>5367</v>
      </c>
    </row>
    <row r="603" spans="1:8" s="3" customFormat="1" x14ac:dyDescent="0.3">
      <c r="A603" s="6" t="s">
        <v>2638</v>
      </c>
      <c r="B603" s="26" t="s">
        <v>2637</v>
      </c>
      <c r="C603" s="5" t="s">
        <v>16</v>
      </c>
      <c r="D603" s="9">
        <v>1.43</v>
      </c>
      <c r="E603" s="4" t="s">
        <v>5367</v>
      </c>
      <c r="F603" s="4" t="s">
        <v>5367</v>
      </c>
      <c r="G603" s="4" t="s">
        <v>5367</v>
      </c>
      <c r="H603" s="4" t="s">
        <v>5367</v>
      </c>
    </row>
    <row r="604" spans="1:8" s="3" customFormat="1" x14ac:dyDescent="0.3">
      <c r="A604" s="6" t="s">
        <v>2636</v>
      </c>
      <c r="B604" s="26" t="s">
        <v>2635</v>
      </c>
      <c r="C604" s="5" t="s">
        <v>16</v>
      </c>
      <c r="D604" s="9">
        <v>0.11</v>
      </c>
      <c r="E604" s="4" t="s">
        <v>5367</v>
      </c>
      <c r="F604" s="4" t="s">
        <v>5367</v>
      </c>
      <c r="G604" s="4" t="s">
        <v>5367</v>
      </c>
      <c r="H604" s="4" t="s">
        <v>5367</v>
      </c>
    </row>
    <row r="605" spans="1:8" s="3" customFormat="1" x14ac:dyDescent="0.3">
      <c r="A605" s="6" t="s">
        <v>2634</v>
      </c>
      <c r="B605" s="26" t="s">
        <v>2633</v>
      </c>
      <c r="C605" s="5" t="s">
        <v>16</v>
      </c>
      <c r="D605" s="9">
        <v>0.18</v>
      </c>
      <c r="E605" s="4" t="s">
        <v>5367</v>
      </c>
      <c r="F605" s="4" t="s">
        <v>5367</v>
      </c>
      <c r="G605" s="4" t="s">
        <v>5367</v>
      </c>
      <c r="H605" s="4" t="s">
        <v>5367</v>
      </c>
    </row>
    <row r="606" spans="1:8" s="3" customFormat="1" x14ac:dyDescent="0.3">
      <c r="A606" s="6" t="s">
        <v>2632</v>
      </c>
      <c r="B606" s="26" t="s">
        <v>2631</v>
      </c>
      <c r="C606" s="5" t="s">
        <v>16</v>
      </c>
      <c r="D606" s="9">
        <v>3.49</v>
      </c>
      <c r="E606" s="4" t="s">
        <v>5367</v>
      </c>
      <c r="F606" s="4" t="s">
        <v>5367</v>
      </c>
      <c r="G606" s="4" t="s">
        <v>5367</v>
      </c>
      <c r="H606" s="4" t="s">
        <v>5367</v>
      </c>
    </row>
    <row r="607" spans="1:8" s="3" customFormat="1" x14ac:dyDescent="0.3">
      <c r="A607" s="6" t="s">
        <v>2630</v>
      </c>
      <c r="B607" s="26" t="s">
        <v>2629</v>
      </c>
      <c r="C607" s="5" t="s">
        <v>16</v>
      </c>
      <c r="D607" s="4">
        <v>1.37</v>
      </c>
      <c r="E607" s="4" t="s">
        <v>5367</v>
      </c>
      <c r="F607" s="4" t="s">
        <v>5367</v>
      </c>
      <c r="G607" s="4" t="s">
        <v>5367</v>
      </c>
      <c r="H607" s="4" t="s">
        <v>5367</v>
      </c>
    </row>
    <row r="608" spans="1:8" s="3" customFormat="1" x14ac:dyDescent="0.3">
      <c r="A608" s="6" t="s">
        <v>2628</v>
      </c>
      <c r="B608" s="26" t="s">
        <v>3888</v>
      </c>
      <c r="C608" s="5" t="s">
        <v>16</v>
      </c>
      <c r="D608" s="4" t="s">
        <v>5367</v>
      </c>
      <c r="E608" s="9">
        <v>0.57999999999999996</v>
      </c>
      <c r="F608" s="4" t="s">
        <v>5367</v>
      </c>
      <c r="G608" s="4" t="s">
        <v>5367</v>
      </c>
      <c r="H608" s="4" t="s">
        <v>5367</v>
      </c>
    </row>
    <row r="609" spans="1:8" s="3" customFormat="1" x14ac:dyDescent="0.3">
      <c r="A609" s="6" t="s">
        <v>2627</v>
      </c>
      <c r="B609" s="26" t="s">
        <v>2626</v>
      </c>
      <c r="C609" s="5" t="s">
        <v>16</v>
      </c>
      <c r="D609" s="9">
        <v>0.6</v>
      </c>
      <c r="E609" s="4" t="s">
        <v>5367</v>
      </c>
      <c r="F609" s="4" t="s">
        <v>5367</v>
      </c>
      <c r="G609" s="4" t="s">
        <v>5367</v>
      </c>
      <c r="H609" s="4" t="s">
        <v>5367</v>
      </c>
    </row>
    <row r="610" spans="1:8" s="3" customFormat="1" x14ac:dyDescent="0.3">
      <c r="A610" s="6" t="s">
        <v>2625</v>
      </c>
      <c r="B610" s="26" t="s">
        <v>2624</v>
      </c>
      <c r="C610" s="5" t="s">
        <v>16</v>
      </c>
      <c r="D610" s="9">
        <v>0.53</v>
      </c>
      <c r="E610" s="4" t="s">
        <v>5367</v>
      </c>
      <c r="F610" s="4" t="s">
        <v>5367</v>
      </c>
      <c r="G610" s="4" t="s">
        <v>5367</v>
      </c>
      <c r="H610" s="4" t="s">
        <v>5367</v>
      </c>
    </row>
    <row r="611" spans="1:8" s="3" customFormat="1" x14ac:dyDescent="0.3">
      <c r="A611" s="6" t="s">
        <v>2623</v>
      </c>
      <c r="B611" s="26" t="s">
        <v>2622</v>
      </c>
      <c r="C611" s="5" t="s">
        <v>16</v>
      </c>
      <c r="D611" s="9">
        <v>1.01</v>
      </c>
      <c r="E611" s="4" t="s">
        <v>5367</v>
      </c>
      <c r="F611" s="4" t="s">
        <v>5367</v>
      </c>
      <c r="G611" s="4" t="s">
        <v>5367</v>
      </c>
      <c r="H611" s="4" t="s">
        <v>5367</v>
      </c>
    </row>
    <row r="612" spans="1:8" s="3" customFormat="1" x14ac:dyDescent="0.3">
      <c r="A612" s="6" t="s">
        <v>2621</v>
      </c>
      <c r="B612" s="26" t="s">
        <v>2620</v>
      </c>
      <c r="C612" s="5" t="s">
        <v>16</v>
      </c>
      <c r="D612" s="9">
        <v>0.55000000000000004</v>
      </c>
      <c r="E612" s="4" t="s">
        <v>5367</v>
      </c>
      <c r="F612" s="4" t="s">
        <v>5367</v>
      </c>
      <c r="G612" s="4" t="s">
        <v>5367</v>
      </c>
      <c r="H612" s="4" t="s">
        <v>5367</v>
      </c>
    </row>
    <row r="613" spans="1:8" s="3" customFormat="1" x14ac:dyDescent="0.3">
      <c r="A613" s="6" t="s">
        <v>2619</v>
      </c>
      <c r="B613" s="26" t="s">
        <v>2618</v>
      </c>
      <c r="C613" s="5" t="s">
        <v>16</v>
      </c>
      <c r="D613" s="9">
        <v>0.1</v>
      </c>
      <c r="E613" s="4" t="s">
        <v>5367</v>
      </c>
      <c r="F613" s="4" t="s">
        <v>5367</v>
      </c>
      <c r="G613" s="4" t="s">
        <v>5367</v>
      </c>
      <c r="H613" s="4" t="s">
        <v>5367</v>
      </c>
    </row>
    <row r="614" spans="1:8" s="3" customFormat="1" x14ac:dyDescent="0.3">
      <c r="A614" s="6" t="s">
        <v>2617</v>
      </c>
      <c r="B614" s="26" t="s">
        <v>2616</v>
      </c>
      <c r="C614" s="5" t="s">
        <v>16</v>
      </c>
      <c r="D614" s="9">
        <v>0.11</v>
      </c>
      <c r="E614" s="4" t="s">
        <v>5367</v>
      </c>
      <c r="F614" s="4" t="s">
        <v>5367</v>
      </c>
      <c r="G614" s="4" t="s">
        <v>5367</v>
      </c>
      <c r="H614" s="4" t="s">
        <v>5367</v>
      </c>
    </row>
    <row r="615" spans="1:8" s="3" customFormat="1" x14ac:dyDescent="0.3">
      <c r="A615" s="6" t="s">
        <v>2615</v>
      </c>
      <c r="B615" s="26" t="s">
        <v>2614</v>
      </c>
      <c r="C615" s="5" t="s">
        <v>16</v>
      </c>
      <c r="D615" s="9">
        <v>2.61</v>
      </c>
      <c r="E615" s="4" t="s">
        <v>5367</v>
      </c>
      <c r="F615" s="4" t="s">
        <v>5367</v>
      </c>
      <c r="G615" s="4" t="s">
        <v>5367</v>
      </c>
      <c r="H615" s="4" t="s">
        <v>5367</v>
      </c>
    </row>
    <row r="616" spans="1:8" s="3" customFormat="1" x14ac:dyDescent="0.3">
      <c r="A616" s="6" t="s">
        <v>2613</v>
      </c>
      <c r="B616" s="26" t="s">
        <v>2612</v>
      </c>
      <c r="C616" s="5" t="s">
        <v>16</v>
      </c>
      <c r="D616" s="9">
        <v>3.14</v>
      </c>
      <c r="E616" s="4" t="s">
        <v>5367</v>
      </c>
      <c r="F616" s="4" t="s">
        <v>5367</v>
      </c>
      <c r="G616" s="4" t="s">
        <v>5367</v>
      </c>
      <c r="H616" s="4" t="s">
        <v>5367</v>
      </c>
    </row>
    <row r="617" spans="1:8" s="3" customFormat="1" x14ac:dyDescent="0.3">
      <c r="A617" s="6" t="s">
        <v>2611</v>
      </c>
      <c r="B617" s="26" t="s">
        <v>3887</v>
      </c>
      <c r="C617" s="5" t="s">
        <v>16</v>
      </c>
      <c r="D617" s="4" t="s">
        <v>5367</v>
      </c>
      <c r="E617" s="4" t="s">
        <v>5367</v>
      </c>
      <c r="F617" s="4" t="s">
        <v>5367</v>
      </c>
      <c r="G617" s="4" t="s">
        <v>5367</v>
      </c>
      <c r="H617" s="9">
        <v>3.96</v>
      </c>
    </row>
    <row r="618" spans="1:8" s="3" customFormat="1" x14ac:dyDescent="0.3">
      <c r="A618" s="6" t="s">
        <v>2610</v>
      </c>
      <c r="B618" s="26" t="s">
        <v>2609</v>
      </c>
      <c r="C618" s="5" t="s">
        <v>16</v>
      </c>
      <c r="D618" s="9">
        <v>0.77</v>
      </c>
      <c r="E618" s="4" t="s">
        <v>5367</v>
      </c>
      <c r="F618" s="4" t="s">
        <v>5367</v>
      </c>
      <c r="G618" s="4" t="s">
        <v>5367</v>
      </c>
      <c r="H618" s="4" t="s">
        <v>5367</v>
      </c>
    </row>
    <row r="619" spans="1:8" s="3" customFormat="1" x14ac:dyDescent="0.3">
      <c r="A619" s="6" t="s">
        <v>2608</v>
      </c>
      <c r="B619" s="26" t="s">
        <v>2607</v>
      </c>
      <c r="C619" s="5" t="s">
        <v>5</v>
      </c>
      <c r="D619" s="4">
        <v>5.0599999999999996</v>
      </c>
      <c r="E619" s="4" t="s">
        <v>5367</v>
      </c>
      <c r="F619" s="4" t="s">
        <v>5367</v>
      </c>
      <c r="G619" s="4" t="s">
        <v>5367</v>
      </c>
      <c r="H619" s="4" t="s">
        <v>5367</v>
      </c>
    </row>
    <row r="620" spans="1:8" s="3" customFormat="1" x14ac:dyDescent="0.3">
      <c r="A620" s="6" t="s">
        <v>2606</v>
      </c>
      <c r="B620" s="26" t="s">
        <v>2605</v>
      </c>
      <c r="C620" s="5" t="s">
        <v>16</v>
      </c>
      <c r="D620" s="9">
        <v>0.53</v>
      </c>
      <c r="E620" s="4" t="s">
        <v>5367</v>
      </c>
      <c r="F620" s="4" t="s">
        <v>5367</v>
      </c>
      <c r="G620" s="4" t="s">
        <v>5367</v>
      </c>
      <c r="H620" s="4" t="s">
        <v>5367</v>
      </c>
    </row>
    <row r="621" spans="1:8" s="3" customFormat="1" x14ac:dyDescent="0.3">
      <c r="A621" s="6" t="s">
        <v>2604</v>
      </c>
      <c r="B621" s="26" t="s">
        <v>2603</v>
      </c>
      <c r="C621" s="5" t="s">
        <v>16</v>
      </c>
      <c r="D621" s="4">
        <v>0.35</v>
      </c>
      <c r="E621" s="4" t="s">
        <v>5367</v>
      </c>
      <c r="F621" s="4" t="s">
        <v>5367</v>
      </c>
      <c r="G621" s="4" t="s">
        <v>5367</v>
      </c>
      <c r="H621" s="4" t="s">
        <v>5367</v>
      </c>
    </row>
    <row r="622" spans="1:8" s="3" customFormat="1" x14ac:dyDescent="0.3">
      <c r="A622" s="6" t="s">
        <v>2602</v>
      </c>
      <c r="B622" s="26" t="s">
        <v>2601</v>
      </c>
      <c r="C622" s="5" t="s">
        <v>16</v>
      </c>
      <c r="D622" s="9">
        <v>0.13</v>
      </c>
      <c r="E622" s="4" t="s">
        <v>5367</v>
      </c>
      <c r="F622" s="4" t="s">
        <v>5367</v>
      </c>
      <c r="G622" s="4" t="s">
        <v>5367</v>
      </c>
      <c r="H622" s="4" t="s">
        <v>5367</v>
      </c>
    </row>
    <row r="623" spans="1:8" s="3" customFormat="1" x14ac:dyDescent="0.3">
      <c r="A623" s="6" t="s">
        <v>2600</v>
      </c>
      <c r="B623" s="26" t="s">
        <v>2599</v>
      </c>
      <c r="C623" s="5" t="s">
        <v>16</v>
      </c>
      <c r="D623" s="4" t="s">
        <v>5367</v>
      </c>
      <c r="E623" s="4" t="s">
        <v>5367</v>
      </c>
      <c r="F623" s="4" t="s">
        <v>5367</v>
      </c>
      <c r="G623" s="4" t="s">
        <v>5367</v>
      </c>
      <c r="H623" s="9">
        <v>0.3</v>
      </c>
    </row>
    <row r="624" spans="1:8" s="3" customFormat="1" x14ac:dyDescent="0.3">
      <c r="A624" s="6" t="s">
        <v>2598</v>
      </c>
      <c r="B624" s="26" t="s">
        <v>2597</v>
      </c>
      <c r="C624" s="5" t="s">
        <v>16</v>
      </c>
      <c r="D624" s="9">
        <v>5.59</v>
      </c>
      <c r="E624" s="4" t="s">
        <v>5367</v>
      </c>
      <c r="F624" s="4" t="s">
        <v>5367</v>
      </c>
      <c r="G624" s="4" t="s">
        <v>5367</v>
      </c>
      <c r="H624" s="4" t="s">
        <v>5367</v>
      </c>
    </row>
    <row r="625" spans="1:8" s="3" customFormat="1" x14ac:dyDescent="0.3">
      <c r="A625" s="6" t="s">
        <v>4581</v>
      </c>
      <c r="B625" s="26" t="s">
        <v>4582</v>
      </c>
      <c r="C625" s="5" t="s">
        <v>10</v>
      </c>
      <c r="D625" s="4" t="s">
        <v>5367</v>
      </c>
      <c r="E625" s="4" t="s">
        <v>5367</v>
      </c>
      <c r="F625" s="4" t="s">
        <v>5367</v>
      </c>
      <c r="G625" s="4" t="s">
        <v>5367</v>
      </c>
      <c r="H625" s="4" t="s">
        <v>5367</v>
      </c>
    </row>
    <row r="626" spans="1:8" s="3" customFormat="1" x14ac:dyDescent="0.3">
      <c r="A626" s="6" t="s">
        <v>4614</v>
      </c>
      <c r="B626" s="41" t="s">
        <v>4615</v>
      </c>
      <c r="C626" s="11" t="s">
        <v>3926</v>
      </c>
      <c r="D626" s="9">
        <v>106.72</v>
      </c>
      <c r="E626" s="4" t="s">
        <v>5367</v>
      </c>
      <c r="F626" s="4" t="s">
        <v>5367</v>
      </c>
      <c r="G626" s="4" t="s">
        <v>5367</v>
      </c>
      <c r="H626" s="4" t="s">
        <v>5367</v>
      </c>
    </row>
    <row r="627" spans="1:8" s="3" customFormat="1" x14ac:dyDescent="0.3">
      <c r="A627" s="6" t="s">
        <v>3563</v>
      </c>
      <c r="B627" s="26" t="s">
        <v>3562</v>
      </c>
      <c r="C627" s="5" t="s">
        <v>10</v>
      </c>
      <c r="D627" s="9">
        <v>2.02</v>
      </c>
      <c r="E627" s="4" t="s">
        <v>5367</v>
      </c>
      <c r="F627" s="4" t="s">
        <v>5367</v>
      </c>
      <c r="G627" s="4" t="s">
        <v>5367</v>
      </c>
      <c r="H627" s="4" t="s">
        <v>5367</v>
      </c>
    </row>
    <row r="628" spans="1:8" s="3" customFormat="1" x14ac:dyDescent="0.3">
      <c r="A628" s="6" t="s">
        <v>2596</v>
      </c>
      <c r="B628" s="26" t="s">
        <v>2595</v>
      </c>
      <c r="C628" s="5" t="s">
        <v>10</v>
      </c>
      <c r="D628" s="9">
        <v>1.34</v>
      </c>
      <c r="E628" s="4" t="s">
        <v>5367</v>
      </c>
      <c r="F628" s="4" t="s">
        <v>5367</v>
      </c>
      <c r="G628" s="4" t="s">
        <v>5367</v>
      </c>
      <c r="H628" s="4" t="s">
        <v>5367</v>
      </c>
    </row>
    <row r="629" spans="1:8" s="3" customFormat="1" x14ac:dyDescent="0.3">
      <c r="A629" s="6" t="s">
        <v>2594</v>
      </c>
      <c r="B629" s="26" t="s">
        <v>2593</v>
      </c>
      <c r="C629" s="5" t="s">
        <v>10</v>
      </c>
      <c r="D629" s="9">
        <v>2.69</v>
      </c>
      <c r="E629" s="4" t="s">
        <v>5367</v>
      </c>
      <c r="F629" s="4" t="s">
        <v>5367</v>
      </c>
      <c r="G629" s="4" t="s">
        <v>5367</v>
      </c>
      <c r="H629" s="4" t="s">
        <v>5367</v>
      </c>
    </row>
    <row r="630" spans="1:8" s="3" customFormat="1" x14ac:dyDescent="0.3">
      <c r="A630" s="6" t="s">
        <v>3561</v>
      </c>
      <c r="B630" s="26" t="s">
        <v>2595</v>
      </c>
      <c r="C630" s="5" t="s">
        <v>10</v>
      </c>
      <c r="D630" s="9">
        <v>2</v>
      </c>
      <c r="E630" s="4" t="s">
        <v>5367</v>
      </c>
      <c r="F630" s="4" t="s">
        <v>5367</v>
      </c>
      <c r="G630" s="4" t="s">
        <v>5367</v>
      </c>
      <c r="H630" s="4" t="s">
        <v>5367</v>
      </c>
    </row>
    <row r="631" spans="1:8" s="3" customFormat="1" x14ac:dyDescent="0.3">
      <c r="A631" s="6" t="s">
        <v>2592</v>
      </c>
      <c r="B631" s="26" t="s">
        <v>2591</v>
      </c>
      <c r="C631" s="5" t="s">
        <v>16</v>
      </c>
      <c r="D631" s="9">
        <v>1.9</v>
      </c>
      <c r="E631" s="4" t="s">
        <v>5367</v>
      </c>
      <c r="F631" s="4" t="s">
        <v>5367</v>
      </c>
      <c r="G631" s="4" t="s">
        <v>5367</v>
      </c>
      <c r="H631" s="4" t="s">
        <v>5367</v>
      </c>
    </row>
    <row r="632" spans="1:8" s="3" customFormat="1" x14ac:dyDescent="0.3">
      <c r="A632" s="6" t="s">
        <v>2590</v>
      </c>
      <c r="B632" s="26" t="s">
        <v>2589</v>
      </c>
      <c r="C632" s="5" t="s">
        <v>16</v>
      </c>
      <c r="D632" s="4">
        <v>11.8</v>
      </c>
      <c r="E632" s="4" t="s">
        <v>5367</v>
      </c>
      <c r="F632" s="4" t="s">
        <v>5367</v>
      </c>
      <c r="G632" s="4" t="s">
        <v>5367</v>
      </c>
      <c r="H632" s="4" t="s">
        <v>5367</v>
      </c>
    </row>
    <row r="633" spans="1:8" s="3" customFormat="1" x14ac:dyDescent="0.3">
      <c r="A633" s="6" t="s">
        <v>2588</v>
      </c>
      <c r="B633" s="26" t="s">
        <v>2587</v>
      </c>
      <c r="C633" s="5" t="s">
        <v>16</v>
      </c>
      <c r="D633" s="9">
        <v>0.1</v>
      </c>
      <c r="E633" s="4" t="s">
        <v>5367</v>
      </c>
      <c r="F633" s="4" t="s">
        <v>5367</v>
      </c>
      <c r="G633" s="4" t="s">
        <v>5367</v>
      </c>
      <c r="H633" s="4" t="s">
        <v>5367</v>
      </c>
    </row>
    <row r="634" spans="1:8" s="3" customFormat="1" x14ac:dyDescent="0.3">
      <c r="A634" s="6" t="s">
        <v>2586</v>
      </c>
      <c r="B634" s="26" t="s">
        <v>2585</v>
      </c>
      <c r="C634" s="5" t="s">
        <v>16</v>
      </c>
      <c r="D634" s="4">
        <v>651.4</v>
      </c>
      <c r="E634" s="4" t="s">
        <v>5367</v>
      </c>
      <c r="F634" s="4" t="s">
        <v>5367</v>
      </c>
      <c r="G634" s="4" t="s">
        <v>5367</v>
      </c>
      <c r="H634" s="4" t="s">
        <v>5367</v>
      </c>
    </row>
    <row r="635" spans="1:8" s="3" customFormat="1" x14ac:dyDescent="0.3">
      <c r="A635" s="6" t="s">
        <v>2584</v>
      </c>
      <c r="B635" s="26" t="s">
        <v>2583</v>
      </c>
      <c r="C635" s="5" t="s">
        <v>16</v>
      </c>
      <c r="D635" s="9">
        <v>20.87</v>
      </c>
      <c r="E635" s="4" t="s">
        <v>5367</v>
      </c>
      <c r="F635" s="4" t="s">
        <v>5367</v>
      </c>
      <c r="G635" s="4" t="s">
        <v>5367</v>
      </c>
      <c r="H635" s="4" t="s">
        <v>5367</v>
      </c>
    </row>
    <row r="636" spans="1:8" s="3" customFormat="1" x14ac:dyDescent="0.3">
      <c r="A636" s="6" t="s">
        <v>2582</v>
      </c>
      <c r="B636" s="26" t="s">
        <v>2581</v>
      </c>
      <c r="C636" s="5" t="s">
        <v>16</v>
      </c>
      <c r="D636" s="9">
        <v>20.18</v>
      </c>
      <c r="E636" s="4" t="s">
        <v>5367</v>
      </c>
      <c r="F636" s="4" t="s">
        <v>5367</v>
      </c>
      <c r="G636" s="4" t="s">
        <v>5367</v>
      </c>
      <c r="H636" s="4" t="s">
        <v>5367</v>
      </c>
    </row>
    <row r="637" spans="1:8" s="3" customFormat="1" x14ac:dyDescent="0.3">
      <c r="A637" s="6" t="s">
        <v>2580</v>
      </c>
      <c r="B637" s="26" t="s">
        <v>2579</v>
      </c>
      <c r="C637" s="5" t="s">
        <v>16</v>
      </c>
      <c r="D637" s="9">
        <v>12.77</v>
      </c>
      <c r="E637" s="4" t="s">
        <v>5367</v>
      </c>
      <c r="F637" s="4" t="s">
        <v>5367</v>
      </c>
      <c r="G637" s="4" t="s">
        <v>5367</v>
      </c>
      <c r="H637" s="4" t="s">
        <v>5367</v>
      </c>
    </row>
    <row r="638" spans="1:8" s="3" customFormat="1" x14ac:dyDescent="0.3">
      <c r="A638" s="6" t="s">
        <v>2578</v>
      </c>
      <c r="B638" s="26" t="s">
        <v>2577</v>
      </c>
      <c r="C638" s="5" t="s">
        <v>16</v>
      </c>
      <c r="D638" s="9">
        <v>12.77</v>
      </c>
      <c r="E638" s="4" t="s">
        <v>5367</v>
      </c>
      <c r="F638" s="4" t="s">
        <v>5367</v>
      </c>
      <c r="G638" s="4" t="s">
        <v>5367</v>
      </c>
      <c r="H638" s="4" t="s">
        <v>5367</v>
      </c>
    </row>
    <row r="639" spans="1:8" s="3" customFormat="1" x14ac:dyDescent="0.3">
      <c r="A639" s="6" t="s">
        <v>2575</v>
      </c>
      <c r="B639" s="26" t="s">
        <v>2574</v>
      </c>
      <c r="C639" s="5" t="s">
        <v>16</v>
      </c>
      <c r="D639" s="9">
        <v>7.28</v>
      </c>
      <c r="E639" s="4" t="s">
        <v>5367</v>
      </c>
      <c r="F639" s="4" t="s">
        <v>5367</v>
      </c>
      <c r="G639" s="4" t="s">
        <v>5367</v>
      </c>
      <c r="H639" s="4" t="s">
        <v>5367</v>
      </c>
    </row>
    <row r="640" spans="1:8" s="3" customFormat="1" x14ac:dyDescent="0.3">
      <c r="A640" s="6" t="s">
        <v>2573</v>
      </c>
      <c r="B640" s="26" t="s">
        <v>2572</v>
      </c>
      <c r="C640" s="5" t="s">
        <v>16</v>
      </c>
      <c r="D640" s="4" t="s">
        <v>5367</v>
      </c>
      <c r="E640" s="9">
        <v>2.58</v>
      </c>
      <c r="F640" s="4" t="s">
        <v>5367</v>
      </c>
      <c r="G640" s="4" t="s">
        <v>5367</v>
      </c>
      <c r="H640" s="4" t="s">
        <v>5367</v>
      </c>
    </row>
    <row r="641" spans="1:8" s="3" customFormat="1" x14ac:dyDescent="0.3">
      <c r="A641" s="6" t="s">
        <v>2571</v>
      </c>
      <c r="B641" s="26" t="s">
        <v>2570</v>
      </c>
      <c r="C641" s="5" t="s">
        <v>16</v>
      </c>
      <c r="D641" s="4" t="s">
        <v>5367</v>
      </c>
      <c r="E641" s="4" t="s">
        <v>5367</v>
      </c>
      <c r="F641" s="4" t="s">
        <v>5367</v>
      </c>
      <c r="G641" s="4" t="s">
        <v>5367</v>
      </c>
      <c r="H641" s="4" t="s">
        <v>5367</v>
      </c>
    </row>
    <row r="642" spans="1:8" s="3" customFormat="1" x14ac:dyDescent="0.3">
      <c r="A642" s="6" t="s">
        <v>2569</v>
      </c>
      <c r="B642" s="26" t="s">
        <v>2568</v>
      </c>
      <c r="C642" s="5" t="s">
        <v>16</v>
      </c>
      <c r="D642" s="4" t="s">
        <v>5367</v>
      </c>
      <c r="E642" s="4" t="s">
        <v>5367</v>
      </c>
      <c r="F642" s="4" t="s">
        <v>5367</v>
      </c>
      <c r="G642" s="4" t="s">
        <v>5367</v>
      </c>
      <c r="H642" s="9">
        <v>32.840000000000003</v>
      </c>
    </row>
    <row r="643" spans="1:8" s="3" customFormat="1" x14ac:dyDescent="0.3">
      <c r="A643" s="6" t="s">
        <v>2567</v>
      </c>
      <c r="B643" s="26" t="s">
        <v>2566</v>
      </c>
      <c r="C643" s="5" t="s">
        <v>16</v>
      </c>
      <c r="D643" s="9">
        <v>23.28</v>
      </c>
      <c r="E643" s="4" t="s">
        <v>5367</v>
      </c>
      <c r="F643" s="4" t="s">
        <v>5367</v>
      </c>
      <c r="G643" s="4" t="s">
        <v>5367</v>
      </c>
      <c r="H643" s="4" t="s">
        <v>5367</v>
      </c>
    </row>
    <row r="644" spans="1:8" s="3" customFormat="1" x14ac:dyDescent="0.3">
      <c r="A644" s="6" t="s">
        <v>2565</v>
      </c>
      <c r="B644" s="26" t="s">
        <v>2564</v>
      </c>
      <c r="C644" s="5" t="s">
        <v>16</v>
      </c>
      <c r="D644" s="9">
        <v>23.28</v>
      </c>
      <c r="E644" s="4" t="s">
        <v>5367</v>
      </c>
      <c r="F644" s="4" t="s">
        <v>5367</v>
      </c>
      <c r="G644" s="4" t="s">
        <v>5367</v>
      </c>
      <c r="H644" s="4" t="s">
        <v>5367</v>
      </c>
    </row>
    <row r="645" spans="1:8" s="3" customFormat="1" x14ac:dyDescent="0.3">
      <c r="A645" s="6" t="s">
        <v>2563</v>
      </c>
      <c r="B645" s="26" t="s">
        <v>2562</v>
      </c>
      <c r="C645" s="5" t="s">
        <v>16</v>
      </c>
      <c r="D645" s="9">
        <v>47.55</v>
      </c>
      <c r="E645" s="4" t="s">
        <v>5367</v>
      </c>
      <c r="F645" s="4" t="s">
        <v>5367</v>
      </c>
      <c r="G645" s="4" t="s">
        <v>5367</v>
      </c>
      <c r="H645" s="4" t="s">
        <v>5367</v>
      </c>
    </row>
    <row r="646" spans="1:8" s="3" customFormat="1" x14ac:dyDescent="0.3">
      <c r="A646" s="6" t="s">
        <v>2561</v>
      </c>
      <c r="B646" s="26" t="s">
        <v>2560</v>
      </c>
      <c r="C646" s="5" t="s">
        <v>16</v>
      </c>
      <c r="D646" s="9">
        <v>82.78</v>
      </c>
      <c r="E646" s="4" t="s">
        <v>5367</v>
      </c>
      <c r="F646" s="4" t="s">
        <v>5367</v>
      </c>
      <c r="G646" s="4" t="s">
        <v>5367</v>
      </c>
      <c r="H646" s="4" t="s">
        <v>5367</v>
      </c>
    </row>
    <row r="647" spans="1:8" s="3" customFormat="1" x14ac:dyDescent="0.3">
      <c r="A647" s="6" t="s">
        <v>2559</v>
      </c>
      <c r="B647" s="26" t="s">
        <v>2558</v>
      </c>
      <c r="C647" s="5" t="s">
        <v>16</v>
      </c>
      <c r="D647" s="9">
        <v>44.38</v>
      </c>
      <c r="E647" s="4" t="s">
        <v>5367</v>
      </c>
      <c r="F647" s="4" t="s">
        <v>5367</v>
      </c>
      <c r="G647" s="4" t="s">
        <v>5367</v>
      </c>
      <c r="H647" s="4" t="s">
        <v>5367</v>
      </c>
    </row>
    <row r="648" spans="1:8" s="3" customFormat="1" x14ac:dyDescent="0.3">
      <c r="A648" s="6" t="s">
        <v>2557</v>
      </c>
      <c r="B648" s="26" t="s">
        <v>2556</v>
      </c>
      <c r="C648" s="5" t="s">
        <v>16</v>
      </c>
      <c r="D648" s="9">
        <v>44.38</v>
      </c>
      <c r="E648" s="4" t="s">
        <v>5367</v>
      </c>
      <c r="F648" s="4" t="s">
        <v>5367</v>
      </c>
      <c r="G648" s="4" t="s">
        <v>5367</v>
      </c>
      <c r="H648" s="4" t="s">
        <v>5367</v>
      </c>
    </row>
    <row r="649" spans="1:8" s="3" customFormat="1" x14ac:dyDescent="0.3">
      <c r="A649" s="6" t="s">
        <v>2555</v>
      </c>
      <c r="B649" s="26" t="s">
        <v>3886</v>
      </c>
      <c r="C649" s="5" t="s">
        <v>16</v>
      </c>
      <c r="D649" s="4" t="s">
        <v>5367</v>
      </c>
      <c r="E649" s="4" t="s">
        <v>5367</v>
      </c>
      <c r="F649" s="4" t="s">
        <v>5367</v>
      </c>
      <c r="G649" s="9">
        <v>3.14</v>
      </c>
      <c r="H649" s="4" t="s">
        <v>5367</v>
      </c>
    </row>
    <row r="650" spans="1:8" s="3" customFormat="1" x14ac:dyDescent="0.3">
      <c r="A650" s="6" t="s">
        <v>2554</v>
      </c>
      <c r="B650" s="26" t="s">
        <v>2553</v>
      </c>
      <c r="C650" s="5" t="s">
        <v>16</v>
      </c>
      <c r="D650" s="9">
        <v>10.81</v>
      </c>
      <c r="E650" s="4" t="s">
        <v>5367</v>
      </c>
      <c r="F650" s="4" t="s">
        <v>5367</v>
      </c>
      <c r="G650" s="4" t="s">
        <v>5367</v>
      </c>
      <c r="H650" s="4" t="s">
        <v>5367</v>
      </c>
    </row>
    <row r="651" spans="1:8" s="3" customFormat="1" x14ac:dyDescent="0.3">
      <c r="A651" s="6" t="s">
        <v>2552</v>
      </c>
      <c r="B651" s="26" t="s">
        <v>2551</v>
      </c>
      <c r="C651" s="5" t="s">
        <v>16</v>
      </c>
      <c r="D651" s="9">
        <v>10.82</v>
      </c>
      <c r="E651" s="4" t="s">
        <v>5367</v>
      </c>
      <c r="F651" s="4" t="s">
        <v>5367</v>
      </c>
      <c r="G651" s="4" t="s">
        <v>5367</v>
      </c>
      <c r="H651" s="4" t="s">
        <v>5367</v>
      </c>
    </row>
    <row r="652" spans="1:8" s="3" customFormat="1" x14ac:dyDescent="0.3">
      <c r="A652" s="6" t="s">
        <v>2550</v>
      </c>
      <c r="B652" s="26" t="s">
        <v>2549</v>
      </c>
      <c r="C652" s="5" t="s">
        <v>16</v>
      </c>
      <c r="D652" s="9">
        <v>5.5</v>
      </c>
      <c r="E652" s="4" t="s">
        <v>5367</v>
      </c>
      <c r="F652" s="4" t="s">
        <v>5367</v>
      </c>
      <c r="G652" s="4" t="s">
        <v>5367</v>
      </c>
      <c r="H652" s="4" t="s">
        <v>5367</v>
      </c>
    </row>
    <row r="653" spans="1:8" s="3" customFormat="1" x14ac:dyDescent="0.3">
      <c r="A653" s="6" t="s">
        <v>2548</v>
      </c>
      <c r="B653" s="26" t="s">
        <v>2547</v>
      </c>
      <c r="C653" s="5" t="s">
        <v>16</v>
      </c>
      <c r="D653" s="9">
        <v>0.87</v>
      </c>
      <c r="E653" s="4" t="s">
        <v>5367</v>
      </c>
      <c r="F653" s="4" t="s">
        <v>5367</v>
      </c>
      <c r="G653" s="4" t="s">
        <v>5367</v>
      </c>
      <c r="H653" s="4" t="s">
        <v>5367</v>
      </c>
    </row>
    <row r="654" spans="1:8" s="3" customFormat="1" x14ac:dyDescent="0.3">
      <c r="A654" s="6" t="s">
        <v>2546</v>
      </c>
      <c r="B654" s="26" t="s">
        <v>2545</v>
      </c>
      <c r="C654" s="5" t="s">
        <v>16</v>
      </c>
      <c r="D654" s="4" t="s">
        <v>5367</v>
      </c>
      <c r="E654" s="4" t="s">
        <v>5367</v>
      </c>
      <c r="F654" s="9">
        <v>24.9</v>
      </c>
      <c r="G654" s="9">
        <v>25.49</v>
      </c>
      <c r="H654" s="4" t="s">
        <v>5367</v>
      </c>
    </row>
    <row r="655" spans="1:8" s="3" customFormat="1" x14ac:dyDescent="0.3">
      <c r="A655" s="6" t="s">
        <v>2544</v>
      </c>
      <c r="B655" s="26" t="s">
        <v>2543</v>
      </c>
      <c r="C655" s="5" t="s">
        <v>16</v>
      </c>
      <c r="D655" s="9">
        <v>4.04</v>
      </c>
      <c r="E655" s="4" t="s">
        <v>5367</v>
      </c>
      <c r="F655" s="4" t="s">
        <v>5367</v>
      </c>
      <c r="G655" s="4" t="s">
        <v>5367</v>
      </c>
      <c r="H655" s="4" t="s">
        <v>5367</v>
      </c>
    </row>
    <row r="656" spans="1:8" s="3" customFormat="1" x14ac:dyDescent="0.3">
      <c r="A656" s="6" t="s">
        <v>4633</v>
      </c>
      <c r="B656" s="41" t="s">
        <v>4634</v>
      </c>
      <c r="C656" s="5" t="s">
        <v>16</v>
      </c>
      <c r="D656" s="4">
        <v>19.68</v>
      </c>
      <c r="E656" s="4" t="s">
        <v>5367</v>
      </c>
      <c r="F656" s="4" t="s">
        <v>5367</v>
      </c>
      <c r="G656" s="4" t="s">
        <v>5367</v>
      </c>
      <c r="H656" s="4" t="s">
        <v>5367</v>
      </c>
    </row>
    <row r="657" spans="1:8" s="3" customFormat="1" x14ac:dyDescent="0.3">
      <c r="A657" s="6" t="s">
        <v>2542</v>
      </c>
      <c r="B657" s="26" t="s">
        <v>2541</v>
      </c>
      <c r="C657" s="5" t="s">
        <v>16</v>
      </c>
      <c r="D657" s="9">
        <v>1.49</v>
      </c>
      <c r="E657" s="4" t="s">
        <v>5367</v>
      </c>
      <c r="F657" s="4" t="s">
        <v>5367</v>
      </c>
      <c r="G657" s="4" t="s">
        <v>5367</v>
      </c>
      <c r="H657" s="4" t="s">
        <v>5367</v>
      </c>
    </row>
    <row r="658" spans="1:8" s="3" customFormat="1" x14ac:dyDescent="0.3">
      <c r="A658" s="6" t="s">
        <v>2540</v>
      </c>
      <c r="B658" s="26" t="s">
        <v>2539</v>
      </c>
      <c r="C658" s="5" t="s">
        <v>16</v>
      </c>
      <c r="D658" s="4" t="s">
        <v>5367</v>
      </c>
      <c r="E658" s="9">
        <v>1.93</v>
      </c>
      <c r="F658" s="4" t="s">
        <v>5367</v>
      </c>
      <c r="G658" s="4" t="s">
        <v>5367</v>
      </c>
      <c r="H658" s="4" t="s">
        <v>5367</v>
      </c>
    </row>
    <row r="659" spans="1:8" s="3" customFormat="1" x14ac:dyDescent="0.3">
      <c r="A659" s="6" t="s">
        <v>2538</v>
      </c>
      <c r="B659" s="26" t="s">
        <v>2537</v>
      </c>
      <c r="C659" s="5" t="s">
        <v>16</v>
      </c>
      <c r="D659" s="9">
        <v>0.92</v>
      </c>
      <c r="E659" s="4" t="s">
        <v>5367</v>
      </c>
      <c r="F659" s="4" t="s">
        <v>5367</v>
      </c>
      <c r="G659" s="4" t="s">
        <v>5367</v>
      </c>
      <c r="H659" s="4" t="s">
        <v>5367</v>
      </c>
    </row>
    <row r="660" spans="1:8" s="3" customFormat="1" x14ac:dyDescent="0.3">
      <c r="A660" s="6" t="s">
        <v>2536</v>
      </c>
      <c r="B660" s="26" t="s">
        <v>2535</v>
      </c>
      <c r="C660" s="5" t="s">
        <v>16</v>
      </c>
      <c r="D660" s="4" t="s">
        <v>5367</v>
      </c>
      <c r="E660" s="4" t="s">
        <v>5367</v>
      </c>
      <c r="F660" s="4" t="s">
        <v>5367</v>
      </c>
      <c r="G660" s="4" t="s">
        <v>5367</v>
      </c>
      <c r="H660" s="9">
        <v>1.03</v>
      </c>
    </row>
    <row r="661" spans="1:8" s="3" customFormat="1" x14ac:dyDescent="0.3">
      <c r="A661" s="6" t="s">
        <v>2534</v>
      </c>
      <c r="B661" s="26" t="s">
        <v>2533</v>
      </c>
      <c r="C661" s="5" t="s">
        <v>16</v>
      </c>
      <c r="D661" s="9">
        <v>2.4500000000000002</v>
      </c>
      <c r="E661" s="4" t="s">
        <v>5367</v>
      </c>
      <c r="F661" s="4" t="s">
        <v>5367</v>
      </c>
      <c r="G661" s="4" t="s">
        <v>5367</v>
      </c>
      <c r="H661" s="4" t="s">
        <v>5367</v>
      </c>
    </row>
    <row r="662" spans="1:8" s="3" customFormat="1" x14ac:dyDescent="0.3">
      <c r="A662" s="6" t="s">
        <v>2532</v>
      </c>
      <c r="B662" s="26" t="s">
        <v>2531</v>
      </c>
      <c r="C662" s="5" t="s">
        <v>16</v>
      </c>
      <c r="D662" s="9">
        <v>6.51</v>
      </c>
      <c r="E662" s="4" t="s">
        <v>5367</v>
      </c>
      <c r="F662" s="4" t="s">
        <v>5367</v>
      </c>
      <c r="G662" s="4" t="s">
        <v>5367</v>
      </c>
      <c r="H662" s="4" t="s">
        <v>5367</v>
      </c>
    </row>
    <row r="663" spans="1:8" s="3" customFormat="1" x14ac:dyDescent="0.3">
      <c r="A663" s="6" t="s">
        <v>2530</v>
      </c>
      <c r="B663" s="26" t="s">
        <v>2529</v>
      </c>
      <c r="C663" s="5" t="s">
        <v>16</v>
      </c>
      <c r="D663" s="4">
        <v>0.62</v>
      </c>
      <c r="E663" s="4" t="s">
        <v>5367</v>
      </c>
      <c r="F663" s="4" t="s">
        <v>5367</v>
      </c>
      <c r="G663" s="4" t="s">
        <v>5367</v>
      </c>
      <c r="H663" s="4" t="s">
        <v>5367</v>
      </c>
    </row>
    <row r="664" spans="1:8" s="3" customFormat="1" x14ac:dyDescent="0.3">
      <c r="A664" s="6" t="s">
        <v>2528</v>
      </c>
      <c r="B664" s="26" t="s">
        <v>3885</v>
      </c>
      <c r="C664" s="5" t="s">
        <v>16</v>
      </c>
      <c r="D664" s="4" t="s">
        <v>5367</v>
      </c>
      <c r="E664" s="4" t="s">
        <v>5367</v>
      </c>
      <c r="F664" s="4" t="s">
        <v>5367</v>
      </c>
      <c r="G664" s="4" t="s">
        <v>5367</v>
      </c>
      <c r="H664" s="9">
        <v>2.2599999999999998</v>
      </c>
    </row>
    <row r="665" spans="1:8" s="3" customFormat="1" x14ac:dyDescent="0.3">
      <c r="A665" s="6" t="s">
        <v>2527</v>
      </c>
      <c r="B665" s="26" t="s">
        <v>3884</v>
      </c>
      <c r="C665" s="5" t="s">
        <v>16</v>
      </c>
      <c r="D665" s="9">
        <v>0.22</v>
      </c>
      <c r="E665" s="4" t="s">
        <v>5367</v>
      </c>
      <c r="F665" s="4" t="s">
        <v>5367</v>
      </c>
      <c r="G665" s="4" t="s">
        <v>5367</v>
      </c>
      <c r="H665" s="4" t="s">
        <v>5367</v>
      </c>
    </row>
    <row r="666" spans="1:8" s="3" customFormat="1" x14ac:dyDescent="0.3">
      <c r="A666" s="6" t="s">
        <v>2526</v>
      </c>
      <c r="B666" s="26" t="s">
        <v>2525</v>
      </c>
      <c r="C666" s="5" t="s">
        <v>16</v>
      </c>
      <c r="D666" s="4">
        <v>0.85</v>
      </c>
      <c r="E666" s="4" t="s">
        <v>5367</v>
      </c>
      <c r="F666" s="4" t="s">
        <v>5367</v>
      </c>
      <c r="G666" s="4" t="s">
        <v>5367</v>
      </c>
      <c r="H666" s="4" t="s">
        <v>5367</v>
      </c>
    </row>
    <row r="667" spans="1:8" s="3" customFormat="1" x14ac:dyDescent="0.3">
      <c r="A667" s="6" t="s">
        <v>2524</v>
      </c>
      <c r="B667" s="26" t="s">
        <v>2523</v>
      </c>
      <c r="C667" s="5" t="s">
        <v>16</v>
      </c>
      <c r="D667" s="9">
        <v>1.42</v>
      </c>
      <c r="E667" s="4" t="s">
        <v>5367</v>
      </c>
      <c r="F667" s="4" t="s">
        <v>5367</v>
      </c>
      <c r="G667" s="4" t="s">
        <v>5367</v>
      </c>
      <c r="H667" s="4" t="s">
        <v>5367</v>
      </c>
    </row>
    <row r="668" spans="1:8" s="3" customFormat="1" x14ac:dyDescent="0.3">
      <c r="A668" s="6" t="s">
        <v>2522</v>
      </c>
      <c r="B668" s="26" t="s">
        <v>2521</v>
      </c>
      <c r="C668" s="5" t="s">
        <v>16</v>
      </c>
      <c r="D668" s="9">
        <v>1.42</v>
      </c>
      <c r="E668" s="4" t="s">
        <v>5367</v>
      </c>
      <c r="F668" s="4" t="s">
        <v>5367</v>
      </c>
      <c r="G668" s="4" t="s">
        <v>5367</v>
      </c>
      <c r="H668" s="4" t="s">
        <v>5367</v>
      </c>
    </row>
    <row r="669" spans="1:8" s="3" customFormat="1" x14ac:dyDescent="0.3">
      <c r="A669" s="6" t="s">
        <v>2520</v>
      </c>
      <c r="B669" s="26" t="s">
        <v>2519</v>
      </c>
      <c r="C669" s="5" t="s">
        <v>16</v>
      </c>
      <c r="D669" s="4">
        <v>11.79</v>
      </c>
      <c r="E669" s="4" t="s">
        <v>5367</v>
      </c>
      <c r="F669" s="4" t="s">
        <v>5367</v>
      </c>
      <c r="G669" s="4" t="s">
        <v>5367</v>
      </c>
      <c r="H669" s="4" t="s">
        <v>5367</v>
      </c>
    </row>
    <row r="670" spans="1:8" s="3" customFormat="1" x14ac:dyDescent="0.3">
      <c r="A670" s="6" t="s">
        <v>2518</v>
      </c>
      <c r="B670" s="26" t="s">
        <v>2517</v>
      </c>
      <c r="C670" s="5" t="s">
        <v>16</v>
      </c>
      <c r="D670" s="4" t="s">
        <v>5367</v>
      </c>
      <c r="E670" s="4" t="s">
        <v>5367</v>
      </c>
      <c r="F670" s="4" t="s">
        <v>5367</v>
      </c>
      <c r="G670" s="4" t="s">
        <v>5367</v>
      </c>
      <c r="H670" s="4" t="s">
        <v>5367</v>
      </c>
    </row>
    <row r="671" spans="1:8" s="3" customFormat="1" x14ac:dyDescent="0.3">
      <c r="A671" s="6" t="s">
        <v>2516</v>
      </c>
      <c r="B671" s="26" t="s">
        <v>2515</v>
      </c>
      <c r="C671" s="5" t="s">
        <v>16</v>
      </c>
      <c r="D671" s="4" t="s">
        <v>5367</v>
      </c>
      <c r="E671" s="4" t="s">
        <v>5367</v>
      </c>
      <c r="F671" s="4" t="s">
        <v>5367</v>
      </c>
      <c r="G671" s="4" t="s">
        <v>5367</v>
      </c>
      <c r="H671" s="4" t="s">
        <v>5367</v>
      </c>
    </row>
    <row r="672" spans="1:8" s="3" customFormat="1" x14ac:dyDescent="0.3">
      <c r="A672" s="6" t="s">
        <v>2514</v>
      </c>
      <c r="B672" s="26" t="s">
        <v>2513</v>
      </c>
      <c r="C672" s="5" t="s">
        <v>16</v>
      </c>
      <c r="D672" s="4" t="s">
        <v>5367</v>
      </c>
      <c r="E672" s="4" t="s">
        <v>5367</v>
      </c>
      <c r="F672" s="4" t="s">
        <v>5367</v>
      </c>
      <c r="G672" s="4" t="s">
        <v>5367</v>
      </c>
      <c r="H672" s="4" t="s">
        <v>5367</v>
      </c>
    </row>
    <row r="673" spans="1:8" s="3" customFormat="1" x14ac:dyDescent="0.3">
      <c r="A673" s="6" t="s">
        <v>2512</v>
      </c>
      <c r="B673" s="26" t="s">
        <v>2511</v>
      </c>
      <c r="C673" s="5" t="s">
        <v>16</v>
      </c>
      <c r="D673" s="4" t="s">
        <v>5367</v>
      </c>
      <c r="E673" s="4" t="s">
        <v>5367</v>
      </c>
      <c r="F673" s="4" t="s">
        <v>5367</v>
      </c>
      <c r="G673" s="4" t="s">
        <v>5367</v>
      </c>
      <c r="H673" s="4" t="s">
        <v>5367</v>
      </c>
    </row>
    <row r="674" spans="1:8" s="3" customFormat="1" x14ac:dyDescent="0.3">
      <c r="A674" s="6" t="s">
        <v>2510</v>
      </c>
      <c r="B674" s="26" t="s">
        <v>2509</v>
      </c>
      <c r="C674" s="5" t="s">
        <v>16</v>
      </c>
      <c r="D674" s="4" t="s">
        <v>5367</v>
      </c>
      <c r="E674" s="4" t="s">
        <v>5367</v>
      </c>
      <c r="F674" s="4" t="s">
        <v>5367</v>
      </c>
      <c r="G674" s="4" t="s">
        <v>5367</v>
      </c>
      <c r="H674" s="4" t="s">
        <v>5367</v>
      </c>
    </row>
    <row r="675" spans="1:8" s="3" customFormat="1" x14ac:dyDescent="0.3">
      <c r="A675" s="6" t="s">
        <v>2508</v>
      </c>
      <c r="B675" s="26" t="s">
        <v>2507</v>
      </c>
      <c r="C675" s="5" t="s">
        <v>16</v>
      </c>
      <c r="D675" s="4" t="s">
        <v>5367</v>
      </c>
      <c r="E675" s="4" t="s">
        <v>5367</v>
      </c>
      <c r="F675" s="4" t="s">
        <v>5367</v>
      </c>
      <c r="G675" s="4" t="s">
        <v>5367</v>
      </c>
      <c r="H675" s="4" t="s">
        <v>5367</v>
      </c>
    </row>
    <row r="676" spans="1:8" s="3" customFormat="1" x14ac:dyDescent="0.3">
      <c r="A676" s="6" t="s">
        <v>2506</v>
      </c>
      <c r="B676" s="26" t="s">
        <v>2496</v>
      </c>
      <c r="C676" s="5" t="s">
        <v>16</v>
      </c>
      <c r="D676" s="4" t="s">
        <v>5367</v>
      </c>
      <c r="E676" s="4" t="s">
        <v>5367</v>
      </c>
      <c r="F676" s="4" t="s">
        <v>5367</v>
      </c>
      <c r="G676" s="9">
        <v>63</v>
      </c>
      <c r="H676" s="4" t="s">
        <v>5367</v>
      </c>
    </row>
    <row r="677" spans="1:8" s="3" customFormat="1" x14ac:dyDescent="0.3">
      <c r="A677" s="6" t="s">
        <v>2505</v>
      </c>
      <c r="B677" s="26" t="s">
        <v>2504</v>
      </c>
      <c r="C677" s="5" t="s">
        <v>16</v>
      </c>
      <c r="D677" s="4" t="s">
        <v>5367</v>
      </c>
      <c r="E677" s="4" t="s">
        <v>5367</v>
      </c>
      <c r="F677" s="4" t="s">
        <v>5367</v>
      </c>
      <c r="G677" s="9">
        <v>44</v>
      </c>
      <c r="H677" s="4" t="s">
        <v>5367</v>
      </c>
    </row>
    <row r="678" spans="1:8" s="3" customFormat="1" x14ac:dyDescent="0.3">
      <c r="A678" s="6" t="s">
        <v>2503</v>
      </c>
      <c r="B678" s="26" t="s">
        <v>2502</v>
      </c>
      <c r="C678" s="5" t="s">
        <v>16</v>
      </c>
      <c r="D678" s="4" t="s">
        <v>5367</v>
      </c>
      <c r="E678" s="4" t="s">
        <v>5367</v>
      </c>
      <c r="F678" s="4" t="s">
        <v>5367</v>
      </c>
      <c r="G678" s="9">
        <v>44</v>
      </c>
      <c r="H678" s="4" t="s">
        <v>5367</v>
      </c>
    </row>
    <row r="679" spans="1:8" s="3" customFormat="1" x14ac:dyDescent="0.3">
      <c r="A679" s="6" t="s">
        <v>2501</v>
      </c>
      <c r="B679" s="26" t="s">
        <v>2500</v>
      </c>
      <c r="C679" s="5" t="s">
        <v>16</v>
      </c>
      <c r="D679" s="4" t="s">
        <v>5367</v>
      </c>
      <c r="E679" s="4" t="s">
        <v>5367</v>
      </c>
      <c r="F679" s="4" t="s">
        <v>5367</v>
      </c>
      <c r="G679" s="4" t="s">
        <v>5367</v>
      </c>
      <c r="H679" s="9">
        <v>1.37</v>
      </c>
    </row>
    <row r="680" spans="1:8" s="3" customFormat="1" x14ac:dyDescent="0.3">
      <c r="A680" s="6" t="s">
        <v>2499</v>
      </c>
      <c r="B680" s="26" t="s">
        <v>2498</v>
      </c>
      <c r="C680" s="5" t="s">
        <v>16</v>
      </c>
      <c r="D680" s="4" t="s">
        <v>5367</v>
      </c>
      <c r="E680" s="9">
        <v>3.02</v>
      </c>
      <c r="F680" s="4" t="s">
        <v>5367</v>
      </c>
      <c r="G680" s="4" t="s">
        <v>5367</v>
      </c>
      <c r="H680" s="4" t="s">
        <v>5367</v>
      </c>
    </row>
    <row r="681" spans="1:8" s="3" customFormat="1" x14ac:dyDescent="0.3">
      <c r="A681" s="6" t="s">
        <v>2497</v>
      </c>
      <c r="B681" s="26" t="s">
        <v>2496</v>
      </c>
      <c r="C681" s="5" t="s">
        <v>16</v>
      </c>
      <c r="D681" s="4" t="s">
        <v>5367</v>
      </c>
      <c r="E681" s="4" t="s">
        <v>5367</v>
      </c>
      <c r="F681" s="4" t="s">
        <v>5367</v>
      </c>
      <c r="G681" s="9">
        <v>74</v>
      </c>
      <c r="H681" s="4" t="s">
        <v>5367</v>
      </c>
    </row>
    <row r="682" spans="1:8" s="3" customFormat="1" x14ac:dyDescent="0.3">
      <c r="A682" s="6" t="s">
        <v>2495</v>
      </c>
      <c r="B682" s="26" t="s">
        <v>2494</v>
      </c>
      <c r="C682" s="5" t="s">
        <v>16</v>
      </c>
      <c r="D682" s="4" t="s">
        <v>5367</v>
      </c>
      <c r="E682" s="4" t="s">
        <v>5367</v>
      </c>
      <c r="F682" s="4" t="s">
        <v>5367</v>
      </c>
      <c r="G682" s="9">
        <v>60.83</v>
      </c>
      <c r="H682" s="4" t="s">
        <v>5367</v>
      </c>
    </row>
    <row r="683" spans="1:8" s="3" customFormat="1" x14ac:dyDescent="0.3">
      <c r="A683" s="6" t="s">
        <v>2493</v>
      </c>
      <c r="B683" s="26" t="s">
        <v>2492</v>
      </c>
      <c r="C683" s="5" t="s">
        <v>16</v>
      </c>
      <c r="D683" s="4" t="s">
        <v>5367</v>
      </c>
      <c r="E683" s="4" t="s">
        <v>5367</v>
      </c>
      <c r="F683" s="4" t="s">
        <v>5367</v>
      </c>
      <c r="G683" s="4" t="s">
        <v>5367</v>
      </c>
      <c r="H683" s="4" t="s">
        <v>5367</v>
      </c>
    </row>
    <row r="684" spans="1:8" s="3" customFormat="1" x14ac:dyDescent="0.3">
      <c r="A684" s="6" t="s">
        <v>2491</v>
      </c>
      <c r="B684" s="26" t="s">
        <v>2490</v>
      </c>
      <c r="C684" s="5" t="s">
        <v>16</v>
      </c>
      <c r="D684" s="4">
        <v>2.16</v>
      </c>
      <c r="E684" s="4" t="s">
        <v>5367</v>
      </c>
      <c r="F684" s="4" t="s">
        <v>5367</v>
      </c>
      <c r="G684" s="4" t="s">
        <v>5367</v>
      </c>
      <c r="H684" s="4" t="s">
        <v>5367</v>
      </c>
    </row>
    <row r="685" spans="1:8" s="3" customFormat="1" x14ac:dyDescent="0.3">
      <c r="A685" s="6" t="s">
        <v>2489</v>
      </c>
      <c r="B685" s="26" t="s">
        <v>2488</v>
      </c>
      <c r="C685" s="5" t="s">
        <v>16</v>
      </c>
      <c r="D685" s="9">
        <v>2.81</v>
      </c>
      <c r="E685" s="4" t="s">
        <v>5367</v>
      </c>
      <c r="F685" s="4" t="s">
        <v>5367</v>
      </c>
      <c r="G685" s="4" t="s">
        <v>5367</v>
      </c>
      <c r="H685" s="4" t="s">
        <v>5367</v>
      </c>
    </row>
    <row r="686" spans="1:8" s="3" customFormat="1" x14ac:dyDescent="0.3">
      <c r="A686" s="6" t="s">
        <v>2487</v>
      </c>
      <c r="B686" s="26" t="s">
        <v>2486</v>
      </c>
      <c r="C686" s="5" t="s">
        <v>16</v>
      </c>
      <c r="D686" s="4" t="s">
        <v>5367</v>
      </c>
      <c r="E686" s="4" t="s">
        <v>5367</v>
      </c>
      <c r="F686" s="4" t="s">
        <v>5367</v>
      </c>
      <c r="G686" s="4">
        <v>0.16</v>
      </c>
      <c r="H686" s="9">
        <v>0.16</v>
      </c>
    </row>
    <row r="687" spans="1:8" s="3" customFormat="1" x14ac:dyDescent="0.3">
      <c r="A687" s="6" t="s">
        <v>2485</v>
      </c>
      <c r="B687" s="26" t="s">
        <v>2484</v>
      </c>
      <c r="C687" s="5" t="s">
        <v>16</v>
      </c>
      <c r="D687" s="4" t="s">
        <v>5367</v>
      </c>
      <c r="E687" s="4" t="s">
        <v>5367</v>
      </c>
      <c r="F687" s="4" t="s">
        <v>5367</v>
      </c>
      <c r="G687" s="9">
        <v>0.97</v>
      </c>
      <c r="H687" s="4" t="s">
        <v>5367</v>
      </c>
    </row>
    <row r="688" spans="1:8" s="3" customFormat="1" x14ac:dyDescent="0.3">
      <c r="A688" s="6" t="s">
        <v>2483</v>
      </c>
      <c r="B688" s="26" t="s">
        <v>2482</v>
      </c>
      <c r="C688" s="5" t="s">
        <v>16</v>
      </c>
      <c r="D688" s="4"/>
      <c r="E688" s="9">
        <v>30.78</v>
      </c>
      <c r="F688" s="4" t="s">
        <v>5367</v>
      </c>
      <c r="G688" s="4" t="s">
        <v>5367</v>
      </c>
      <c r="H688" s="4" t="s">
        <v>5367</v>
      </c>
    </row>
    <row r="689" spans="1:8" s="3" customFormat="1" x14ac:dyDescent="0.3">
      <c r="A689" s="6" t="s">
        <v>2481</v>
      </c>
      <c r="B689" s="26" t="s">
        <v>2480</v>
      </c>
      <c r="C689" s="5" t="s">
        <v>16</v>
      </c>
      <c r="D689" s="4"/>
      <c r="E689" s="9">
        <v>30.78</v>
      </c>
      <c r="F689" s="4" t="s">
        <v>5367</v>
      </c>
      <c r="G689" s="4" t="s">
        <v>5367</v>
      </c>
      <c r="H689" s="4" t="s">
        <v>5367</v>
      </c>
    </row>
    <row r="690" spans="1:8" s="3" customFormat="1" x14ac:dyDescent="0.3">
      <c r="A690" s="6" t="s">
        <v>2479</v>
      </c>
      <c r="B690" s="26" t="s">
        <v>2478</v>
      </c>
      <c r="C690" s="5" t="s">
        <v>16</v>
      </c>
      <c r="D690" s="4"/>
      <c r="E690" s="9">
        <v>30.78</v>
      </c>
      <c r="F690" s="4" t="s">
        <v>5367</v>
      </c>
      <c r="G690" s="4" t="s">
        <v>5367</v>
      </c>
      <c r="H690" s="4" t="s">
        <v>5367</v>
      </c>
    </row>
    <row r="691" spans="1:8" s="3" customFormat="1" x14ac:dyDescent="0.3">
      <c r="A691" s="6" t="s">
        <v>2477</v>
      </c>
      <c r="B691" s="26" t="s">
        <v>2476</v>
      </c>
      <c r="C691" s="5" t="s">
        <v>16</v>
      </c>
      <c r="D691" s="9">
        <v>13.04</v>
      </c>
      <c r="E691" s="4" t="s">
        <v>5367</v>
      </c>
      <c r="F691" s="4" t="s">
        <v>5367</v>
      </c>
      <c r="G691" s="4" t="s">
        <v>5367</v>
      </c>
      <c r="H691" s="4" t="s">
        <v>5367</v>
      </c>
    </row>
    <row r="692" spans="1:8" s="3" customFormat="1" x14ac:dyDescent="0.3">
      <c r="A692" s="6" t="s">
        <v>2475</v>
      </c>
      <c r="B692" s="26" t="s">
        <v>2474</v>
      </c>
      <c r="C692" s="5" t="s">
        <v>16</v>
      </c>
      <c r="D692" s="9">
        <v>13.46</v>
      </c>
      <c r="E692" s="4" t="s">
        <v>5367</v>
      </c>
      <c r="F692" s="4" t="s">
        <v>5367</v>
      </c>
      <c r="G692" s="4" t="s">
        <v>5367</v>
      </c>
      <c r="H692" s="4" t="s">
        <v>5367</v>
      </c>
    </row>
    <row r="693" spans="1:8" s="3" customFormat="1" x14ac:dyDescent="0.3">
      <c r="A693" s="6" t="s">
        <v>2473</v>
      </c>
      <c r="B693" s="26" t="s">
        <v>2472</v>
      </c>
      <c r="C693" s="5" t="s">
        <v>16</v>
      </c>
      <c r="D693" s="9">
        <v>13.84</v>
      </c>
      <c r="E693" s="4" t="s">
        <v>5367</v>
      </c>
      <c r="F693" s="4" t="s">
        <v>5367</v>
      </c>
      <c r="G693" s="4" t="s">
        <v>5367</v>
      </c>
      <c r="H693" s="4" t="s">
        <v>5367</v>
      </c>
    </row>
    <row r="694" spans="1:8" s="3" customFormat="1" x14ac:dyDescent="0.3">
      <c r="A694" s="6" t="s">
        <v>2471</v>
      </c>
      <c r="B694" s="26" t="s">
        <v>2470</v>
      </c>
      <c r="C694" s="5" t="s">
        <v>16</v>
      </c>
      <c r="D694" s="9">
        <v>13.06</v>
      </c>
      <c r="E694" s="4" t="s">
        <v>5367</v>
      </c>
      <c r="F694" s="4" t="s">
        <v>5367</v>
      </c>
      <c r="G694" s="4" t="s">
        <v>5367</v>
      </c>
      <c r="H694" s="4" t="s">
        <v>5367</v>
      </c>
    </row>
    <row r="695" spans="1:8" s="3" customFormat="1" x14ac:dyDescent="0.3">
      <c r="A695" s="6" t="s">
        <v>2469</v>
      </c>
      <c r="B695" s="26" t="s">
        <v>2468</v>
      </c>
      <c r="C695" s="5" t="s">
        <v>16</v>
      </c>
      <c r="D695" s="9">
        <v>11.39</v>
      </c>
      <c r="E695" s="4" t="s">
        <v>5367</v>
      </c>
      <c r="F695" s="4" t="s">
        <v>5367</v>
      </c>
      <c r="G695" s="4" t="s">
        <v>5367</v>
      </c>
      <c r="H695" s="4" t="s">
        <v>5367</v>
      </c>
    </row>
    <row r="696" spans="1:8" s="3" customFormat="1" x14ac:dyDescent="0.3">
      <c r="A696" s="6" t="s">
        <v>2467</v>
      </c>
      <c r="B696" s="26" t="s">
        <v>2466</v>
      </c>
      <c r="C696" s="5" t="s">
        <v>16</v>
      </c>
      <c r="D696" s="4" t="s">
        <v>5367</v>
      </c>
      <c r="E696" s="4" t="s">
        <v>5367</v>
      </c>
      <c r="F696" s="4" t="s">
        <v>5367</v>
      </c>
      <c r="G696" s="4" t="s">
        <v>5367</v>
      </c>
      <c r="H696" s="9">
        <v>0.08</v>
      </c>
    </row>
    <row r="697" spans="1:8" s="3" customFormat="1" x14ac:dyDescent="0.3">
      <c r="A697" s="6" t="s">
        <v>2465</v>
      </c>
      <c r="B697" s="26" t="s">
        <v>2464</v>
      </c>
      <c r="C697" s="5" t="s">
        <v>16</v>
      </c>
      <c r="D697" s="4" t="s">
        <v>5367</v>
      </c>
      <c r="E697" s="4" t="s">
        <v>5367</v>
      </c>
      <c r="F697" s="4" t="s">
        <v>5367</v>
      </c>
      <c r="G697" s="4" t="s">
        <v>5367</v>
      </c>
      <c r="H697" s="9">
        <v>0.08</v>
      </c>
    </row>
    <row r="698" spans="1:8" s="3" customFormat="1" x14ac:dyDescent="0.3">
      <c r="A698" s="6" t="s">
        <v>2463</v>
      </c>
      <c r="B698" s="26" t="s">
        <v>2462</v>
      </c>
      <c r="C698" s="5" t="s">
        <v>16</v>
      </c>
      <c r="D698" s="4" t="s">
        <v>5367</v>
      </c>
      <c r="E698" s="9">
        <v>30.78</v>
      </c>
      <c r="F698" s="4" t="s">
        <v>5367</v>
      </c>
      <c r="G698" s="4" t="s">
        <v>5367</v>
      </c>
      <c r="H698" s="4" t="s">
        <v>5367</v>
      </c>
    </row>
    <row r="699" spans="1:8" s="3" customFormat="1" x14ac:dyDescent="0.3">
      <c r="A699" s="6" t="s">
        <v>3883</v>
      </c>
      <c r="B699" s="26" t="s">
        <v>3882</v>
      </c>
      <c r="C699" s="5" t="s">
        <v>16</v>
      </c>
      <c r="D699" s="4">
        <v>9.69</v>
      </c>
      <c r="E699" s="4" t="s">
        <v>5367</v>
      </c>
      <c r="F699" s="4" t="s">
        <v>5367</v>
      </c>
      <c r="G699" s="4" t="s">
        <v>5367</v>
      </c>
      <c r="H699" s="4" t="s">
        <v>5367</v>
      </c>
    </row>
    <row r="700" spans="1:8" s="3" customFormat="1" x14ac:dyDescent="0.3">
      <c r="A700" s="6" t="s">
        <v>2461</v>
      </c>
      <c r="B700" s="26" t="s">
        <v>2460</v>
      </c>
      <c r="C700" s="5" t="s">
        <v>10</v>
      </c>
      <c r="D700" s="4" t="s">
        <v>5367</v>
      </c>
      <c r="E700" s="4" t="s">
        <v>5367</v>
      </c>
      <c r="F700" s="4" t="s">
        <v>5367</v>
      </c>
      <c r="G700" s="4" t="s">
        <v>5367</v>
      </c>
      <c r="H700" s="9">
        <v>5.21</v>
      </c>
    </row>
    <row r="701" spans="1:8" s="3" customFormat="1" x14ac:dyDescent="0.3">
      <c r="A701" s="6" t="s">
        <v>2459</v>
      </c>
      <c r="B701" s="26" t="s">
        <v>2458</v>
      </c>
      <c r="C701" s="5" t="s">
        <v>10</v>
      </c>
      <c r="D701" s="4" t="s">
        <v>5367</v>
      </c>
      <c r="E701" s="4" t="s">
        <v>5367</v>
      </c>
      <c r="F701" s="4" t="s">
        <v>5367</v>
      </c>
      <c r="G701" s="4" t="s">
        <v>5367</v>
      </c>
      <c r="H701" s="9">
        <v>2.63</v>
      </c>
    </row>
    <row r="702" spans="1:8" s="3" customFormat="1" x14ac:dyDescent="0.3">
      <c r="A702" s="6" t="s">
        <v>2457</v>
      </c>
      <c r="B702" s="26" t="s">
        <v>2456</v>
      </c>
      <c r="C702" s="5" t="s">
        <v>16</v>
      </c>
      <c r="D702" s="4">
        <v>3640</v>
      </c>
      <c r="E702" s="4" t="s">
        <v>5367</v>
      </c>
      <c r="F702" s="4" t="s">
        <v>5367</v>
      </c>
      <c r="G702" s="4" t="s">
        <v>5367</v>
      </c>
      <c r="H702" s="4" t="s">
        <v>5367</v>
      </c>
    </row>
    <row r="703" spans="1:8" s="3" customFormat="1" x14ac:dyDescent="0.3">
      <c r="A703" s="6" t="s">
        <v>3560</v>
      </c>
      <c r="B703" s="26" t="s">
        <v>3559</v>
      </c>
      <c r="C703" s="5" t="s">
        <v>10</v>
      </c>
      <c r="D703" s="9">
        <v>0.4</v>
      </c>
      <c r="E703" s="4" t="s">
        <v>5367</v>
      </c>
      <c r="F703" s="4" t="s">
        <v>5367</v>
      </c>
      <c r="G703" s="4" t="s">
        <v>5367</v>
      </c>
      <c r="H703" s="4" t="s">
        <v>5367</v>
      </c>
    </row>
    <row r="704" spans="1:8" s="3" customFormat="1" x14ac:dyDescent="0.3">
      <c r="A704" s="6" t="s">
        <v>2455</v>
      </c>
      <c r="B704" s="26" t="s">
        <v>2454</v>
      </c>
      <c r="C704" s="5" t="s">
        <v>16</v>
      </c>
      <c r="D704" s="9">
        <v>1.33</v>
      </c>
      <c r="E704" s="4" t="s">
        <v>5367</v>
      </c>
      <c r="F704" s="4" t="s">
        <v>5367</v>
      </c>
      <c r="G704" s="4" t="s">
        <v>5367</v>
      </c>
      <c r="H704" s="4" t="s">
        <v>5367</v>
      </c>
    </row>
    <row r="705" spans="1:8" s="3" customFormat="1" x14ac:dyDescent="0.3">
      <c r="A705" s="6" t="s">
        <v>2453</v>
      </c>
      <c r="B705" s="26" t="s">
        <v>2452</v>
      </c>
      <c r="C705" s="5" t="s">
        <v>16</v>
      </c>
      <c r="D705" s="9">
        <v>1.1599999999999999</v>
      </c>
      <c r="E705" s="4" t="s">
        <v>5367</v>
      </c>
      <c r="F705" s="4" t="s">
        <v>5367</v>
      </c>
      <c r="G705" s="4" t="s">
        <v>5367</v>
      </c>
      <c r="H705" s="4" t="s">
        <v>5367</v>
      </c>
    </row>
    <row r="706" spans="1:8" s="3" customFormat="1" x14ac:dyDescent="0.3">
      <c r="A706" s="6" t="s">
        <v>2450</v>
      </c>
      <c r="B706" s="26" t="s">
        <v>2449</v>
      </c>
      <c r="C706" s="5" t="s">
        <v>16</v>
      </c>
      <c r="D706" s="9">
        <v>0.4</v>
      </c>
      <c r="E706" s="4" t="s">
        <v>5367</v>
      </c>
      <c r="F706" s="4" t="s">
        <v>5367</v>
      </c>
      <c r="G706" s="4" t="s">
        <v>5367</v>
      </c>
      <c r="H706" s="4" t="s">
        <v>5367</v>
      </c>
    </row>
    <row r="707" spans="1:8" s="3" customFormat="1" x14ac:dyDescent="0.3">
      <c r="A707" s="6" t="s">
        <v>2448</v>
      </c>
      <c r="B707" s="26" t="s">
        <v>2447</v>
      </c>
      <c r="C707" s="5" t="s">
        <v>16</v>
      </c>
      <c r="D707" s="9">
        <v>0.25</v>
      </c>
      <c r="E707" s="4" t="s">
        <v>5367</v>
      </c>
      <c r="F707" s="4" t="s">
        <v>5367</v>
      </c>
      <c r="G707" s="4" t="s">
        <v>5367</v>
      </c>
      <c r="H707" s="4" t="s">
        <v>5367</v>
      </c>
    </row>
    <row r="708" spans="1:8" s="3" customFormat="1" x14ac:dyDescent="0.3">
      <c r="A708" s="6" t="s">
        <v>2446</v>
      </c>
      <c r="B708" s="26" t="s">
        <v>2445</v>
      </c>
      <c r="C708" s="5" t="s">
        <v>16</v>
      </c>
      <c r="D708" s="9">
        <v>1.03</v>
      </c>
      <c r="E708" s="4" t="s">
        <v>5367</v>
      </c>
      <c r="F708" s="4" t="s">
        <v>5367</v>
      </c>
      <c r="G708" s="4" t="s">
        <v>5367</v>
      </c>
      <c r="H708" s="4" t="s">
        <v>5367</v>
      </c>
    </row>
    <row r="709" spans="1:8" s="3" customFormat="1" x14ac:dyDescent="0.3">
      <c r="A709" s="6" t="s">
        <v>2444</v>
      </c>
      <c r="B709" s="26" t="s">
        <v>3881</v>
      </c>
      <c r="C709" s="5" t="s">
        <v>16</v>
      </c>
      <c r="D709" s="9">
        <v>0.35</v>
      </c>
      <c r="E709" s="4" t="s">
        <v>5367</v>
      </c>
      <c r="F709" s="4" t="s">
        <v>5367</v>
      </c>
      <c r="G709" s="4" t="s">
        <v>5367</v>
      </c>
      <c r="H709" s="4" t="s">
        <v>5367</v>
      </c>
    </row>
    <row r="710" spans="1:8" s="3" customFormat="1" x14ac:dyDescent="0.3">
      <c r="A710" s="6" t="s">
        <v>2443</v>
      </c>
      <c r="B710" s="26" t="s">
        <v>3880</v>
      </c>
      <c r="C710" s="5" t="s">
        <v>16</v>
      </c>
      <c r="D710" s="9">
        <v>0.37</v>
      </c>
      <c r="E710" s="4" t="s">
        <v>5367</v>
      </c>
      <c r="F710" s="4" t="s">
        <v>5367</v>
      </c>
      <c r="G710" s="4" t="s">
        <v>5367</v>
      </c>
      <c r="H710" s="4" t="s">
        <v>5367</v>
      </c>
    </row>
    <row r="711" spans="1:8" s="3" customFormat="1" x14ac:dyDescent="0.3">
      <c r="A711" s="6" t="s">
        <v>2442</v>
      </c>
      <c r="B711" s="26" t="s">
        <v>2441</v>
      </c>
      <c r="C711" s="5" t="s">
        <v>16</v>
      </c>
      <c r="D711" s="4">
        <v>0.37</v>
      </c>
      <c r="E711" s="4" t="s">
        <v>5367</v>
      </c>
      <c r="F711" s="4" t="s">
        <v>5367</v>
      </c>
      <c r="G711" s="4" t="s">
        <v>5367</v>
      </c>
      <c r="H711" s="4" t="s">
        <v>5367</v>
      </c>
    </row>
    <row r="712" spans="1:8" s="3" customFormat="1" x14ac:dyDescent="0.3">
      <c r="A712" s="6" t="s">
        <v>2440</v>
      </c>
      <c r="B712" s="26" t="s">
        <v>2439</v>
      </c>
      <c r="C712" s="5" t="s">
        <v>16</v>
      </c>
      <c r="D712" s="4" t="s">
        <v>5367</v>
      </c>
      <c r="E712" s="4" t="s">
        <v>5367</v>
      </c>
      <c r="F712" s="4" t="s">
        <v>5367</v>
      </c>
      <c r="G712" s="9">
        <v>50.47</v>
      </c>
      <c r="H712" s="4" t="s">
        <v>5367</v>
      </c>
    </row>
    <row r="713" spans="1:8" s="3" customFormat="1" x14ac:dyDescent="0.3">
      <c r="A713" s="6" t="s">
        <v>3558</v>
      </c>
      <c r="B713" s="26" t="s">
        <v>3557</v>
      </c>
      <c r="C713" s="5" t="s">
        <v>10</v>
      </c>
      <c r="D713" s="9">
        <v>1.79</v>
      </c>
      <c r="E713" s="4" t="s">
        <v>5367</v>
      </c>
      <c r="F713" s="4" t="s">
        <v>5367</v>
      </c>
      <c r="G713" s="4" t="s">
        <v>5367</v>
      </c>
      <c r="H713" s="4" t="s">
        <v>5367</v>
      </c>
    </row>
    <row r="714" spans="1:8" s="3" customFormat="1" x14ac:dyDescent="0.3">
      <c r="A714" s="6" t="s">
        <v>3556</v>
      </c>
      <c r="B714" s="26" t="s">
        <v>3555</v>
      </c>
      <c r="C714" s="5" t="s">
        <v>10</v>
      </c>
      <c r="D714" s="9">
        <v>0.47</v>
      </c>
      <c r="E714" s="4" t="s">
        <v>5367</v>
      </c>
      <c r="F714" s="4" t="s">
        <v>5367</v>
      </c>
      <c r="G714" s="4" t="s">
        <v>5367</v>
      </c>
      <c r="H714" s="4" t="s">
        <v>5367</v>
      </c>
    </row>
    <row r="715" spans="1:8" s="3" customFormat="1" x14ac:dyDescent="0.3">
      <c r="A715" s="6" t="s">
        <v>2438</v>
      </c>
      <c r="B715" s="26" t="s">
        <v>2437</v>
      </c>
      <c r="C715" s="5" t="s">
        <v>16</v>
      </c>
      <c r="D715" s="4" t="s">
        <v>5367</v>
      </c>
      <c r="E715" s="4" t="s">
        <v>5367</v>
      </c>
      <c r="F715" s="4" t="s">
        <v>5367</v>
      </c>
      <c r="G715" s="4" t="s">
        <v>5367</v>
      </c>
      <c r="H715" s="4" t="s">
        <v>5367</v>
      </c>
    </row>
    <row r="716" spans="1:8" s="3" customFormat="1" x14ac:dyDescent="0.3">
      <c r="A716" s="6" t="s">
        <v>3554</v>
      </c>
      <c r="B716" s="26" t="s">
        <v>3553</v>
      </c>
      <c r="C716" s="5" t="s">
        <v>10</v>
      </c>
      <c r="D716" s="9">
        <v>1.1399999999999999</v>
      </c>
      <c r="E716" s="4" t="s">
        <v>5367</v>
      </c>
      <c r="F716" s="4" t="s">
        <v>5367</v>
      </c>
      <c r="G716" s="4" t="s">
        <v>5367</v>
      </c>
      <c r="H716" s="4" t="s">
        <v>5367</v>
      </c>
    </row>
    <row r="717" spans="1:8" s="3" customFormat="1" x14ac:dyDescent="0.3">
      <c r="A717" s="6" t="s">
        <v>3552</v>
      </c>
      <c r="B717" s="26" t="s">
        <v>3551</v>
      </c>
      <c r="C717" s="5" t="s">
        <v>10</v>
      </c>
      <c r="D717" s="9">
        <v>1.1399999999999999</v>
      </c>
      <c r="E717" s="4" t="s">
        <v>5367</v>
      </c>
      <c r="F717" s="4" t="s">
        <v>5367</v>
      </c>
      <c r="G717" s="4" t="s">
        <v>5367</v>
      </c>
      <c r="H717" s="4" t="s">
        <v>5367</v>
      </c>
    </row>
    <row r="718" spans="1:8" s="3" customFormat="1" x14ac:dyDescent="0.3">
      <c r="A718" s="6" t="s">
        <v>3550</v>
      </c>
      <c r="B718" s="26" t="s">
        <v>3549</v>
      </c>
      <c r="C718" s="5" t="s">
        <v>10</v>
      </c>
      <c r="D718" s="9">
        <v>1.53</v>
      </c>
      <c r="E718" s="4" t="s">
        <v>5367</v>
      </c>
      <c r="F718" s="4" t="s">
        <v>5367</v>
      </c>
      <c r="G718" s="4" t="s">
        <v>5367</v>
      </c>
      <c r="H718" s="4" t="s">
        <v>5367</v>
      </c>
    </row>
    <row r="719" spans="1:8" s="3" customFormat="1" x14ac:dyDescent="0.3">
      <c r="A719" s="6" t="s">
        <v>3548</v>
      </c>
      <c r="B719" s="26" t="s">
        <v>3547</v>
      </c>
      <c r="C719" s="5" t="s">
        <v>10</v>
      </c>
      <c r="D719" s="4">
        <v>0.93</v>
      </c>
      <c r="E719" s="4" t="s">
        <v>5367</v>
      </c>
      <c r="F719" s="4" t="s">
        <v>5367</v>
      </c>
      <c r="G719" s="4" t="s">
        <v>5367</v>
      </c>
      <c r="H719" s="4" t="s">
        <v>5367</v>
      </c>
    </row>
    <row r="720" spans="1:8" s="3" customFormat="1" x14ac:dyDescent="0.3">
      <c r="A720" s="6" t="s">
        <v>2436</v>
      </c>
      <c r="B720" s="26" t="s">
        <v>2435</v>
      </c>
      <c r="C720" s="5" t="s">
        <v>16</v>
      </c>
      <c r="D720" s="4">
        <v>153.13999999999999</v>
      </c>
      <c r="E720" s="4" t="s">
        <v>5367</v>
      </c>
      <c r="F720" s="4" t="s">
        <v>5367</v>
      </c>
      <c r="G720" s="4" t="s">
        <v>5367</v>
      </c>
      <c r="H720" s="4" t="s">
        <v>5367</v>
      </c>
    </row>
    <row r="721" spans="1:8" s="3" customFormat="1" x14ac:dyDescent="0.3">
      <c r="A721" s="6" t="s">
        <v>2434</v>
      </c>
      <c r="B721" s="26" t="s">
        <v>2433</v>
      </c>
      <c r="C721" s="5" t="s">
        <v>16</v>
      </c>
      <c r="D721" s="9">
        <v>0.06</v>
      </c>
      <c r="E721" s="4" t="s">
        <v>5367</v>
      </c>
      <c r="F721" s="4" t="s">
        <v>5367</v>
      </c>
      <c r="G721" s="4" t="s">
        <v>5367</v>
      </c>
      <c r="H721" s="4" t="s">
        <v>5367</v>
      </c>
    </row>
    <row r="722" spans="1:8" s="3" customFormat="1" x14ac:dyDescent="0.3">
      <c r="A722" s="6" t="s">
        <v>2432</v>
      </c>
      <c r="B722" s="26" t="s">
        <v>2431</v>
      </c>
      <c r="C722" s="5" t="s">
        <v>16</v>
      </c>
      <c r="D722" s="9">
        <v>0.13</v>
      </c>
      <c r="E722" s="4" t="s">
        <v>5367</v>
      </c>
      <c r="F722" s="4" t="s">
        <v>5367</v>
      </c>
      <c r="G722" s="4" t="s">
        <v>5367</v>
      </c>
      <c r="H722" s="4" t="s">
        <v>5367</v>
      </c>
    </row>
    <row r="723" spans="1:8" s="3" customFormat="1" x14ac:dyDescent="0.3">
      <c r="A723" s="6" t="s">
        <v>2430</v>
      </c>
      <c r="B723" s="26" t="s">
        <v>2429</v>
      </c>
      <c r="C723" s="5" t="s">
        <v>16</v>
      </c>
      <c r="D723" s="9">
        <v>0.19</v>
      </c>
      <c r="E723" s="4" t="s">
        <v>5367</v>
      </c>
      <c r="F723" s="4" t="s">
        <v>5367</v>
      </c>
      <c r="G723" s="4" t="s">
        <v>5367</v>
      </c>
      <c r="H723" s="4" t="s">
        <v>5367</v>
      </c>
    </row>
    <row r="724" spans="1:8" s="3" customFormat="1" x14ac:dyDescent="0.3">
      <c r="A724" s="6" t="s">
        <v>3546</v>
      </c>
      <c r="B724" s="26" t="s">
        <v>3545</v>
      </c>
      <c r="C724" s="5" t="s">
        <v>10</v>
      </c>
      <c r="D724" s="9">
        <v>1.0900000000000001</v>
      </c>
      <c r="E724" s="4" t="s">
        <v>5367</v>
      </c>
      <c r="F724" s="4" t="s">
        <v>5367</v>
      </c>
      <c r="G724" s="4" t="s">
        <v>5367</v>
      </c>
      <c r="H724" s="4" t="s">
        <v>5367</v>
      </c>
    </row>
    <row r="725" spans="1:8" s="3" customFormat="1" x14ac:dyDescent="0.3">
      <c r="A725" s="6" t="s">
        <v>3544</v>
      </c>
      <c r="B725" s="26" t="s">
        <v>3543</v>
      </c>
      <c r="C725" s="5" t="s">
        <v>10</v>
      </c>
      <c r="D725" s="4" t="s">
        <v>5367</v>
      </c>
      <c r="E725" s="4" t="s">
        <v>5367</v>
      </c>
      <c r="F725" s="4" t="s">
        <v>5367</v>
      </c>
      <c r="G725" s="4" t="s">
        <v>5367</v>
      </c>
      <c r="H725" s="4">
        <v>1.1599999999999999</v>
      </c>
    </row>
    <row r="726" spans="1:8" s="3" customFormat="1" x14ac:dyDescent="0.3">
      <c r="A726" s="6" t="s">
        <v>2428</v>
      </c>
      <c r="B726" s="26" t="s">
        <v>3879</v>
      </c>
      <c r="C726" s="5" t="s">
        <v>16</v>
      </c>
      <c r="D726" s="9">
        <v>0.16</v>
      </c>
      <c r="E726" s="4" t="s">
        <v>5367</v>
      </c>
      <c r="F726" s="4" t="s">
        <v>5367</v>
      </c>
      <c r="G726" s="4" t="s">
        <v>5367</v>
      </c>
      <c r="H726" s="4" t="s">
        <v>5367</v>
      </c>
    </row>
    <row r="727" spans="1:8" s="3" customFormat="1" x14ac:dyDescent="0.3">
      <c r="A727" s="6" t="s">
        <v>2427</v>
      </c>
      <c r="B727" s="26" t="s">
        <v>2426</v>
      </c>
      <c r="C727" s="5" t="s">
        <v>16</v>
      </c>
      <c r="D727" s="9">
        <v>0.21</v>
      </c>
      <c r="E727" s="4" t="s">
        <v>5367</v>
      </c>
      <c r="F727" s="4" t="s">
        <v>5367</v>
      </c>
      <c r="G727" s="4" t="s">
        <v>5367</v>
      </c>
      <c r="H727" s="4" t="s">
        <v>5367</v>
      </c>
    </row>
    <row r="728" spans="1:8" s="3" customFormat="1" x14ac:dyDescent="0.3">
      <c r="A728" s="6" t="s">
        <v>2425</v>
      </c>
      <c r="B728" s="26" t="s">
        <v>2424</v>
      </c>
      <c r="C728" s="5" t="s">
        <v>16</v>
      </c>
      <c r="D728" s="4">
        <v>79.180000000000007</v>
      </c>
      <c r="E728" s="4" t="s">
        <v>5367</v>
      </c>
      <c r="F728" s="4" t="s">
        <v>5367</v>
      </c>
      <c r="G728" s="4" t="s">
        <v>5367</v>
      </c>
      <c r="H728" s="4" t="s">
        <v>5367</v>
      </c>
    </row>
    <row r="729" spans="1:8" s="3" customFormat="1" x14ac:dyDescent="0.3">
      <c r="A729" s="6" t="s">
        <v>2423</v>
      </c>
      <c r="B729" s="26" t="s">
        <v>3878</v>
      </c>
      <c r="C729" s="5" t="s">
        <v>16</v>
      </c>
      <c r="D729" s="4">
        <v>120.31</v>
      </c>
      <c r="E729" s="4" t="s">
        <v>5367</v>
      </c>
      <c r="F729" s="4" t="s">
        <v>5367</v>
      </c>
      <c r="G729" s="4" t="s">
        <v>5367</v>
      </c>
      <c r="H729" s="4" t="s">
        <v>5367</v>
      </c>
    </row>
    <row r="730" spans="1:8" s="3" customFormat="1" x14ac:dyDescent="0.3">
      <c r="A730" s="6" t="s">
        <v>2422</v>
      </c>
      <c r="B730" s="26" t="s">
        <v>2421</v>
      </c>
      <c r="C730" s="5" t="s">
        <v>16</v>
      </c>
      <c r="D730" s="9">
        <v>0.08</v>
      </c>
      <c r="E730" s="4" t="s">
        <v>5367</v>
      </c>
      <c r="F730" s="4" t="s">
        <v>5367</v>
      </c>
      <c r="G730" s="4" t="s">
        <v>5367</v>
      </c>
      <c r="H730" s="4" t="s">
        <v>5367</v>
      </c>
    </row>
    <row r="731" spans="1:8" s="3" customFormat="1" x14ac:dyDescent="0.3">
      <c r="A731" s="6" t="s">
        <v>2420</v>
      </c>
      <c r="B731" s="26" t="s">
        <v>2419</v>
      </c>
      <c r="C731" s="5" t="s">
        <v>16</v>
      </c>
      <c r="D731" s="9">
        <v>0.06</v>
      </c>
      <c r="E731" s="4" t="s">
        <v>5367</v>
      </c>
      <c r="F731" s="4" t="s">
        <v>5367</v>
      </c>
      <c r="G731" s="4" t="s">
        <v>5367</v>
      </c>
      <c r="H731" s="4" t="s">
        <v>5367</v>
      </c>
    </row>
    <row r="732" spans="1:8" s="3" customFormat="1" x14ac:dyDescent="0.3">
      <c r="A732" s="6" t="s">
        <v>2418</v>
      </c>
      <c r="B732" s="26" t="s">
        <v>3877</v>
      </c>
      <c r="C732" s="5" t="s">
        <v>16</v>
      </c>
      <c r="D732" s="4">
        <v>0.06</v>
      </c>
      <c r="E732" s="4" t="s">
        <v>5367</v>
      </c>
      <c r="F732" s="4" t="s">
        <v>5367</v>
      </c>
      <c r="G732" s="4" t="s">
        <v>5367</v>
      </c>
      <c r="H732" s="4" t="s">
        <v>5367</v>
      </c>
    </row>
    <row r="733" spans="1:8" s="3" customFormat="1" x14ac:dyDescent="0.3">
      <c r="A733" s="6" t="s">
        <v>2417</v>
      </c>
      <c r="B733" s="26" t="s">
        <v>2416</v>
      </c>
      <c r="C733" s="5" t="s">
        <v>10</v>
      </c>
      <c r="D733" s="4" t="s">
        <v>5367</v>
      </c>
      <c r="E733" s="4" t="s">
        <v>5367</v>
      </c>
      <c r="F733" s="4" t="s">
        <v>5367</v>
      </c>
      <c r="G733" s="4" t="s">
        <v>5367</v>
      </c>
      <c r="H733" s="4">
        <v>2.34</v>
      </c>
    </row>
    <row r="734" spans="1:8" s="3" customFormat="1" x14ac:dyDescent="0.3">
      <c r="A734" s="6" t="s">
        <v>2415</v>
      </c>
      <c r="B734" s="26" t="s">
        <v>2414</v>
      </c>
      <c r="C734" s="5" t="s">
        <v>16</v>
      </c>
      <c r="D734" s="4">
        <v>0.13</v>
      </c>
      <c r="E734" s="4" t="s">
        <v>5367</v>
      </c>
      <c r="F734" s="4" t="s">
        <v>5367</v>
      </c>
      <c r="G734" s="4" t="s">
        <v>5367</v>
      </c>
      <c r="H734" s="4" t="s">
        <v>5367</v>
      </c>
    </row>
    <row r="735" spans="1:8" s="3" customFormat="1" x14ac:dyDescent="0.3">
      <c r="A735" s="6" t="s">
        <v>2413</v>
      </c>
      <c r="B735" s="26" t="s">
        <v>2412</v>
      </c>
      <c r="C735" s="5" t="s">
        <v>16</v>
      </c>
      <c r="D735" s="4">
        <v>0.16</v>
      </c>
      <c r="E735" s="4" t="s">
        <v>5367</v>
      </c>
      <c r="F735" s="4" t="s">
        <v>5367</v>
      </c>
      <c r="G735" s="4" t="s">
        <v>5367</v>
      </c>
      <c r="H735" s="4" t="s">
        <v>5367</v>
      </c>
    </row>
    <row r="736" spans="1:8" s="3" customFormat="1" x14ac:dyDescent="0.3">
      <c r="A736" s="6" t="s">
        <v>2411</v>
      </c>
      <c r="B736" s="26" t="s">
        <v>3876</v>
      </c>
      <c r="C736" s="5" t="s">
        <v>16</v>
      </c>
      <c r="D736" s="4">
        <v>0.31</v>
      </c>
      <c r="E736" s="4" t="s">
        <v>5367</v>
      </c>
      <c r="F736" s="4" t="s">
        <v>5367</v>
      </c>
      <c r="G736" s="4" t="s">
        <v>5367</v>
      </c>
      <c r="H736" s="4" t="s">
        <v>5367</v>
      </c>
    </row>
    <row r="737" spans="1:8" s="3" customFormat="1" x14ac:dyDescent="0.3">
      <c r="A737" s="6" t="s">
        <v>2410</v>
      </c>
      <c r="B737" s="26" t="s">
        <v>2409</v>
      </c>
      <c r="C737" s="5" t="s">
        <v>16</v>
      </c>
      <c r="D737" s="9">
        <v>2.62</v>
      </c>
      <c r="E737" s="4" t="s">
        <v>5367</v>
      </c>
      <c r="F737" s="4" t="s">
        <v>5367</v>
      </c>
      <c r="G737" s="4" t="s">
        <v>5367</v>
      </c>
      <c r="H737" s="4" t="s">
        <v>5367</v>
      </c>
    </row>
    <row r="738" spans="1:8" s="3" customFormat="1" x14ac:dyDescent="0.3">
      <c r="A738" s="6" t="s">
        <v>2408</v>
      </c>
      <c r="B738" s="26" t="s">
        <v>2407</v>
      </c>
      <c r="C738" s="5" t="s">
        <v>16</v>
      </c>
      <c r="D738" s="4" t="s">
        <v>5367</v>
      </c>
      <c r="E738" s="4" t="s">
        <v>5367</v>
      </c>
      <c r="F738" s="4" t="s">
        <v>5367</v>
      </c>
      <c r="G738" s="4" t="s">
        <v>5367</v>
      </c>
      <c r="H738" s="9">
        <v>2.0499999999999998</v>
      </c>
    </row>
    <row r="739" spans="1:8" s="3" customFormat="1" x14ac:dyDescent="0.3">
      <c r="A739" s="6" t="s">
        <v>2406</v>
      </c>
      <c r="B739" s="26" t="s">
        <v>2405</v>
      </c>
      <c r="C739" s="5" t="s">
        <v>16</v>
      </c>
      <c r="D739" s="4" t="s">
        <v>5367</v>
      </c>
      <c r="E739" s="4" t="s">
        <v>5367</v>
      </c>
      <c r="F739" s="4" t="s">
        <v>5367</v>
      </c>
      <c r="G739" s="4" t="s">
        <v>5367</v>
      </c>
      <c r="H739" s="9">
        <v>11.21</v>
      </c>
    </row>
    <row r="740" spans="1:8" s="3" customFormat="1" x14ac:dyDescent="0.3">
      <c r="A740" s="6" t="s">
        <v>2404</v>
      </c>
      <c r="B740" s="26" t="s">
        <v>2403</v>
      </c>
      <c r="C740" s="5" t="s">
        <v>16</v>
      </c>
      <c r="D740" s="4" t="s">
        <v>5367</v>
      </c>
      <c r="E740" s="4" t="s">
        <v>5367</v>
      </c>
      <c r="F740" s="4" t="s">
        <v>5367</v>
      </c>
      <c r="G740" s="4" t="s">
        <v>5367</v>
      </c>
      <c r="H740" s="4" t="s">
        <v>5367</v>
      </c>
    </row>
    <row r="741" spans="1:8" s="3" customFormat="1" x14ac:dyDescent="0.3">
      <c r="A741" s="6" t="s">
        <v>2402</v>
      </c>
      <c r="B741" s="26" t="s">
        <v>2401</v>
      </c>
      <c r="C741" s="5" t="s">
        <v>16</v>
      </c>
      <c r="D741" s="4" t="s">
        <v>5367</v>
      </c>
      <c r="E741" s="4" t="s">
        <v>5367</v>
      </c>
      <c r="F741" s="4" t="s">
        <v>5367</v>
      </c>
      <c r="G741" s="4" t="s">
        <v>5367</v>
      </c>
      <c r="H741" s="4">
        <v>2.4</v>
      </c>
    </row>
    <row r="742" spans="1:8" s="3" customFormat="1" x14ac:dyDescent="0.3">
      <c r="A742" s="6" t="s">
        <v>2400</v>
      </c>
      <c r="B742" s="26" t="s">
        <v>2399</v>
      </c>
      <c r="C742" s="5" t="s">
        <v>16</v>
      </c>
      <c r="D742" s="9">
        <v>1.86</v>
      </c>
      <c r="E742" s="4" t="s">
        <v>5367</v>
      </c>
      <c r="F742" s="4" t="s">
        <v>5367</v>
      </c>
      <c r="G742" s="4" t="s">
        <v>5367</v>
      </c>
      <c r="H742" s="4" t="s">
        <v>5367</v>
      </c>
    </row>
    <row r="743" spans="1:8" s="3" customFormat="1" x14ac:dyDescent="0.3">
      <c r="A743" s="6" t="s">
        <v>2398</v>
      </c>
      <c r="B743" s="26" t="s">
        <v>2397</v>
      </c>
      <c r="C743" s="5" t="s">
        <v>16</v>
      </c>
      <c r="D743" s="4">
        <v>23.98</v>
      </c>
      <c r="E743" s="4" t="s">
        <v>5367</v>
      </c>
      <c r="F743" s="4" t="s">
        <v>5367</v>
      </c>
      <c r="G743" s="4" t="s">
        <v>5367</v>
      </c>
      <c r="H743" s="4" t="s">
        <v>5367</v>
      </c>
    </row>
    <row r="744" spans="1:8" s="3" customFormat="1" x14ac:dyDescent="0.3">
      <c r="A744" s="6" t="s">
        <v>2396</v>
      </c>
      <c r="B744" s="26" t="s">
        <v>2395</v>
      </c>
      <c r="C744" s="5" t="s">
        <v>16</v>
      </c>
      <c r="D744" s="9">
        <v>0.59</v>
      </c>
      <c r="E744" s="4" t="s">
        <v>5367</v>
      </c>
      <c r="F744" s="4" t="s">
        <v>5367</v>
      </c>
      <c r="G744" s="4" t="s">
        <v>5367</v>
      </c>
      <c r="H744" s="4" t="s">
        <v>5367</v>
      </c>
    </row>
    <row r="745" spans="1:8" s="3" customFormat="1" x14ac:dyDescent="0.3">
      <c r="A745" s="6" t="s">
        <v>2394</v>
      </c>
      <c r="B745" s="26" t="s">
        <v>2393</v>
      </c>
      <c r="C745" s="5" t="s">
        <v>16</v>
      </c>
      <c r="D745" s="9">
        <v>82.54</v>
      </c>
      <c r="E745" s="4" t="s">
        <v>5367</v>
      </c>
      <c r="F745" s="4" t="s">
        <v>5367</v>
      </c>
      <c r="G745" s="4" t="s">
        <v>5367</v>
      </c>
      <c r="H745" s="4" t="s">
        <v>5367</v>
      </c>
    </row>
    <row r="746" spans="1:8" s="3" customFormat="1" x14ac:dyDescent="0.3">
      <c r="A746" s="6" t="s">
        <v>2392</v>
      </c>
      <c r="B746" s="26" t="s">
        <v>2391</v>
      </c>
      <c r="C746" s="5" t="s">
        <v>16</v>
      </c>
      <c r="D746" s="4" t="s">
        <v>5367</v>
      </c>
      <c r="E746" s="9">
        <v>48.15</v>
      </c>
      <c r="F746" s="4" t="s">
        <v>5367</v>
      </c>
      <c r="G746" s="4" t="s">
        <v>5367</v>
      </c>
      <c r="H746" s="4" t="s">
        <v>5367</v>
      </c>
    </row>
    <row r="747" spans="1:8" s="3" customFormat="1" x14ac:dyDescent="0.3">
      <c r="A747" s="6" t="s">
        <v>2390</v>
      </c>
      <c r="B747" s="26" t="s">
        <v>2389</v>
      </c>
      <c r="C747" s="5" t="s">
        <v>16</v>
      </c>
      <c r="D747" s="9">
        <v>9.6</v>
      </c>
      <c r="E747" s="4" t="s">
        <v>5367</v>
      </c>
      <c r="F747" s="4" t="s">
        <v>5367</v>
      </c>
      <c r="G747" s="4" t="s">
        <v>5367</v>
      </c>
      <c r="H747" s="4" t="s">
        <v>5367</v>
      </c>
    </row>
    <row r="748" spans="1:8" s="3" customFormat="1" x14ac:dyDescent="0.3">
      <c r="A748" s="6" t="s">
        <v>2388</v>
      </c>
      <c r="B748" s="26" t="s">
        <v>2387</v>
      </c>
      <c r="C748" s="5" t="s">
        <v>16</v>
      </c>
      <c r="D748" s="4" t="s">
        <v>5367</v>
      </c>
      <c r="E748" s="4" t="s">
        <v>5367</v>
      </c>
      <c r="F748" s="4" t="s">
        <v>5367</v>
      </c>
      <c r="G748" s="4" t="s">
        <v>5367</v>
      </c>
      <c r="H748" s="9">
        <v>5.49</v>
      </c>
    </row>
    <row r="749" spans="1:8" s="3" customFormat="1" x14ac:dyDescent="0.3">
      <c r="A749" s="6" t="s">
        <v>2386</v>
      </c>
      <c r="B749" s="26" t="s">
        <v>2385</v>
      </c>
      <c r="C749" s="5" t="s">
        <v>16</v>
      </c>
      <c r="D749" s="9">
        <v>11.55</v>
      </c>
      <c r="E749" s="4" t="s">
        <v>5367</v>
      </c>
      <c r="F749" s="4" t="s">
        <v>5367</v>
      </c>
      <c r="G749" s="4" t="s">
        <v>5367</v>
      </c>
      <c r="H749" s="4" t="s">
        <v>5367</v>
      </c>
    </row>
    <row r="750" spans="1:8" s="3" customFormat="1" x14ac:dyDescent="0.3">
      <c r="A750" s="6" t="s">
        <v>2384</v>
      </c>
      <c r="B750" s="26" t="s">
        <v>2383</v>
      </c>
      <c r="C750" s="5" t="s">
        <v>16</v>
      </c>
      <c r="D750" s="9">
        <v>7.95</v>
      </c>
      <c r="E750" s="4" t="s">
        <v>5367</v>
      </c>
      <c r="F750" s="4" t="s">
        <v>5367</v>
      </c>
      <c r="G750" s="4" t="s">
        <v>5367</v>
      </c>
      <c r="H750" s="4" t="s">
        <v>5367</v>
      </c>
    </row>
    <row r="751" spans="1:8" s="3" customFormat="1" x14ac:dyDescent="0.3">
      <c r="A751" s="6" t="s">
        <v>2382</v>
      </c>
      <c r="B751" s="26" t="s">
        <v>2381</v>
      </c>
      <c r="C751" s="5" t="s">
        <v>16</v>
      </c>
      <c r="D751" s="9">
        <v>5.6</v>
      </c>
      <c r="E751" s="4" t="s">
        <v>5367</v>
      </c>
      <c r="F751" s="4" t="s">
        <v>5367</v>
      </c>
      <c r="G751" s="4" t="s">
        <v>5367</v>
      </c>
      <c r="H751" s="4" t="s">
        <v>5367</v>
      </c>
    </row>
    <row r="752" spans="1:8" s="3" customFormat="1" x14ac:dyDescent="0.3">
      <c r="A752" s="6" t="s">
        <v>2380</v>
      </c>
      <c r="B752" s="26" t="s">
        <v>2379</v>
      </c>
      <c r="C752" s="5" t="s">
        <v>16</v>
      </c>
      <c r="D752" s="9">
        <v>6.75</v>
      </c>
      <c r="E752" s="4" t="s">
        <v>5367</v>
      </c>
      <c r="F752" s="4" t="s">
        <v>5367</v>
      </c>
      <c r="G752" s="4" t="s">
        <v>5367</v>
      </c>
      <c r="H752" s="4" t="s">
        <v>5367</v>
      </c>
    </row>
    <row r="753" spans="1:8" s="3" customFormat="1" x14ac:dyDescent="0.3">
      <c r="A753" s="6" t="s">
        <v>2378</v>
      </c>
      <c r="B753" s="26" t="s">
        <v>2377</v>
      </c>
      <c r="C753" s="5" t="s">
        <v>16</v>
      </c>
      <c r="D753" s="9">
        <v>7.09</v>
      </c>
      <c r="E753" s="4" t="s">
        <v>5367</v>
      </c>
      <c r="F753" s="4" t="s">
        <v>5367</v>
      </c>
      <c r="G753" s="4" t="s">
        <v>5367</v>
      </c>
      <c r="H753" s="4" t="s">
        <v>5367</v>
      </c>
    </row>
    <row r="754" spans="1:8" s="3" customFormat="1" x14ac:dyDescent="0.3">
      <c r="A754" s="6" t="s">
        <v>2376</v>
      </c>
      <c r="B754" s="26" t="s">
        <v>2375</v>
      </c>
      <c r="C754" s="5" t="s">
        <v>16</v>
      </c>
      <c r="D754" s="4" t="s">
        <v>5367</v>
      </c>
      <c r="E754" s="4" t="s">
        <v>5367</v>
      </c>
      <c r="F754" s="4" t="s">
        <v>5367</v>
      </c>
      <c r="G754" s="4" t="s">
        <v>5367</v>
      </c>
      <c r="H754" s="9">
        <v>10.49</v>
      </c>
    </row>
    <row r="755" spans="1:8" s="3" customFormat="1" x14ac:dyDescent="0.3">
      <c r="A755" s="6" t="s">
        <v>2374</v>
      </c>
      <c r="B755" s="26" t="s">
        <v>2373</v>
      </c>
      <c r="C755" s="5" t="s">
        <v>16</v>
      </c>
      <c r="D755" s="9">
        <v>7.02</v>
      </c>
      <c r="E755" s="4" t="s">
        <v>5367</v>
      </c>
      <c r="F755" s="4" t="s">
        <v>5367</v>
      </c>
      <c r="G755" s="4" t="s">
        <v>5367</v>
      </c>
      <c r="H755" s="4" t="s">
        <v>5367</v>
      </c>
    </row>
    <row r="756" spans="1:8" s="3" customFormat="1" x14ac:dyDescent="0.3">
      <c r="A756" s="6" t="s">
        <v>2372</v>
      </c>
      <c r="B756" s="26" t="s">
        <v>2371</v>
      </c>
      <c r="C756" s="5" t="s">
        <v>16</v>
      </c>
      <c r="D756" s="9">
        <v>7.02</v>
      </c>
      <c r="E756" s="4" t="s">
        <v>5367</v>
      </c>
      <c r="F756" s="4" t="s">
        <v>5367</v>
      </c>
      <c r="G756" s="4" t="s">
        <v>5367</v>
      </c>
      <c r="H756" s="4" t="s">
        <v>5367</v>
      </c>
    </row>
    <row r="757" spans="1:8" s="3" customFormat="1" x14ac:dyDescent="0.3">
      <c r="A757" s="6" t="s">
        <v>2370</v>
      </c>
      <c r="B757" s="26" t="s">
        <v>2369</v>
      </c>
      <c r="C757" s="5" t="s">
        <v>16</v>
      </c>
      <c r="D757" s="4">
        <v>8.8699999999999992</v>
      </c>
      <c r="E757" s="4" t="s">
        <v>5367</v>
      </c>
      <c r="F757" s="4" t="s">
        <v>5367</v>
      </c>
      <c r="G757" s="4" t="s">
        <v>5367</v>
      </c>
      <c r="H757" s="4" t="s">
        <v>5367</v>
      </c>
    </row>
    <row r="758" spans="1:8" s="3" customFormat="1" x14ac:dyDescent="0.3">
      <c r="A758" s="6" t="s">
        <v>2368</v>
      </c>
      <c r="B758" s="26" t="s">
        <v>2367</v>
      </c>
      <c r="C758" s="5" t="s">
        <v>16</v>
      </c>
      <c r="D758" s="4" t="s">
        <v>5367</v>
      </c>
      <c r="E758" s="4" t="s">
        <v>5367</v>
      </c>
      <c r="F758" s="4" t="s">
        <v>5367</v>
      </c>
      <c r="G758" s="4" t="s">
        <v>5367</v>
      </c>
      <c r="H758" s="9">
        <v>4.32</v>
      </c>
    </row>
    <row r="759" spans="1:8" s="3" customFormat="1" x14ac:dyDescent="0.3">
      <c r="A759" s="6" t="s">
        <v>2366</v>
      </c>
      <c r="B759" s="26" t="s">
        <v>2365</v>
      </c>
      <c r="C759" s="5" t="s">
        <v>16</v>
      </c>
      <c r="D759" s="4" t="s">
        <v>5367</v>
      </c>
      <c r="E759" s="4" t="s">
        <v>5367</v>
      </c>
      <c r="F759" s="4" t="s">
        <v>5367</v>
      </c>
      <c r="G759" s="4" t="s">
        <v>5367</v>
      </c>
      <c r="H759" s="4" t="s">
        <v>5367</v>
      </c>
    </row>
    <row r="760" spans="1:8" s="3" customFormat="1" x14ac:dyDescent="0.3">
      <c r="A760" s="6" t="s">
        <v>2364</v>
      </c>
      <c r="B760" s="26" t="s">
        <v>2363</v>
      </c>
      <c r="C760" s="5" t="s">
        <v>16</v>
      </c>
      <c r="D760" s="9">
        <v>5.03</v>
      </c>
      <c r="E760" s="4" t="s">
        <v>5367</v>
      </c>
      <c r="F760" s="4" t="s">
        <v>5367</v>
      </c>
      <c r="G760" s="4" t="s">
        <v>5367</v>
      </c>
      <c r="H760" s="4" t="s">
        <v>5367</v>
      </c>
    </row>
    <row r="761" spans="1:8" s="3" customFormat="1" x14ac:dyDescent="0.3">
      <c r="A761" s="6" t="s">
        <v>2362</v>
      </c>
      <c r="B761" s="26" t="s">
        <v>2360</v>
      </c>
      <c r="C761" s="5" t="s">
        <v>16</v>
      </c>
      <c r="D761" s="9">
        <v>7.87</v>
      </c>
      <c r="E761" s="4" t="s">
        <v>5367</v>
      </c>
      <c r="F761" s="4" t="s">
        <v>5367</v>
      </c>
      <c r="G761" s="4" t="s">
        <v>5367</v>
      </c>
      <c r="H761" s="4" t="s">
        <v>5367</v>
      </c>
    </row>
    <row r="762" spans="1:8" s="3" customFormat="1" x14ac:dyDescent="0.3">
      <c r="A762" s="6" t="s">
        <v>2361</v>
      </c>
      <c r="B762" s="26" t="s">
        <v>2360</v>
      </c>
      <c r="C762" s="5" t="s">
        <v>16</v>
      </c>
      <c r="D762" s="9">
        <v>8.83</v>
      </c>
      <c r="E762" s="4" t="s">
        <v>5367</v>
      </c>
      <c r="F762" s="4" t="s">
        <v>5367</v>
      </c>
      <c r="G762" s="4" t="s">
        <v>5367</v>
      </c>
      <c r="H762" s="4" t="s">
        <v>5367</v>
      </c>
    </row>
    <row r="763" spans="1:8" s="3" customFormat="1" x14ac:dyDescent="0.3">
      <c r="A763" s="6" t="s">
        <v>2359</v>
      </c>
      <c r="B763" s="26" t="s">
        <v>2358</v>
      </c>
      <c r="C763" s="5" t="s">
        <v>16</v>
      </c>
      <c r="D763" s="9">
        <v>3.45</v>
      </c>
      <c r="E763" s="4" t="s">
        <v>5367</v>
      </c>
      <c r="F763" s="4" t="s">
        <v>5367</v>
      </c>
      <c r="G763" s="4" t="s">
        <v>5367</v>
      </c>
      <c r="H763" s="4" t="s">
        <v>5367</v>
      </c>
    </row>
    <row r="764" spans="1:8" s="3" customFormat="1" x14ac:dyDescent="0.3">
      <c r="A764" s="6" t="s">
        <v>2357</v>
      </c>
      <c r="B764" s="26" t="s">
        <v>2356</v>
      </c>
      <c r="C764" s="5" t="s">
        <v>16</v>
      </c>
      <c r="D764" s="9">
        <v>0.53</v>
      </c>
      <c r="E764" s="4" t="s">
        <v>5367</v>
      </c>
      <c r="F764" s="4" t="s">
        <v>5367</v>
      </c>
      <c r="G764" s="4" t="s">
        <v>5367</v>
      </c>
      <c r="H764" s="4" t="s">
        <v>5367</v>
      </c>
    </row>
    <row r="765" spans="1:8" s="3" customFormat="1" x14ac:dyDescent="0.3">
      <c r="A765" s="6" t="s">
        <v>2355</v>
      </c>
      <c r="B765" s="26" t="s">
        <v>2354</v>
      </c>
      <c r="C765" s="5" t="s">
        <v>16</v>
      </c>
      <c r="D765" s="9">
        <v>1.43</v>
      </c>
      <c r="E765" s="4" t="s">
        <v>5367</v>
      </c>
      <c r="F765" s="4" t="s">
        <v>5367</v>
      </c>
      <c r="G765" s="4" t="s">
        <v>5367</v>
      </c>
      <c r="H765" s="4" t="s">
        <v>5367</v>
      </c>
    </row>
    <row r="766" spans="1:8" s="3" customFormat="1" x14ac:dyDescent="0.3">
      <c r="A766" s="6" t="s">
        <v>2353</v>
      </c>
      <c r="B766" s="26" t="s">
        <v>2352</v>
      </c>
      <c r="C766" s="5" t="s">
        <v>16</v>
      </c>
      <c r="D766" s="9">
        <v>0.83</v>
      </c>
      <c r="E766" s="4" t="s">
        <v>5367</v>
      </c>
      <c r="F766" s="4" t="s">
        <v>5367</v>
      </c>
      <c r="G766" s="4" t="s">
        <v>5367</v>
      </c>
      <c r="H766" s="4" t="s">
        <v>5367</v>
      </c>
    </row>
    <row r="767" spans="1:8" s="3" customFormat="1" x14ac:dyDescent="0.3">
      <c r="A767" s="6" t="s">
        <v>2351</v>
      </c>
      <c r="B767" s="26" t="s">
        <v>2350</v>
      </c>
      <c r="C767" s="5" t="s">
        <v>16</v>
      </c>
      <c r="D767" s="9">
        <v>3.99</v>
      </c>
      <c r="E767" s="4" t="s">
        <v>5367</v>
      </c>
      <c r="F767" s="4" t="s">
        <v>5367</v>
      </c>
      <c r="G767" s="4" t="s">
        <v>5367</v>
      </c>
      <c r="H767" s="4" t="s">
        <v>5367</v>
      </c>
    </row>
    <row r="768" spans="1:8" s="3" customFormat="1" x14ac:dyDescent="0.3">
      <c r="A768" s="6" t="s">
        <v>2349</v>
      </c>
      <c r="B768" s="26" t="s">
        <v>2348</v>
      </c>
      <c r="C768" s="5" t="s">
        <v>16</v>
      </c>
      <c r="D768" s="4">
        <v>4.29</v>
      </c>
      <c r="E768" s="4" t="s">
        <v>5367</v>
      </c>
      <c r="F768" s="4" t="s">
        <v>5367</v>
      </c>
      <c r="G768" s="4" t="s">
        <v>5367</v>
      </c>
      <c r="H768" s="4" t="s">
        <v>5367</v>
      </c>
    </row>
    <row r="769" spans="1:8" s="3" customFormat="1" x14ac:dyDescent="0.3">
      <c r="A769" s="6" t="s">
        <v>2347</v>
      </c>
      <c r="B769" s="26" t="s">
        <v>2346</v>
      </c>
      <c r="C769" s="5" t="s">
        <v>16</v>
      </c>
      <c r="D769" s="9">
        <v>1.92</v>
      </c>
      <c r="E769" s="4" t="s">
        <v>5367</v>
      </c>
      <c r="F769" s="4" t="s">
        <v>5367</v>
      </c>
      <c r="G769" s="4" t="s">
        <v>5367</v>
      </c>
      <c r="H769" s="4" t="s">
        <v>5367</v>
      </c>
    </row>
    <row r="770" spans="1:8" s="3" customFormat="1" x14ac:dyDescent="0.3">
      <c r="A770" s="6" t="s">
        <v>2345</v>
      </c>
      <c r="B770" s="26" t="s">
        <v>2343</v>
      </c>
      <c r="C770" s="5" t="s">
        <v>16</v>
      </c>
      <c r="D770" s="9">
        <v>0.2</v>
      </c>
      <c r="E770" s="4" t="s">
        <v>5367</v>
      </c>
      <c r="F770" s="4" t="s">
        <v>5367</v>
      </c>
      <c r="G770" s="4" t="s">
        <v>5367</v>
      </c>
      <c r="H770" s="4" t="s">
        <v>5367</v>
      </c>
    </row>
    <row r="771" spans="1:8" s="3" customFormat="1" x14ac:dyDescent="0.3">
      <c r="A771" s="6" t="s">
        <v>2344</v>
      </c>
      <c r="B771" s="26" t="s">
        <v>2343</v>
      </c>
      <c r="C771" s="5" t="s">
        <v>16</v>
      </c>
      <c r="D771" s="9">
        <v>0.35</v>
      </c>
      <c r="E771" s="4" t="s">
        <v>5367</v>
      </c>
      <c r="F771" s="4" t="s">
        <v>5367</v>
      </c>
      <c r="G771" s="4" t="s">
        <v>5367</v>
      </c>
      <c r="H771" s="4" t="s">
        <v>5367</v>
      </c>
    </row>
    <row r="772" spans="1:8" s="3" customFormat="1" x14ac:dyDescent="0.3">
      <c r="A772" s="6" t="s">
        <v>2342</v>
      </c>
      <c r="B772" s="26" t="s">
        <v>2341</v>
      </c>
      <c r="C772" s="5" t="s">
        <v>16</v>
      </c>
      <c r="D772" s="9">
        <v>8.9700000000000006</v>
      </c>
      <c r="E772" s="4" t="s">
        <v>5367</v>
      </c>
      <c r="F772" s="4" t="s">
        <v>5367</v>
      </c>
      <c r="G772" s="4" t="s">
        <v>5367</v>
      </c>
      <c r="H772" s="4" t="s">
        <v>5367</v>
      </c>
    </row>
    <row r="773" spans="1:8" s="3" customFormat="1" x14ac:dyDescent="0.3">
      <c r="A773" s="6" t="s">
        <v>2340</v>
      </c>
      <c r="B773" s="26" t="s">
        <v>2339</v>
      </c>
      <c r="C773" s="5" t="s">
        <v>16</v>
      </c>
      <c r="D773" s="4" t="s">
        <v>5367</v>
      </c>
      <c r="E773" s="4" t="s">
        <v>5367</v>
      </c>
      <c r="F773" s="4" t="s">
        <v>5367</v>
      </c>
      <c r="G773" s="4" t="s">
        <v>5367</v>
      </c>
      <c r="H773" s="9">
        <v>21.2</v>
      </c>
    </row>
    <row r="774" spans="1:8" s="3" customFormat="1" x14ac:dyDescent="0.3">
      <c r="A774" s="6" t="s">
        <v>2338</v>
      </c>
      <c r="B774" s="26" t="s">
        <v>2337</v>
      </c>
      <c r="C774" s="5" t="s">
        <v>16</v>
      </c>
      <c r="D774" s="4" t="s">
        <v>5367</v>
      </c>
      <c r="E774" s="4" t="s">
        <v>5367</v>
      </c>
      <c r="F774" s="4" t="s">
        <v>5367</v>
      </c>
      <c r="G774" s="4" t="s">
        <v>5367</v>
      </c>
      <c r="H774" s="9">
        <v>35.9</v>
      </c>
    </row>
    <row r="775" spans="1:8" s="3" customFormat="1" x14ac:dyDescent="0.3">
      <c r="A775" s="6" t="s">
        <v>2336</v>
      </c>
      <c r="B775" s="26" t="s">
        <v>2335</v>
      </c>
      <c r="C775" s="5" t="s">
        <v>16</v>
      </c>
      <c r="D775" s="4" t="s">
        <v>5367</v>
      </c>
      <c r="E775" s="4" t="s">
        <v>5367</v>
      </c>
      <c r="F775" s="4" t="s">
        <v>5367</v>
      </c>
      <c r="G775" s="4" t="s">
        <v>5367</v>
      </c>
      <c r="H775" s="9">
        <v>25.1</v>
      </c>
    </row>
    <row r="776" spans="1:8" s="3" customFormat="1" x14ac:dyDescent="0.3">
      <c r="A776" s="6" t="s">
        <v>2334</v>
      </c>
      <c r="B776" s="26" t="s">
        <v>2333</v>
      </c>
      <c r="C776" s="5" t="s">
        <v>16</v>
      </c>
      <c r="D776" s="4" t="s">
        <v>5367</v>
      </c>
      <c r="E776" s="4" t="s">
        <v>5367</v>
      </c>
      <c r="F776" s="4" t="s">
        <v>5367</v>
      </c>
      <c r="G776" s="4" t="s">
        <v>5367</v>
      </c>
      <c r="H776" s="9">
        <v>47.08</v>
      </c>
    </row>
    <row r="777" spans="1:8" s="3" customFormat="1" x14ac:dyDescent="0.3">
      <c r="A777" s="6" t="s">
        <v>2332</v>
      </c>
      <c r="B777" s="26" t="s">
        <v>2331</v>
      </c>
      <c r="C777" s="5" t="s">
        <v>16</v>
      </c>
      <c r="D777" s="9">
        <v>4.66</v>
      </c>
      <c r="E777" s="4" t="s">
        <v>5367</v>
      </c>
      <c r="F777" s="4" t="s">
        <v>5367</v>
      </c>
      <c r="G777" s="4" t="s">
        <v>5367</v>
      </c>
      <c r="H777" s="4" t="s">
        <v>5367</v>
      </c>
    </row>
    <row r="778" spans="1:8" s="3" customFormat="1" x14ac:dyDescent="0.3">
      <c r="A778" s="6" t="s">
        <v>3542</v>
      </c>
      <c r="B778" s="26" t="s">
        <v>3541</v>
      </c>
      <c r="C778" s="5" t="s">
        <v>10</v>
      </c>
      <c r="D778" s="4" t="s">
        <v>5367</v>
      </c>
      <c r="E778" s="4" t="s">
        <v>5367</v>
      </c>
      <c r="F778" s="4" t="s">
        <v>5367</v>
      </c>
      <c r="G778" s="4" t="s">
        <v>5367</v>
      </c>
      <c r="H778" s="9">
        <v>3.19</v>
      </c>
    </row>
    <row r="779" spans="1:8" s="3" customFormat="1" x14ac:dyDescent="0.3">
      <c r="A779" s="6" t="s">
        <v>3540</v>
      </c>
      <c r="B779" s="26" t="s">
        <v>3539</v>
      </c>
      <c r="C779" s="5" t="s">
        <v>10</v>
      </c>
      <c r="D779" s="4" t="s">
        <v>5367</v>
      </c>
      <c r="E779" s="4" t="s">
        <v>5367</v>
      </c>
      <c r="F779" s="4" t="s">
        <v>5367</v>
      </c>
      <c r="G779" s="4" t="s">
        <v>5367</v>
      </c>
      <c r="H779" s="9">
        <v>0.68</v>
      </c>
    </row>
    <row r="780" spans="1:8" s="3" customFormat="1" x14ac:dyDescent="0.3">
      <c r="A780" s="6" t="s">
        <v>3538</v>
      </c>
      <c r="B780" s="26" t="s">
        <v>3537</v>
      </c>
      <c r="C780" s="5" t="s">
        <v>10</v>
      </c>
      <c r="D780" s="9">
        <v>2.27</v>
      </c>
      <c r="E780" s="4" t="s">
        <v>5367</v>
      </c>
      <c r="F780" s="4" t="s">
        <v>5367</v>
      </c>
      <c r="G780" s="4" t="s">
        <v>5367</v>
      </c>
      <c r="H780" s="4" t="s">
        <v>5367</v>
      </c>
    </row>
    <row r="781" spans="1:8" s="3" customFormat="1" x14ac:dyDescent="0.3">
      <c r="A781" s="6" t="s">
        <v>3536</v>
      </c>
      <c r="B781" s="26" t="s">
        <v>3535</v>
      </c>
      <c r="C781" s="5" t="s">
        <v>10</v>
      </c>
      <c r="D781" s="9">
        <v>1.74</v>
      </c>
      <c r="E781" s="4" t="s">
        <v>5367</v>
      </c>
      <c r="F781" s="4" t="s">
        <v>5367</v>
      </c>
      <c r="G781" s="4" t="s">
        <v>5367</v>
      </c>
      <c r="H781" s="4" t="s">
        <v>5367</v>
      </c>
    </row>
    <row r="782" spans="1:8" s="3" customFormat="1" x14ac:dyDescent="0.3">
      <c r="A782" s="6" t="s">
        <v>3534</v>
      </c>
      <c r="B782" s="26" t="s">
        <v>3533</v>
      </c>
      <c r="C782" s="5" t="s">
        <v>10</v>
      </c>
      <c r="D782" s="4">
        <v>0.87</v>
      </c>
      <c r="E782" s="4" t="s">
        <v>5367</v>
      </c>
      <c r="F782" s="4" t="s">
        <v>5367</v>
      </c>
      <c r="G782" s="4" t="s">
        <v>5367</v>
      </c>
      <c r="H782" s="4" t="s">
        <v>5367</v>
      </c>
    </row>
    <row r="783" spans="1:8" s="3" customFormat="1" x14ac:dyDescent="0.3">
      <c r="A783" s="6" t="s">
        <v>3532</v>
      </c>
      <c r="B783" s="26" t="s">
        <v>3531</v>
      </c>
      <c r="C783" s="5" t="s">
        <v>10</v>
      </c>
      <c r="D783" s="4" t="s">
        <v>5367</v>
      </c>
      <c r="E783" s="4" t="s">
        <v>5367</v>
      </c>
      <c r="F783" s="4" t="s">
        <v>5367</v>
      </c>
      <c r="G783" s="4" t="s">
        <v>5367</v>
      </c>
      <c r="H783" s="9">
        <v>2.98</v>
      </c>
    </row>
    <row r="784" spans="1:8" s="3" customFormat="1" x14ac:dyDescent="0.3">
      <c r="A784" s="6" t="s">
        <v>3530</v>
      </c>
      <c r="B784" s="26" t="s">
        <v>3510</v>
      </c>
      <c r="C784" s="5" t="s">
        <v>10</v>
      </c>
      <c r="D784" s="4">
        <v>6.37</v>
      </c>
      <c r="E784" s="4" t="s">
        <v>5367</v>
      </c>
      <c r="F784" s="4" t="s">
        <v>5367</v>
      </c>
      <c r="G784" s="4" t="s">
        <v>5367</v>
      </c>
      <c r="H784" s="4" t="s">
        <v>5367</v>
      </c>
    </row>
    <row r="785" spans="1:8" s="3" customFormat="1" x14ac:dyDescent="0.3">
      <c r="A785" s="6" t="s">
        <v>3529</v>
      </c>
      <c r="B785" s="26" t="s">
        <v>3528</v>
      </c>
      <c r="C785" s="5" t="s">
        <v>10</v>
      </c>
      <c r="D785" s="9">
        <v>15.37</v>
      </c>
      <c r="E785" s="4" t="s">
        <v>5367</v>
      </c>
      <c r="F785" s="4" t="s">
        <v>5367</v>
      </c>
      <c r="G785" s="4" t="s">
        <v>5367</v>
      </c>
      <c r="H785" s="4" t="s">
        <v>5367</v>
      </c>
    </row>
    <row r="786" spans="1:8" s="3" customFormat="1" x14ac:dyDescent="0.3">
      <c r="A786" s="6" t="s">
        <v>3527</v>
      </c>
      <c r="B786" s="26" t="s">
        <v>3526</v>
      </c>
      <c r="C786" s="5" t="s">
        <v>10</v>
      </c>
      <c r="D786" s="9">
        <v>3.38</v>
      </c>
      <c r="E786" s="4" t="s">
        <v>5367</v>
      </c>
      <c r="F786" s="4" t="s">
        <v>5367</v>
      </c>
      <c r="G786" s="4" t="s">
        <v>5367</v>
      </c>
      <c r="H786" s="4" t="s">
        <v>5367</v>
      </c>
    </row>
    <row r="787" spans="1:8" s="3" customFormat="1" x14ac:dyDescent="0.3">
      <c r="A787" s="6" t="s">
        <v>3525</v>
      </c>
      <c r="B787" s="26" t="s">
        <v>3524</v>
      </c>
      <c r="C787" s="5" t="s">
        <v>10</v>
      </c>
      <c r="D787" s="9">
        <v>5.08</v>
      </c>
      <c r="E787" s="4" t="s">
        <v>5367</v>
      </c>
      <c r="F787" s="4" t="s">
        <v>5367</v>
      </c>
      <c r="G787" s="4" t="s">
        <v>5367</v>
      </c>
      <c r="H787" s="4" t="s">
        <v>5367</v>
      </c>
    </row>
    <row r="788" spans="1:8" s="3" customFormat="1" x14ac:dyDescent="0.3">
      <c r="A788" s="6" t="s">
        <v>3523</v>
      </c>
      <c r="B788" s="26" t="s">
        <v>3522</v>
      </c>
      <c r="C788" s="5" t="s">
        <v>10</v>
      </c>
      <c r="D788" s="4" t="s">
        <v>5367</v>
      </c>
      <c r="E788" s="4" t="s">
        <v>5367</v>
      </c>
      <c r="F788" s="4" t="s">
        <v>5367</v>
      </c>
      <c r="G788" s="4" t="s">
        <v>5367</v>
      </c>
      <c r="H788" s="9">
        <v>4.26</v>
      </c>
    </row>
    <row r="789" spans="1:8" s="3" customFormat="1" x14ac:dyDescent="0.3">
      <c r="A789" s="6" t="s">
        <v>3521</v>
      </c>
      <c r="B789" s="26" t="s">
        <v>3520</v>
      </c>
      <c r="C789" s="5" t="s">
        <v>10</v>
      </c>
      <c r="D789" s="9">
        <v>4.09</v>
      </c>
      <c r="E789" s="4" t="s">
        <v>5367</v>
      </c>
      <c r="F789" s="4" t="s">
        <v>5367</v>
      </c>
      <c r="G789" s="4" t="s">
        <v>5367</v>
      </c>
      <c r="H789" s="4" t="s">
        <v>5367</v>
      </c>
    </row>
    <row r="790" spans="1:8" s="3" customFormat="1" x14ac:dyDescent="0.3">
      <c r="A790" s="6" t="s">
        <v>3875</v>
      </c>
      <c r="B790" s="26" t="s">
        <v>3874</v>
      </c>
      <c r="C790" s="5" t="s">
        <v>10</v>
      </c>
      <c r="D790" s="4">
        <v>2.0299999999999998</v>
      </c>
      <c r="E790" s="4" t="s">
        <v>5367</v>
      </c>
      <c r="F790" s="4" t="s">
        <v>5367</v>
      </c>
      <c r="G790" s="4" t="s">
        <v>5367</v>
      </c>
      <c r="H790" s="4" t="s">
        <v>5367</v>
      </c>
    </row>
    <row r="791" spans="1:8" s="3" customFormat="1" x14ac:dyDescent="0.3">
      <c r="A791" s="6" t="s">
        <v>3519</v>
      </c>
      <c r="B791" s="26" t="s">
        <v>3518</v>
      </c>
      <c r="C791" s="5" t="s">
        <v>10</v>
      </c>
      <c r="D791" s="4" t="s">
        <v>5367</v>
      </c>
      <c r="E791" s="4" t="s">
        <v>5367</v>
      </c>
      <c r="F791" s="4" t="s">
        <v>5367</v>
      </c>
      <c r="G791" s="4" t="s">
        <v>5367</v>
      </c>
      <c r="H791" s="9">
        <v>5.24</v>
      </c>
    </row>
    <row r="792" spans="1:8" s="3" customFormat="1" x14ac:dyDescent="0.3">
      <c r="A792" s="6" t="s">
        <v>3516</v>
      </c>
      <c r="B792" s="26" t="s">
        <v>3515</v>
      </c>
      <c r="C792" s="5" t="s">
        <v>10</v>
      </c>
      <c r="D792" s="9">
        <v>1.53</v>
      </c>
      <c r="E792" s="4" t="s">
        <v>5367</v>
      </c>
      <c r="F792" s="4" t="s">
        <v>5367</v>
      </c>
      <c r="G792" s="4" t="s">
        <v>5367</v>
      </c>
      <c r="H792" s="4" t="s">
        <v>5367</v>
      </c>
    </row>
    <row r="793" spans="1:8" s="3" customFormat="1" x14ac:dyDescent="0.3">
      <c r="A793" s="6" t="s">
        <v>2330</v>
      </c>
      <c r="B793" s="26" t="s">
        <v>2329</v>
      </c>
      <c r="C793" s="5" t="s">
        <v>16</v>
      </c>
      <c r="D793" s="4">
        <v>0.49</v>
      </c>
      <c r="E793" s="4" t="s">
        <v>5367</v>
      </c>
      <c r="F793" s="4" t="s">
        <v>5367</v>
      </c>
      <c r="G793" s="4" t="s">
        <v>5367</v>
      </c>
      <c r="H793" s="4" t="s">
        <v>5367</v>
      </c>
    </row>
    <row r="794" spans="1:8" s="3" customFormat="1" x14ac:dyDescent="0.3">
      <c r="A794" s="6" t="s">
        <v>2328</v>
      </c>
      <c r="B794" s="26" t="s">
        <v>2327</v>
      </c>
      <c r="C794" s="5" t="s">
        <v>16</v>
      </c>
      <c r="D794" s="4" t="s">
        <v>5367</v>
      </c>
      <c r="E794" s="4" t="s">
        <v>5367</v>
      </c>
      <c r="F794" s="4" t="s">
        <v>5367</v>
      </c>
      <c r="G794" s="4" t="s">
        <v>5367</v>
      </c>
      <c r="H794" s="4" t="s">
        <v>5367</v>
      </c>
    </row>
    <row r="795" spans="1:8" s="3" customFormat="1" x14ac:dyDescent="0.3">
      <c r="A795" s="6" t="s">
        <v>2326</v>
      </c>
      <c r="B795" s="26" t="s">
        <v>2325</v>
      </c>
      <c r="C795" s="5" t="s">
        <v>16</v>
      </c>
      <c r="D795" s="4">
        <v>0.21</v>
      </c>
      <c r="E795" s="4" t="s">
        <v>5367</v>
      </c>
      <c r="F795" s="4" t="s">
        <v>5367</v>
      </c>
      <c r="G795" s="4" t="s">
        <v>5367</v>
      </c>
      <c r="H795" s="4" t="s">
        <v>5367</v>
      </c>
    </row>
    <row r="796" spans="1:8" s="3" customFormat="1" x14ac:dyDescent="0.3">
      <c r="A796" s="6" t="s">
        <v>2324</v>
      </c>
      <c r="B796" s="26" t="s">
        <v>2323</v>
      </c>
      <c r="C796" s="5" t="s">
        <v>16</v>
      </c>
      <c r="D796" s="9">
        <v>0.06</v>
      </c>
      <c r="E796" s="4" t="s">
        <v>5367</v>
      </c>
      <c r="F796" s="4" t="s">
        <v>5367</v>
      </c>
      <c r="G796" s="4" t="s">
        <v>5367</v>
      </c>
      <c r="H796" s="4" t="s">
        <v>5367</v>
      </c>
    </row>
    <row r="797" spans="1:8" s="3" customFormat="1" x14ac:dyDescent="0.3">
      <c r="A797" s="6" t="s">
        <v>2322</v>
      </c>
      <c r="B797" s="26" t="s">
        <v>2321</v>
      </c>
      <c r="C797" s="5" t="s">
        <v>16</v>
      </c>
      <c r="D797" s="4">
        <v>0.56000000000000005</v>
      </c>
      <c r="E797" s="4" t="s">
        <v>5367</v>
      </c>
      <c r="F797" s="4" t="s">
        <v>5367</v>
      </c>
      <c r="G797" s="4" t="s">
        <v>5367</v>
      </c>
      <c r="H797" s="4" t="s">
        <v>5367</v>
      </c>
    </row>
    <row r="798" spans="1:8" s="3" customFormat="1" x14ac:dyDescent="0.3">
      <c r="A798" s="6" t="s">
        <v>2320</v>
      </c>
      <c r="B798" s="26" t="s">
        <v>2319</v>
      </c>
      <c r="C798" s="5" t="s">
        <v>16</v>
      </c>
      <c r="D798" s="4">
        <v>0.86</v>
      </c>
      <c r="E798" s="4" t="s">
        <v>5367</v>
      </c>
      <c r="F798" s="4" t="s">
        <v>5367</v>
      </c>
      <c r="G798" s="4" t="s">
        <v>5367</v>
      </c>
      <c r="H798" s="4" t="s">
        <v>5367</v>
      </c>
    </row>
    <row r="799" spans="1:8" s="3" customFormat="1" x14ac:dyDescent="0.3">
      <c r="A799" s="6" t="s">
        <v>2318</v>
      </c>
      <c r="B799" s="26" t="s">
        <v>2317</v>
      </c>
      <c r="C799" s="5" t="s">
        <v>16</v>
      </c>
      <c r="D799" s="9">
        <v>0.21</v>
      </c>
      <c r="E799" s="4" t="s">
        <v>5367</v>
      </c>
      <c r="F799" s="4" t="s">
        <v>5367</v>
      </c>
      <c r="G799" s="4" t="s">
        <v>5367</v>
      </c>
      <c r="H799" s="4" t="s">
        <v>5367</v>
      </c>
    </row>
    <row r="800" spans="1:8" s="3" customFormat="1" x14ac:dyDescent="0.3">
      <c r="A800" s="6" t="s">
        <v>2316</v>
      </c>
      <c r="B800" s="26" t="s">
        <v>2315</v>
      </c>
      <c r="C800" s="5" t="s">
        <v>16</v>
      </c>
      <c r="D800" s="4">
        <v>0.17</v>
      </c>
      <c r="E800" s="4" t="s">
        <v>5367</v>
      </c>
      <c r="F800" s="4" t="s">
        <v>5367</v>
      </c>
      <c r="G800" s="4" t="s">
        <v>5367</v>
      </c>
      <c r="H800" s="4" t="s">
        <v>5367</v>
      </c>
    </row>
    <row r="801" spans="1:8" s="3" customFormat="1" x14ac:dyDescent="0.3">
      <c r="A801" s="6" t="s">
        <v>2314</v>
      </c>
      <c r="B801" s="26" t="s">
        <v>2313</v>
      </c>
      <c r="C801" s="5" t="s">
        <v>16</v>
      </c>
      <c r="D801" s="9">
        <v>108.37</v>
      </c>
      <c r="E801" s="4" t="s">
        <v>5367</v>
      </c>
      <c r="F801" s="4" t="s">
        <v>5367</v>
      </c>
      <c r="G801" s="4" t="s">
        <v>5367</v>
      </c>
      <c r="H801" s="4" t="s">
        <v>5367</v>
      </c>
    </row>
    <row r="802" spans="1:8" s="3" customFormat="1" x14ac:dyDescent="0.3">
      <c r="A802" s="6" t="s">
        <v>2312</v>
      </c>
      <c r="B802" s="26" t="s">
        <v>2311</v>
      </c>
      <c r="C802" s="5" t="s">
        <v>16</v>
      </c>
      <c r="D802" s="4" t="s">
        <v>5367</v>
      </c>
      <c r="E802" s="4" t="s">
        <v>5367</v>
      </c>
      <c r="F802" s="4" t="s">
        <v>5367</v>
      </c>
      <c r="G802" s="9">
        <v>13.34</v>
      </c>
      <c r="H802" s="4" t="s">
        <v>5367</v>
      </c>
    </row>
    <row r="803" spans="1:8" s="3" customFormat="1" x14ac:dyDescent="0.3">
      <c r="A803" s="6" t="s">
        <v>2310</v>
      </c>
      <c r="B803" s="26" t="s">
        <v>2309</v>
      </c>
      <c r="C803" s="5" t="s">
        <v>16</v>
      </c>
      <c r="D803" s="4">
        <v>26.42</v>
      </c>
      <c r="E803" s="4" t="s">
        <v>5367</v>
      </c>
      <c r="F803" s="4" t="s">
        <v>5367</v>
      </c>
      <c r="G803" s="4" t="s">
        <v>5367</v>
      </c>
      <c r="H803" s="4" t="s">
        <v>5367</v>
      </c>
    </row>
    <row r="804" spans="1:8" s="3" customFormat="1" x14ac:dyDescent="0.3">
      <c r="A804" s="6" t="s">
        <v>2308</v>
      </c>
      <c r="B804" s="26" t="s">
        <v>2307</v>
      </c>
      <c r="C804" s="5" t="s">
        <v>16</v>
      </c>
      <c r="D804" s="4">
        <v>44.58</v>
      </c>
      <c r="E804" s="4" t="s">
        <v>5367</v>
      </c>
      <c r="F804" s="4" t="s">
        <v>5367</v>
      </c>
      <c r="G804" s="4" t="s">
        <v>5367</v>
      </c>
      <c r="H804" s="4" t="s">
        <v>5367</v>
      </c>
    </row>
    <row r="805" spans="1:8" s="3" customFormat="1" x14ac:dyDescent="0.3">
      <c r="A805" s="6" t="s">
        <v>2306</v>
      </c>
      <c r="B805" s="26" t="s">
        <v>2305</v>
      </c>
      <c r="C805" s="5" t="s">
        <v>16</v>
      </c>
      <c r="D805" s="4">
        <v>24.12</v>
      </c>
      <c r="E805" s="4" t="s">
        <v>5367</v>
      </c>
      <c r="F805" s="4" t="s">
        <v>5367</v>
      </c>
      <c r="G805" s="4" t="s">
        <v>5367</v>
      </c>
      <c r="H805" s="4" t="s">
        <v>5367</v>
      </c>
    </row>
    <row r="806" spans="1:8" s="3" customFormat="1" x14ac:dyDescent="0.3">
      <c r="A806" s="6" t="s">
        <v>2304</v>
      </c>
      <c r="B806" s="26" t="s">
        <v>2303</v>
      </c>
      <c r="C806" s="5" t="s">
        <v>16</v>
      </c>
      <c r="D806" s="4">
        <v>39.36</v>
      </c>
      <c r="E806" s="4" t="s">
        <v>5367</v>
      </c>
      <c r="F806" s="4" t="s">
        <v>5367</v>
      </c>
      <c r="G806" s="4" t="s">
        <v>5367</v>
      </c>
      <c r="H806" s="4" t="s">
        <v>5367</v>
      </c>
    </row>
    <row r="807" spans="1:8" s="3" customFormat="1" x14ac:dyDescent="0.3">
      <c r="A807" s="6" t="s">
        <v>2302</v>
      </c>
      <c r="B807" s="26" t="s">
        <v>2301</v>
      </c>
      <c r="C807" s="5" t="s">
        <v>16</v>
      </c>
      <c r="D807" s="4">
        <v>35.54</v>
      </c>
      <c r="E807" s="4" t="s">
        <v>5367</v>
      </c>
      <c r="F807" s="4" t="s">
        <v>5367</v>
      </c>
      <c r="G807" s="4" t="s">
        <v>5367</v>
      </c>
      <c r="H807" s="4" t="s">
        <v>5367</v>
      </c>
    </row>
    <row r="808" spans="1:8" s="3" customFormat="1" x14ac:dyDescent="0.3">
      <c r="A808" s="6" t="s">
        <v>2300</v>
      </c>
      <c r="B808" s="26" t="s">
        <v>2299</v>
      </c>
      <c r="C808" s="5" t="s">
        <v>16</v>
      </c>
      <c r="D808" s="4">
        <v>40.81</v>
      </c>
      <c r="E808" s="4" t="s">
        <v>5367</v>
      </c>
      <c r="F808" s="4" t="s">
        <v>5367</v>
      </c>
      <c r="G808" s="4" t="s">
        <v>5367</v>
      </c>
      <c r="H808" s="4" t="s">
        <v>5367</v>
      </c>
    </row>
    <row r="809" spans="1:8" s="3" customFormat="1" x14ac:dyDescent="0.3">
      <c r="A809" s="6" t="s">
        <v>2298</v>
      </c>
      <c r="B809" s="26" t="s">
        <v>2297</v>
      </c>
      <c r="C809" s="5" t="s">
        <v>16</v>
      </c>
      <c r="D809" s="4">
        <v>54.56</v>
      </c>
      <c r="E809" s="4" t="s">
        <v>5367</v>
      </c>
      <c r="F809" s="4" t="s">
        <v>5367</v>
      </c>
      <c r="G809" s="4" t="s">
        <v>5367</v>
      </c>
      <c r="H809" s="4" t="s">
        <v>5367</v>
      </c>
    </row>
    <row r="810" spans="1:8" s="3" customFormat="1" x14ac:dyDescent="0.3">
      <c r="A810" s="6" t="s">
        <v>2296</v>
      </c>
      <c r="B810" s="26" t="s">
        <v>2295</v>
      </c>
      <c r="C810" s="5" t="s">
        <v>16</v>
      </c>
      <c r="D810" s="4">
        <v>44.58</v>
      </c>
      <c r="E810" s="4" t="s">
        <v>5367</v>
      </c>
      <c r="F810" s="4" t="s">
        <v>5367</v>
      </c>
      <c r="G810" s="4" t="s">
        <v>5367</v>
      </c>
      <c r="H810" s="4" t="s">
        <v>5367</v>
      </c>
    </row>
    <row r="811" spans="1:8" s="3" customFormat="1" x14ac:dyDescent="0.3">
      <c r="A811" s="6" t="s">
        <v>2294</v>
      </c>
      <c r="B811" s="26" t="s">
        <v>2293</v>
      </c>
      <c r="C811" s="5" t="s">
        <v>16</v>
      </c>
      <c r="D811" s="4">
        <v>4.7300000000000004</v>
      </c>
      <c r="E811" s="4" t="s">
        <v>5367</v>
      </c>
      <c r="F811" s="4" t="s">
        <v>5367</v>
      </c>
      <c r="G811" s="4" t="s">
        <v>5367</v>
      </c>
      <c r="H811" s="4" t="s">
        <v>5367</v>
      </c>
    </row>
    <row r="812" spans="1:8" s="3" customFormat="1" x14ac:dyDescent="0.3">
      <c r="A812" s="6" t="s">
        <v>2292</v>
      </c>
      <c r="B812" s="26" t="s">
        <v>2291</v>
      </c>
      <c r="C812" s="5" t="s">
        <v>16</v>
      </c>
      <c r="D812" s="4">
        <v>2.2000000000000002</v>
      </c>
      <c r="E812" s="4" t="s">
        <v>5367</v>
      </c>
      <c r="F812" s="4" t="s">
        <v>5367</v>
      </c>
      <c r="G812" s="4" t="s">
        <v>5367</v>
      </c>
      <c r="H812" s="4" t="s">
        <v>5367</v>
      </c>
    </row>
    <row r="813" spans="1:8" s="3" customFormat="1" x14ac:dyDescent="0.3">
      <c r="A813" s="6" t="s">
        <v>2290</v>
      </c>
      <c r="B813" s="26" t="s">
        <v>2289</v>
      </c>
      <c r="C813" s="5" t="s">
        <v>16</v>
      </c>
      <c r="D813" s="4">
        <v>2</v>
      </c>
      <c r="E813" s="4" t="s">
        <v>5367</v>
      </c>
      <c r="F813" s="4" t="s">
        <v>5367</v>
      </c>
      <c r="G813" s="4" t="s">
        <v>5367</v>
      </c>
      <c r="H813" s="4" t="s">
        <v>5367</v>
      </c>
    </row>
    <row r="814" spans="1:8" s="3" customFormat="1" x14ac:dyDescent="0.3">
      <c r="A814" s="6" t="s">
        <v>2288</v>
      </c>
      <c r="B814" s="26" t="s">
        <v>2287</v>
      </c>
      <c r="C814" s="5" t="s">
        <v>16</v>
      </c>
      <c r="D814" s="4">
        <v>3.28</v>
      </c>
      <c r="E814" s="4" t="s">
        <v>5367</v>
      </c>
      <c r="F814" s="4" t="s">
        <v>5367</v>
      </c>
      <c r="G814" s="4" t="s">
        <v>5367</v>
      </c>
      <c r="H814" s="4" t="s">
        <v>5367</v>
      </c>
    </row>
    <row r="815" spans="1:8" s="3" customFormat="1" x14ac:dyDescent="0.3">
      <c r="A815" s="6" t="s">
        <v>2286</v>
      </c>
      <c r="B815" s="26" t="s">
        <v>2285</v>
      </c>
      <c r="C815" s="5" t="s">
        <v>16</v>
      </c>
      <c r="D815" s="9">
        <v>0.45</v>
      </c>
      <c r="E815" s="4" t="s">
        <v>5367</v>
      </c>
      <c r="F815" s="4" t="s">
        <v>5367</v>
      </c>
      <c r="G815" s="4" t="s">
        <v>5367</v>
      </c>
      <c r="H815" s="4" t="s">
        <v>5367</v>
      </c>
    </row>
    <row r="816" spans="1:8" s="3" customFormat="1" x14ac:dyDescent="0.3">
      <c r="A816" s="6" t="s">
        <v>2284</v>
      </c>
      <c r="B816" s="26" t="s">
        <v>2283</v>
      </c>
      <c r="C816" s="5" t="s">
        <v>16</v>
      </c>
      <c r="D816" s="9">
        <v>2.3199999999999998</v>
      </c>
      <c r="E816" s="4" t="s">
        <v>5367</v>
      </c>
      <c r="F816" s="4" t="s">
        <v>5367</v>
      </c>
      <c r="G816" s="4" t="s">
        <v>5367</v>
      </c>
      <c r="H816" s="4" t="s">
        <v>5367</v>
      </c>
    </row>
    <row r="817" spans="1:8" s="3" customFormat="1" x14ac:dyDescent="0.3">
      <c r="A817" s="6" t="s">
        <v>2282</v>
      </c>
      <c r="B817" s="26" t="s">
        <v>2281</v>
      </c>
      <c r="C817" s="5" t="s">
        <v>16</v>
      </c>
      <c r="D817" s="4" t="s">
        <v>5367</v>
      </c>
      <c r="E817" s="4" t="s">
        <v>5367</v>
      </c>
      <c r="F817" s="4" t="s">
        <v>5367</v>
      </c>
      <c r="G817" s="4" t="s">
        <v>5367</v>
      </c>
      <c r="H817" s="4" t="s">
        <v>5367</v>
      </c>
    </row>
    <row r="818" spans="1:8" s="3" customFormat="1" x14ac:dyDescent="0.3">
      <c r="A818" s="6" t="s">
        <v>2280</v>
      </c>
      <c r="B818" s="26" t="s">
        <v>2279</v>
      </c>
      <c r="C818" s="5" t="s">
        <v>16</v>
      </c>
      <c r="D818" s="4" t="s">
        <v>5367</v>
      </c>
      <c r="E818" s="4" t="s">
        <v>5367</v>
      </c>
      <c r="F818" s="4" t="s">
        <v>5367</v>
      </c>
      <c r="G818" s="4" t="s">
        <v>5367</v>
      </c>
      <c r="H818" s="9">
        <v>3.6</v>
      </c>
    </row>
    <row r="819" spans="1:8" s="3" customFormat="1" x14ac:dyDescent="0.3">
      <c r="A819" s="6" t="s">
        <v>2278</v>
      </c>
      <c r="B819" s="26" t="s">
        <v>2277</v>
      </c>
      <c r="C819" s="5" t="s">
        <v>16</v>
      </c>
      <c r="D819" s="9">
        <v>1.56</v>
      </c>
      <c r="E819" s="4" t="s">
        <v>5367</v>
      </c>
      <c r="F819" s="4" t="s">
        <v>5367</v>
      </c>
      <c r="G819" s="4" t="s">
        <v>5367</v>
      </c>
      <c r="H819" s="4" t="s">
        <v>5367</v>
      </c>
    </row>
    <row r="820" spans="1:8" s="3" customFormat="1" x14ac:dyDescent="0.3">
      <c r="A820" s="6" t="s">
        <v>2276</v>
      </c>
      <c r="B820" s="26" t="s">
        <v>2270</v>
      </c>
      <c r="C820" s="5" t="s">
        <v>16</v>
      </c>
      <c r="D820" s="9">
        <v>1.34</v>
      </c>
      <c r="E820" s="4" t="s">
        <v>5367</v>
      </c>
      <c r="F820" s="4" t="s">
        <v>5367</v>
      </c>
      <c r="G820" s="4" t="s">
        <v>5367</v>
      </c>
      <c r="H820" s="4" t="s">
        <v>5367</v>
      </c>
    </row>
    <row r="821" spans="1:8" s="3" customFormat="1" x14ac:dyDescent="0.3">
      <c r="A821" s="6" t="s">
        <v>2275</v>
      </c>
      <c r="B821" s="26" t="s">
        <v>2274</v>
      </c>
      <c r="C821" s="5" t="s">
        <v>16</v>
      </c>
      <c r="D821" s="9">
        <v>7.63</v>
      </c>
      <c r="E821" s="4" t="s">
        <v>5367</v>
      </c>
      <c r="F821" s="4" t="s">
        <v>5367</v>
      </c>
      <c r="G821" s="4" t="s">
        <v>5367</v>
      </c>
      <c r="H821" s="4" t="s">
        <v>5367</v>
      </c>
    </row>
    <row r="822" spans="1:8" s="3" customFormat="1" x14ac:dyDescent="0.3">
      <c r="A822" s="6" t="s">
        <v>2273</v>
      </c>
      <c r="B822" s="26" t="s">
        <v>2272</v>
      </c>
      <c r="C822" s="5" t="s">
        <v>16</v>
      </c>
      <c r="D822" s="9">
        <v>6.61</v>
      </c>
      <c r="E822" s="4" t="s">
        <v>5367</v>
      </c>
      <c r="F822" s="4" t="s">
        <v>5367</v>
      </c>
      <c r="G822" s="4" t="s">
        <v>5367</v>
      </c>
      <c r="H822" s="4" t="s">
        <v>5367</v>
      </c>
    </row>
    <row r="823" spans="1:8" s="3" customFormat="1" x14ac:dyDescent="0.3">
      <c r="A823" s="6" t="s">
        <v>2271</v>
      </c>
      <c r="B823" s="26" t="s">
        <v>2270</v>
      </c>
      <c r="C823" s="5" t="s">
        <v>16</v>
      </c>
      <c r="D823" s="9">
        <v>1.05</v>
      </c>
      <c r="E823" s="4" t="s">
        <v>5367</v>
      </c>
      <c r="F823" s="4" t="s">
        <v>5367</v>
      </c>
      <c r="G823" s="4" t="s">
        <v>5367</v>
      </c>
      <c r="H823" s="4" t="s">
        <v>5367</v>
      </c>
    </row>
    <row r="824" spans="1:8" s="3" customFormat="1" x14ac:dyDescent="0.3">
      <c r="A824" s="6" t="s">
        <v>2269</v>
      </c>
      <c r="B824" s="26" t="s">
        <v>2268</v>
      </c>
      <c r="C824" s="5" t="s">
        <v>16</v>
      </c>
      <c r="D824" s="9">
        <v>0.53</v>
      </c>
      <c r="E824" s="4" t="s">
        <v>5367</v>
      </c>
      <c r="F824" s="4" t="s">
        <v>5367</v>
      </c>
      <c r="G824" s="4" t="s">
        <v>5367</v>
      </c>
      <c r="H824" s="4" t="s">
        <v>5367</v>
      </c>
    </row>
    <row r="825" spans="1:8" s="3" customFormat="1" x14ac:dyDescent="0.3">
      <c r="A825" s="6" t="s">
        <v>2267</v>
      </c>
      <c r="B825" s="26" t="s">
        <v>2266</v>
      </c>
      <c r="C825" s="5" t="s">
        <v>16</v>
      </c>
      <c r="D825" s="9">
        <v>1.75</v>
      </c>
      <c r="E825" s="4" t="s">
        <v>5367</v>
      </c>
      <c r="F825" s="4" t="s">
        <v>5367</v>
      </c>
      <c r="G825" s="4" t="s">
        <v>5367</v>
      </c>
      <c r="H825" s="4" t="s">
        <v>5367</v>
      </c>
    </row>
    <row r="826" spans="1:8" s="3" customFormat="1" x14ac:dyDescent="0.3">
      <c r="A826" s="6" t="s">
        <v>2265</v>
      </c>
      <c r="B826" s="26" t="s">
        <v>2264</v>
      </c>
      <c r="C826" s="5" t="s">
        <v>16</v>
      </c>
      <c r="D826" s="9">
        <v>3.74</v>
      </c>
      <c r="E826" s="4" t="s">
        <v>5367</v>
      </c>
      <c r="F826" s="4" t="s">
        <v>5367</v>
      </c>
      <c r="G826" s="4" t="s">
        <v>5367</v>
      </c>
      <c r="H826" s="4" t="s">
        <v>5367</v>
      </c>
    </row>
    <row r="827" spans="1:8" s="3" customFormat="1" x14ac:dyDescent="0.3">
      <c r="A827" s="6" t="s">
        <v>2263</v>
      </c>
      <c r="B827" s="26" t="s">
        <v>2262</v>
      </c>
      <c r="C827" s="5" t="s">
        <v>16</v>
      </c>
      <c r="D827" s="9">
        <v>0.4</v>
      </c>
      <c r="E827" s="4" t="s">
        <v>5367</v>
      </c>
      <c r="F827" s="4" t="s">
        <v>5367</v>
      </c>
      <c r="G827" s="4" t="s">
        <v>5367</v>
      </c>
      <c r="H827" s="4" t="s">
        <v>5367</v>
      </c>
    </row>
    <row r="828" spans="1:8" s="3" customFormat="1" x14ac:dyDescent="0.3">
      <c r="A828" s="6" t="s">
        <v>3851</v>
      </c>
      <c r="B828" s="26" t="s">
        <v>3852</v>
      </c>
      <c r="C828" s="5" t="s">
        <v>16</v>
      </c>
      <c r="D828" s="9">
        <v>11.13</v>
      </c>
      <c r="E828" s="4" t="s">
        <v>5367</v>
      </c>
      <c r="F828" s="4" t="s">
        <v>5367</v>
      </c>
      <c r="G828" s="4" t="s">
        <v>5367</v>
      </c>
      <c r="H828" s="4" t="s">
        <v>5367</v>
      </c>
    </row>
    <row r="829" spans="1:8" s="3" customFormat="1" x14ac:dyDescent="0.3">
      <c r="A829" s="6" t="s">
        <v>2261</v>
      </c>
      <c r="B829" s="26" t="s">
        <v>2260</v>
      </c>
      <c r="C829" s="5" t="s">
        <v>16</v>
      </c>
      <c r="D829" s="9">
        <v>9.43</v>
      </c>
      <c r="E829" s="4" t="s">
        <v>5367</v>
      </c>
      <c r="F829" s="4" t="s">
        <v>5367</v>
      </c>
      <c r="G829" s="4" t="s">
        <v>5367</v>
      </c>
      <c r="H829" s="4" t="s">
        <v>5367</v>
      </c>
    </row>
    <row r="830" spans="1:8" s="3" customFormat="1" x14ac:dyDescent="0.3">
      <c r="A830" s="6" t="s">
        <v>2259</v>
      </c>
      <c r="B830" s="26" t="s">
        <v>2258</v>
      </c>
      <c r="C830" s="5" t="s">
        <v>16</v>
      </c>
      <c r="D830" s="9">
        <v>9.06</v>
      </c>
      <c r="E830" s="4" t="s">
        <v>5367</v>
      </c>
      <c r="F830" s="4" t="s">
        <v>5367</v>
      </c>
      <c r="G830" s="4" t="s">
        <v>5367</v>
      </c>
      <c r="H830" s="4" t="s">
        <v>5367</v>
      </c>
    </row>
    <row r="831" spans="1:8" s="3" customFormat="1" x14ac:dyDescent="0.3">
      <c r="A831" s="6" t="s">
        <v>2257</v>
      </c>
      <c r="B831" s="26" t="s">
        <v>2256</v>
      </c>
      <c r="C831" s="5" t="s">
        <v>16</v>
      </c>
      <c r="D831" s="9">
        <v>8.9700000000000006</v>
      </c>
      <c r="E831" s="4" t="s">
        <v>5367</v>
      </c>
      <c r="F831" s="4" t="s">
        <v>5367</v>
      </c>
      <c r="G831" s="4" t="s">
        <v>5367</v>
      </c>
      <c r="H831" s="4" t="s">
        <v>5367</v>
      </c>
    </row>
    <row r="832" spans="1:8" s="3" customFormat="1" x14ac:dyDescent="0.3">
      <c r="A832" s="6" t="s">
        <v>2255</v>
      </c>
      <c r="B832" s="26" t="s">
        <v>2254</v>
      </c>
      <c r="C832" s="5" t="s">
        <v>16</v>
      </c>
      <c r="D832" s="9">
        <v>3.74</v>
      </c>
      <c r="E832" s="4" t="s">
        <v>5367</v>
      </c>
      <c r="F832" s="4" t="s">
        <v>5367</v>
      </c>
      <c r="G832" s="4" t="s">
        <v>5367</v>
      </c>
      <c r="H832" s="4" t="s">
        <v>5367</v>
      </c>
    </row>
    <row r="833" spans="1:8" s="3" customFormat="1" x14ac:dyDescent="0.3">
      <c r="A833" s="6" t="s">
        <v>2253</v>
      </c>
      <c r="B833" s="26" t="s">
        <v>2252</v>
      </c>
      <c r="C833" s="5" t="s">
        <v>16</v>
      </c>
      <c r="D833" s="4" t="s">
        <v>5367</v>
      </c>
      <c r="E833" s="4" t="s">
        <v>5367</v>
      </c>
      <c r="F833" s="4" t="s">
        <v>5367</v>
      </c>
      <c r="G833" s="4" t="s">
        <v>5367</v>
      </c>
      <c r="H833" s="9">
        <v>3.33</v>
      </c>
    </row>
    <row r="834" spans="1:8" s="3" customFormat="1" x14ac:dyDescent="0.3">
      <c r="A834" s="6" t="s">
        <v>2251</v>
      </c>
      <c r="B834" s="26" t="s">
        <v>2250</v>
      </c>
      <c r="C834" s="5" t="s">
        <v>16</v>
      </c>
      <c r="D834" s="9">
        <v>16.16</v>
      </c>
      <c r="E834" s="4" t="s">
        <v>5367</v>
      </c>
      <c r="F834" s="4" t="s">
        <v>5367</v>
      </c>
      <c r="G834" s="4" t="s">
        <v>5367</v>
      </c>
      <c r="H834" s="4" t="s">
        <v>5367</v>
      </c>
    </row>
    <row r="835" spans="1:8" s="3" customFormat="1" x14ac:dyDescent="0.3">
      <c r="A835" s="6" t="s">
        <v>2249</v>
      </c>
      <c r="B835" s="26" t="s">
        <v>2248</v>
      </c>
      <c r="C835" s="5" t="s">
        <v>16</v>
      </c>
      <c r="D835" s="9">
        <v>18.79</v>
      </c>
      <c r="E835" s="4" t="s">
        <v>5367</v>
      </c>
      <c r="F835" s="4" t="s">
        <v>5367</v>
      </c>
      <c r="G835" s="4" t="s">
        <v>5367</v>
      </c>
      <c r="H835" s="4" t="s">
        <v>5367</v>
      </c>
    </row>
    <row r="836" spans="1:8" s="3" customFormat="1" x14ac:dyDescent="0.3">
      <c r="A836" s="6" t="s">
        <v>2247</v>
      </c>
      <c r="B836" s="26" t="s">
        <v>2246</v>
      </c>
      <c r="C836" s="5" t="s">
        <v>16</v>
      </c>
      <c r="D836" s="9">
        <v>7.36</v>
      </c>
      <c r="E836" s="4" t="s">
        <v>5367</v>
      </c>
      <c r="F836" s="4" t="s">
        <v>5367</v>
      </c>
      <c r="G836" s="4" t="s">
        <v>5367</v>
      </c>
      <c r="H836" s="4" t="s">
        <v>5367</v>
      </c>
    </row>
    <row r="837" spans="1:8" s="3" customFormat="1" x14ac:dyDescent="0.3">
      <c r="A837" s="6" t="s">
        <v>2245</v>
      </c>
      <c r="B837" s="26" t="s">
        <v>2235</v>
      </c>
      <c r="C837" s="5" t="s">
        <v>16</v>
      </c>
      <c r="D837" s="9">
        <v>0.67</v>
      </c>
      <c r="E837" s="4" t="s">
        <v>5367</v>
      </c>
      <c r="F837" s="4" t="s">
        <v>5367</v>
      </c>
      <c r="G837" s="4" t="s">
        <v>5367</v>
      </c>
      <c r="H837" s="4" t="s">
        <v>5367</v>
      </c>
    </row>
    <row r="838" spans="1:8" s="3" customFormat="1" x14ac:dyDescent="0.3">
      <c r="A838" s="6" t="s">
        <v>2244</v>
      </c>
      <c r="B838" s="26" t="s">
        <v>2235</v>
      </c>
      <c r="C838" s="5" t="s">
        <v>16</v>
      </c>
      <c r="D838" s="9">
        <v>0.67</v>
      </c>
      <c r="E838" s="4" t="s">
        <v>5367</v>
      </c>
      <c r="F838" s="4" t="s">
        <v>5367</v>
      </c>
      <c r="G838" s="4" t="s">
        <v>5367</v>
      </c>
      <c r="H838" s="4" t="s">
        <v>5367</v>
      </c>
    </row>
    <row r="839" spans="1:8" s="3" customFormat="1" x14ac:dyDescent="0.3">
      <c r="A839" s="6" t="s">
        <v>2243</v>
      </c>
      <c r="B839" s="26" t="s">
        <v>2242</v>
      </c>
      <c r="C839" s="5" t="s">
        <v>16</v>
      </c>
      <c r="D839" s="9">
        <v>2.2000000000000002</v>
      </c>
      <c r="E839" s="4" t="s">
        <v>5367</v>
      </c>
      <c r="F839" s="4" t="s">
        <v>5367</v>
      </c>
      <c r="G839" s="4" t="s">
        <v>5367</v>
      </c>
      <c r="H839" s="4" t="s">
        <v>5367</v>
      </c>
    </row>
    <row r="840" spans="1:8" s="3" customFormat="1" x14ac:dyDescent="0.3">
      <c r="A840" s="6" t="s">
        <v>2241</v>
      </c>
      <c r="B840" s="26" t="s">
        <v>2240</v>
      </c>
      <c r="C840" s="5" t="s">
        <v>16</v>
      </c>
      <c r="D840" s="9">
        <v>1.78</v>
      </c>
      <c r="E840" s="4" t="s">
        <v>5367</v>
      </c>
      <c r="F840" s="4" t="s">
        <v>5367</v>
      </c>
      <c r="G840" s="4" t="s">
        <v>5367</v>
      </c>
      <c r="H840" s="4" t="s">
        <v>5367</v>
      </c>
    </row>
    <row r="841" spans="1:8" s="3" customFormat="1" x14ac:dyDescent="0.3">
      <c r="A841" s="6" t="s">
        <v>2239</v>
      </c>
      <c r="B841" s="26" t="s">
        <v>2235</v>
      </c>
      <c r="C841" s="5" t="s">
        <v>16</v>
      </c>
      <c r="D841" s="9">
        <v>1.38</v>
      </c>
      <c r="E841" s="4" t="s">
        <v>5367</v>
      </c>
      <c r="F841" s="4" t="s">
        <v>5367</v>
      </c>
      <c r="G841" s="4" t="s">
        <v>5367</v>
      </c>
      <c r="H841" s="4" t="s">
        <v>5367</v>
      </c>
    </row>
    <row r="842" spans="1:8" s="3" customFormat="1" x14ac:dyDescent="0.3">
      <c r="A842" s="6" t="s">
        <v>2238</v>
      </c>
      <c r="B842" s="26" t="s">
        <v>2235</v>
      </c>
      <c r="C842" s="5" t="s">
        <v>16</v>
      </c>
      <c r="D842" s="9">
        <v>1.08</v>
      </c>
      <c r="E842" s="4" t="s">
        <v>5367</v>
      </c>
      <c r="F842" s="4" t="s">
        <v>5367</v>
      </c>
      <c r="G842" s="4" t="s">
        <v>5367</v>
      </c>
      <c r="H842" s="4" t="s">
        <v>5367</v>
      </c>
    </row>
    <row r="843" spans="1:8" s="3" customFormat="1" x14ac:dyDescent="0.3">
      <c r="A843" s="6" t="s">
        <v>2237</v>
      </c>
      <c r="B843" s="26" t="s">
        <v>2235</v>
      </c>
      <c r="C843" s="5" t="s">
        <v>16</v>
      </c>
      <c r="D843" s="9">
        <v>0.81</v>
      </c>
      <c r="E843" s="4" t="s">
        <v>5367</v>
      </c>
      <c r="F843" s="4" t="s">
        <v>5367</v>
      </c>
      <c r="G843" s="4" t="s">
        <v>5367</v>
      </c>
      <c r="H843" s="4" t="s">
        <v>5367</v>
      </c>
    </row>
    <row r="844" spans="1:8" s="3" customFormat="1" x14ac:dyDescent="0.3">
      <c r="A844" s="6" t="s">
        <v>2236</v>
      </c>
      <c r="B844" s="26" t="s">
        <v>2235</v>
      </c>
      <c r="C844" s="5" t="s">
        <v>16</v>
      </c>
      <c r="D844" s="9">
        <v>0.65</v>
      </c>
      <c r="E844" s="4" t="s">
        <v>5367</v>
      </c>
      <c r="F844" s="4" t="s">
        <v>5367</v>
      </c>
      <c r="G844" s="4" t="s">
        <v>5367</v>
      </c>
      <c r="H844" s="4" t="s">
        <v>5367</v>
      </c>
    </row>
    <row r="845" spans="1:8" s="3" customFormat="1" x14ac:dyDescent="0.3">
      <c r="A845" s="6" t="s">
        <v>2234</v>
      </c>
      <c r="B845" s="26" t="s">
        <v>2233</v>
      </c>
      <c r="C845" s="5" t="s">
        <v>16</v>
      </c>
      <c r="D845" s="9">
        <v>10.7</v>
      </c>
      <c r="E845" s="4" t="s">
        <v>5367</v>
      </c>
      <c r="F845" s="4" t="s">
        <v>5367</v>
      </c>
      <c r="G845" s="4" t="s">
        <v>5367</v>
      </c>
      <c r="H845" s="4" t="s">
        <v>5367</v>
      </c>
    </row>
    <row r="846" spans="1:8" s="3" customFormat="1" x14ac:dyDescent="0.3">
      <c r="A846" s="6" t="s">
        <v>2232</v>
      </c>
      <c r="B846" s="26" t="s">
        <v>2231</v>
      </c>
      <c r="C846" s="5" t="s">
        <v>16</v>
      </c>
      <c r="D846" s="9">
        <v>10.7</v>
      </c>
      <c r="E846" s="4" t="s">
        <v>5367</v>
      </c>
      <c r="F846" s="4" t="s">
        <v>5367</v>
      </c>
      <c r="G846" s="4" t="s">
        <v>5367</v>
      </c>
      <c r="H846" s="4" t="s">
        <v>5367</v>
      </c>
    </row>
    <row r="847" spans="1:8" s="3" customFormat="1" x14ac:dyDescent="0.3">
      <c r="A847" s="6" t="s">
        <v>2230</v>
      </c>
      <c r="B847" s="26" t="s">
        <v>2229</v>
      </c>
      <c r="C847" s="5" t="s">
        <v>16</v>
      </c>
      <c r="D847" s="9">
        <v>168.9</v>
      </c>
      <c r="E847" s="4" t="s">
        <v>5367</v>
      </c>
      <c r="F847" s="4" t="s">
        <v>5367</v>
      </c>
      <c r="G847" s="4" t="s">
        <v>5367</v>
      </c>
      <c r="H847" s="4" t="s">
        <v>5367</v>
      </c>
    </row>
    <row r="848" spans="1:8" s="3" customFormat="1" x14ac:dyDescent="0.3">
      <c r="A848" s="6" t="s">
        <v>2228</v>
      </c>
      <c r="B848" s="26" t="s">
        <v>2227</v>
      </c>
      <c r="C848" s="5" t="s">
        <v>16</v>
      </c>
      <c r="D848" s="9">
        <v>3.01</v>
      </c>
      <c r="E848" s="4" t="s">
        <v>5367</v>
      </c>
      <c r="F848" s="4" t="s">
        <v>5367</v>
      </c>
      <c r="G848" s="4" t="s">
        <v>5367</v>
      </c>
      <c r="H848" s="4" t="s">
        <v>5367</v>
      </c>
    </row>
    <row r="849" spans="1:8" s="3" customFormat="1" x14ac:dyDescent="0.3">
      <c r="A849" s="6" t="s">
        <v>2226</v>
      </c>
      <c r="B849" s="26" t="s">
        <v>2225</v>
      </c>
      <c r="C849" s="5" t="s">
        <v>16</v>
      </c>
      <c r="D849" s="9">
        <v>32.369999999999997</v>
      </c>
      <c r="E849" s="4" t="s">
        <v>5367</v>
      </c>
      <c r="F849" s="4" t="s">
        <v>5367</v>
      </c>
      <c r="G849" s="4" t="s">
        <v>5367</v>
      </c>
      <c r="H849" s="4" t="s">
        <v>5367</v>
      </c>
    </row>
    <row r="850" spans="1:8" s="3" customFormat="1" x14ac:dyDescent="0.3">
      <c r="A850" s="6" t="s">
        <v>2224</v>
      </c>
      <c r="B850" s="26" t="s">
        <v>2223</v>
      </c>
      <c r="C850" s="5" t="s">
        <v>16</v>
      </c>
      <c r="D850" s="9">
        <v>19.04</v>
      </c>
      <c r="E850" s="4" t="s">
        <v>5367</v>
      </c>
      <c r="F850" s="4" t="s">
        <v>5367</v>
      </c>
      <c r="G850" s="4" t="s">
        <v>5367</v>
      </c>
      <c r="H850" s="4" t="s">
        <v>5367</v>
      </c>
    </row>
    <row r="851" spans="1:8" s="3" customFormat="1" x14ac:dyDescent="0.3">
      <c r="A851" s="6" t="s">
        <v>2222</v>
      </c>
      <c r="B851" s="26" t="s">
        <v>2221</v>
      </c>
      <c r="C851" s="5" t="s">
        <v>16</v>
      </c>
      <c r="D851" s="4" t="s">
        <v>5367</v>
      </c>
      <c r="E851" s="4" t="s">
        <v>5367</v>
      </c>
      <c r="F851" s="4" t="s">
        <v>5367</v>
      </c>
      <c r="G851" s="4" t="s">
        <v>5367</v>
      </c>
      <c r="H851" s="4">
        <v>0.57999999999999996</v>
      </c>
    </row>
    <row r="852" spans="1:8" s="3" customFormat="1" x14ac:dyDescent="0.3">
      <c r="A852" s="6" t="s">
        <v>3514</v>
      </c>
      <c r="B852" s="26" t="s">
        <v>3513</v>
      </c>
      <c r="C852" s="5" t="s">
        <v>10</v>
      </c>
      <c r="D852" s="9">
        <v>0.45</v>
      </c>
      <c r="E852" s="4" t="s">
        <v>5367</v>
      </c>
      <c r="F852" s="4" t="s">
        <v>5367</v>
      </c>
      <c r="G852" s="4" t="s">
        <v>5367</v>
      </c>
      <c r="H852" s="4" t="s">
        <v>5367</v>
      </c>
    </row>
    <row r="853" spans="1:8" s="3" customFormat="1" x14ac:dyDescent="0.3">
      <c r="A853" s="6" t="s">
        <v>3512</v>
      </c>
      <c r="B853" s="26" t="s">
        <v>3873</v>
      </c>
      <c r="C853" s="5" t="s">
        <v>10</v>
      </c>
      <c r="D853" s="4">
        <v>1.38</v>
      </c>
      <c r="E853" s="4" t="s">
        <v>5367</v>
      </c>
      <c r="F853" s="4" t="s">
        <v>5367</v>
      </c>
      <c r="G853" s="4" t="s">
        <v>5367</v>
      </c>
      <c r="H853" s="4" t="s">
        <v>5367</v>
      </c>
    </row>
    <row r="854" spans="1:8" s="3" customFormat="1" x14ac:dyDescent="0.3">
      <c r="A854" s="6" t="s">
        <v>3511</v>
      </c>
      <c r="B854" s="26" t="s">
        <v>3510</v>
      </c>
      <c r="C854" s="5" t="s">
        <v>10</v>
      </c>
      <c r="D854" s="4">
        <v>1.1599999999999999</v>
      </c>
      <c r="E854" s="4" t="s">
        <v>5367</v>
      </c>
      <c r="F854" s="4" t="s">
        <v>5367</v>
      </c>
      <c r="G854" s="4" t="s">
        <v>5367</v>
      </c>
      <c r="H854" s="4" t="s">
        <v>5367</v>
      </c>
    </row>
    <row r="855" spans="1:8" s="3" customFormat="1" x14ac:dyDescent="0.3">
      <c r="A855" s="6" t="s">
        <v>3509</v>
      </c>
      <c r="B855" s="26" t="s">
        <v>3508</v>
      </c>
      <c r="C855" s="5" t="s">
        <v>10</v>
      </c>
      <c r="D855" s="4">
        <v>1.1299999999999999</v>
      </c>
      <c r="E855" s="4" t="s">
        <v>5367</v>
      </c>
      <c r="F855" s="4" t="s">
        <v>5367</v>
      </c>
      <c r="G855" s="4" t="s">
        <v>5367</v>
      </c>
      <c r="H855" s="4" t="s">
        <v>5367</v>
      </c>
    </row>
    <row r="856" spans="1:8" s="3" customFormat="1" x14ac:dyDescent="0.3">
      <c r="A856" s="6" t="s">
        <v>3507</v>
      </c>
      <c r="B856" s="26" t="s">
        <v>3506</v>
      </c>
      <c r="C856" s="5" t="s">
        <v>10</v>
      </c>
      <c r="D856" s="4">
        <v>1.34</v>
      </c>
      <c r="E856" s="4" t="s">
        <v>5367</v>
      </c>
      <c r="F856" s="4" t="s">
        <v>5367</v>
      </c>
      <c r="G856" s="4" t="s">
        <v>5367</v>
      </c>
      <c r="H856" s="4" t="s">
        <v>5367</v>
      </c>
    </row>
    <row r="857" spans="1:8" s="3" customFormat="1" x14ac:dyDescent="0.3">
      <c r="A857" s="6" t="s">
        <v>2220</v>
      </c>
      <c r="B857" s="26" t="s">
        <v>2219</v>
      </c>
      <c r="C857" s="5" t="s">
        <v>16</v>
      </c>
      <c r="D857" s="4">
        <v>0.11</v>
      </c>
      <c r="E857" s="4" t="s">
        <v>5367</v>
      </c>
      <c r="F857" s="4" t="s">
        <v>5367</v>
      </c>
      <c r="G857" s="4" t="s">
        <v>5367</v>
      </c>
      <c r="H857" s="4" t="s">
        <v>5367</v>
      </c>
    </row>
    <row r="858" spans="1:8" s="3" customFormat="1" x14ac:dyDescent="0.3">
      <c r="A858" s="6" t="s">
        <v>2218</v>
      </c>
      <c r="B858" s="26" t="s">
        <v>3872</v>
      </c>
      <c r="C858" s="5" t="s">
        <v>16</v>
      </c>
      <c r="D858" s="4">
        <v>0.22</v>
      </c>
      <c r="E858" s="4" t="s">
        <v>5367</v>
      </c>
      <c r="F858" s="4" t="s">
        <v>5367</v>
      </c>
      <c r="G858" s="4" t="s">
        <v>5367</v>
      </c>
      <c r="H858" s="4" t="s">
        <v>5367</v>
      </c>
    </row>
    <row r="859" spans="1:8" s="3" customFormat="1" x14ac:dyDescent="0.3">
      <c r="A859" s="6" t="s">
        <v>2217</v>
      </c>
      <c r="B859" s="26" t="s">
        <v>3871</v>
      </c>
      <c r="C859" s="5" t="s">
        <v>16</v>
      </c>
      <c r="D859" s="4">
        <v>0.21</v>
      </c>
      <c r="E859" s="4" t="s">
        <v>5367</v>
      </c>
      <c r="F859" s="4" t="s">
        <v>5367</v>
      </c>
      <c r="G859" s="4" t="s">
        <v>5367</v>
      </c>
      <c r="H859" s="4" t="s">
        <v>5367</v>
      </c>
    </row>
    <row r="860" spans="1:8" s="3" customFormat="1" x14ac:dyDescent="0.3">
      <c r="A860" s="6" t="s">
        <v>2216</v>
      </c>
      <c r="B860" s="26" t="s">
        <v>2215</v>
      </c>
      <c r="C860" s="5" t="s">
        <v>16</v>
      </c>
      <c r="D860" s="4">
        <v>0.27</v>
      </c>
      <c r="E860" s="4" t="s">
        <v>5367</v>
      </c>
      <c r="F860" s="4" t="s">
        <v>5367</v>
      </c>
      <c r="G860" s="4" t="s">
        <v>5367</v>
      </c>
      <c r="H860" s="4" t="s">
        <v>5367</v>
      </c>
    </row>
    <row r="861" spans="1:8" s="3" customFormat="1" x14ac:dyDescent="0.3">
      <c r="A861" s="6" t="s">
        <v>2214</v>
      </c>
      <c r="B861" s="26" t="s">
        <v>3870</v>
      </c>
      <c r="C861" s="5" t="s">
        <v>16</v>
      </c>
      <c r="D861" s="4">
        <v>0.1</v>
      </c>
      <c r="E861" s="4" t="s">
        <v>5367</v>
      </c>
      <c r="F861" s="4" t="s">
        <v>5367</v>
      </c>
      <c r="G861" s="4" t="s">
        <v>5367</v>
      </c>
      <c r="H861" s="4" t="s">
        <v>5367</v>
      </c>
    </row>
    <row r="862" spans="1:8" s="3" customFormat="1" x14ac:dyDescent="0.3">
      <c r="A862" s="6" t="s">
        <v>2213</v>
      </c>
      <c r="B862" s="26" t="s">
        <v>3869</v>
      </c>
      <c r="C862" s="5" t="s">
        <v>16</v>
      </c>
      <c r="D862" s="4">
        <v>0.3</v>
      </c>
      <c r="E862" s="4" t="s">
        <v>5367</v>
      </c>
      <c r="F862" s="4" t="s">
        <v>5367</v>
      </c>
      <c r="G862" s="4" t="s">
        <v>5367</v>
      </c>
      <c r="H862" s="4" t="s">
        <v>5367</v>
      </c>
    </row>
    <row r="863" spans="1:8" s="3" customFormat="1" x14ac:dyDescent="0.3">
      <c r="A863" s="6" t="s">
        <v>2212</v>
      </c>
      <c r="B863" s="26" t="s">
        <v>2211</v>
      </c>
      <c r="C863" s="5" t="s">
        <v>16</v>
      </c>
      <c r="D863" s="4">
        <v>0.08</v>
      </c>
      <c r="E863" s="4" t="s">
        <v>5367</v>
      </c>
      <c r="F863" s="4" t="s">
        <v>5367</v>
      </c>
      <c r="G863" s="4" t="s">
        <v>5367</v>
      </c>
      <c r="H863" s="4" t="s">
        <v>5367</v>
      </c>
    </row>
    <row r="864" spans="1:8" s="3" customFormat="1" x14ac:dyDescent="0.3">
      <c r="A864" s="6" t="s">
        <v>2210</v>
      </c>
      <c r="B864" s="26" t="s">
        <v>2209</v>
      </c>
      <c r="C864" s="5" t="s">
        <v>16</v>
      </c>
      <c r="D864" s="4">
        <v>0.22</v>
      </c>
      <c r="E864" s="4" t="s">
        <v>5367</v>
      </c>
      <c r="F864" s="4" t="s">
        <v>5367</v>
      </c>
      <c r="G864" s="4" t="s">
        <v>5367</v>
      </c>
      <c r="H864" s="4" t="s">
        <v>5367</v>
      </c>
    </row>
    <row r="865" spans="1:8" s="3" customFormat="1" x14ac:dyDescent="0.3">
      <c r="A865" s="6" t="s">
        <v>2208</v>
      </c>
      <c r="B865" s="26" t="s">
        <v>2207</v>
      </c>
      <c r="C865" s="5" t="s">
        <v>16</v>
      </c>
      <c r="D865" s="4">
        <v>0.56000000000000005</v>
      </c>
      <c r="E865" s="4" t="s">
        <v>5367</v>
      </c>
      <c r="F865" s="4" t="s">
        <v>5367</v>
      </c>
      <c r="G865" s="4" t="s">
        <v>5367</v>
      </c>
      <c r="H865" s="4" t="s">
        <v>5367</v>
      </c>
    </row>
    <row r="866" spans="1:8" s="3" customFormat="1" x14ac:dyDescent="0.3">
      <c r="A866" s="6" t="s">
        <v>3505</v>
      </c>
      <c r="B866" s="26" t="s">
        <v>3504</v>
      </c>
      <c r="C866" s="5" t="s">
        <v>10</v>
      </c>
      <c r="D866" s="4">
        <v>1.59</v>
      </c>
      <c r="E866" s="4" t="s">
        <v>5367</v>
      </c>
      <c r="F866" s="4" t="s">
        <v>5367</v>
      </c>
      <c r="G866" s="4" t="s">
        <v>5367</v>
      </c>
      <c r="H866" s="4" t="s">
        <v>5367</v>
      </c>
    </row>
    <row r="867" spans="1:8" s="3" customFormat="1" x14ac:dyDescent="0.3">
      <c r="A867" s="6" t="s">
        <v>2206</v>
      </c>
      <c r="B867" s="26" t="s">
        <v>2205</v>
      </c>
      <c r="C867" s="5" t="s">
        <v>16</v>
      </c>
      <c r="D867" s="4">
        <v>359.26</v>
      </c>
      <c r="E867" s="4" t="s">
        <v>5367</v>
      </c>
      <c r="F867" s="4" t="s">
        <v>5367</v>
      </c>
      <c r="G867" s="4" t="s">
        <v>5367</v>
      </c>
      <c r="H867" s="4" t="s">
        <v>5367</v>
      </c>
    </row>
    <row r="868" spans="1:8" s="3" customFormat="1" x14ac:dyDescent="0.3">
      <c r="A868" s="6" t="s">
        <v>2204</v>
      </c>
      <c r="B868" s="26" t="s">
        <v>2203</v>
      </c>
      <c r="C868" s="5" t="s">
        <v>16</v>
      </c>
      <c r="D868" s="4">
        <v>13.75</v>
      </c>
      <c r="E868" s="4" t="s">
        <v>5367</v>
      </c>
      <c r="F868" s="4" t="s">
        <v>5367</v>
      </c>
      <c r="G868" s="4" t="s">
        <v>5367</v>
      </c>
      <c r="H868" s="4" t="s">
        <v>5367</v>
      </c>
    </row>
    <row r="869" spans="1:8" s="3" customFormat="1" x14ac:dyDescent="0.3">
      <c r="A869" s="6" t="s">
        <v>3503</v>
      </c>
      <c r="B869" s="26" t="s">
        <v>3502</v>
      </c>
      <c r="C869" s="5" t="s">
        <v>10</v>
      </c>
      <c r="D869" s="9">
        <v>1.05</v>
      </c>
      <c r="E869" s="4" t="s">
        <v>5367</v>
      </c>
      <c r="F869" s="4" t="s">
        <v>5367</v>
      </c>
      <c r="G869" s="4" t="s">
        <v>5367</v>
      </c>
      <c r="H869" s="4" t="s">
        <v>5367</v>
      </c>
    </row>
    <row r="870" spans="1:8" s="3" customFormat="1" x14ac:dyDescent="0.3">
      <c r="A870" s="6" t="s">
        <v>3501</v>
      </c>
      <c r="B870" s="26" t="s">
        <v>3500</v>
      </c>
      <c r="C870" s="5" t="s">
        <v>10</v>
      </c>
      <c r="D870" s="4">
        <v>1.21</v>
      </c>
      <c r="E870" s="4" t="s">
        <v>5367</v>
      </c>
      <c r="F870" s="4" t="s">
        <v>5367</v>
      </c>
      <c r="G870" s="4" t="s">
        <v>5367</v>
      </c>
      <c r="H870" s="4" t="s">
        <v>5367</v>
      </c>
    </row>
    <row r="871" spans="1:8" s="3" customFormat="1" x14ac:dyDescent="0.3">
      <c r="A871" s="6" t="s">
        <v>2202</v>
      </c>
      <c r="B871" s="26" t="s">
        <v>2201</v>
      </c>
      <c r="C871" s="5" t="s">
        <v>16</v>
      </c>
      <c r="D871" s="9">
        <v>0.34</v>
      </c>
      <c r="E871" s="4" t="s">
        <v>5367</v>
      </c>
      <c r="F871" s="4" t="s">
        <v>5367</v>
      </c>
      <c r="G871" s="4" t="s">
        <v>5367</v>
      </c>
      <c r="H871" s="4" t="s">
        <v>5367</v>
      </c>
    </row>
    <row r="872" spans="1:8" s="3" customFormat="1" x14ac:dyDescent="0.3">
      <c r="A872" s="6" t="s">
        <v>2200</v>
      </c>
      <c r="B872" s="26" t="s">
        <v>2199</v>
      </c>
      <c r="C872" s="5" t="s">
        <v>16</v>
      </c>
      <c r="D872" s="9">
        <v>7.45</v>
      </c>
      <c r="E872" s="4" t="s">
        <v>5367</v>
      </c>
      <c r="F872" s="4" t="s">
        <v>5367</v>
      </c>
      <c r="G872" s="4" t="s">
        <v>5367</v>
      </c>
      <c r="H872" s="4" t="s">
        <v>5367</v>
      </c>
    </row>
    <row r="873" spans="1:8" s="3" customFormat="1" x14ac:dyDescent="0.3">
      <c r="A873" s="6" t="s">
        <v>2198</v>
      </c>
      <c r="B873" s="26" t="s">
        <v>2197</v>
      </c>
      <c r="C873" s="5" t="s">
        <v>16</v>
      </c>
      <c r="D873" s="9">
        <v>4.75</v>
      </c>
      <c r="E873" s="4" t="s">
        <v>5367</v>
      </c>
      <c r="F873" s="4" t="s">
        <v>5367</v>
      </c>
      <c r="G873" s="4" t="s">
        <v>5367</v>
      </c>
      <c r="H873" s="4" t="s">
        <v>5367</v>
      </c>
    </row>
    <row r="874" spans="1:8" s="3" customFormat="1" x14ac:dyDescent="0.3">
      <c r="A874" s="6" t="s">
        <v>2196</v>
      </c>
      <c r="B874" s="26" t="s">
        <v>2195</v>
      </c>
      <c r="C874" s="5" t="s">
        <v>16</v>
      </c>
      <c r="D874" s="9">
        <v>5.95</v>
      </c>
      <c r="E874" s="4" t="s">
        <v>5367</v>
      </c>
      <c r="F874" s="4" t="s">
        <v>5367</v>
      </c>
      <c r="G874" s="4" t="s">
        <v>5367</v>
      </c>
      <c r="H874" s="4" t="s">
        <v>5367</v>
      </c>
    </row>
    <row r="875" spans="1:8" s="3" customFormat="1" x14ac:dyDescent="0.3">
      <c r="A875" s="6" t="s">
        <v>2194</v>
      </c>
      <c r="B875" s="26" t="s">
        <v>2193</v>
      </c>
      <c r="C875" s="5" t="s">
        <v>16</v>
      </c>
      <c r="D875" s="9">
        <v>1.86</v>
      </c>
      <c r="E875" s="4" t="s">
        <v>5367</v>
      </c>
      <c r="F875" s="4" t="s">
        <v>5367</v>
      </c>
      <c r="G875" s="4" t="s">
        <v>5367</v>
      </c>
      <c r="H875" s="4" t="s">
        <v>5367</v>
      </c>
    </row>
    <row r="876" spans="1:8" s="3" customFormat="1" x14ac:dyDescent="0.3">
      <c r="A876" s="6" t="s">
        <v>2192</v>
      </c>
      <c r="B876" s="26" t="s">
        <v>2191</v>
      </c>
      <c r="C876" s="5" t="s">
        <v>16</v>
      </c>
      <c r="D876" s="9">
        <v>1.1000000000000001</v>
      </c>
      <c r="E876" s="4" t="s">
        <v>5367</v>
      </c>
      <c r="F876" s="4" t="s">
        <v>5367</v>
      </c>
      <c r="G876" s="4" t="s">
        <v>5367</v>
      </c>
      <c r="H876" s="4" t="s">
        <v>5367</v>
      </c>
    </row>
    <row r="877" spans="1:8" s="3" customFormat="1" x14ac:dyDescent="0.3">
      <c r="A877" s="6" t="s">
        <v>2190</v>
      </c>
      <c r="B877" s="26" t="s">
        <v>3868</v>
      </c>
      <c r="C877" s="5" t="s">
        <v>16</v>
      </c>
      <c r="D877" s="9">
        <v>23.5</v>
      </c>
      <c r="E877" s="4" t="s">
        <v>5367</v>
      </c>
      <c r="F877" s="4" t="s">
        <v>5367</v>
      </c>
      <c r="G877" s="4" t="s">
        <v>5367</v>
      </c>
      <c r="H877" s="4" t="s">
        <v>5367</v>
      </c>
    </row>
    <row r="878" spans="1:8" s="3" customFormat="1" x14ac:dyDescent="0.3">
      <c r="A878" s="6" t="s">
        <v>2189</v>
      </c>
      <c r="B878" s="26" t="s">
        <v>2188</v>
      </c>
      <c r="C878" s="5" t="s">
        <v>16</v>
      </c>
      <c r="D878" s="4" t="s">
        <v>5367</v>
      </c>
      <c r="E878" s="4" t="s">
        <v>5367</v>
      </c>
      <c r="F878" s="4" t="s">
        <v>5367</v>
      </c>
      <c r="G878" s="4" t="s">
        <v>5367</v>
      </c>
      <c r="H878" s="9">
        <v>1.38</v>
      </c>
    </row>
    <row r="879" spans="1:8" s="3" customFormat="1" x14ac:dyDescent="0.3">
      <c r="A879" s="6" t="s">
        <v>2187</v>
      </c>
      <c r="B879" s="26" t="s">
        <v>2186</v>
      </c>
      <c r="C879" s="5" t="s">
        <v>16</v>
      </c>
      <c r="D879" s="4" t="s">
        <v>5367</v>
      </c>
      <c r="E879" s="4" t="s">
        <v>5367</v>
      </c>
      <c r="F879" s="4" t="s">
        <v>5367</v>
      </c>
      <c r="G879" s="4" t="s">
        <v>5367</v>
      </c>
      <c r="H879" s="9">
        <v>3.86</v>
      </c>
    </row>
    <row r="880" spans="1:8" s="3" customFormat="1" x14ac:dyDescent="0.3">
      <c r="A880" s="6" t="s">
        <v>2185</v>
      </c>
      <c r="B880" s="26" t="s">
        <v>252</v>
      </c>
      <c r="C880" s="5" t="s">
        <v>16</v>
      </c>
      <c r="D880" s="9">
        <v>6.33</v>
      </c>
      <c r="E880" s="4" t="s">
        <v>5367</v>
      </c>
      <c r="F880" s="4" t="s">
        <v>5367</v>
      </c>
      <c r="G880" s="4" t="s">
        <v>5367</v>
      </c>
      <c r="H880" s="4" t="s">
        <v>5367</v>
      </c>
    </row>
    <row r="881" spans="1:8" s="3" customFormat="1" x14ac:dyDescent="0.3">
      <c r="A881" s="6" t="s">
        <v>2184</v>
      </c>
      <c r="B881" s="26" t="s">
        <v>2183</v>
      </c>
      <c r="C881" s="5" t="s">
        <v>16</v>
      </c>
      <c r="D881" s="9">
        <v>4.5</v>
      </c>
      <c r="E881" s="4" t="s">
        <v>5367</v>
      </c>
      <c r="F881" s="4" t="s">
        <v>5367</v>
      </c>
      <c r="G881" s="4" t="s">
        <v>5367</v>
      </c>
      <c r="H881" s="4" t="s">
        <v>5367</v>
      </c>
    </row>
    <row r="882" spans="1:8" s="3" customFormat="1" x14ac:dyDescent="0.3">
      <c r="A882" s="6" t="s">
        <v>2182</v>
      </c>
      <c r="B882" s="26" t="s">
        <v>2181</v>
      </c>
      <c r="C882" s="5" t="s">
        <v>16</v>
      </c>
      <c r="D882" s="9">
        <v>7.88</v>
      </c>
      <c r="E882" s="4" t="s">
        <v>5367</v>
      </c>
      <c r="F882" s="4" t="s">
        <v>5367</v>
      </c>
      <c r="G882" s="4" t="s">
        <v>5367</v>
      </c>
      <c r="H882" s="4" t="s">
        <v>5367</v>
      </c>
    </row>
    <row r="883" spans="1:8" s="3" customFormat="1" x14ac:dyDescent="0.3">
      <c r="A883" s="6" t="s">
        <v>2180</v>
      </c>
      <c r="B883" s="26" t="s">
        <v>2139</v>
      </c>
      <c r="C883" s="5" t="s">
        <v>16</v>
      </c>
      <c r="D883" s="9">
        <v>6.14</v>
      </c>
      <c r="E883" s="4" t="s">
        <v>5367</v>
      </c>
      <c r="F883" s="4" t="s">
        <v>5367</v>
      </c>
      <c r="G883" s="4" t="s">
        <v>5367</v>
      </c>
      <c r="H883" s="4" t="s">
        <v>5367</v>
      </c>
    </row>
    <row r="884" spans="1:8" s="3" customFormat="1" x14ac:dyDescent="0.3">
      <c r="A884" s="6" t="s">
        <v>2179</v>
      </c>
      <c r="B884" s="26" t="s">
        <v>2177</v>
      </c>
      <c r="C884" s="5" t="s">
        <v>16</v>
      </c>
      <c r="D884" s="9">
        <v>4.57</v>
      </c>
      <c r="E884" s="4" t="s">
        <v>5367</v>
      </c>
      <c r="F884" s="4" t="s">
        <v>5367</v>
      </c>
      <c r="G884" s="4" t="s">
        <v>5367</v>
      </c>
      <c r="H884" s="4" t="s">
        <v>5367</v>
      </c>
    </row>
    <row r="885" spans="1:8" s="3" customFormat="1" x14ac:dyDescent="0.3">
      <c r="A885" s="6" t="s">
        <v>2178</v>
      </c>
      <c r="B885" s="26" t="s">
        <v>2177</v>
      </c>
      <c r="C885" s="5" t="s">
        <v>16</v>
      </c>
      <c r="D885" s="9">
        <v>5.44</v>
      </c>
      <c r="E885" s="4" t="s">
        <v>5367</v>
      </c>
      <c r="F885" s="4" t="s">
        <v>5367</v>
      </c>
      <c r="G885" s="4" t="s">
        <v>5367</v>
      </c>
      <c r="H885" s="4" t="s">
        <v>5367</v>
      </c>
    </row>
    <row r="886" spans="1:8" s="3" customFormat="1" x14ac:dyDescent="0.3">
      <c r="A886" s="6" t="s">
        <v>2176</v>
      </c>
      <c r="B886" s="26" t="s">
        <v>2174</v>
      </c>
      <c r="C886" s="5" t="s">
        <v>16</v>
      </c>
      <c r="D886" s="9">
        <v>1.92</v>
      </c>
      <c r="E886" s="4" t="s">
        <v>5367</v>
      </c>
      <c r="F886" s="4" t="s">
        <v>5367</v>
      </c>
      <c r="G886" s="4" t="s">
        <v>5367</v>
      </c>
      <c r="H886" s="4" t="s">
        <v>5367</v>
      </c>
    </row>
    <row r="887" spans="1:8" s="3" customFormat="1" x14ac:dyDescent="0.3">
      <c r="A887" s="6" t="s">
        <v>2175</v>
      </c>
      <c r="B887" s="26" t="s">
        <v>2174</v>
      </c>
      <c r="C887" s="5" t="s">
        <v>16</v>
      </c>
      <c r="D887" s="9">
        <v>1.78</v>
      </c>
      <c r="E887" s="4" t="s">
        <v>5367</v>
      </c>
      <c r="F887" s="4" t="s">
        <v>5367</v>
      </c>
      <c r="G887" s="4" t="s">
        <v>5367</v>
      </c>
      <c r="H887" s="4" t="s">
        <v>5367</v>
      </c>
    </row>
    <row r="888" spans="1:8" s="3" customFormat="1" x14ac:dyDescent="0.3">
      <c r="A888" s="6" t="s">
        <v>3499</v>
      </c>
      <c r="B888" s="26" t="s">
        <v>3498</v>
      </c>
      <c r="C888" s="5" t="s">
        <v>10</v>
      </c>
      <c r="D888" s="9">
        <v>1.1599999999999999</v>
      </c>
      <c r="E888" s="4" t="s">
        <v>5367</v>
      </c>
      <c r="F888" s="4" t="s">
        <v>5367</v>
      </c>
      <c r="G888" s="4" t="s">
        <v>5367</v>
      </c>
      <c r="H888" s="4" t="s">
        <v>5367</v>
      </c>
    </row>
    <row r="889" spans="1:8" s="3" customFormat="1" x14ac:dyDescent="0.3">
      <c r="A889" s="6" t="s">
        <v>3497</v>
      </c>
      <c r="B889" s="26" t="s">
        <v>3496</v>
      </c>
      <c r="C889" s="5" t="s">
        <v>10</v>
      </c>
      <c r="D889" s="4" t="s">
        <v>5367</v>
      </c>
      <c r="E889" s="4" t="s">
        <v>5367</v>
      </c>
      <c r="F889" s="4" t="s">
        <v>5367</v>
      </c>
      <c r="G889" s="4" t="s">
        <v>5367</v>
      </c>
      <c r="H889" s="9">
        <v>1.34</v>
      </c>
    </row>
    <row r="890" spans="1:8" s="3" customFormat="1" x14ac:dyDescent="0.3">
      <c r="A890" s="6" t="s">
        <v>3495</v>
      </c>
      <c r="B890" s="26" t="s">
        <v>3494</v>
      </c>
      <c r="C890" s="5" t="s">
        <v>10</v>
      </c>
      <c r="D890" s="9">
        <v>2.91</v>
      </c>
      <c r="E890" s="4" t="s">
        <v>5367</v>
      </c>
      <c r="F890" s="4" t="s">
        <v>5367</v>
      </c>
      <c r="G890" s="4" t="s">
        <v>5367</v>
      </c>
      <c r="H890" s="4" t="s">
        <v>5367</v>
      </c>
    </row>
    <row r="891" spans="1:8" s="3" customFormat="1" x14ac:dyDescent="0.3">
      <c r="A891" s="6" t="s">
        <v>3493</v>
      </c>
      <c r="B891" s="26" t="s">
        <v>3492</v>
      </c>
      <c r="C891" s="5" t="s">
        <v>10</v>
      </c>
      <c r="D891" s="9">
        <v>2.76</v>
      </c>
      <c r="E891" s="4" t="s">
        <v>5367</v>
      </c>
      <c r="F891" s="4" t="s">
        <v>5367</v>
      </c>
      <c r="G891" s="4" t="s">
        <v>5367</v>
      </c>
      <c r="H891" s="4" t="s">
        <v>5367</v>
      </c>
    </row>
    <row r="892" spans="1:8" s="3" customFormat="1" x14ac:dyDescent="0.3">
      <c r="A892" s="6" t="s">
        <v>3491</v>
      </c>
      <c r="B892" s="26" t="s">
        <v>3490</v>
      </c>
      <c r="C892" s="5" t="s">
        <v>10</v>
      </c>
      <c r="D892" s="9">
        <v>2.56</v>
      </c>
      <c r="E892" s="4" t="s">
        <v>5367</v>
      </c>
      <c r="F892" s="4" t="s">
        <v>5367</v>
      </c>
      <c r="G892" s="4" t="s">
        <v>5367</v>
      </c>
      <c r="H892" s="4" t="s">
        <v>5367</v>
      </c>
    </row>
    <row r="893" spans="1:8" s="3" customFormat="1" x14ac:dyDescent="0.3">
      <c r="A893" s="6" t="s">
        <v>3489</v>
      </c>
      <c r="B893" s="26" t="s">
        <v>3488</v>
      </c>
      <c r="C893" s="5" t="s">
        <v>10</v>
      </c>
      <c r="D893" s="9">
        <v>3.27</v>
      </c>
      <c r="E893" s="4" t="s">
        <v>5367</v>
      </c>
      <c r="F893" s="4" t="s">
        <v>5367</v>
      </c>
      <c r="G893" s="4" t="s">
        <v>5367</v>
      </c>
      <c r="H893" s="4" t="s">
        <v>5367</v>
      </c>
    </row>
    <row r="894" spans="1:8" s="3" customFormat="1" x14ac:dyDescent="0.3">
      <c r="A894" s="6" t="s">
        <v>3487</v>
      </c>
      <c r="B894" s="26" t="s">
        <v>3486</v>
      </c>
      <c r="C894" s="5" t="s">
        <v>10</v>
      </c>
      <c r="D894" s="9">
        <v>3.32</v>
      </c>
      <c r="E894" s="4" t="s">
        <v>5367</v>
      </c>
      <c r="F894" s="4" t="s">
        <v>5367</v>
      </c>
      <c r="G894" s="4" t="s">
        <v>5367</v>
      </c>
      <c r="H894" s="4" t="s">
        <v>5367</v>
      </c>
    </row>
    <row r="895" spans="1:8" s="3" customFormat="1" x14ac:dyDescent="0.3">
      <c r="A895" s="6" t="s">
        <v>2173</v>
      </c>
      <c r="B895" s="26" t="s">
        <v>2171</v>
      </c>
      <c r="C895" s="5" t="s">
        <v>10</v>
      </c>
      <c r="D895" s="4" t="s">
        <v>5367</v>
      </c>
      <c r="E895" s="4" t="s">
        <v>5367</v>
      </c>
      <c r="F895" s="4" t="s">
        <v>5367</v>
      </c>
      <c r="G895" s="4" t="s">
        <v>5367</v>
      </c>
      <c r="H895" s="9">
        <v>2.14</v>
      </c>
    </row>
    <row r="896" spans="1:8" s="3" customFormat="1" x14ac:dyDescent="0.3">
      <c r="A896" s="6" t="s">
        <v>2172</v>
      </c>
      <c r="B896" s="26" t="s">
        <v>2171</v>
      </c>
      <c r="C896" s="5" t="s">
        <v>10</v>
      </c>
      <c r="D896" s="4" t="s">
        <v>5367</v>
      </c>
      <c r="E896" s="4" t="s">
        <v>5367</v>
      </c>
      <c r="F896" s="4" t="s">
        <v>5367</v>
      </c>
      <c r="G896" s="4" t="s">
        <v>5367</v>
      </c>
      <c r="H896" s="9">
        <v>3.24</v>
      </c>
    </row>
    <row r="897" spans="1:8" s="3" customFormat="1" x14ac:dyDescent="0.3">
      <c r="A897" s="6" t="s">
        <v>2170</v>
      </c>
      <c r="B897" s="26" t="s">
        <v>2169</v>
      </c>
      <c r="C897" s="5" t="s">
        <v>16</v>
      </c>
      <c r="D897" s="9">
        <v>2.08</v>
      </c>
      <c r="E897" s="4" t="s">
        <v>5367</v>
      </c>
      <c r="F897" s="4" t="s">
        <v>5367</v>
      </c>
      <c r="G897" s="4" t="s">
        <v>5367</v>
      </c>
      <c r="H897" s="4" t="s">
        <v>5367</v>
      </c>
    </row>
    <row r="898" spans="1:8" s="3" customFormat="1" x14ac:dyDescent="0.3">
      <c r="A898" s="6" t="s">
        <v>2168</v>
      </c>
      <c r="B898" s="26" t="s">
        <v>2167</v>
      </c>
      <c r="C898" s="5" t="s">
        <v>16</v>
      </c>
      <c r="D898" s="4" t="s">
        <v>5367</v>
      </c>
      <c r="E898" s="4" t="s">
        <v>5367</v>
      </c>
      <c r="F898" s="4" t="s">
        <v>5367</v>
      </c>
      <c r="G898" s="4" t="s">
        <v>5367</v>
      </c>
      <c r="H898" s="9">
        <v>2.2999999999999998</v>
      </c>
    </row>
    <row r="899" spans="1:8" s="3" customFormat="1" x14ac:dyDescent="0.3">
      <c r="A899" s="6" t="s">
        <v>2166</v>
      </c>
      <c r="B899" s="26" t="s">
        <v>2165</v>
      </c>
      <c r="C899" s="5" t="s">
        <v>16</v>
      </c>
      <c r="D899" s="4" t="s">
        <v>5367</v>
      </c>
      <c r="E899" s="4" t="s">
        <v>5367</v>
      </c>
      <c r="F899" s="4" t="s">
        <v>5367</v>
      </c>
      <c r="G899" s="4" t="s">
        <v>5367</v>
      </c>
      <c r="H899" s="9">
        <v>3</v>
      </c>
    </row>
    <row r="900" spans="1:8" s="3" customFormat="1" x14ac:dyDescent="0.3">
      <c r="A900" s="6" t="s">
        <v>2164</v>
      </c>
      <c r="B900" s="26" t="s">
        <v>2163</v>
      </c>
      <c r="C900" s="5" t="s">
        <v>16</v>
      </c>
      <c r="D900" s="4" t="s">
        <v>5367</v>
      </c>
      <c r="E900" s="4" t="s">
        <v>5367</v>
      </c>
      <c r="F900" s="4" t="s">
        <v>5367</v>
      </c>
      <c r="G900" s="4" t="s">
        <v>5367</v>
      </c>
      <c r="H900" s="9">
        <v>0.67</v>
      </c>
    </row>
    <row r="901" spans="1:8" s="3" customFormat="1" x14ac:dyDescent="0.3">
      <c r="A901" s="6" t="s">
        <v>2162</v>
      </c>
      <c r="B901" s="26" t="s">
        <v>2161</v>
      </c>
      <c r="C901" s="5" t="s">
        <v>16</v>
      </c>
      <c r="D901" s="4" t="s">
        <v>5367</v>
      </c>
      <c r="E901" s="4" t="s">
        <v>5367</v>
      </c>
      <c r="F901" s="4" t="s">
        <v>5367</v>
      </c>
      <c r="G901" s="4" t="s">
        <v>5367</v>
      </c>
      <c r="H901" s="9">
        <v>0.74</v>
      </c>
    </row>
    <row r="902" spans="1:8" s="3" customFormat="1" x14ac:dyDescent="0.3">
      <c r="A902" s="6" t="s">
        <v>2160</v>
      </c>
      <c r="B902" s="26" t="s">
        <v>2159</v>
      </c>
      <c r="C902" s="5" t="s">
        <v>16</v>
      </c>
      <c r="D902" s="4" t="s">
        <v>5367</v>
      </c>
      <c r="E902" s="4" t="s">
        <v>5367</v>
      </c>
      <c r="F902" s="4" t="s">
        <v>5367</v>
      </c>
      <c r="G902" s="4" t="s">
        <v>5367</v>
      </c>
      <c r="H902" s="9">
        <v>0.77</v>
      </c>
    </row>
    <row r="903" spans="1:8" s="3" customFormat="1" x14ac:dyDescent="0.3">
      <c r="A903" s="6" t="s">
        <v>2158</v>
      </c>
      <c r="B903" s="26" t="s">
        <v>2157</v>
      </c>
      <c r="C903" s="5" t="s">
        <v>16</v>
      </c>
      <c r="D903" s="4" t="s">
        <v>5367</v>
      </c>
      <c r="E903" s="4" t="s">
        <v>5367</v>
      </c>
      <c r="F903" s="4" t="s">
        <v>5367</v>
      </c>
      <c r="G903" s="4" t="s">
        <v>5367</v>
      </c>
      <c r="H903" s="9">
        <v>0.87</v>
      </c>
    </row>
    <row r="904" spans="1:8" s="3" customFormat="1" x14ac:dyDescent="0.3">
      <c r="A904" s="6" t="s">
        <v>2156</v>
      </c>
      <c r="B904" s="26" t="s">
        <v>2155</v>
      </c>
      <c r="C904" s="5" t="s">
        <v>16</v>
      </c>
      <c r="D904" s="4" t="s">
        <v>5367</v>
      </c>
      <c r="E904" s="4" t="s">
        <v>5367</v>
      </c>
      <c r="F904" s="4" t="s">
        <v>5367</v>
      </c>
      <c r="G904" s="4" t="s">
        <v>5367</v>
      </c>
      <c r="H904" s="9">
        <v>4.3499999999999996</v>
      </c>
    </row>
    <row r="905" spans="1:8" s="3" customFormat="1" x14ac:dyDescent="0.3">
      <c r="A905" s="6" t="s">
        <v>2154</v>
      </c>
      <c r="B905" s="26" t="s">
        <v>2153</v>
      </c>
      <c r="C905" s="5" t="s">
        <v>16</v>
      </c>
      <c r="D905" s="9">
        <v>3.51</v>
      </c>
      <c r="E905" s="4" t="s">
        <v>5367</v>
      </c>
      <c r="F905" s="4" t="s">
        <v>5367</v>
      </c>
      <c r="G905" s="4" t="s">
        <v>5367</v>
      </c>
      <c r="H905" s="4" t="s">
        <v>5367</v>
      </c>
    </row>
    <row r="906" spans="1:8" s="3" customFormat="1" x14ac:dyDescent="0.3">
      <c r="A906" s="6" t="s">
        <v>2152</v>
      </c>
      <c r="B906" s="26" t="s">
        <v>2151</v>
      </c>
      <c r="C906" s="5" t="s">
        <v>16</v>
      </c>
      <c r="D906" s="9">
        <v>1.33</v>
      </c>
      <c r="E906" s="4" t="s">
        <v>5367</v>
      </c>
      <c r="F906" s="4" t="s">
        <v>5367</v>
      </c>
      <c r="G906" s="4" t="s">
        <v>5367</v>
      </c>
      <c r="H906" s="4" t="s">
        <v>5367</v>
      </c>
    </row>
    <row r="907" spans="1:8" s="3" customFormat="1" x14ac:dyDescent="0.3">
      <c r="A907" s="6" t="s">
        <v>2150</v>
      </c>
      <c r="B907" s="26" t="s">
        <v>2149</v>
      </c>
      <c r="C907" s="5" t="s">
        <v>16</v>
      </c>
      <c r="D907" s="9">
        <v>6.51</v>
      </c>
      <c r="E907" s="4" t="s">
        <v>5367</v>
      </c>
      <c r="F907" s="4" t="s">
        <v>5367</v>
      </c>
      <c r="G907" s="4" t="s">
        <v>5367</v>
      </c>
      <c r="H907" s="4" t="s">
        <v>5367</v>
      </c>
    </row>
    <row r="908" spans="1:8" s="3" customFormat="1" x14ac:dyDescent="0.3">
      <c r="A908" s="6" t="s">
        <v>2148</v>
      </c>
      <c r="B908" s="26" t="s">
        <v>2147</v>
      </c>
      <c r="C908" s="5" t="s">
        <v>16</v>
      </c>
      <c r="D908" s="9">
        <v>11.17</v>
      </c>
      <c r="E908" s="4" t="s">
        <v>5367</v>
      </c>
      <c r="F908" s="4" t="s">
        <v>5367</v>
      </c>
      <c r="G908" s="4" t="s">
        <v>5367</v>
      </c>
      <c r="H908" s="4" t="s">
        <v>5367</v>
      </c>
    </row>
    <row r="909" spans="1:8" s="3" customFormat="1" x14ac:dyDescent="0.3">
      <c r="A909" s="6" t="s">
        <v>2146</v>
      </c>
      <c r="B909" s="26" t="s">
        <v>2145</v>
      </c>
      <c r="C909" s="5" t="s">
        <v>16</v>
      </c>
      <c r="D909" s="9">
        <v>10.79</v>
      </c>
      <c r="E909" s="4" t="s">
        <v>5367</v>
      </c>
      <c r="F909" s="4" t="s">
        <v>5367</v>
      </c>
      <c r="G909" s="4" t="s">
        <v>5367</v>
      </c>
      <c r="H909" s="4" t="s">
        <v>5367</v>
      </c>
    </row>
    <row r="910" spans="1:8" s="3" customFormat="1" x14ac:dyDescent="0.3">
      <c r="A910" s="6" t="s">
        <v>2144</v>
      </c>
      <c r="B910" s="26" t="s">
        <v>2143</v>
      </c>
      <c r="C910" s="5" t="s">
        <v>16</v>
      </c>
      <c r="D910" s="4" t="s">
        <v>5367</v>
      </c>
      <c r="E910" s="4" t="s">
        <v>5367</v>
      </c>
      <c r="F910" s="4" t="s">
        <v>5367</v>
      </c>
      <c r="G910" s="4" t="s">
        <v>5367</v>
      </c>
      <c r="H910" s="9">
        <v>3.51</v>
      </c>
    </row>
    <row r="911" spans="1:8" s="3" customFormat="1" x14ac:dyDescent="0.3">
      <c r="A911" s="6" t="s">
        <v>2142</v>
      </c>
      <c r="B911" s="26" t="s">
        <v>2141</v>
      </c>
      <c r="C911" s="5" t="s">
        <v>16</v>
      </c>
      <c r="D911" s="4" t="s">
        <v>5367</v>
      </c>
      <c r="E911" s="4" t="s">
        <v>5367</v>
      </c>
      <c r="F911" s="4" t="s">
        <v>5367</v>
      </c>
      <c r="G911" s="4" t="s">
        <v>5367</v>
      </c>
      <c r="H911" s="9">
        <v>5.16</v>
      </c>
    </row>
    <row r="912" spans="1:8" s="3" customFormat="1" x14ac:dyDescent="0.3">
      <c r="A912" s="6" t="s">
        <v>2140</v>
      </c>
      <c r="B912" s="26" t="s">
        <v>2139</v>
      </c>
      <c r="C912" s="5" t="s">
        <v>16</v>
      </c>
      <c r="D912" s="4" t="s">
        <v>5367</v>
      </c>
      <c r="E912" s="4" t="s">
        <v>5367</v>
      </c>
      <c r="F912" s="4" t="s">
        <v>5367</v>
      </c>
      <c r="G912" s="4" t="s">
        <v>5367</v>
      </c>
      <c r="H912" s="9">
        <v>1.92</v>
      </c>
    </row>
    <row r="913" spans="1:8" s="3" customFormat="1" x14ac:dyDescent="0.3">
      <c r="A913" s="6" t="s">
        <v>2138</v>
      </c>
      <c r="B913" s="26" t="s">
        <v>2137</v>
      </c>
      <c r="C913" s="5" t="s">
        <v>16</v>
      </c>
      <c r="D913" s="4" t="s">
        <v>5367</v>
      </c>
      <c r="E913" s="4" t="s">
        <v>5367</v>
      </c>
      <c r="F913" s="4" t="s">
        <v>5367</v>
      </c>
      <c r="G913" s="4" t="s">
        <v>5367</v>
      </c>
      <c r="H913" s="9">
        <v>3.05</v>
      </c>
    </row>
    <row r="914" spans="1:8" s="3" customFormat="1" x14ac:dyDescent="0.3">
      <c r="A914" s="6" t="s">
        <v>2136</v>
      </c>
      <c r="B914" s="26" t="s">
        <v>2135</v>
      </c>
      <c r="C914" s="5" t="s">
        <v>16</v>
      </c>
      <c r="D914" s="4" t="s">
        <v>5367</v>
      </c>
      <c r="E914" s="4" t="s">
        <v>5367</v>
      </c>
      <c r="F914" s="4" t="s">
        <v>5367</v>
      </c>
      <c r="G914" s="4" t="s">
        <v>5367</v>
      </c>
      <c r="H914" s="9">
        <v>4.6399999999999997</v>
      </c>
    </row>
    <row r="915" spans="1:8" s="3" customFormat="1" x14ac:dyDescent="0.3">
      <c r="A915" s="6" t="s">
        <v>2134</v>
      </c>
      <c r="B915" s="26" t="s">
        <v>2133</v>
      </c>
      <c r="C915" s="5" t="s">
        <v>16</v>
      </c>
      <c r="D915" s="4" t="s">
        <v>5367</v>
      </c>
      <c r="E915" s="4" t="s">
        <v>5367</v>
      </c>
      <c r="F915" s="4" t="s">
        <v>5367</v>
      </c>
      <c r="G915" s="4" t="s">
        <v>5367</v>
      </c>
      <c r="H915" s="9">
        <v>3.75</v>
      </c>
    </row>
    <row r="916" spans="1:8" s="3" customFormat="1" x14ac:dyDescent="0.3">
      <c r="A916" s="6" t="s">
        <v>2132</v>
      </c>
      <c r="B916" s="26" t="s">
        <v>2131</v>
      </c>
      <c r="C916" s="5" t="s">
        <v>16</v>
      </c>
      <c r="D916" s="4" t="s">
        <v>5367</v>
      </c>
      <c r="E916" s="9">
        <v>0.45</v>
      </c>
      <c r="F916" s="4" t="s">
        <v>5367</v>
      </c>
      <c r="G916" s="4" t="s">
        <v>5367</v>
      </c>
      <c r="H916" s="4" t="s">
        <v>5367</v>
      </c>
    </row>
    <row r="917" spans="1:8" s="3" customFormat="1" x14ac:dyDescent="0.3">
      <c r="A917" s="6" t="s">
        <v>2130</v>
      </c>
      <c r="B917" s="26" t="s">
        <v>2129</v>
      </c>
      <c r="C917" s="5" t="s">
        <v>16</v>
      </c>
      <c r="D917" s="4" t="s">
        <v>5367</v>
      </c>
      <c r="E917" s="4" t="s">
        <v>5367</v>
      </c>
      <c r="F917" s="4" t="s">
        <v>5367</v>
      </c>
      <c r="G917" s="4" t="s">
        <v>5367</v>
      </c>
      <c r="H917" s="9">
        <v>3.02</v>
      </c>
    </row>
    <row r="918" spans="1:8" s="3" customFormat="1" x14ac:dyDescent="0.3">
      <c r="A918" s="6" t="s">
        <v>2128</v>
      </c>
      <c r="B918" s="26" t="s">
        <v>2127</v>
      </c>
      <c r="C918" s="5" t="s">
        <v>16</v>
      </c>
      <c r="D918" s="4" t="s">
        <v>5367</v>
      </c>
      <c r="E918" s="4" t="s">
        <v>5367</v>
      </c>
      <c r="F918" s="4" t="s">
        <v>5367</v>
      </c>
      <c r="G918" s="4" t="s">
        <v>5367</v>
      </c>
      <c r="H918" s="9">
        <v>10.24</v>
      </c>
    </row>
    <row r="919" spans="1:8" s="3" customFormat="1" x14ac:dyDescent="0.3">
      <c r="A919" s="6" t="s">
        <v>2125</v>
      </c>
      <c r="B919" s="26" t="s">
        <v>2124</v>
      </c>
      <c r="C919" s="5" t="s">
        <v>16</v>
      </c>
      <c r="D919" s="4">
        <v>40.39</v>
      </c>
      <c r="E919" s="4" t="s">
        <v>5367</v>
      </c>
      <c r="F919" s="4" t="s">
        <v>5367</v>
      </c>
      <c r="G919" s="4" t="s">
        <v>5367</v>
      </c>
      <c r="H919" s="4" t="s">
        <v>5367</v>
      </c>
    </row>
    <row r="920" spans="1:8" s="3" customFormat="1" x14ac:dyDescent="0.3">
      <c r="A920" s="6" t="s">
        <v>2123</v>
      </c>
      <c r="B920" s="26" t="s">
        <v>3867</v>
      </c>
      <c r="C920" s="5" t="s">
        <v>16</v>
      </c>
      <c r="D920" s="4">
        <v>38.65</v>
      </c>
      <c r="E920" s="4" t="s">
        <v>5367</v>
      </c>
      <c r="F920" s="4" t="s">
        <v>5367</v>
      </c>
      <c r="G920" s="4" t="s">
        <v>5367</v>
      </c>
      <c r="H920" s="4" t="s">
        <v>5367</v>
      </c>
    </row>
    <row r="921" spans="1:8" s="3" customFormat="1" x14ac:dyDescent="0.3">
      <c r="A921" s="6" t="s">
        <v>2122</v>
      </c>
      <c r="B921" s="26" t="s">
        <v>2121</v>
      </c>
      <c r="C921" s="5" t="s">
        <v>16</v>
      </c>
      <c r="D921" s="9">
        <v>0.28000000000000003</v>
      </c>
      <c r="E921" s="4" t="s">
        <v>5367</v>
      </c>
      <c r="F921" s="4" t="s">
        <v>5367</v>
      </c>
      <c r="G921" s="4" t="s">
        <v>5367</v>
      </c>
      <c r="H921" s="4" t="s">
        <v>5367</v>
      </c>
    </row>
    <row r="922" spans="1:8" s="3" customFormat="1" x14ac:dyDescent="0.3">
      <c r="A922" s="6" t="s">
        <v>2120</v>
      </c>
      <c r="B922" s="26" t="s">
        <v>2119</v>
      </c>
      <c r="C922" s="5" t="s">
        <v>16</v>
      </c>
      <c r="D922" s="9">
        <v>0.21</v>
      </c>
      <c r="E922" s="4" t="s">
        <v>5367</v>
      </c>
      <c r="F922" s="4" t="s">
        <v>5367</v>
      </c>
      <c r="G922" s="4" t="s">
        <v>5367</v>
      </c>
      <c r="H922" s="4" t="s">
        <v>5367</v>
      </c>
    </row>
    <row r="923" spans="1:8" s="3" customFormat="1" x14ac:dyDescent="0.3">
      <c r="A923" s="6" t="s">
        <v>2118</v>
      </c>
      <c r="B923" s="26" t="s">
        <v>2117</v>
      </c>
      <c r="C923" s="5" t="s">
        <v>16</v>
      </c>
      <c r="D923" s="9">
        <v>0.24</v>
      </c>
      <c r="E923" s="4" t="s">
        <v>5367</v>
      </c>
      <c r="F923" s="4" t="s">
        <v>5367</v>
      </c>
      <c r="G923" s="4" t="s">
        <v>5367</v>
      </c>
      <c r="H923" s="4" t="s">
        <v>5367</v>
      </c>
    </row>
    <row r="924" spans="1:8" s="3" customFormat="1" x14ac:dyDescent="0.3">
      <c r="A924" s="6" t="s">
        <v>2116</v>
      </c>
      <c r="B924" s="26" t="s">
        <v>2115</v>
      </c>
      <c r="C924" s="5" t="s">
        <v>16</v>
      </c>
      <c r="D924" s="4" t="s">
        <v>5367</v>
      </c>
      <c r="E924" s="9">
        <v>1.38</v>
      </c>
      <c r="F924" s="4" t="s">
        <v>5367</v>
      </c>
      <c r="G924" s="4" t="s">
        <v>5367</v>
      </c>
      <c r="H924" s="4" t="s">
        <v>5367</v>
      </c>
    </row>
    <row r="925" spans="1:8" s="3" customFormat="1" x14ac:dyDescent="0.3">
      <c r="A925" s="6" t="s">
        <v>2114</v>
      </c>
      <c r="B925" s="26" t="s">
        <v>2113</v>
      </c>
      <c r="C925" s="5" t="s">
        <v>16</v>
      </c>
      <c r="D925" s="9">
        <v>0.67</v>
      </c>
      <c r="E925" s="4" t="s">
        <v>5367</v>
      </c>
      <c r="F925" s="4" t="s">
        <v>5367</v>
      </c>
      <c r="G925" s="4" t="s">
        <v>5367</v>
      </c>
      <c r="H925" s="4" t="s">
        <v>5367</v>
      </c>
    </row>
    <row r="926" spans="1:8" s="3" customFormat="1" x14ac:dyDescent="0.3">
      <c r="A926" s="6" t="s">
        <v>2112</v>
      </c>
      <c r="B926" s="26" t="s">
        <v>3866</v>
      </c>
      <c r="C926" s="5" t="s">
        <v>16</v>
      </c>
      <c r="D926" s="9">
        <v>0.74</v>
      </c>
      <c r="E926" s="4" t="s">
        <v>5367</v>
      </c>
      <c r="F926" s="4" t="s">
        <v>5367</v>
      </c>
      <c r="G926" s="4" t="s">
        <v>5367</v>
      </c>
      <c r="H926" s="4" t="s">
        <v>5367</v>
      </c>
    </row>
    <row r="927" spans="1:8" s="3" customFormat="1" x14ac:dyDescent="0.3">
      <c r="A927" s="6" t="s">
        <v>2111</v>
      </c>
      <c r="B927" s="26" t="s">
        <v>2110</v>
      </c>
      <c r="C927" s="5" t="s">
        <v>16</v>
      </c>
      <c r="D927" s="9">
        <v>0.76</v>
      </c>
      <c r="E927" s="4" t="s">
        <v>5367</v>
      </c>
      <c r="F927" s="4" t="s">
        <v>5367</v>
      </c>
      <c r="G927" s="4" t="s">
        <v>5367</v>
      </c>
      <c r="H927" s="4" t="s">
        <v>5367</v>
      </c>
    </row>
    <row r="928" spans="1:8" s="3" customFormat="1" x14ac:dyDescent="0.3">
      <c r="A928" s="6" t="s">
        <v>3485</v>
      </c>
      <c r="B928" s="26" t="s">
        <v>3484</v>
      </c>
      <c r="C928" s="5" t="s">
        <v>10</v>
      </c>
      <c r="D928" s="4">
        <v>1.71</v>
      </c>
      <c r="E928" s="4" t="s">
        <v>5367</v>
      </c>
      <c r="F928" s="4" t="s">
        <v>5367</v>
      </c>
      <c r="G928" s="4" t="s">
        <v>5367</v>
      </c>
      <c r="H928" s="4" t="s">
        <v>5367</v>
      </c>
    </row>
    <row r="929" spans="1:8" s="3" customFormat="1" x14ac:dyDescent="0.3">
      <c r="A929" s="6" t="s">
        <v>3483</v>
      </c>
      <c r="B929" s="26" t="s">
        <v>3482</v>
      </c>
      <c r="C929" s="5" t="s">
        <v>10</v>
      </c>
      <c r="D929" s="4" t="s">
        <v>5367</v>
      </c>
      <c r="E929" s="4" t="s">
        <v>5367</v>
      </c>
      <c r="F929" s="4" t="s">
        <v>5367</v>
      </c>
      <c r="G929" s="4" t="s">
        <v>5367</v>
      </c>
      <c r="H929" s="9">
        <v>1.39</v>
      </c>
    </row>
    <row r="930" spans="1:8" s="3" customFormat="1" x14ac:dyDescent="0.3">
      <c r="A930" s="6" t="s">
        <v>3481</v>
      </c>
      <c r="B930" s="26" t="s">
        <v>3480</v>
      </c>
      <c r="C930" s="5" t="s">
        <v>10</v>
      </c>
      <c r="D930" s="9">
        <v>1.43</v>
      </c>
      <c r="E930" s="4" t="s">
        <v>5367</v>
      </c>
      <c r="F930" s="4" t="s">
        <v>5367</v>
      </c>
      <c r="G930" s="4" t="s">
        <v>5367</v>
      </c>
      <c r="H930" s="4" t="s">
        <v>5367</v>
      </c>
    </row>
    <row r="931" spans="1:8" s="3" customFormat="1" x14ac:dyDescent="0.3">
      <c r="A931" s="6" t="s">
        <v>2109</v>
      </c>
      <c r="B931" s="26" t="s">
        <v>2108</v>
      </c>
      <c r="C931" s="5" t="s">
        <v>16</v>
      </c>
      <c r="D931" s="9">
        <v>0.39</v>
      </c>
      <c r="E931" s="4" t="s">
        <v>5367</v>
      </c>
      <c r="F931" s="4" t="s">
        <v>5367</v>
      </c>
      <c r="G931" s="4" t="s">
        <v>5367</v>
      </c>
      <c r="H931" s="4" t="s">
        <v>5367</v>
      </c>
    </row>
    <row r="932" spans="1:8" s="3" customFormat="1" x14ac:dyDescent="0.3">
      <c r="A932" s="6" t="s">
        <v>2107</v>
      </c>
      <c r="B932" s="26" t="s">
        <v>3865</v>
      </c>
      <c r="C932" s="5" t="s">
        <v>10</v>
      </c>
      <c r="D932" s="4" t="s">
        <v>5367</v>
      </c>
      <c r="E932" s="4" t="s">
        <v>5367</v>
      </c>
      <c r="F932" s="4" t="s">
        <v>5367</v>
      </c>
      <c r="G932" s="4" t="s">
        <v>5367</v>
      </c>
      <c r="H932" s="9">
        <v>3.71</v>
      </c>
    </row>
    <row r="933" spans="1:8" s="3" customFormat="1" x14ac:dyDescent="0.3">
      <c r="A933" s="6" t="s">
        <v>2106</v>
      </c>
      <c r="B933" s="26" t="s">
        <v>2105</v>
      </c>
      <c r="C933" s="5" t="s">
        <v>10</v>
      </c>
      <c r="D933" s="4" t="s">
        <v>5367</v>
      </c>
      <c r="E933" s="4" t="s">
        <v>5367</v>
      </c>
      <c r="F933" s="4" t="s">
        <v>5367</v>
      </c>
      <c r="G933" s="4" t="s">
        <v>5367</v>
      </c>
      <c r="H933" s="9">
        <v>8.61</v>
      </c>
    </row>
    <row r="934" spans="1:8" s="3" customFormat="1" x14ac:dyDescent="0.3">
      <c r="A934" s="6" t="s">
        <v>2104</v>
      </c>
      <c r="B934" s="26" t="s">
        <v>2103</v>
      </c>
      <c r="C934" s="5" t="s">
        <v>10</v>
      </c>
      <c r="D934" s="4" t="s">
        <v>5367</v>
      </c>
      <c r="E934" s="4" t="s">
        <v>5367</v>
      </c>
      <c r="F934" s="4" t="s">
        <v>5367</v>
      </c>
      <c r="G934" s="4" t="s">
        <v>5367</v>
      </c>
      <c r="H934" s="9">
        <v>7.92</v>
      </c>
    </row>
    <row r="935" spans="1:8" s="3" customFormat="1" x14ac:dyDescent="0.3">
      <c r="A935" s="6" t="s">
        <v>2102</v>
      </c>
      <c r="B935" s="26" t="s">
        <v>3864</v>
      </c>
      <c r="C935" s="5" t="s">
        <v>10</v>
      </c>
      <c r="D935" s="4" t="s">
        <v>5367</v>
      </c>
      <c r="E935" s="4" t="s">
        <v>5367</v>
      </c>
      <c r="F935" s="4" t="s">
        <v>5367</v>
      </c>
      <c r="G935" s="4" t="s">
        <v>5367</v>
      </c>
      <c r="H935" s="9">
        <v>8.23</v>
      </c>
    </row>
    <row r="936" spans="1:8" s="3" customFormat="1" x14ac:dyDescent="0.3">
      <c r="A936" s="6" t="s">
        <v>2101</v>
      </c>
      <c r="B936" s="26" t="s">
        <v>3863</v>
      </c>
      <c r="C936" s="5" t="s">
        <v>10</v>
      </c>
      <c r="D936" s="4" t="s">
        <v>5367</v>
      </c>
      <c r="E936" s="4" t="s">
        <v>5367</v>
      </c>
      <c r="F936" s="4" t="s">
        <v>5367</v>
      </c>
      <c r="G936" s="4" t="s">
        <v>5367</v>
      </c>
      <c r="H936" s="9">
        <v>8.23</v>
      </c>
    </row>
    <row r="937" spans="1:8" s="3" customFormat="1" x14ac:dyDescent="0.3">
      <c r="A937" s="6" t="s">
        <v>2100</v>
      </c>
      <c r="B937" s="26" t="s">
        <v>3862</v>
      </c>
      <c r="C937" s="5" t="s">
        <v>10</v>
      </c>
      <c r="D937" s="4" t="s">
        <v>5367</v>
      </c>
      <c r="E937" s="4" t="s">
        <v>5367</v>
      </c>
      <c r="F937" s="4" t="s">
        <v>5367</v>
      </c>
      <c r="G937" s="4" t="s">
        <v>5367</v>
      </c>
      <c r="H937" s="9">
        <v>5.51</v>
      </c>
    </row>
    <row r="938" spans="1:8" s="3" customFormat="1" x14ac:dyDescent="0.3">
      <c r="A938" s="6" t="s">
        <v>2099</v>
      </c>
      <c r="B938" s="26" t="s">
        <v>2098</v>
      </c>
      <c r="C938" s="5" t="s">
        <v>10</v>
      </c>
      <c r="D938" s="4" t="s">
        <v>5367</v>
      </c>
      <c r="E938" s="4" t="s">
        <v>5367</v>
      </c>
      <c r="F938" s="4" t="s">
        <v>5367</v>
      </c>
      <c r="G938" s="4" t="s">
        <v>5367</v>
      </c>
      <c r="H938" s="9">
        <v>5</v>
      </c>
    </row>
    <row r="939" spans="1:8" s="3" customFormat="1" x14ac:dyDescent="0.3">
      <c r="A939" s="6" t="s">
        <v>2097</v>
      </c>
      <c r="B939" s="26" t="s">
        <v>3861</v>
      </c>
      <c r="C939" s="5" t="s">
        <v>10</v>
      </c>
      <c r="D939" s="4" t="s">
        <v>5367</v>
      </c>
      <c r="E939" s="4" t="s">
        <v>5367</v>
      </c>
      <c r="F939" s="4" t="s">
        <v>5367</v>
      </c>
      <c r="G939" s="4" t="s">
        <v>5367</v>
      </c>
      <c r="H939" s="9">
        <v>7.74</v>
      </c>
    </row>
    <row r="940" spans="1:8" s="3" customFormat="1" x14ac:dyDescent="0.3">
      <c r="A940" s="6" t="s">
        <v>2096</v>
      </c>
      <c r="B940" s="26" t="s">
        <v>2095</v>
      </c>
      <c r="C940" s="5" t="s">
        <v>10</v>
      </c>
      <c r="D940" s="4" t="s">
        <v>5367</v>
      </c>
      <c r="E940" s="4" t="s">
        <v>5367</v>
      </c>
      <c r="F940" s="4" t="s">
        <v>5367</v>
      </c>
      <c r="G940" s="4" t="s">
        <v>5367</v>
      </c>
      <c r="H940" s="9">
        <v>3.43</v>
      </c>
    </row>
    <row r="941" spans="1:8" s="3" customFormat="1" x14ac:dyDescent="0.3">
      <c r="A941" s="6" t="s">
        <v>2094</v>
      </c>
      <c r="B941" s="26" t="s">
        <v>2093</v>
      </c>
      <c r="C941" s="5" t="s">
        <v>10</v>
      </c>
      <c r="D941" s="4" t="s">
        <v>5367</v>
      </c>
      <c r="E941" s="4" t="s">
        <v>5367</v>
      </c>
      <c r="F941" s="4" t="s">
        <v>5367</v>
      </c>
      <c r="G941" s="4" t="s">
        <v>5367</v>
      </c>
      <c r="H941" s="9">
        <v>5.22</v>
      </c>
    </row>
    <row r="942" spans="1:8" s="3" customFormat="1" x14ac:dyDescent="0.3">
      <c r="A942" s="6" t="s">
        <v>3479</v>
      </c>
      <c r="B942" s="26" t="s">
        <v>3478</v>
      </c>
      <c r="C942" s="5" t="s">
        <v>10</v>
      </c>
      <c r="D942" s="4" t="s">
        <v>5367</v>
      </c>
      <c r="E942" s="4" t="s">
        <v>5367</v>
      </c>
      <c r="F942" s="4" t="s">
        <v>5367</v>
      </c>
      <c r="G942" s="4" t="s">
        <v>5367</v>
      </c>
      <c r="H942" s="9">
        <v>0.8</v>
      </c>
    </row>
    <row r="943" spans="1:8" s="3" customFormat="1" x14ac:dyDescent="0.3">
      <c r="A943" s="6" t="s">
        <v>3477</v>
      </c>
      <c r="B943" s="26" t="s">
        <v>3476</v>
      </c>
      <c r="C943" s="5" t="s">
        <v>10</v>
      </c>
      <c r="D943" s="4" t="s">
        <v>5367</v>
      </c>
      <c r="E943" s="4" t="s">
        <v>5367</v>
      </c>
      <c r="F943" s="4" t="s">
        <v>5367</v>
      </c>
      <c r="G943" s="4" t="s">
        <v>5367</v>
      </c>
      <c r="H943" s="9">
        <v>1.29</v>
      </c>
    </row>
    <row r="944" spans="1:8" s="3" customFormat="1" x14ac:dyDescent="0.3">
      <c r="A944" s="6" t="s">
        <v>2092</v>
      </c>
      <c r="B944" s="26" t="s">
        <v>2091</v>
      </c>
      <c r="C944" s="5" t="s">
        <v>16</v>
      </c>
      <c r="D944" s="4">
        <v>0.22</v>
      </c>
      <c r="E944" s="4" t="s">
        <v>5367</v>
      </c>
      <c r="F944" s="4" t="s">
        <v>5367</v>
      </c>
      <c r="G944" s="4" t="s">
        <v>5367</v>
      </c>
      <c r="H944" s="4" t="s">
        <v>5367</v>
      </c>
    </row>
    <row r="945" spans="1:8" s="3" customFormat="1" x14ac:dyDescent="0.3">
      <c r="A945" s="6" t="s">
        <v>2090</v>
      </c>
      <c r="B945" s="26" t="s">
        <v>2089</v>
      </c>
      <c r="C945" s="5" t="s">
        <v>16</v>
      </c>
      <c r="D945" s="4">
        <v>4.96</v>
      </c>
      <c r="E945" s="4" t="s">
        <v>5367</v>
      </c>
      <c r="F945" s="4" t="s">
        <v>5367</v>
      </c>
      <c r="G945" s="4" t="s">
        <v>5367</v>
      </c>
      <c r="H945" s="4" t="s">
        <v>5367</v>
      </c>
    </row>
    <row r="946" spans="1:8" s="3" customFormat="1" x14ac:dyDescent="0.3">
      <c r="A946" s="6" t="s">
        <v>2088</v>
      </c>
      <c r="B946" s="26" t="s">
        <v>2087</v>
      </c>
      <c r="C946" s="5" t="s">
        <v>16</v>
      </c>
      <c r="D946" s="4">
        <v>8.83</v>
      </c>
      <c r="E946" s="4" t="s">
        <v>5367</v>
      </c>
      <c r="F946" s="4" t="s">
        <v>5367</v>
      </c>
      <c r="G946" s="4" t="s">
        <v>5367</v>
      </c>
      <c r="H946" s="4" t="s">
        <v>5367</v>
      </c>
    </row>
    <row r="947" spans="1:8" s="3" customFormat="1" x14ac:dyDescent="0.3">
      <c r="A947" s="6" t="s">
        <v>2086</v>
      </c>
      <c r="B947" s="26" t="s">
        <v>2085</v>
      </c>
      <c r="C947" s="5" t="s">
        <v>16</v>
      </c>
      <c r="D947" s="9">
        <v>2.33</v>
      </c>
      <c r="E947" s="4" t="s">
        <v>5367</v>
      </c>
      <c r="F947" s="4" t="s">
        <v>5367</v>
      </c>
      <c r="G947" s="4" t="s">
        <v>5367</v>
      </c>
      <c r="H947" s="4" t="s">
        <v>5367</v>
      </c>
    </row>
    <row r="948" spans="1:8" s="3" customFormat="1" x14ac:dyDescent="0.3">
      <c r="A948" s="6" t="s">
        <v>2084</v>
      </c>
      <c r="B948" s="26" t="s">
        <v>2083</v>
      </c>
      <c r="C948" s="5" t="s">
        <v>16</v>
      </c>
      <c r="D948" s="9">
        <v>2.5299999999999998</v>
      </c>
      <c r="E948" s="4" t="s">
        <v>5367</v>
      </c>
      <c r="F948" s="4" t="s">
        <v>5367</v>
      </c>
      <c r="G948" s="4" t="s">
        <v>5367</v>
      </c>
      <c r="H948" s="4" t="s">
        <v>5367</v>
      </c>
    </row>
    <row r="949" spans="1:8" s="3" customFormat="1" x14ac:dyDescent="0.3">
      <c r="A949" s="6" t="s">
        <v>2082</v>
      </c>
      <c r="B949" s="26" t="s">
        <v>2081</v>
      </c>
      <c r="C949" s="5" t="s">
        <v>16</v>
      </c>
      <c r="D949" s="9">
        <v>33.29</v>
      </c>
      <c r="E949" s="4" t="s">
        <v>5367</v>
      </c>
      <c r="F949" s="4" t="s">
        <v>5367</v>
      </c>
      <c r="G949" s="4" t="s">
        <v>5367</v>
      </c>
      <c r="H949" s="4" t="s">
        <v>5367</v>
      </c>
    </row>
    <row r="950" spans="1:8" s="3" customFormat="1" x14ac:dyDescent="0.3">
      <c r="A950" s="6" t="s">
        <v>2080</v>
      </c>
      <c r="B950" s="26" t="s">
        <v>2079</v>
      </c>
      <c r="C950" s="5" t="s">
        <v>16</v>
      </c>
      <c r="D950" s="9">
        <v>51.67</v>
      </c>
      <c r="E950" s="4" t="s">
        <v>5367</v>
      </c>
      <c r="F950" s="4" t="s">
        <v>5367</v>
      </c>
      <c r="G950" s="4" t="s">
        <v>5367</v>
      </c>
      <c r="H950" s="4" t="s">
        <v>5367</v>
      </c>
    </row>
    <row r="951" spans="1:8" s="3" customFormat="1" x14ac:dyDescent="0.3">
      <c r="A951" s="6" t="s">
        <v>2078</v>
      </c>
      <c r="B951" s="26" t="s">
        <v>2077</v>
      </c>
      <c r="C951" s="5" t="s">
        <v>16</v>
      </c>
      <c r="D951" s="9">
        <v>1.41</v>
      </c>
      <c r="E951" s="4" t="s">
        <v>5367</v>
      </c>
      <c r="F951" s="4" t="s">
        <v>5367</v>
      </c>
      <c r="G951" s="4" t="s">
        <v>5367</v>
      </c>
      <c r="H951" s="4" t="s">
        <v>5367</v>
      </c>
    </row>
    <row r="952" spans="1:8" s="3" customFormat="1" x14ac:dyDescent="0.3">
      <c r="A952" s="6" t="s">
        <v>2076</v>
      </c>
      <c r="B952" s="26" t="s">
        <v>2075</v>
      </c>
      <c r="C952" s="5" t="s">
        <v>16</v>
      </c>
      <c r="D952" s="9">
        <v>51.09</v>
      </c>
      <c r="E952" s="4" t="s">
        <v>5367</v>
      </c>
      <c r="F952" s="4" t="s">
        <v>5367</v>
      </c>
      <c r="G952" s="4" t="s">
        <v>5367</v>
      </c>
      <c r="H952" s="4" t="s">
        <v>5367</v>
      </c>
    </row>
    <row r="953" spans="1:8" s="3" customFormat="1" x14ac:dyDescent="0.3">
      <c r="A953" s="6" t="s">
        <v>2074</v>
      </c>
      <c r="B953" s="26" t="s">
        <v>2073</v>
      </c>
      <c r="C953" s="5" t="s">
        <v>16</v>
      </c>
      <c r="D953" s="9">
        <v>38.65</v>
      </c>
      <c r="E953" s="4" t="s">
        <v>5367</v>
      </c>
      <c r="F953" s="4" t="s">
        <v>5367</v>
      </c>
      <c r="G953" s="4" t="s">
        <v>5367</v>
      </c>
      <c r="H953" s="4" t="s">
        <v>5367</v>
      </c>
    </row>
    <row r="954" spans="1:8" s="3" customFormat="1" x14ac:dyDescent="0.3">
      <c r="A954" s="6" t="s">
        <v>2072</v>
      </c>
      <c r="B954" s="26" t="s">
        <v>2071</v>
      </c>
      <c r="C954" s="5" t="s">
        <v>16</v>
      </c>
      <c r="D954" s="4" t="s">
        <v>5367</v>
      </c>
      <c r="E954" s="4" t="s">
        <v>5367</v>
      </c>
      <c r="F954" s="4" t="s">
        <v>5367</v>
      </c>
      <c r="G954" s="4" t="s">
        <v>5367</v>
      </c>
      <c r="H954" s="9">
        <v>11.33</v>
      </c>
    </row>
    <row r="955" spans="1:8" s="3" customFormat="1" x14ac:dyDescent="0.3">
      <c r="A955" s="6" t="s">
        <v>2070</v>
      </c>
      <c r="B955" s="26" t="s">
        <v>2069</v>
      </c>
      <c r="C955" s="5" t="s">
        <v>16</v>
      </c>
      <c r="D955" s="9">
        <v>30.13</v>
      </c>
      <c r="E955" s="4" t="s">
        <v>5367</v>
      </c>
      <c r="F955" s="4" t="s">
        <v>5367</v>
      </c>
      <c r="G955" s="4" t="s">
        <v>5367</v>
      </c>
      <c r="H955" s="4" t="s">
        <v>5367</v>
      </c>
    </row>
    <row r="956" spans="1:8" s="3" customFormat="1" x14ac:dyDescent="0.3">
      <c r="A956" s="6" t="s">
        <v>2068</v>
      </c>
      <c r="B956" s="26" t="s">
        <v>2067</v>
      </c>
      <c r="C956" s="5" t="s">
        <v>16</v>
      </c>
      <c r="D956" s="9">
        <v>37.6</v>
      </c>
      <c r="E956" s="4" t="s">
        <v>5367</v>
      </c>
      <c r="F956" s="4" t="s">
        <v>5367</v>
      </c>
      <c r="G956" s="4" t="s">
        <v>5367</v>
      </c>
      <c r="H956" s="4" t="s">
        <v>5367</v>
      </c>
    </row>
    <row r="957" spans="1:8" s="3" customFormat="1" x14ac:dyDescent="0.3">
      <c r="A957" s="6" t="s">
        <v>2066</v>
      </c>
      <c r="B957" s="26" t="s">
        <v>2065</v>
      </c>
      <c r="C957" s="5" t="s">
        <v>16</v>
      </c>
      <c r="D957" s="9">
        <v>8.8699999999999992</v>
      </c>
      <c r="E957" s="4" t="s">
        <v>5367</v>
      </c>
      <c r="F957" s="4" t="s">
        <v>5367</v>
      </c>
      <c r="G957" s="4" t="s">
        <v>5367</v>
      </c>
      <c r="H957" s="4" t="s">
        <v>5367</v>
      </c>
    </row>
    <row r="958" spans="1:8" s="3" customFormat="1" x14ac:dyDescent="0.3">
      <c r="A958" s="6" t="s">
        <v>2064</v>
      </c>
      <c r="B958" s="26" t="s">
        <v>2063</v>
      </c>
      <c r="C958" s="5" t="s">
        <v>16</v>
      </c>
      <c r="D958" s="9">
        <v>4.5</v>
      </c>
      <c r="E958" s="4" t="s">
        <v>5367</v>
      </c>
      <c r="F958" s="4" t="s">
        <v>5367</v>
      </c>
      <c r="G958" s="4" t="s">
        <v>5367</v>
      </c>
      <c r="H958" s="4" t="s">
        <v>5367</v>
      </c>
    </row>
    <row r="959" spans="1:8" s="3" customFormat="1" x14ac:dyDescent="0.3">
      <c r="A959" s="6" t="s">
        <v>2062</v>
      </c>
      <c r="B959" s="26" t="s">
        <v>2061</v>
      </c>
      <c r="C959" s="5" t="s">
        <v>16</v>
      </c>
      <c r="D959" s="4" t="s">
        <v>5367</v>
      </c>
      <c r="E959" s="4" t="s">
        <v>5367</v>
      </c>
      <c r="F959" s="4" t="s">
        <v>5367</v>
      </c>
      <c r="G959" s="4" t="s">
        <v>5367</v>
      </c>
      <c r="H959" s="9">
        <v>4.28</v>
      </c>
    </row>
    <row r="960" spans="1:8" s="3" customFormat="1" x14ac:dyDescent="0.3">
      <c r="A960" s="6" t="s">
        <v>2060</v>
      </c>
      <c r="B960" s="26" t="s">
        <v>2059</v>
      </c>
      <c r="C960" s="5" t="s">
        <v>16</v>
      </c>
      <c r="D960" s="9">
        <v>4.5999999999999996</v>
      </c>
      <c r="E960" s="4" t="s">
        <v>5367</v>
      </c>
      <c r="F960" s="4" t="s">
        <v>5367</v>
      </c>
      <c r="G960" s="4" t="s">
        <v>5367</v>
      </c>
      <c r="H960" s="4" t="s">
        <v>5367</v>
      </c>
    </row>
    <row r="961" spans="1:8" s="3" customFormat="1" x14ac:dyDescent="0.3">
      <c r="A961" s="6" t="s">
        <v>2058</v>
      </c>
      <c r="B961" s="26" t="s">
        <v>252</v>
      </c>
      <c r="C961" s="5" t="s">
        <v>16</v>
      </c>
      <c r="D961" s="9">
        <v>0.69</v>
      </c>
      <c r="E961" s="4" t="s">
        <v>5367</v>
      </c>
      <c r="F961" s="4" t="s">
        <v>5367</v>
      </c>
      <c r="G961" s="4" t="s">
        <v>5367</v>
      </c>
      <c r="H961" s="4" t="s">
        <v>5367</v>
      </c>
    </row>
    <row r="962" spans="1:8" s="3" customFormat="1" x14ac:dyDescent="0.3">
      <c r="A962" s="6" t="s">
        <v>2057</v>
      </c>
      <c r="B962" s="26" t="s">
        <v>3860</v>
      </c>
      <c r="C962" s="5" t="s">
        <v>16</v>
      </c>
      <c r="D962" s="4" t="s">
        <v>5367</v>
      </c>
      <c r="E962" s="4" t="s">
        <v>5367</v>
      </c>
      <c r="F962" s="4" t="s">
        <v>5367</v>
      </c>
      <c r="G962" s="4" t="s">
        <v>5367</v>
      </c>
      <c r="H962" s="9">
        <v>1.88</v>
      </c>
    </row>
    <row r="963" spans="1:8" s="3" customFormat="1" x14ac:dyDescent="0.3">
      <c r="A963" s="6" t="s">
        <v>2056</v>
      </c>
      <c r="B963" s="26" t="s">
        <v>3859</v>
      </c>
      <c r="C963" s="5" t="s">
        <v>16</v>
      </c>
      <c r="D963" s="4" t="s">
        <v>5367</v>
      </c>
      <c r="E963" s="4" t="s">
        <v>5367</v>
      </c>
      <c r="F963" s="4" t="s">
        <v>5367</v>
      </c>
      <c r="G963" s="4" t="s">
        <v>5367</v>
      </c>
      <c r="H963" s="9">
        <v>2.0499999999999998</v>
      </c>
    </row>
    <row r="964" spans="1:8" s="3" customFormat="1" x14ac:dyDescent="0.3">
      <c r="A964" s="6" t="s">
        <v>2055</v>
      </c>
      <c r="B964" s="26" t="s">
        <v>2054</v>
      </c>
      <c r="C964" s="5" t="s">
        <v>10</v>
      </c>
      <c r="D964" s="4" t="s">
        <v>5367</v>
      </c>
      <c r="E964" s="9">
        <v>14.18</v>
      </c>
      <c r="F964" s="4" t="s">
        <v>5367</v>
      </c>
      <c r="G964" s="4" t="s">
        <v>5367</v>
      </c>
      <c r="H964" s="4" t="s">
        <v>5367</v>
      </c>
    </row>
    <row r="965" spans="1:8" s="3" customFormat="1" x14ac:dyDescent="0.3">
      <c r="A965" s="6" t="s">
        <v>2053</v>
      </c>
      <c r="B965" s="26" t="s">
        <v>2052</v>
      </c>
      <c r="C965" s="5" t="s">
        <v>16</v>
      </c>
      <c r="D965" s="9">
        <v>1.61</v>
      </c>
      <c r="E965" s="4" t="s">
        <v>5367</v>
      </c>
      <c r="F965" s="4" t="s">
        <v>5367</v>
      </c>
      <c r="G965" s="4" t="s">
        <v>5367</v>
      </c>
      <c r="H965" s="4" t="s">
        <v>5367</v>
      </c>
    </row>
    <row r="966" spans="1:8" s="3" customFormat="1" x14ac:dyDescent="0.3">
      <c r="A966" s="6" t="s">
        <v>2051</v>
      </c>
      <c r="B966" s="26" t="s">
        <v>2050</v>
      </c>
      <c r="C966" s="5" t="s">
        <v>16</v>
      </c>
      <c r="D966" s="9">
        <v>1.65</v>
      </c>
      <c r="E966" s="4" t="s">
        <v>5367</v>
      </c>
      <c r="F966" s="4" t="s">
        <v>5367</v>
      </c>
      <c r="G966" s="4" t="s">
        <v>5367</v>
      </c>
      <c r="H966" s="4" t="s">
        <v>5367</v>
      </c>
    </row>
    <row r="967" spans="1:8" s="3" customFormat="1" x14ac:dyDescent="0.3">
      <c r="A967" s="6" t="s">
        <v>2049</v>
      </c>
      <c r="B967" s="26" t="s">
        <v>3858</v>
      </c>
      <c r="C967" s="5" t="s">
        <v>16</v>
      </c>
      <c r="D967" s="9">
        <v>2.02</v>
      </c>
      <c r="E967" s="4" t="s">
        <v>5367</v>
      </c>
      <c r="F967" s="4" t="s">
        <v>5367</v>
      </c>
      <c r="G967" s="4" t="s">
        <v>5367</v>
      </c>
      <c r="H967" s="4" t="s">
        <v>5367</v>
      </c>
    </row>
    <row r="968" spans="1:8" s="3" customFormat="1" x14ac:dyDescent="0.3">
      <c r="A968" s="6" t="s">
        <v>2048</v>
      </c>
      <c r="B968" s="26" t="s">
        <v>2047</v>
      </c>
      <c r="C968" s="5" t="s">
        <v>16</v>
      </c>
      <c r="D968" s="9">
        <v>2.0499999999999998</v>
      </c>
      <c r="E968" s="4" t="s">
        <v>5367</v>
      </c>
      <c r="F968" s="4" t="s">
        <v>5367</v>
      </c>
      <c r="G968" s="4" t="s">
        <v>5367</v>
      </c>
      <c r="H968" s="4" t="s">
        <v>5367</v>
      </c>
    </row>
    <row r="969" spans="1:8" s="3" customFormat="1" x14ac:dyDescent="0.3">
      <c r="A969" s="6" t="s">
        <v>2046</v>
      </c>
      <c r="B969" s="26" t="s">
        <v>2045</v>
      </c>
      <c r="C969" s="5" t="s">
        <v>16</v>
      </c>
      <c r="D969" s="9">
        <v>2.2200000000000002</v>
      </c>
      <c r="E969" s="4" t="s">
        <v>5367</v>
      </c>
      <c r="F969" s="4" t="s">
        <v>5367</v>
      </c>
      <c r="G969" s="4" t="s">
        <v>5367</v>
      </c>
      <c r="H969" s="4" t="s">
        <v>5367</v>
      </c>
    </row>
    <row r="970" spans="1:8" s="3" customFormat="1" x14ac:dyDescent="0.3">
      <c r="A970" s="6" t="s">
        <v>3475</v>
      </c>
      <c r="B970" s="26" t="s">
        <v>3474</v>
      </c>
      <c r="C970" s="5" t="s">
        <v>10</v>
      </c>
      <c r="D970" s="4" t="s">
        <v>5367</v>
      </c>
      <c r="E970" s="4" t="s">
        <v>5367</v>
      </c>
      <c r="F970" s="4" t="s">
        <v>5367</v>
      </c>
      <c r="G970" s="4" t="s">
        <v>5367</v>
      </c>
      <c r="H970" s="9">
        <v>2.87</v>
      </c>
    </row>
    <row r="971" spans="1:8" s="3" customFormat="1" x14ac:dyDescent="0.3">
      <c r="A971" s="6" t="s">
        <v>3473</v>
      </c>
      <c r="B971" s="26" t="s">
        <v>3472</v>
      </c>
      <c r="C971" s="5" t="s">
        <v>10</v>
      </c>
      <c r="D971" s="4" t="s">
        <v>5367</v>
      </c>
      <c r="E971" s="4" t="s">
        <v>5367</v>
      </c>
      <c r="F971" s="4" t="s">
        <v>5367</v>
      </c>
      <c r="G971" s="4" t="s">
        <v>5367</v>
      </c>
      <c r="H971" s="9">
        <v>2.68</v>
      </c>
    </row>
    <row r="972" spans="1:8" s="3" customFormat="1" x14ac:dyDescent="0.3">
      <c r="A972" s="6" t="s">
        <v>3471</v>
      </c>
      <c r="B972" s="26" t="s">
        <v>3470</v>
      </c>
      <c r="C972" s="5" t="s">
        <v>10</v>
      </c>
      <c r="D972" s="4" t="s">
        <v>5367</v>
      </c>
      <c r="E972" s="4" t="s">
        <v>5367</v>
      </c>
      <c r="F972" s="4" t="s">
        <v>5367</v>
      </c>
      <c r="G972" s="4" t="s">
        <v>5367</v>
      </c>
      <c r="H972" s="9">
        <v>3.38</v>
      </c>
    </row>
    <row r="973" spans="1:8" s="3" customFormat="1" x14ac:dyDescent="0.3">
      <c r="A973" s="6" t="s">
        <v>3469</v>
      </c>
      <c r="B973" s="26" t="s">
        <v>3468</v>
      </c>
      <c r="C973" s="5" t="s">
        <v>10</v>
      </c>
      <c r="D973" s="4" t="s">
        <v>5367</v>
      </c>
      <c r="E973" s="4" t="s">
        <v>5367</v>
      </c>
      <c r="F973" s="4" t="s">
        <v>5367</v>
      </c>
      <c r="G973" s="4" t="s">
        <v>5367</v>
      </c>
      <c r="H973" s="9">
        <v>3.29</v>
      </c>
    </row>
    <row r="974" spans="1:8" s="3" customFormat="1" x14ac:dyDescent="0.3">
      <c r="A974" s="6" t="s">
        <v>3467</v>
      </c>
      <c r="B974" s="26" t="s">
        <v>3465</v>
      </c>
      <c r="C974" s="5" t="s">
        <v>10</v>
      </c>
      <c r="D974" s="4">
        <v>2.9</v>
      </c>
      <c r="E974" s="4" t="s">
        <v>5367</v>
      </c>
      <c r="F974" s="4" t="s">
        <v>5367</v>
      </c>
      <c r="G974" s="4" t="s">
        <v>5367</v>
      </c>
      <c r="H974" s="4" t="s">
        <v>5367</v>
      </c>
    </row>
    <row r="975" spans="1:8" s="3" customFormat="1" x14ac:dyDescent="0.3">
      <c r="A975" s="6" t="s">
        <v>3466</v>
      </c>
      <c r="B975" s="26" t="s">
        <v>3465</v>
      </c>
      <c r="C975" s="5" t="s">
        <v>10</v>
      </c>
      <c r="D975" s="4">
        <v>2.42</v>
      </c>
      <c r="E975" s="4" t="s">
        <v>5367</v>
      </c>
      <c r="F975" s="4" t="s">
        <v>5367</v>
      </c>
      <c r="G975" s="4" t="s">
        <v>5367</v>
      </c>
      <c r="H975" s="4" t="s">
        <v>5367</v>
      </c>
    </row>
    <row r="976" spans="1:8" s="3" customFormat="1" x14ac:dyDescent="0.3">
      <c r="A976" s="6" t="s">
        <v>2044</v>
      </c>
      <c r="B976" s="26" t="s">
        <v>2043</v>
      </c>
      <c r="C976" s="5" t="s">
        <v>16</v>
      </c>
      <c r="D976" s="9">
        <v>0.3</v>
      </c>
      <c r="E976" s="4" t="s">
        <v>5367</v>
      </c>
      <c r="F976" s="4" t="s">
        <v>5367</v>
      </c>
      <c r="G976" s="4" t="s">
        <v>5367</v>
      </c>
      <c r="H976" s="4" t="s">
        <v>5367</v>
      </c>
    </row>
    <row r="977" spans="1:8" s="3" customFormat="1" x14ac:dyDescent="0.3">
      <c r="A977" s="6" t="s">
        <v>2042</v>
      </c>
      <c r="B977" s="26" t="s">
        <v>2041</v>
      </c>
      <c r="C977" s="5" t="s">
        <v>16</v>
      </c>
      <c r="D977" s="4">
        <v>0.35</v>
      </c>
      <c r="E977" s="4" t="s">
        <v>5367</v>
      </c>
      <c r="F977" s="4" t="s">
        <v>5367</v>
      </c>
      <c r="G977" s="4" t="s">
        <v>5367</v>
      </c>
      <c r="H977" s="4" t="s">
        <v>5367</v>
      </c>
    </row>
    <row r="978" spans="1:8" s="3" customFormat="1" x14ac:dyDescent="0.3">
      <c r="A978" s="6" t="s">
        <v>2040</v>
      </c>
      <c r="B978" s="26" t="s">
        <v>2039</v>
      </c>
      <c r="C978" s="5" t="s">
        <v>16</v>
      </c>
      <c r="D978" s="4">
        <v>0.36</v>
      </c>
      <c r="E978" s="4" t="s">
        <v>5367</v>
      </c>
      <c r="F978" s="4" t="s">
        <v>5367</v>
      </c>
      <c r="G978" s="4" t="s">
        <v>5367</v>
      </c>
      <c r="H978" s="4" t="s">
        <v>5367</v>
      </c>
    </row>
    <row r="979" spans="1:8" s="3" customFormat="1" x14ac:dyDescent="0.3">
      <c r="A979" s="6" t="s">
        <v>2038</v>
      </c>
      <c r="B979" s="26" t="s">
        <v>3857</v>
      </c>
      <c r="C979" s="5" t="s">
        <v>16</v>
      </c>
      <c r="D979" s="4">
        <v>0.12</v>
      </c>
      <c r="E979" s="4" t="s">
        <v>5367</v>
      </c>
      <c r="F979" s="4" t="s">
        <v>5367</v>
      </c>
      <c r="G979" s="4" t="s">
        <v>5367</v>
      </c>
      <c r="H979" s="4" t="s">
        <v>5367</v>
      </c>
    </row>
    <row r="980" spans="1:8" s="3" customFormat="1" x14ac:dyDescent="0.3">
      <c r="A980" s="6" t="s">
        <v>2037</v>
      </c>
      <c r="B980" s="26" t="s">
        <v>3856</v>
      </c>
      <c r="C980" s="5" t="s">
        <v>16</v>
      </c>
      <c r="D980" s="4">
        <v>0.24</v>
      </c>
      <c r="E980" s="4" t="s">
        <v>5367</v>
      </c>
      <c r="F980" s="4" t="s">
        <v>5367</v>
      </c>
      <c r="G980" s="4" t="s">
        <v>5367</v>
      </c>
      <c r="H980" s="4" t="s">
        <v>5367</v>
      </c>
    </row>
    <row r="981" spans="1:8" s="3" customFormat="1" x14ac:dyDescent="0.3">
      <c r="A981" s="6" t="s">
        <v>2036</v>
      </c>
      <c r="B981" s="26" t="s">
        <v>2035</v>
      </c>
      <c r="C981" s="5" t="s">
        <v>16</v>
      </c>
      <c r="D981" s="4" t="s">
        <v>5367</v>
      </c>
      <c r="E981" s="4" t="s">
        <v>5367</v>
      </c>
      <c r="F981" s="4" t="s">
        <v>5367</v>
      </c>
      <c r="G981" s="4" t="s">
        <v>5367</v>
      </c>
      <c r="H981" s="9">
        <v>16.36</v>
      </c>
    </row>
    <row r="982" spans="1:8" s="3" customFormat="1" x14ac:dyDescent="0.3">
      <c r="A982" s="6" t="s">
        <v>2034</v>
      </c>
      <c r="B982" s="26" t="s">
        <v>2033</v>
      </c>
      <c r="C982" s="5" t="s">
        <v>16</v>
      </c>
      <c r="D982" s="9">
        <v>7.32</v>
      </c>
      <c r="E982" s="4" t="s">
        <v>5367</v>
      </c>
      <c r="F982" s="4" t="s">
        <v>5367</v>
      </c>
      <c r="G982" s="4" t="s">
        <v>5367</v>
      </c>
      <c r="H982" s="4" t="s">
        <v>5367</v>
      </c>
    </row>
    <row r="983" spans="1:8" s="3" customFormat="1" x14ac:dyDescent="0.3">
      <c r="A983" s="6" t="s">
        <v>2032</v>
      </c>
      <c r="B983" s="26" t="s">
        <v>2031</v>
      </c>
      <c r="C983" s="5" t="s">
        <v>16</v>
      </c>
      <c r="D983" s="9">
        <v>3.35</v>
      </c>
      <c r="E983" s="4" t="s">
        <v>5367</v>
      </c>
      <c r="F983" s="4" t="s">
        <v>5367</v>
      </c>
      <c r="G983" s="4" t="s">
        <v>5367</v>
      </c>
      <c r="H983" s="4" t="s">
        <v>5367</v>
      </c>
    </row>
    <row r="984" spans="1:8" s="3" customFormat="1" x14ac:dyDescent="0.3">
      <c r="A984" s="6" t="s">
        <v>2030</v>
      </c>
      <c r="B984" s="26" t="s">
        <v>2029</v>
      </c>
      <c r="C984" s="5" t="s">
        <v>16</v>
      </c>
      <c r="D984" s="9">
        <v>10.07</v>
      </c>
      <c r="E984" s="4" t="s">
        <v>5367</v>
      </c>
      <c r="F984" s="4" t="s">
        <v>5367</v>
      </c>
      <c r="G984" s="4" t="s">
        <v>5367</v>
      </c>
      <c r="H984" s="4" t="s">
        <v>5367</v>
      </c>
    </row>
    <row r="985" spans="1:8" s="3" customFormat="1" x14ac:dyDescent="0.3">
      <c r="A985" s="6" t="s">
        <v>2028</v>
      </c>
      <c r="B985" s="26" t="s">
        <v>2027</v>
      </c>
      <c r="C985" s="5" t="s">
        <v>16</v>
      </c>
      <c r="D985" s="9">
        <v>0.2</v>
      </c>
      <c r="E985" s="4" t="s">
        <v>5367</v>
      </c>
      <c r="F985" s="4" t="s">
        <v>5367</v>
      </c>
      <c r="G985" s="4" t="s">
        <v>5367</v>
      </c>
      <c r="H985" s="4" t="s">
        <v>5367</v>
      </c>
    </row>
    <row r="986" spans="1:8" s="3" customFormat="1" x14ac:dyDescent="0.3">
      <c r="A986" s="6" t="s">
        <v>3464</v>
      </c>
      <c r="B986" s="26" t="s">
        <v>3463</v>
      </c>
      <c r="C986" s="5" t="s">
        <v>10</v>
      </c>
      <c r="D986" s="9">
        <v>0.79</v>
      </c>
      <c r="E986" s="4" t="s">
        <v>5367</v>
      </c>
      <c r="F986" s="4" t="s">
        <v>5367</v>
      </c>
      <c r="G986" s="4" t="s">
        <v>5367</v>
      </c>
      <c r="H986" s="4" t="s">
        <v>5367</v>
      </c>
    </row>
    <row r="987" spans="1:8" s="3" customFormat="1" x14ac:dyDescent="0.3">
      <c r="A987" s="6" t="s">
        <v>3462</v>
      </c>
      <c r="B987" s="26" t="s">
        <v>3461</v>
      </c>
      <c r="C987" s="5" t="s">
        <v>10</v>
      </c>
      <c r="D987" s="4" t="s">
        <v>5367</v>
      </c>
      <c r="E987" s="4" t="s">
        <v>5367</v>
      </c>
      <c r="F987" s="4" t="s">
        <v>5367</v>
      </c>
      <c r="G987" s="4" t="s">
        <v>5367</v>
      </c>
      <c r="H987" s="9">
        <v>1.06</v>
      </c>
    </row>
    <row r="988" spans="1:8" s="3" customFormat="1" x14ac:dyDescent="0.3">
      <c r="A988" s="6" t="s">
        <v>3460</v>
      </c>
      <c r="B988" s="26" t="s">
        <v>3459</v>
      </c>
      <c r="C988" s="5" t="s">
        <v>10</v>
      </c>
      <c r="D988" s="9">
        <v>3.01</v>
      </c>
      <c r="E988" s="4" t="s">
        <v>5367</v>
      </c>
      <c r="F988" s="4" t="s">
        <v>5367</v>
      </c>
      <c r="G988" s="4" t="s">
        <v>5367</v>
      </c>
      <c r="H988" s="4" t="s">
        <v>5367</v>
      </c>
    </row>
    <row r="989" spans="1:8" s="3" customFormat="1" x14ac:dyDescent="0.3">
      <c r="A989" s="6" t="s">
        <v>3458</v>
      </c>
      <c r="B989" s="26" t="s">
        <v>3457</v>
      </c>
      <c r="C989" s="5" t="s">
        <v>10</v>
      </c>
      <c r="D989" s="9">
        <v>1.1499999999999999</v>
      </c>
      <c r="E989" s="4" t="s">
        <v>5367</v>
      </c>
      <c r="F989" s="4" t="s">
        <v>5367</v>
      </c>
      <c r="G989" s="4" t="s">
        <v>5367</v>
      </c>
      <c r="H989" s="4" t="s">
        <v>5367</v>
      </c>
    </row>
    <row r="990" spans="1:8" s="3" customFormat="1" x14ac:dyDescent="0.3">
      <c r="A990" s="6" t="s">
        <v>3456</v>
      </c>
      <c r="B990" s="26" t="s">
        <v>3455</v>
      </c>
      <c r="C990" s="5" t="s">
        <v>10</v>
      </c>
      <c r="D990" s="9">
        <v>0.96</v>
      </c>
      <c r="E990" s="4" t="s">
        <v>5367</v>
      </c>
      <c r="F990" s="4" t="s">
        <v>5367</v>
      </c>
      <c r="G990" s="4" t="s">
        <v>5367</v>
      </c>
      <c r="H990" s="4" t="s">
        <v>5367</v>
      </c>
    </row>
    <row r="991" spans="1:8" s="3" customFormat="1" x14ac:dyDescent="0.3">
      <c r="A991" s="6" t="s">
        <v>3454</v>
      </c>
      <c r="B991" s="26" t="s">
        <v>3453</v>
      </c>
      <c r="C991" s="5" t="s">
        <v>10</v>
      </c>
      <c r="D991" s="9">
        <v>0.96</v>
      </c>
      <c r="E991" s="4" t="s">
        <v>5367</v>
      </c>
      <c r="F991" s="4" t="s">
        <v>5367</v>
      </c>
      <c r="G991" s="4" t="s">
        <v>5367</v>
      </c>
      <c r="H991" s="4" t="s">
        <v>5367</v>
      </c>
    </row>
    <row r="992" spans="1:8" s="3" customFormat="1" x14ac:dyDescent="0.3">
      <c r="A992" s="6" t="s">
        <v>3452</v>
      </c>
      <c r="B992" s="26" t="s">
        <v>3451</v>
      </c>
      <c r="C992" s="5" t="s">
        <v>10</v>
      </c>
      <c r="D992" s="9">
        <v>2.1800000000000002</v>
      </c>
      <c r="E992" s="4" t="s">
        <v>5367</v>
      </c>
      <c r="F992" s="4" t="s">
        <v>5367</v>
      </c>
      <c r="G992" s="4" t="s">
        <v>5367</v>
      </c>
      <c r="H992" s="4" t="s">
        <v>5367</v>
      </c>
    </row>
    <row r="993" spans="1:8" s="3" customFormat="1" x14ac:dyDescent="0.3">
      <c r="A993" s="6" t="s">
        <v>2026</v>
      </c>
      <c r="B993" s="26" t="s">
        <v>2025</v>
      </c>
      <c r="C993" s="5" t="s">
        <v>10</v>
      </c>
      <c r="D993" s="4" t="s">
        <v>5367</v>
      </c>
      <c r="E993" s="4" t="s">
        <v>5367</v>
      </c>
      <c r="F993" s="4" t="s">
        <v>5367</v>
      </c>
      <c r="G993" s="4" t="s">
        <v>5367</v>
      </c>
      <c r="H993" s="9">
        <v>4.59</v>
      </c>
    </row>
    <row r="994" spans="1:8" s="3" customFormat="1" x14ac:dyDescent="0.3">
      <c r="A994" s="6" t="s">
        <v>3450</v>
      </c>
      <c r="B994" s="26" t="s">
        <v>4567</v>
      </c>
      <c r="C994" s="5" t="s">
        <v>10</v>
      </c>
      <c r="D994" s="9">
        <v>2.72</v>
      </c>
      <c r="E994" s="4" t="s">
        <v>5367</v>
      </c>
      <c r="F994" s="4" t="s">
        <v>5367</v>
      </c>
      <c r="G994" s="4" t="s">
        <v>5367</v>
      </c>
      <c r="H994" s="4" t="s">
        <v>5367</v>
      </c>
    </row>
    <row r="995" spans="1:8" s="3" customFormat="1" x14ac:dyDescent="0.3">
      <c r="A995" s="6" t="s">
        <v>4568</v>
      </c>
      <c r="B995" s="26" t="s">
        <v>4566</v>
      </c>
      <c r="C995" s="5" t="s">
        <v>10</v>
      </c>
      <c r="D995" s="9">
        <v>2.72</v>
      </c>
      <c r="E995" s="4" t="s">
        <v>5367</v>
      </c>
      <c r="F995" s="4" t="s">
        <v>5367</v>
      </c>
      <c r="G995" s="4" t="s">
        <v>5367</v>
      </c>
      <c r="H995" s="4" t="s">
        <v>5367</v>
      </c>
    </row>
    <row r="996" spans="1:8" s="3" customFormat="1" x14ac:dyDescent="0.3">
      <c r="A996" s="6" t="s">
        <v>2024</v>
      </c>
      <c r="B996" s="26" t="s">
        <v>2023</v>
      </c>
      <c r="C996" s="5" t="s">
        <v>16</v>
      </c>
      <c r="D996" s="4" t="s">
        <v>5367</v>
      </c>
      <c r="E996" s="4" t="s">
        <v>5367</v>
      </c>
      <c r="F996" s="4" t="s">
        <v>5367</v>
      </c>
      <c r="G996" s="4" t="s">
        <v>5367</v>
      </c>
      <c r="H996" s="9">
        <v>1.76</v>
      </c>
    </row>
    <row r="997" spans="1:8" s="3" customFormat="1" x14ac:dyDescent="0.3">
      <c r="A997" s="6" t="s">
        <v>2022</v>
      </c>
      <c r="B997" s="26" t="s">
        <v>2021</v>
      </c>
      <c r="C997" s="5" t="s">
        <v>16</v>
      </c>
      <c r="D997" s="4" t="s">
        <v>5367</v>
      </c>
      <c r="E997" s="4" t="s">
        <v>5367</v>
      </c>
      <c r="F997" s="4" t="s">
        <v>5367</v>
      </c>
      <c r="G997" s="4" t="s">
        <v>5367</v>
      </c>
      <c r="H997" s="9">
        <v>0.56000000000000005</v>
      </c>
    </row>
    <row r="998" spans="1:8" s="3" customFormat="1" x14ac:dyDescent="0.3">
      <c r="A998" s="6" t="s">
        <v>2020</v>
      </c>
      <c r="B998" s="26" t="s">
        <v>2019</v>
      </c>
      <c r="C998" s="5" t="s">
        <v>16</v>
      </c>
      <c r="D998" s="4" t="s">
        <v>5367</v>
      </c>
      <c r="E998" s="4" t="s">
        <v>5367</v>
      </c>
      <c r="F998" s="4" t="s">
        <v>5367</v>
      </c>
      <c r="G998" s="4" t="s">
        <v>5367</v>
      </c>
      <c r="H998" s="9">
        <v>0.56000000000000005</v>
      </c>
    </row>
    <row r="999" spans="1:8" s="3" customFormat="1" x14ac:dyDescent="0.3">
      <c r="A999" s="6" t="s">
        <v>2018</v>
      </c>
      <c r="B999" s="26" t="s">
        <v>2017</v>
      </c>
      <c r="C999" s="5" t="s">
        <v>16</v>
      </c>
      <c r="D999" s="9">
        <v>0.81</v>
      </c>
      <c r="E999" s="4" t="s">
        <v>5367</v>
      </c>
      <c r="F999" s="4" t="s">
        <v>5367</v>
      </c>
      <c r="G999" s="4" t="s">
        <v>5367</v>
      </c>
      <c r="H999" s="4" t="s">
        <v>5367</v>
      </c>
    </row>
    <row r="1000" spans="1:8" s="3" customFormat="1" x14ac:dyDescent="0.3">
      <c r="A1000" s="6" t="s">
        <v>2016</v>
      </c>
      <c r="B1000" s="26" t="s">
        <v>2015</v>
      </c>
      <c r="C1000" s="5" t="s">
        <v>16</v>
      </c>
      <c r="D1000" s="4" t="s">
        <v>5367</v>
      </c>
      <c r="E1000" s="4" t="s">
        <v>5367</v>
      </c>
      <c r="F1000" s="4" t="s">
        <v>5367</v>
      </c>
      <c r="G1000" s="4" t="s">
        <v>5367</v>
      </c>
      <c r="H1000" s="9">
        <v>0.59</v>
      </c>
    </row>
    <row r="1001" spans="1:8" s="3" customFormat="1" x14ac:dyDescent="0.3">
      <c r="A1001" s="6" t="s">
        <v>2014</v>
      </c>
      <c r="B1001" s="26" t="s">
        <v>3855</v>
      </c>
      <c r="C1001" s="5" t="s">
        <v>16</v>
      </c>
      <c r="D1001" s="4" t="s">
        <v>5367</v>
      </c>
      <c r="E1001" s="4" t="s">
        <v>5367</v>
      </c>
      <c r="F1001" s="4" t="s">
        <v>5367</v>
      </c>
      <c r="G1001" s="4" t="s">
        <v>5367</v>
      </c>
      <c r="H1001" s="9">
        <v>2.27</v>
      </c>
    </row>
    <row r="1002" spans="1:8" s="3" customFormat="1" x14ac:dyDescent="0.3">
      <c r="A1002" s="6" t="s">
        <v>2013</v>
      </c>
      <c r="B1002" s="26" t="s">
        <v>3854</v>
      </c>
      <c r="C1002" s="5" t="s">
        <v>16</v>
      </c>
      <c r="D1002" s="4" t="s">
        <v>5367</v>
      </c>
      <c r="E1002" s="4" t="s">
        <v>5367</v>
      </c>
      <c r="F1002" s="4" t="s">
        <v>5367</v>
      </c>
      <c r="G1002" s="4" t="s">
        <v>5367</v>
      </c>
      <c r="H1002" s="9">
        <v>0.53</v>
      </c>
    </row>
    <row r="1003" spans="1:8" s="3" customFormat="1" x14ac:dyDescent="0.3">
      <c r="A1003" s="6" t="s">
        <v>2012</v>
      </c>
      <c r="B1003" s="26" t="s">
        <v>2011</v>
      </c>
      <c r="C1003" s="5" t="s">
        <v>16</v>
      </c>
      <c r="D1003" s="4" t="s">
        <v>5367</v>
      </c>
      <c r="E1003" s="4" t="s">
        <v>5367</v>
      </c>
      <c r="F1003" s="4" t="s">
        <v>5367</v>
      </c>
      <c r="G1003" s="4" t="s">
        <v>5367</v>
      </c>
      <c r="H1003" s="9">
        <v>0.86</v>
      </c>
    </row>
    <row r="1004" spans="1:8" s="3" customFormat="1" x14ac:dyDescent="0.3">
      <c r="A1004" s="6" t="s">
        <v>2010</v>
      </c>
      <c r="B1004" s="26" t="s">
        <v>2009</v>
      </c>
      <c r="C1004" s="5" t="s">
        <v>16</v>
      </c>
      <c r="D1004" s="4" t="s">
        <v>5367</v>
      </c>
      <c r="E1004" s="42" t="s">
        <v>5367</v>
      </c>
      <c r="F1004" s="42" t="s">
        <v>5367</v>
      </c>
      <c r="G1004" s="42" t="s">
        <v>5367</v>
      </c>
      <c r="H1004" s="16">
        <v>0.78</v>
      </c>
    </row>
    <row r="1005" spans="1:8" s="3" customFormat="1" x14ac:dyDescent="0.3">
      <c r="A1005" s="6" t="s">
        <v>2008</v>
      </c>
      <c r="B1005" s="26" t="s">
        <v>2007</v>
      </c>
      <c r="C1005" s="5" t="s">
        <v>16</v>
      </c>
      <c r="D1005" s="18">
        <v>2.12</v>
      </c>
      <c r="E1005" s="39" t="s">
        <v>5367</v>
      </c>
      <c r="F1005" s="39" t="s">
        <v>5367</v>
      </c>
      <c r="G1005" s="39" t="s">
        <v>5367</v>
      </c>
      <c r="H1005" s="39" t="s">
        <v>5367</v>
      </c>
    </row>
    <row r="1006" spans="1:8" s="3" customFormat="1" x14ac:dyDescent="0.3">
      <c r="A1006" s="6" t="s">
        <v>2006</v>
      </c>
      <c r="B1006" s="26" t="s">
        <v>5320</v>
      </c>
      <c r="C1006" s="5" t="s">
        <v>16</v>
      </c>
      <c r="D1006" s="43" t="s">
        <v>5367</v>
      </c>
      <c r="E1006" s="39" t="s">
        <v>5367</v>
      </c>
      <c r="F1006" s="39" t="s">
        <v>5367</v>
      </c>
      <c r="G1006" s="39" t="s">
        <v>5367</v>
      </c>
      <c r="H1006" s="17">
        <v>2.4</v>
      </c>
    </row>
    <row r="1007" spans="1:8" s="3" customFormat="1" x14ac:dyDescent="0.3">
      <c r="A1007" s="6" t="s">
        <v>2005</v>
      </c>
      <c r="B1007" s="26" t="s">
        <v>2004</v>
      </c>
      <c r="C1007" s="5" t="s">
        <v>16</v>
      </c>
      <c r="D1007" s="17">
        <v>0.45</v>
      </c>
      <c r="E1007" s="39" t="s">
        <v>5367</v>
      </c>
      <c r="F1007" s="39" t="s">
        <v>5367</v>
      </c>
      <c r="G1007" s="39" t="s">
        <v>5367</v>
      </c>
      <c r="H1007" s="39" t="s">
        <v>5367</v>
      </c>
    </row>
    <row r="1008" spans="1:8" s="3" customFormat="1" x14ac:dyDescent="0.3">
      <c r="A1008" s="6" t="s">
        <v>2003</v>
      </c>
      <c r="B1008" s="26" t="s">
        <v>2002</v>
      </c>
      <c r="C1008" s="5" t="s">
        <v>16</v>
      </c>
      <c r="D1008" s="39">
        <v>2.83</v>
      </c>
      <c r="E1008" s="39" t="s">
        <v>5367</v>
      </c>
      <c r="F1008" s="39" t="s">
        <v>5367</v>
      </c>
      <c r="G1008" s="39" t="s">
        <v>5367</v>
      </c>
      <c r="H1008" s="39" t="s">
        <v>5367</v>
      </c>
    </row>
    <row r="1009" spans="1:8" s="3" customFormat="1" x14ac:dyDescent="0.3">
      <c r="A1009" s="6" t="s">
        <v>2001</v>
      </c>
      <c r="B1009" s="26" t="s">
        <v>2000</v>
      </c>
      <c r="C1009" s="5" t="s">
        <v>16</v>
      </c>
      <c r="D1009" s="9">
        <v>3.9</v>
      </c>
      <c r="E1009" s="39" t="s">
        <v>5367</v>
      </c>
      <c r="F1009" s="39" t="s">
        <v>5367</v>
      </c>
      <c r="G1009" s="39" t="s">
        <v>5367</v>
      </c>
      <c r="H1009" s="39" t="s">
        <v>5367</v>
      </c>
    </row>
    <row r="1010" spans="1:8" s="3" customFormat="1" x14ac:dyDescent="0.3">
      <c r="A1010" s="6" t="s">
        <v>1999</v>
      </c>
      <c r="B1010" s="26" t="s">
        <v>1998</v>
      </c>
      <c r="C1010" s="5" t="s">
        <v>16</v>
      </c>
      <c r="D1010" s="9">
        <v>7.45</v>
      </c>
      <c r="E1010" s="39" t="s">
        <v>5367</v>
      </c>
      <c r="F1010" s="39" t="s">
        <v>5367</v>
      </c>
      <c r="G1010" s="39" t="s">
        <v>5367</v>
      </c>
      <c r="H1010" s="39" t="s">
        <v>5367</v>
      </c>
    </row>
    <row r="1011" spans="1:8" s="3" customFormat="1" x14ac:dyDescent="0.3">
      <c r="A1011" s="6" t="s">
        <v>1997</v>
      </c>
      <c r="B1011" s="26" t="s">
        <v>1996</v>
      </c>
      <c r="C1011" s="5" t="s">
        <v>16</v>
      </c>
      <c r="D1011" s="9">
        <v>0.34</v>
      </c>
      <c r="E1011" s="39" t="s">
        <v>5367</v>
      </c>
      <c r="F1011" s="39" t="s">
        <v>5367</v>
      </c>
      <c r="G1011" s="39" t="s">
        <v>5367</v>
      </c>
      <c r="H1011" s="39" t="s">
        <v>5367</v>
      </c>
    </row>
    <row r="1012" spans="1:8" s="3" customFormat="1" x14ac:dyDescent="0.3">
      <c r="A1012" s="6" t="s">
        <v>1995</v>
      </c>
      <c r="B1012" s="26" t="s">
        <v>1994</v>
      </c>
      <c r="C1012" s="5" t="s">
        <v>16</v>
      </c>
      <c r="D1012" s="9">
        <v>0.68</v>
      </c>
      <c r="E1012" s="4" t="s">
        <v>5367</v>
      </c>
      <c r="F1012" s="4" t="s">
        <v>5367</v>
      </c>
      <c r="G1012" s="4" t="s">
        <v>5367</v>
      </c>
      <c r="H1012" s="4" t="s">
        <v>5367</v>
      </c>
    </row>
    <row r="1013" spans="1:8" s="3" customFormat="1" x14ac:dyDescent="0.3">
      <c r="A1013" s="6" t="s">
        <v>1993</v>
      </c>
      <c r="B1013" s="22" t="s">
        <v>1992</v>
      </c>
      <c r="C1013" s="44" t="s">
        <v>16</v>
      </c>
      <c r="D1013" s="4">
        <v>0.59</v>
      </c>
      <c r="E1013" s="4" t="s">
        <v>5367</v>
      </c>
      <c r="F1013" s="4" t="s">
        <v>5367</v>
      </c>
      <c r="G1013" s="4" t="s">
        <v>5367</v>
      </c>
      <c r="H1013" s="4" t="s">
        <v>5367</v>
      </c>
    </row>
    <row r="1014" spans="1:8" s="3" customFormat="1" x14ac:dyDescent="0.3">
      <c r="A1014" s="6" t="s">
        <v>1991</v>
      </c>
      <c r="B1014" s="22" t="s">
        <v>1990</v>
      </c>
      <c r="C1014" s="44" t="s">
        <v>16</v>
      </c>
      <c r="D1014" s="9">
        <v>0.68</v>
      </c>
      <c r="E1014" s="4" t="s">
        <v>5367</v>
      </c>
      <c r="F1014" s="4" t="s">
        <v>5367</v>
      </c>
      <c r="G1014" s="4" t="s">
        <v>5367</v>
      </c>
      <c r="H1014" s="4" t="s">
        <v>5367</v>
      </c>
    </row>
    <row r="1015" spans="1:8" s="3" customFormat="1" x14ac:dyDescent="0.3">
      <c r="A1015" s="6" t="s">
        <v>3449</v>
      </c>
      <c r="B1015" s="22" t="s">
        <v>3448</v>
      </c>
      <c r="C1015" s="5" t="s">
        <v>10</v>
      </c>
      <c r="D1015" s="4" t="s">
        <v>5367</v>
      </c>
      <c r="E1015" s="4" t="s">
        <v>5367</v>
      </c>
      <c r="F1015" s="4" t="s">
        <v>5367</v>
      </c>
      <c r="G1015" s="4" t="s">
        <v>5367</v>
      </c>
      <c r="H1015" s="9">
        <v>1.08</v>
      </c>
    </row>
    <row r="1016" spans="1:8" s="3" customFormat="1" x14ac:dyDescent="0.3">
      <c r="A1016" s="6" t="s">
        <v>1989</v>
      </c>
      <c r="B1016" s="22" t="s">
        <v>1988</v>
      </c>
      <c r="C1016" s="44" t="s">
        <v>16</v>
      </c>
      <c r="D1016" s="9">
        <v>1.48</v>
      </c>
      <c r="E1016" s="4" t="s">
        <v>5367</v>
      </c>
      <c r="F1016" s="4" t="s">
        <v>5367</v>
      </c>
      <c r="G1016" s="4" t="s">
        <v>5367</v>
      </c>
      <c r="H1016" s="4" t="s">
        <v>5367</v>
      </c>
    </row>
    <row r="1017" spans="1:8" s="3" customFormat="1" x14ac:dyDescent="0.3">
      <c r="A1017" s="6" t="s">
        <v>1987</v>
      </c>
      <c r="B1017" s="22" t="s">
        <v>1988</v>
      </c>
      <c r="C1017" s="5" t="s">
        <v>16</v>
      </c>
      <c r="D1017" s="9">
        <v>1.55</v>
      </c>
      <c r="E1017" s="4" t="s">
        <v>5367</v>
      </c>
      <c r="F1017" s="4" t="s">
        <v>5367</v>
      </c>
      <c r="G1017" s="4" t="s">
        <v>5367</v>
      </c>
      <c r="H1017" s="4" t="s">
        <v>5367</v>
      </c>
    </row>
    <row r="1018" spans="1:8" s="3" customFormat="1" x14ac:dyDescent="0.3">
      <c r="A1018" s="6" t="s">
        <v>1986</v>
      </c>
      <c r="B1018" s="22" t="s">
        <v>1985</v>
      </c>
      <c r="C1018" s="5" t="s">
        <v>16</v>
      </c>
      <c r="D1018" s="9">
        <v>3.26</v>
      </c>
      <c r="E1018" s="4" t="s">
        <v>5367</v>
      </c>
      <c r="F1018" s="4" t="s">
        <v>5367</v>
      </c>
      <c r="G1018" s="4" t="s">
        <v>5367</v>
      </c>
      <c r="H1018" s="4" t="s">
        <v>5367</v>
      </c>
    </row>
    <row r="1019" spans="1:8" s="3" customFormat="1" x14ac:dyDescent="0.3">
      <c r="A1019" s="6" t="s">
        <v>1984</v>
      </c>
      <c r="B1019" s="22" t="s">
        <v>1983</v>
      </c>
      <c r="C1019" s="5" t="s">
        <v>16</v>
      </c>
      <c r="D1019" s="9">
        <v>4.3099999999999996</v>
      </c>
      <c r="E1019" s="4" t="s">
        <v>5367</v>
      </c>
      <c r="F1019" s="4" t="s">
        <v>5367</v>
      </c>
      <c r="G1019" s="4" t="s">
        <v>5367</v>
      </c>
      <c r="H1019" s="4" t="s">
        <v>5367</v>
      </c>
    </row>
    <row r="1020" spans="1:8" s="3" customFormat="1" x14ac:dyDescent="0.3">
      <c r="A1020" s="6" t="s">
        <v>1982</v>
      </c>
      <c r="B1020" s="22" t="s">
        <v>252</v>
      </c>
      <c r="C1020" s="44" t="s">
        <v>10</v>
      </c>
      <c r="D1020" s="4" t="s">
        <v>5367</v>
      </c>
      <c r="E1020" s="4" t="s">
        <v>5367</v>
      </c>
      <c r="F1020" s="4" t="s">
        <v>5367</v>
      </c>
      <c r="G1020" s="4" t="s">
        <v>5367</v>
      </c>
      <c r="H1020" s="4" t="s">
        <v>5367</v>
      </c>
    </row>
    <row r="1021" spans="1:8" s="3" customFormat="1" x14ac:dyDescent="0.3">
      <c r="A1021" s="6" t="s">
        <v>1981</v>
      </c>
      <c r="B1021" s="22" t="s">
        <v>1980</v>
      </c>
      <c r="C1021" s="5" t="s">
        <v>10</v>
      </c>
      <c r="D1021" s="4" t="s">
        <v>5367</v>
      </c>
      <c r="E1021" s="9">
        <v>9.61</v>
      </c>
      <c r="F1021" s="4" t="s">
        <v>5367</v>
      </c>
      <c r="G1021" s="4" t="s">
        <v>5367</v>
      </c>
      <c r="H1021" s="4" t="s">
        <v>5367</v>
      </c>
    </row>
    <row r="1022" spans="1:8" s="3" customFormat="1" x14ac:dyDescent="0.3">
      <c r="A1022" s="6" t="s">
        <v>1979</v>
      </c>
      <c r="B1022" s="22" t="s">
        <v>1978</v>
      </c>
      <c r="C1022" s="5" t="s">
        <v>10</v>
      </c>
      <c r="D1022" s="4" t="s">
        <v>5367</v>
      </c>
      <c r="E1022" s="4" t="s">
        <v>5367</v>
      </c>
      <c r="F1022" s="4" t="s">
        <v>5367</v>
      </c>
      <c r="G1022" s="4" t="s">
        <v>5367</v>
      </c>
      <c r="H1022" s="9">
        <v>5.51</v>
      </c>
    </row>
    <row r="1023" spans="1:8" s="3" customFormat="1" x14ac:dyDescent="0.3">
      <c r="A1023" s="6" t="s">
        <v>1977</v>
      </c>
      <c r="B1023" s="22" t="s">
        <v>1976</v>
      </c>
      <c r="C1023" s="5" t="s">
        <v>16</v>
      </c>
      <c r="D1023" s="4" t="s">
        <v>5367</v>
      </c>
      <c r="E1023" s="4" t="s">
        <v>5367</v>
      </c>
      <c r="F1023" s="4" t="s">
        <v>5367</v>
      </c>
      <c r="G1023" s="4" t="s">
        <v>5367</v>
      </c>
      <c r="H1023" s="9">
        <v>1</v>
      </c>
    </row>
    <row r="1024" spans="1:8" s="3" customFormat="1" x14ac:dyDescent="0.3">
      <c r="A1024" s="6" t="s">
        <v>4647</v>
      </c>
      <c r="B1024" s="26" t="s">
        <v>4648</v>
      </c>
      <c r="C1024" s="5" t="s">
        <v>3956</v>
      </c>
      <c r="D1024" s="9">
        <v>0.36</v>
      </c>
      <c r="E1024" s="4" t="s">
        <v>5367</v>
      </c>
      <c r="F1024" s="4" t="s">
        <v>5367</v>
      </c>
      <c r="G1024" s="4" t="s">
        <v>5367</v>
      </c>
      <c r="H1024" s="4" t="s">
        <v>5367</v>
      </c>
    </row>
    <row r="1025" spans="1:8" s="3" customFormat="1" x14ac:dyDescent="0.3">
      <c r="A1025" s="6" t="s">
        <v>4649</v>
      </c>
      <c r="B1025" s="26" t="s">
        <v>4650</v>
      </c>
      <c r="C1025" s="5" t="s">
        <v>3956</v>
      </c>
      <c r="D1025" s="4">
        <v>0.18</v>
      </c>
      <c r="E1025" s="4" t="s">
        <v>5367</v>
      </c>
      <c r="F1025" s="4" t="s">
        <v>5367</v>
      </c>
      <c r="G1025" s="4" t="s">
        <v>5367</v>
      </c>
      <c r="H1025" s="4" t="s">
        <v>5367</v>
      </c>
    </row>
    <row r="1026" spans="1:8" s="3" customFormat="1" x14ac:dyDescent="0.3">
      <c r="A1026" s="6" t="s">
        <v>4651</v>
      </c>
      <c r="B1026" s="26" t="s">
        <v>4652</v>
      </c>
      <c r="C1026" s="5" t="s">
        <v>3956</v>
      </c>
      <c r="D1026" s="4">
        <v>0.27</v>
      </c>
      <c r="E1026" s="4" t="s">
        <v>5367</v>
      </c>
      <c r="F1026" s="4" t="s">
        <v>5367</v>
      </c>
      <c r="G1026" s="4" t="s">
        <v>5367</v>
      </c>
      <c r="H1026" s="4" t="s">
        <v>5367</v>
      </c>
    </row>
    <row r="1027" spans="1:8" s="3" customFormat="1" ht="20.399999999999999" x14ac:dyDescent="0.3">
      <c r="A1027" s="6" t="s">
        <v>4653</v>
      </c>
      <c r="B1027" s="26" t="s">
        <v>4654</v>
      </c>
      <c r="C1027" s="5" t="s">
        <v>3956</v>
      </c>
      <c r="D1027" s="4">
        <v>1.08</v>
      </c>
      <c r="E1027" s="4" t="s">
        <v>5367</v>
      </c>
      <c r="F1027" s="4" t="s">
        <v>5367</v>
      </c>
      <c r="G1027" s="4" t="s">
        <v>5367</v>
      </c>
      <c r="H1027" s="4" t="s">
        <v>5367</v>
      </c>
    </row>
    <row r="1028" spans="1:8" s="3" customFormat="1" x14ac:dyDescent="0.3">
      <c r="A1028" s="6" t="s">
        <v>4655</v>
      </c>
      <c r="B1028" s="26" t="s">
        <v>4656</v>
      </c>
      <c r="C1028" s="5" t="s">
        <v>3926</v>
      </c>
      <c r="D1028" s="9">
        <v>0.06</v>
      </c>
      <c r="E1028" s="4" t="s">
        <v>5367</v>
      </c>
      <c r="F1028" s="4" t="s">
        <v>5367</v>
      </c>
      <c r="G1028" s="4" t="s">
        <v>5367</v>
      </c>
      <c r="H1028" s="4" t="s">
        <v>5367</v>
      </c>
    </row>
    <row r="1029" spans="1:8" s="3" customFormat="1" x14ac:dyDescent="0.3">
      <c r="A1029" s="6" t="s">
        <v>4657</v>
      </c>
      <c r="B1029" s="26" t="s">
        <v>4658</v>
      </c>
      <c r="C1029" s="5" t="s">
        <v>3926</v>
      </c>
      <c r="D1029" s="9">
        <v>0.06</v>
      </c>
      <c r="E1029" s="4" t="s">
        <v>5367</v>
      </c>
      <c r="F1029" s="4" t="s">
        <v>5367</v>
      </c>
      <c r="G1029" s="4" t="s">
        <v>5367</v>
      </c>
      <c r="H1029" s="4" t="s">
        <v>5367</v>
      </c>
    </row>
    <row r="1030" spans="1:8" s="3" customFormat="1" x14ac:dyDescent="0.3">
      <c r="A1030" s="6" t="s">
        <v>4659</v>
      </c>
      <c r="B1030" s="26" t="s">
        <v>4660</v>
      </c>
      <c r="C1030" s="5" t="s">
        <v>3926</v>
      </c>
      <c r="D1030" s="4">
        <v>7.86</v>
      </c>
      <c r="E1030" s="4" t="s">
        <v>5367</v>
      </c>
      <c r="F1030" s="4" t="s">
        <v>5367</v>
      </c>
      <c r="G1030" s="4" t="s">
        <v>5367</v>
      </c>
      <c r="H1030" s="4" t="s">
        <v>5367</v>
      </c>
    </row>
    <row r="1031" spans="1:8" s="3" customFormat="1" x14ac:dyDescent="0.3">
      <c r="A1031" s="6" t="s">
        <v>4661</v>
      </c>
      <c r="B1031" s="26" t="s">
        <v>4662</v>
      </c>
      <c r="C1031" s="5" t="s">
        <v>3926</v>
      </c>
      <c r="D1031" s="4">
        <v>52.83</v>
      </c>
      <c r="E1031" s="4" t="s">
        <v>5367</v>
      </c>
      <c r="F1031" s="4" t="s">
        <v>5367</v>
      </c>
      <c r="G1031" s="4" t="s">
        <v>5367</v>
      </c>
      <c r="H1031" s="4" t="s">
        <v>5367</v>
      </c>
    </row>
    <row r="1032" spans="1:8" s="3" customFormat="1" x14ac:dyDescent="0.3">
      <c r="A1032" s="6" t="s">
        <v>4663</v>
      </c>
      <c r="B1032" s="26" t="s">
        <v>4664</v>
      </c>
      <c r="C1032" s="5" t="s">
        <v>3926</v>
      </c>
      <c r="D1032" s="4" t="s">
        <v>5367</v>
      </c>
      <c r="E1032" s="4" t="s">
        <v>5367</v>
      </c>
      <c r="F1032" s="4" t="s">
        <v>5367</v>
      </c>
      <c r="G1032" s="4" t="s">
        <v>5367</v>
      </c>
      <c r="H1032" s="4">
        <v>1.49</v>
      </c>
    </row>
    <row r="1033" spans="1:8" s="3" customFormat="1" x14ac:dyDescent="0.3">
      <c r="A1033" s="6" t="s">
        <v>4665</v>
      </c>
      <c r="B1033" s="26" t="s">
        <v>4666</v>
      </c>
      <c r="C1033" s="5" t="s">
        <v>3926</v>
      </c>
      <c r="D1033" s="4">
        <v>1.38</v>
      </c>
      <c r="E1033" s="4" t="s">
        <v>5367</v>
      </c>
      <c r="F1033" s="4" t="s">
        <v>5367</v>
      </c>
      <c r="G1033" s="4" t="s">
        <v>5367</v>
      </c>
      <c r="H1033" s="4" t="s">
        <v>5367</v>
      </c>
    </row>
    <row r="1034" spans="1:8" s="3" customFormat="1" x14ac:dyDescent="0.3">
      <c r="A1034" s="6" t="s">
        <v>4667</v>
      </c>
      <c r="B1034" s="26" t="s">
        <v>4668</v>
      </c>
      <c r="C1034" s="5" t="s">
        <v>3926</v>
      </c>
      <c r="D1034" s="4">
        <v>3</v>
      </c>
      <c r="E1034" s="4" t="s">
        <v>5367</v>
      </c>
      <c r="F1034" s="4" t="s">
        <v>5367</v>
      </c>
      <c r="G1034" s="4" t="s">
        <v>5367</v>
      </c>
      <c r="H1034" s="4" t="s">
        <v>5367</v>
      </c>
    </row>
    <row r="1035" spans="1:8" s="3" customFormat="1" x14ac:dyDescent="0.3">
      <c r="A1035" s="6" t="s">
        <v>4669</v>
      </c>
      <c r="B1035" s="26" t="s">
        <v>4670</v>
      </c>
      <c r="C1035" s="5" t="s">
        <v>3956</v>
      </c>
      <c r="D1035" s="9">
        <v>0.5</v>
      </c>
      <c r="E1035" s="4" t="s">
        <v>5367</v>
      </c>
      <c r="F1035" s="4" t="s">
        <v>5367</v>
      </c>
      <c r="G1035" s="4" t="s">
        <v>5367</v>
      </c>
      <c r="H1035" s="4" t="s">
        <v>5367</v>
      </c>
    </row>
    <row r="1036" spans="1:8" s="3" customFormat="1" x14ac:dyDescent="0.3">
      <c r="A1036" s="6" t="s">
        <v>4671</v>
      </c>
      <c r="B1036" s="26" t="s">
        <v>4672</v>
      </c>
      <c r="C1036" s="5" t="s">
        <v>3956</v>
      </c>
      <c r="D1036" s="9">
        <v>0.59</v>
      </c>
      <c r="E1036" s="4" t="s">
        <v>5367</v>
      </c>
      <c r="F1036" s="4" t="s">
        <v>5367</v>
      </c>
      <c r="G1036" s="4" t="s">
        <v>5367</v>
      </c>
      <c r="H1036" s="4" t="s">
        <v>5367</v>
      </c>
    </row>
    <row r="1037" spans="1:8" s="3" customFormat="1" x14ac:dyDescent="0.3">
      <c r="A1037" s="6" t="s">
        <v>4673</v>
      </c>
      <c r="B1037" s="26" t="s">
        <v>4674</v>
      </c>
      <c r="C1037" s="5" t="s">
        <v>3926</v>
      </c>
      <c r="D1037" s="4">
        <v>43.5</v>
      </c>
      <c r="E1037" s="4" t="s">
        <v>5367</v>
      </c>
      <c r="F1037" s="4" t="s">
        <v>5367</v>
      </c>
      <c r="G1037" s="4" t="s">
        <v>5367</v>
      </c>
      <c r="H1037" s="4" t="s">
        <v>5367</v>
      </c>
    </row>
    <row r="1038" spans="1:8" s="3" customFormat="1" x14ac:dyDescent="0.3">
      <c r="A1038" s="6" t="s">
        <v>4675</v>
      </c>
      <c r="B1038" s="26" t="s">
        <v>4676</v>
      </c>
      <c r="C1038" s="5" t="s">
        <v>3926</v>
      </c>
      <c r="D1038" s="4">
        <v>40.479999999999997</v>
      </c>
      <c r="E1038" s="4" t="s">
        <v>5367</v>
      </c>
      <c r="F1038" s="4" t="s">
        <v>5367</v>
      </c>
      <c r="G1038" s="4" t="s">
        <v>5367</v>
      </c>
      <c r="H1038" s="4" t="s">
        <v>5367</v>
      </c>
    </row>
    <row r="1039" spans="1:8" s="3" customFormat="1" x14ac:dyDescent="0.3">
      <c r="A1039" s="6" t="s">
        <v>4677</v>
      </c>
      <c r="B1039" s="26" t="s">
        <v>4678</v>
      </c>
      <c r="C1039" s="5" t="s">
        <v>3926</v>
      </c>
      <c r="D1039" s="4">
        <v>11.92</v>
      </c>
      <c r="E1039" s="4" t="s">
        <v>5367</v>
      </c>
      <c r="F1039" s="4" t="s">
        <v>5367</v>
      </c>
      <c r="G1039" s="4" t="s">
        <v>5367</v>
      </c>
      <c r="H1039" s="4" t="s">
        <v>5367</v>
      </c>
    </row>
    <row r="1040" spans="1:8" s="3" customFormat="1" x14ac:dyDescent="0.3">
      <c r="A1040" s="6" t="s">
        <v>4679</v>
      </c>
      <c r="B1040" s="26" t="s">
        <v>4680</v>
      </c>
      <c r="C1040" s="5" t="s">
        <v>3926</v>
      </c>
      <c r="D1040" s="4" t="s">
        <v>5367</v>
      </c>
      <c r="E1040" s="4" t="s">
        <v>5367</v>
      </c>
      <c r="F1040" s="4" t="s">
        <v>5367</v>
      </c>
      <c r="G1040" s="4" t="s">
        <v>5367</v>
      </c>
      <c r="H1040" s="4">
        <v>13.88</v>
      </c>
    </row>
    <row r="1041" spans="1:8" s="3" customFormat="1" x14ac:dyDescent="0.3">
      <c r="A1041" s="6" t="s">
        <v>4681</v>
      </c>
      <c r="B1041" s="26" t="s">
        <v>4682</v>
      </c>
      <c r="C1041" s="5" t="s">
        <v>3926</v>
      </c>
      <c r="D1041" s="4" t="s">
        <v>5367</v>
      </c>
      <c r="E1041" s="4" t="s">
        <v>5367</v>
      </c>
      <c r="F1041" s="4" t="s">
        <v>5367</v>
      </c>
      <c r="G1041" s="4" t="s">
        <v>5367</v>
      </c>
      <c r="H1041" s="4">
        <v>22.68</v>
      </c>
    </row>
    <row r="1042" spans="1:8" s="3" customFormat="1" x14ac:dyDescent="0.3">
      <c r="A1042" s="6" t="s">
        <v>4683</v>
      </c>
      <c r="B1042" s="26" t="s">
        <v>4684</v>
      </c>
      <c r="C1042" s="5" t="s">
        <v>3926</v>
      </c>
      <c r="D1042" s="4">
        <v>40.99</v>
      </c>
      <c r="E1042" s="4" t="s">
        <v>5367</v>
      </c>
      <c r="F1042" s="4" t="s">
        <v>5367</v>
      </c>
      <c r="G1042" s="4" t="s">
        <v>5367</v>
      </c>
      <c r="H1042" s="4" t="s">
        <v>5367</v>
      </c>
    </row>
    <row r="1043" spans="1:8" s="3" customFormat="1" x14ac:dyDescent="0.3">
      <c r="A1043" s="6" t="s">
        <v>4685</v>
      </c>
      <c r="B1043" s="26" t="s">
        <v>4686</v>
      </c>
      <c r="C1043" s="5" t="s">
        <v>3926</v>
      </c>
      <c r="D1043" s="4" t="s">
        <v>5367</v>
      </c>
      <c r="E1043" s="4">
        <v>0.06</v>
      </c>
      <c r="F1043" s="4" t="s">
        <v>5367</v>
      </c>
      <c r="G1043" s="4">
        <v>0.27</v>
      </c>
      <c r="H1043" s="4" t="s">
        <v>5367</v>
      </c>
    </row>
    <row r="1044" spans="1:8" s="3" customFormat="1" x14ac:dyDescent="0.3">
      <c r="A1044" s="6" t="s">
        <v>4687</v>
      </c>
      <c r="B1044" s="26" t="s">
        <v>4688</v>
      </c>
      <c r="C1044" s="5" t="s">
        <v>3926</v>
      </c>
      <c r="D1044" s="9">
        <v>0.06</v>
      </c>
      <c r="E1044" s="4" t="s">
        <v>5367</v>
      </c>
      <c r="F1044" s="4" t="s">
        <v>5367</v>
      </c>
      <c r="G1044" s="4" t="s">
        <v>5367</v>
      </c>
      <c r="H1044" s="4" t="s">
        <v>5367</v>
      </c>
    </row>
    <row r="1045" spans="1:8" s="3" customFormat="1" x14ac:dyDescent="0.3">
      <c r="A1045" s="6" t="s">
        <v>4689</v>
      </c>
      <c r="B1045" s="26" t="s">
        <v>4690</v>
      </c>
      <c r="C1045" s="5" t="s">
        <v>3926</v>
      </c>
      <c r="D1045" s="4">
        <v>0.06</v>
      </c>
      <c r="E1045" s="4" t="s">
        <v>5367</v>
      </c>
      <c r="F1045" s="4" t="s">
        <v>5367</v>
      </c>
      <c r="G1045" s="4" t="s">
        <v>5367</v>
      </c>
      <c r="H1045" s="4" t="s">
        <v>5367</v>
      </c>
    </row>
    <row r="1046" spans="1:8" s="3" customFormat="1" x14ac:dyDescent="0.3">
      <c r="A1046" s="6" t="s">
        <v>4691</v>
      </c>
      <c r="B1046" s="26" t="s">
        <v>4692</v>
      </c>
      <c r="C1046" s="5" t="s">
        <v>3926</v>
      </c>
      <c r="D1046" s="9">
        <v>0.11</v>
      </c>
      <c r="E1046" s="4" t="s">
        <v>5367</v>
      </c>
      <c r="F1046" s="4" t="s">
        <v>5367</v>
      </c>
      <c r="G1046" s="4" t="s">
        <v>5367</v>
      </c>
      <c r="H1046" s="4" t="s">
        <v>5367</v>
      </c>
    </row>
    <row r="1047" spans="1:8" s="3" customFormat="1" x14ac:dyDescent="0.3">
      <c r="A1047" s="6" t="s">
        <v>4693</v>
      </c>
      <c r="B1047" s="26" t="s">
        <v>4694</v>
      </c>
      <c r="C1047" s="5" t="s">
        <v>3926</v>
      </c>
      <c r="D1047" s="4">
        <v>0.09</v>
      </c>
      <c r="E1047" s="4" t="s">
        <v>5367</v>
      </c>
      <c r="F1047" s="4" t="s">
        <v>5367</v>
      </c>
      <c r="G1047" s="4" t="s">
        <v>5367</v>
      </c>
      <c r="H1047" s="4" t="s">
        <v>5367</v>
      </c>
    </row>
    <row r="1048" spans="1:8" s="3" customFormat="1" x14ac:dyDescent="0.3">
      <c r="A1048" s="6" t="s">
        <v>4695</v>
      </c>
      <c r="B1048" s="26" t="s">
        <v>4696</v>
      </c>
      <c r="C1048" s="5" t="s">
        <v>3926</v>
      </c>
      <c r="D1048" s="4">
        <v>27.74</v>
      </c>
      <c r="E1048" s="4" t="s">
        <v>5367</v>
      </c>
      <c r="F1048" s="4" t="s">
        <v>5367</v>
      </c>
      <c r="G1048" s="4" t="s">
        <v>5367</v>
      </c>
      <c r="H1048" s="4" t="s">
        <v>5367</v>
      </c>
    </row>
    <row r="1049" spans="1:8" s="3" customFormat="1" x14ac:dyDescent="0.3">
      <c r="A1049" s="6" t="s">
        <v>4697</v>
      </c>
      <c r="B1049" s="26" t="s">
        <v>4698</v>
      </c>
      <c r="C1049" s="5" t="s">
        <v>3926</v>
      </c>
      <c r="D1049" s="4">
        <v>103.23</v>
      </c>
      <c r="E1049" s="4" t="s">
        <v>5367</v>
      </c>
      <c r="F1049" s="4" t="s">
        <v>5367</v>
      </c>
      <c r="G1049" s="4" t="s">
        <v>5367</v>
      </c>
      <c r="H1049" s="4" t="s">
        <v>5367</v>
      </c>
    </row>
    <row r="1050" spans="1:8" s="3" customFormat="1" x14ac:dyDescent="0.3">
      <c r="A1050" s="6" t="s">
        <v>4699</v>
      </c>
      <c r="B1050" s="26" t="s">
        <v>4700</v>
      </c>
      <c r="C1050" s="5" t="s">
        <v>3926</v>
      </c>
      <c r="D1050" s="4">
        <v>0.27</v>
      </c>
      <c r="E1050" s="4" t="s">
        <v>5367</v>
      </c>
      <c r="F1050" s="4" t="s">
        <v>5367</v>
      </c>
      <c r="G1050" s="4" t="s">
        <v>5367</v>
      </c>
      <c r="H1050" s="4" t="s">
        <v>5367</v>
      </c>
    </row>
    <row r="1051" spans="1:8" s="3" customFormat="1" x14ac:dyDescent="0.3">
      <c r="A1051" s="6" t="s">
        <v>4701</v>
      </c>
      <c r="B1051" s="26" t="s">
        <v>4702</v>
      </c>
      <c r="C1051" s="5" t="s">
        <v>3926</v>
      </c>
      <c r="D1051" s="4">
        <v>0.35</v>
      </c>
      <c r="E1051" s="4" t="s">
        <v>5367</v>
      </c>
      <c r="F1051" s="4" t="s">
        <v>5367</v>
      </c>
      <c r="G1051" s="4" t="s">
        <v>5367</v>
      </c>
      <c r="H1051" s="4" t="s">
        <v>5367</v>
      </c>
    </row>
    <row r="1052" spans="1:8" s="3" customFormat="1" x14ac:dyDescent="0.3">
      <c r="A1052" s="6" t="s">
        <v>4703</v>
      </c>
      <c r="B1052" s="26" t="s">
        <v>4704</v>
      </c>
      <c r="C1052" s="5" t="s">
        <v>3926</v>
      </c>
      <c r="D1052" s="4">
        <v>0.35</v>
      </c>
      <c r="E1052" s="4" t="s">
        <v>5367</v>
      </c>
      <c r="F1052" s="4" t="s">
        <v>5367</v>
      </c>
      <c r="G1052" s="4" t="s">
        <v>5367</v>
      </c>
      <c r="H1052" s="4" t="s">
        <v>5367</v>
      </c>
    </row>
    <row r="1053" spans="1:8" s="3" customFormat="1" x14ac:dyDescent="0.3">
      <c r="A1053" s="6" t="s">
        <v>4705</v>
      </c>
      <c r="B1053" s="26" t="s">
        <v>4706</v>
      </c>
      <c r="C1053" s="5" t="s">
        <v>3926</v>
      </c>
      <c r="D1053" s="4">
        <v>0.38</v>
      </c>
      <c r="E1053" s="4" t="s">
        <v>5367</v>
      </c>
      <c r="F1053" s="4" t="s">
        <v>5367</v>
      </c>
      <c r="G1053" s="4" t="s">
        <v>5367</v>
      </c>
      <c r="H1053" s="4" t="s">
        <v>5367</v>
      </c>
    </row>
    <row r="1054" spans="1:8" s="3" customFormat="1" x14ac:dyDescent="0.3">
      <c r="A1054" s="6" t="s">
        <v>4707</v>
      </c>
      <c r="B1054" s="26" t="s">
        <v>4708</v>
      </c>
      <c r="C1054" s="5" t="s">
        <v>3956</v>
      </c>
      <c r="D1054" s="4" t="s">
        <v>5367</v>
      </c>
      <c r="E1054" s="4" t="s">
        <v>5367</v>
      </c>
      <c r="F1054" s="4" t="s">
        <v>5367</v>
      </c>
      <c r="G1054" s="4" t="s">
        <v>5367</v>
      </c>
      <c r="H1054" s="4" t="s">
        <v>5367</v>
      </c>
    </row>
    <row r="1055" spans="1:8" s="3" customFormat="1" x14ac:dyDescent="0.3">
      <c r="A1055" s="6" t="s">
        <v>4709</v>
      </c>
      <c r="B1055" s="26" t="s">
        <v>4710</v>
      </c>
      <c r="C1055" s="5" t="s">
        <v>3956</v>
      </c>
      <c r="D1055" s="4" t="s">
        <v>5367</v>
      </c>
      <c r="E1055" s="4" t="s">
        <v>5367</v>
      </c>
      <c r="F1055" s="4" t="s">
        <v>5367</v>
      </c>
      <c r="G1055" s="4" t="s">
        <v>5367</v>
      </c>
      <c r="H1055" s="4">
        <v>9.15</v>
      </c>
    </row>
    <row r="1056" spans="1:8" s="3" customFormat="1" x14ac:dyDescent="0.3">
      <c r="A1056" s="6" t="s">
        <v>4711</v>
      </c>
      <c r="B1056" s="26" t="s">
        <v>4712</v>
      </c>
      <c r="C1056" s="5" t="s">
        <v>3956</v>
      </c>
      <c r="D1056" s="4" t="s">
        <v>5367</v>
      </c>
      <c r="E1056" s="4" t="s">
        <v>5367</v>
      </c>
      <c r="F1056" s="4" t="s">
        <v>5367</v>
      </c>
      <c r="G1056" s="4" t="s">
        <v>5367</v>
      </c>
      <c r="H1056" s="4" t="s">
        <v>5367</v>
      </c>
    </row>
    <row r="1057" spans="1:8" s="3" customFormat="1" x14ac:dyDescent="0.3">
      <c r="A1057" s="6" t="s">
        <v>4713</v>
      </c>
      <c r="B1057" s="26" t="s">
        <v>4714</v>
      </c>
      <c r="C1057" s="5" t="s">
        <v>3926</v>
      </c>
      <c r="D1057" s="9">
        <v>25.16</v>
      </c>
      <c r="E1057" s="4" t="s">
        <v>5367</v>
      </c>
      <c r="F1057" s="4" t="s">
        <v>5367</v>
      </c>
      <c r="G1057" s="4" t="s">
        <v>5367</v>
      </c>
      <c r="H1057" s="4" t="s">
        <v>5367</v>
      </c>
    </row>
    <row r="1058" spans="1:8" s="3" customFormat="1" x14ac:dyDescent="0.3">
      <c r="A1058" s="6" t="s">
        <v>4715</v>
      </c>
      <c r="B1058" s="26" t="s">
        <v>4714</v>
      </c>
      <c r="C1058" s="5" t="s">
        <v>3926</v>
      </c>
      <c r="D1058" s="9">
        <v>26.13</v>
      </c>
      <c r="E1058" s="4" t="s">
        <v>5367</v>
      </c>
      <c r="F1058" s="4" t="s">
        <v>5367</v>
      </c>
      <c r="G1058" s="4" t="s">
        <v>5367</v>
      </c>
      <c r="H1058" s="4" t="s">
        <v>5367</v>
      </c>
    </row>
    <row r="1059" spans="1:8" s="3" customFormat="1" x14ac:dyDescent="0.3">
      <c r="A1059" s="6" t="s">
        <v>4716</v>
      </c>
      <c r="B1059" s="26" t="s">
        <v>4714</v>
      </c>
      <c r="C1059" s="5" t="s">
        <v>3926</v>
      </c>
      <c r="D1059" s="4">
        <v>17.28</v>
      </c>
      <c r="E1059" s="4" t="s">
        <v>5367</v>
      </c>
      <c r="F1059" s="4" t="s">
        <v>5367</v>
      </c>
      <c r="G1059" s="4" t="s">
        <v>5367</v>
      </c>
      <c r="H1059" s="4" t="s">
        <v>5367</v>
      </c>
    </row>
    <row r="1060" spans="1:8" s="3" customFormat="1" x14ac:dyDescent="0.3">
      <c r="A1060" s="6" t="s">
        <v>4717</v>
      </c>
      <c r="B1060" s="26" t="s">
        <v>4718</v>
      </c>
      <c r="C1060" s="5" t="s">
        <v>3926</v>
      </c>
      <c r="D1060" s="4" t="s">
        <v>5367</v>
      </c>
      <c r="E1060" s="4" t="s">
        <v>5367</v>
      </c>
      <c r="F1060" s="4" t="s">
        <v>5367</v>
      </c>
      <c r="G1060" s="4" t="s">
        <v>5367</v>
      </c>
      <c r="H1060" s="4">
        <v>0.41</v>
      </c>
    </row>
    <row r="1061" spans="1:8" s="3" customFormat="1" ht="20.399999999999999" x14ac:dyDescent="0.3">
      <c r="A1061" s="6" t="s">
        <v>4719</v>
      </c>
      <c r="B1061" s="26" t="s">
        <v>4720</v>
      </c>
      <c r="C1061" s="5" t="s">
        <v>3926</v>
      </c>
      <c r="D1061" s="9">
        <v>32.6</v>
      </c>
      <c r="E1061" s="4" t="s">
        <v>5367</v>
      </c>
      <c r="F1061" s="4" t="s">
        <v>5367</v>
      </c>
      <c r="G1061" s="4" t="s">
        <v>5367</v>
      </c>
      <c r="H1061" s="4" t="s">
        <v>5367</v>
      </c>
    </row>
    <row r="1062" spans="1:8" s="3" customFormat="1" ht="20.399999999999999" x14ac:dyDescent="0.3">
      <c r="A1062" s="6" t="s">
        <v>4721</v>
      </c>
      <c r="B1062" s="26" t="s">
        <v>4722</v>
      </c>
      <c r="C1062" s="5" t="s">
        <v>3926</v>
      </c>
      <c r="D1062" s="9">
        <v>30.51</v>
      </c>
      <c r="E1062" s="4" t="s">
        <v>5367</v>
      </c>
      <c r="F1062" s="4" t="s">
        <v>5367</v>
      </c>
      <c r="G1062" s="4" t="s">
        <v>5367</v>
      </c>
      <c r="H1062" s="4" t="s">
        <v>5367</v>
      </c>
    </row>
    <row r="1063" spans="1:8" s="3" customFormat="1" ht="20.399999999999999" x14ac:dyDescent="0.3">
      <c r="A1063" s="6" t="s">
        <v>4723</v>
      </c>
      <c r="B1063" s="26" t="s">
        <v>4724</v>
      </c>
      <c r="C1063" s="5" t="s">
        <v>3926</v>
      </c>
      <c r="D1063" s="4" t="s">
        <v>5367</v>
      </c>
      <c r="E1063" s="4" t="s">
        <v>5367</v>
      </c>
      <c r="F1063" s="4" t="s">
        <v>5367</v>
      </c>
      <c r="G1063" s="4" t="s">
        <v>5367</v>
      </c>
      <c r="H1063" s="4">
        <v>4.18</v>
      </c>
    </row>
    <row r="1064" spans="1:8" s="3" customFormat="1" ht="20.399999999999999" x14ac:dyDescent="0.3">
      <c r="A1064" s="6" t="s">
        <v>4725</v>
      </c>
      <c r="B1064" s="26" t="s">
        <v>4726</v>
      </c>
      <c r="C1064" s="5" t="s">
        <v>3926</v>
      </c>
      <c r="D1064" s="4" t="s">
        <v>5367</v>
      </c>
      <c r="E1064" s="4" t="s">
        <v>5367</v>
      </c>
      <c r="F1064" s="4" t="s">
        <v>5367</v>
      </c>
      <c r="G1064" s="4" t="s">
        <v>5367</v>
      </c>
      <c r="H1064" s="4">
        <v>4.2699999999999996</v>
      </c>
    </row>
    <row r="1065" spans="1:8" s="3" customFormat="1" ht="20.399999999999999" x14ac:dyDescent="0.3">
      <c r="A1065" s="6" t="s">
        <v>4727</v>
      </c>
      <c r="B1065" s="26" t="s">
        <v>4728</v>
      </c>
      <c r="C1065" s="5" t="s">
        <v>3926</v>
      </c>
      <c r="D1065" s="9">
        <v>28.73</v>
      </c>
      <c r="E1065" s="4" t="s">
        <v>5367</v>
      </c>
      <c r="F1065" s="4" t="s">
        <v>5367</v>
      </c>
      <c r="G1065" s="4" t="s">
        <v>5367</v>
      </c>
      <c r="H1065" s="4" t="s">
        <v>5367</v>
      </c>
    </row>
    <row r="1066" spans="1:8" s="3" customFormat="1" x14ac:dyDescent="0.3">
      <c r="A1066" s="6" t="s">
        <v>4729</v>
      </c>
      <c r="B1066" s="26" t="s">
        <v>4730</v>
      </c>
      <c r="C1066" s="5" t="s">
        <v>3926</v>
      </c>
      <c r="D1066" s="4" t="s">
        <v>5367</v>
      </c>
      <c r="E1066" s="4" t="s">
        <v>5367</v>
      </c>
      <c r="F1066" s="4" t="s">
        <v>5367</v>
      </c>
      <c r="G1066" s="4" t="s">
        <v>5367</v>
      </c>
      <c r="H1066" s="9">
        <v>7.82</v>
      </c>
    </row>
    <row r="1067" spans="1:8" s="3" customFormat="1" x14ac:dyDescent="0.3">
      <c r="A1067" s="6" t="s">
        <v>4731</v>
      </c>
      <c r="B1067" s="26" t="s">
        <v>4732</v>
      </c>
      <c r="C1067" s="5" t="s">
        <v>3926</v>
      </c>
      <c r="D1067" s="9">
        <v>8.7799999999999994</v>
      </c>
      <c r="E1067" s="4" t="s">
        <v>5367</v>
      </c>
      <c r="F1067" s="4" t="s">
        <v>5367</v>
      </c>
      <c r="G1067" s="4" t="s">
        <v>5367</v>
      </c>
      <c r="H1067" s="4" t="s">
        <v>5367</v>
      </c>
    </row>
    <row r="1068" spans="1:8" s="3" customFormat="1" ht="20.399999999999999" x14ac:dyDescent="0.3">
      <c r="A1068" s="6" t="s">
        <v>4733</v>
      </c>
      <c r="B1068" s="26" t="s">
        <v>4734</v>
      </c>
      <c r="C1068" s="5" t="s">
        <v>3926</v>
      </c>
      <c r="D1068" s="9">
        <v>11.48</v>
      </c>
      <c r="E1068" s="4" t="s">
        <v>5367</v>
      </c>
      <c r="F1068" s="4" t="s">
        <v>5367</v>
      </c>
      <c r="G1068" s="4" t="s">
        <v>5367</v>
      </c>
      <c r="H1068" s="4" t="s">
        <v>5367</v>
      </c>
    </row>
    <row r="1069" spans="1:8" s="3" customFormat="1" x14ac:dyDescent="0.3">
      <c r="A1069" s="6" t="s">
        <v>4735</v>
      </c>
      <c r="B1069" s="26" t="s">
        <v>4736</v>
      </c>
      <c r="C1069" s="5" t="s">
        <v>3926</v>
      </c>
      <c r="D1069" s="9">
        <v>9.5500000000000007</v>
      </c>
      <c r="E1069" s="4" t="s">
        <v>5367</v>
      </c>
      <c r="F1069" s="4" t="s">
        <v>5367</v>
      </c>
      <c r="G1069" s="4" t="s">
        <v>5367</v>
      </c>
      <c r="H1069" s="4" t="s">
        <v>5367</v>
      </c>
    </row>
    <row r="1070" spans="1:8" s="3" customFormat="1" x14ac:dyDescent="0.3">
      <c r="A1070" s="6" t="s">
        <v>4737</v>
      </c>
      <c r="B1070" s="26" t="s">
        <v>4738</v>
      </c>
      <c r="C1070" s="5" t="s">
        <v>3926</v>
      </c>
      <c r="D1070" s="4">
        <v>0.6</v>
      </c>
      <c r="E1070" s="4" t="s">
        <v>5367</v>
      </c>
      <c r="F1070" s="4" t="s">
        <v>5367</v>
      </c>
      <c r="G1070" s="4" t="s">
        <v>5367</v>
      </c>
      <c r="H1070" s="4" t="s">
        <v>5367</v>
      </c>
    </row>
    <row r="1071" spans="1:8" s="3" customFormat="1" x14ac:dyDescent="0.3">
      <c r="A1071" s="6" t="s">
        <v>4739</v>
      </c>
      <c r="B1071" s="26" t="s">
        <v>4740</v>
      </c>
      <c r="C1071" s="5" t="s">
        <v>3926</v>
      </c>
      <c r="D1071" s="4" t="s">
        <v>5367</v>
      </c>
      <c r="E1071" s="4">
        <v>3.83</v>
      </c>
      <c r="F1071" s="4" t="s">
        <v>5367</v>
      </c>
      <c r="G1071" s="4" t="s">
        <v>5367</v>
      </c>
      <c r="H1071" s="4" t="s">
        <v>5367</v>
      </c>
    </row>
    <row r="1072" spans="1:8" s="3" customFormat="1" ht="20.399999999999999" x14ac:dyDescent="0.3">
      <c r="A1072" s="6" t="s">
        <v>4741</v>
      </c>
      <c r="B1072" s="26" t="s">
        <v>4742</v>
      </c>
      <c r="C1072" s="5" t="s">
        <v>3926</v>
      </c>
      <c r="D1072" s="4" t="s">
        <v>5367</v>
      </c>
      <c r="E1072" s="4">
        <v>0.76</v>
      </c>
      <c r="F1072" s="4" t="s">
        <v>5367</v>
      </c>
      <c r="G1072" s="4" t="s">
        <v>5367</v>
      </c>
      <c r="H1072" s="4" t="s">
        <v>5367</v>
      </c>
    </row>
    <row r="1073" spans="1:8" s="3" customFormat="1" ht="20.399999999999999" x14ac:dyDescent="0.3">
      <c r="A1073" s="6" t="s">
        <v>4743</v>
      </c>
      <c r="B1073" s="26" t="s">
        <v>4742</v>
      </c>
      <c r="C1073" s="5" t="s">
        <v>3926</v>
      </c>
      <c r="D1073" s="4">
        <v>3.08</v>
      </c>
      <c r="E1073" s="4" t="s">
        <v>5367</v>
      </c>
      <c r="F1073" s="4" t="s">
        <v>5367</v>
      </c>
      <c r="G1073" s="4" t="s">
        <v>5367</v>
      </c>
      <c r="H1073" s="4" t="s">
        <v>5367</v>
      </c>
    </row>
    <row r="1074" spans="1:8" s="3" customFormat="1" ht="20.399999999999999" x14ac:dyDescent="0.3">
      <c r="A1074" s="6" t="s">
        <v>4744</v>
      </c>
      <c r="B1074" s="26" t="s">
        <v>4745</v>
      </c>
      <c r="C1074" s="5" t="s">
        <v>3926</v>
      </c>
      <c r="D1074" s="9">
        <v>6.89</v>
      </c>
      <c r="E1074" s="4" t="s">
        <v>5367</v>
      </c>
      <c r="F1074" s="4" t="s">
        <v>5367</v>
      </c>
      <c r="G1074" s="4" t="s">
        <v>5367</v>
      </c>
      <c r="H1074" s="4" t="s">
        <v>5367</v>
      </c>
    </row>
    <row r="1075" spans="1:8" s="3" customFormat="1" ht="20.399999999999999" x14ac:dyDescent="0.3">
      <c r="A1075" s="6" t="s">
        <v>4746</v>
      </c>
      <c r="B1075" s="26" t="s">
        <v>4747</v>
      </c>
      <c r="C1075" s="5" t="s">
        <v>3926</v>
      </c>
      <c r="D1075" s="9">
        <v>7.52</v>
      </c>
      <c r="E1075" s="4" t="s">
        <v>5367</v>
      </c>
      <c r="F1075" s="4" t="s">
        <v>5367</v>
      </c>
      <c r="G1075" s="4" t="s">
        <v>5367</v>
      </c>
      <c r="H1075" s="4" t="s">
        <v>5367</v>
      </c>
    </row>
    <row r="1076" spans="1:8" s="3" customFormat="1" x14ac:dyDescent="0.3">
      <c r="A1076" s="6" t="s">
        <v>4748</v>
      </c>
      <c r="B1076" s="26" t="s">
        <v>4749</v>
      </c>
      <c r="C1076" s="5" t="s">
        <v>3926</v>
      </c>
      <c r="D1076" s="4">
        <v>4.3600000000000003</v>
      </c>
      <c r="E1076" s="4" t="s">
        <v>5367</v>
      </c>
      <c r="F1076" s="4" t="s">
        <v>5367</v>
      </c>
      <c r="G1076" s="4" t="s">
        <v>5367</v>
      </c>
      <c r="H1076" s="4" t="s">
        <v>5367</v>
      </c>
    </row>
    <row r="1077" spans="1:8" s="3" customFormat="1" x14ac:dyDescent="0.3">
      <c r="A1077" s="6" t="s">
        <v>4750</v>
      </c>
      <c r="B1077" s="26" t="s">
        <v>4751</v>
      </c>
      <c r="C1077" s="5" t="s">
        <v>3926</v>
      </c>
      <c r="D1077" s="4" t="s">
        <v>5367</v>
      </c>
      <c r="E1077" s="4">
        <v>20.79</v>
      </c>
      <c r="F1077" s="4" t="s">
        <v>5367</v>
      </c>
      <c r="G1077" s="4" t="s">
        <v>5367</v>
      </c>
      <c r="H1077" s="4" t="s">
        <v>5367</v>
      </c>
    </row>
    <row r="1078" spans="1:8" s="3" customFormat="1" x14ac:dyDescent="0.3">
      <c r="A1078" s="6" t="s">
        <v>4752</v>
      </c>
      <c r="B1078" s="26" t="s">
        <v>4753</v>
      </c>
      <c r="C1078" s="5" t="s">
        <v>3926</v>
      </c>
      <c r="D1078" s="4">
        <v>9.07</v>
      </c>
      <c r="E1078" s="4" t="s">
        <v>5367</v>
      </c>
      <c r="F1078" s="4" t="s">
        <v>5367</v>
      </c>
      <c r="G1078" s="4" t="s">
        <v>5367</v>
      </c>
      <c r="H1078" s="4" t="s">
        <v>5367</v>
      </c>
    </row>
    <row r="1079" spans="1:8" s="3" customFormat="1" x14ac:dyDescent="0.3">
      <c r="A1079" s="6" t="s">
        <v>4754</v>
      </c>
      <c r="B1079" s="26" t="s">
        <v>2126</v>
      </c>
      <c r="C1079" s="5" t="s">
        <v>3926</v>
      </c>
      <c r="D1079" s="9">
        <v>1.48</v>
      </c>
      <c r="E1079" s="4" t="s">
        <v>5367</v>
      </c>
      <c r="F1079" s="4" t="s">
        <v>5367</v>
      </c>
      <c r="G1079" s="4" t="s">
        <v>5367</v>
      </c>
      <c r="H1079" s="4" t="s">
        <v>5367</v>
      </c>
    </row>
    <row r="1080" spans="1:8" s="3" customFormat="1" x14ac:dyDescent="0.3">
      <c r="A1080" s="6" t="s">
        <v>4755</v>
      </c>
      <c r="B1080" s="26" t="s">
        <v>4756</v>
      </c>
      <c r="C1080" s="5" t="s">
        <v>3926</v>
      </c>
      <c r="D1080" s="4">
        <v>0.99</v>
      </c>
      <c r="E1080" s="4" t="s">
        <v>5367</v>
      </c>
      <c r="F1080" s="4" t="s">
        <v>5367</v>
      </c>
      <c r="G1080" s="4" t="s">
        <v>5367</v>
      </c>
      <c r="H1080" s="4" t="s">
        <v>5367</v>
      </c>
    </row>
    <row r="1081" spans="1:8" s="3" customFormat="1" x14ac:dyDescent="0.3">
      <c r="A1081" s="6" t="s">
        <v>4757</v>
      </c>
      <c r="B1081" s="26" t="s">
        <v>4758</v>
      </c>
      <c r="C1081" s="5" t="s">
        <v>3926</v>
      </c>
      <c r="D1081" s="4">
        <v>1.1299999999999999</v>
      </c>
      <c r="E1081" s="4" t="s">
        <v>5367</v>
      </c>
      <c r="F1081" s="4" t="s">
        <v>5367</v>
      </c>
      <c r="G1081" s="4" t="s">
        <v>5367</v>
      </c>
      <c r="H1081" s="4" t="s">
        <v>5367</v>
      </c>
    </row>
    <row r="1082" spans="1:8" s="3" customFormat="1" x14ac:dyDescent="0.3">
      <c r="A1082" s="6" t="s">
        <v>4759</v>
      </c>
      <c r="B1082" s="26" t="s">
        <v>4760</v>
      </c>
      <c r="C1082" s="5" t="s">
        <v>3926</v>
      </c>
      <c r="D1082" s="4">
        <v>0.68</v>
      </c>
      <c r="E1082" s="4" t="s">
        <v>5367</v>
      </c>
      <c r="F1082" s="4" t="s">
        <v>5367</v>
      </c>
      <c r="G1082" s="4" t="s">
        <v>5367</v>
      </c>
      <c r="H1082" s="4" t="s">
        <v>5367</v>
      </c>
    </row>
    <row r="1083" spans="1:8" s="3" customFormat="1" x14ac:dyDescent="0.3">
      <c r="A1083" s="6" t="s">
        <v>4761</v>
      </c>
      <c r="B1083" s="26" t="s">
        <v>4762</v>
      </c>
      <c r="C1083" s="5" t="s">
        <v>3926</v>
      </c>
      <c r="D1083" s="4">
        <v>6.9</v>
      </c>
      <c r="E1083" s="4" t="s">
        <v>5367</v>
      </c>
      <c r="F1083" s="4" t="s">
        <v>5367</v>
      </c>
      <c r="G1083" s="4" t="s">
        <v>5367</v>
      </c>
      <c r="H1083" s="4" t="s">
        <v>5367</v>
      </c>
    </row>
    <row r="1084" spans="1:8" s="3" customFormat="1" x14ac:dyDescent="0.3">
      <c r="A1084" s="6" t="s">
        <v>4763</v>
      </c>
      <c r="B1084" s="26" t="s">
        <v>4762</v>
      </c>
      <c r="C1084" s="5" t="s">
        <v>3926</v>
      </c>
      <c r="D1084" s="4">
        <v>6.27</v>
      </c>
      <c r="E1084" s="4" t="s">
        <v>5367</v>
      </c>
      <c r="F1084" s="4" t="s">
        <v>5367</v>
      </c>
      <c r="G1084" s="4" t="s">
        <v>5367</v>
      </c>
      <c r="H1084" s="4" t="s">
        <v>5367</v>
      </c>
    </row>
    <row r="1085" spans="1:8" s="3" customFormat="1" x14ac:dyDescent="0.3">
      <c r="A1085" s="6" t="s">
        <v>4764</v>
      </c>
      <c r="B1085" s="26" t="s">
        <v>4765</v>
      </c>
      <c r="C1085" s="5" t="s">
        <v>3926</v>
      </c>
      <c r="D1085" s="4">
        <v>5.49</v>
      </c>
      <c r="E1085" s="4" t="s">
        <v>5367</v>
      </c>
      <c r="F1085" s="4" t="s">
        <v>5367</v>
      </c>
      <c r="G1085" s="4" t="s">
        <v>5367</v>
      </c>
      <c r="H1085" s="4" t="s">
        <v>5367</v>
      </c>
    </row>
    <row r="1086" spans="1:8" s="3" customFormat="1" x14ac:dyDescent="0.3">
      <c r="A1086" s="6" t="s">
        <v>4766</v>
      </c>
      <c r="B1086" s="26" t="s">
        <v>4767</v>
      </c>
      <c r="C1086" s="5" t="s">
        <v>3926</v>
      </c>
      <c r="D1086" s="9">
        <v>1.56</v>
      </c>
      <c r="E1086" s="4" t="s">
        <v>5367</v>
      </c>
      <c r="F1086" s="4" t="s">
        <v>5367</v>
      </c>
      <c r="G1086" s="4" t="s">
        <v>5367</v>
      </c>
      <c r="H1086" s="4" t="s">
        <v>5367</v>
      </c>
    </row>
    <row r="1087" spans="1:8" s="3" customFormat="1" x14ac:dyDescent="0.3">
      <c r="A1087" s="6" t="s">
        <v>4768</v>
      </c>
      <c r="B1087" s="26" t="s">
        <v>4769</v>
      </c>
      <c r="C1087" s="5" t="s">
        <v>3926</v>
      </c>
      <c r="D1087" s="4">
        <v>16.170000000000002</v>
      </c>
      <c r="E1087" s="4" t="s">
        <v>5367</v>
      </c>
      <c r="F1087" s="4" t="s">
        <v>5367</v>
      </c>
      <c r="G1087" s="4" t="s">
        <v>5367</v>
      </c>
      <c r="H1087" s="4" t="s">
        <v>5367</v>
      </c>
    </row>
    <row r="1088" spans="1:8" s="3" customFormat="1" x14ac:dyDescent="0.3">
      <c r="A1088" s="6" t="s">
        <v>4770</v>
      </c>
      <c r="B1088" s="26" t="s">
        <v>4771</v>
      </c>
      <c r="C1088" s="5" t="s">
        <v>3926</v>
      </c>
      <c r="D1088" s="4">
        <v>100.63</v>
      </c>
      <c r="E1088" s="4" t="s">
        <v>5367</v>
      </c>
      <c r="F1088" s="4" t="s">
        <v>5367</v>
      </c>
      <c r="G1088" s="4" t="s">
        <v>5367</v>
      </c>
      <c r="H1088" s="4" t="s">
        <v>5367</v>
      </c>
    </row>
    <row r="1089" spans="1:8" s="3" customFormat="1" x14ac:dyDescent="0.3">
      <c r="A1089" s="6" t="s">
        <v>4772</v>
      </c>
      <c r="B1089" s="26" t="s">
        <v>4773</v>
      </c>
      <c r="C1089" s="5" t="s">
        <v>3926</v>
      </c>
      <c r="D1089" s="4">
        <v>124.35</v>
      </c>
      <c r="E1089" s="4" t="s">
        <v>5367</v>
      </c>
      <c r="F1089" s="4" t="s">
        <v>5367</v>
      </c>
      <c r="G1089" s="4" t="s">
        <v>5367</v>
      </c>
      <c r="H1089" s="4" t="s">
        <v>5367</v>
      </c>
    </row>
    <row r="1090" spans="1:8" s="3" customFormat="1" x14ac:dyDescent="0.3">
      <c r="A1090" s="6" t="s">
        <v>4774</v>
      </c>
      <c r="B1090" s="26" t="s">
        <v>4775</v>
      </c>
      <c r="C1090" s="5" t="s">
        <v>3926</v>
      </c>
      <c r="D1090" s="4" t="s">
        <v>5367</v>
      </c>
      <c r="E1090" s="4" t="s">
        <v>5367</v>
      </c>
      <c r="F1090" s="4" t="s">
        <v>5367</v>
      </c>
      <c r="G1090" s="4" t="s">
        <v>5367</v>
      </c>
      <c r="H1090" s="9">
        <v>26.96</v>
      </c>
    </row>
    <row r="1091" spans="1:8" s="3" customFormat="1" x14ac:dyDescent="0.3">
      <c r="A1091" s="6" t="s">
        <v>4776</v>
      </c>
      <c r="B1091" s="26" t="s">
        <v>5426</v>
      </c>
      <c r="C1091" s="5" t="s">
        <v>3926</v>
      </c>
      <c r="D1091" s="9">
        <v>26.31</v>
      </c>
      <c r="E1091" s="4" t="s">
        <v>5367</v>
      </c>
      <c r="F1091" s="4" t="s">
        <v>5367</v>
      </c>
      <c r="G1091" s="4" t="s">
        <v>5367</v>
      </c>
      <c r="H1091" s="4" t="s">
        <v>5367</v>
      </c>
    </row>
    <row r="1092" spans="1:8" s="3" customFormat="1" x14ac:dyDescent="0.3">
      <c r="A1092" s="6" t="s">
        <v>4777</v>
      </c>
      <c r="B1092" s="26" t="s">
        <v>4778</v>
      </c>
      <c r="C1092" s="5" t="s">
        <v>3956</v>
      </c>
      <c r="D1092" s="4">
        <v>0.49</v>
      </c>
      <c r="E1092" s="4" t="s">
        <v>5367</v>
      </c>
      <c r="F1092" s="4" t="s">
        <v>5367</v>
      </c>
      <c r="G1092" s="4" t="s">
        <v>5367</v>
      </c>
      <c r="H1092" s="4" t="s">
        <v>5367</v>
      </c>
    </row>
    <row r="1093" spans="1:8" s="3" customFormat="1" ht="30.6" x14ac:dyDescent="0.3">
      <c r="A1093" s="6" t="s">
        <v>4779</v>
      </c>
      <c r="B1093" s="26" t="s">
        <v>4780</v>
      </c>
      <c r="C1093" s="5" t="s">
        <v>3956</v>
      </c>
      <c r="D1093" s="4" t="s">
        <v>5367</v>
      </c>
      <c r="E1093" s="4" t="s">
        <v>5367</v>
      </c>
      <c r="F1093" s="4" t="s">
        <v>5367</v>
      </c>
      <c r="G1093" s="4" t="s">
        <v>5367</v>
      </c>
      <c r="H1093" s="4">
        <v>0.46</v>
      </c>
    </row>
    <row r="1094" spans="1:8" s="3" customFormat="1" x14ac:dyDescent="0.3">
      <c r="A1094" s="6" t="s">
        <v>4781</v>
      </c>
      <c r="B1094" s="26" t="s">
        <v>4782</v>
      </c>
      <c r="C1094" s="5" t="s">
        <v>3956</v>
      </c>
      <c r="D1094" s="9">
        <v>1.65</v>
      </c>
      <c r="E1094" s="4" t="s">
        <v>5367</v>
      </c>
      <c r="F1094" s="4" t="s">
        <v>5367</v>
      </c>
      <c r="G1094" s="4" t="s">
        <v>5367</v>
      </c>
      <c r="H1094" s="4" t="s">
        <v>5367</v>
      </c>
    </row>
    <row r="1095" spans="1:8" s="3" customFormat="1" ht="20.399999999999999" x14ac:dyDescent="0.3">
      <c r="A1095" s="6" t="s">
        <v>4783</v>
      </c>
      <c r="B1095" s="26" t="s">
        <v>4784</v>
      </c>
      <c r="C1095" s="5" t="s">
        <v>3926</v>
      </c>
      <c r="D1095" s="9">
        <v>0.88</v>
      </c>
      <c r="E1095" s="4" t="s">
        <v>5367</v>
      </c>
      <c r="F1095" s="4" t="s">
        <v>5367</v>
      </c>
      <c r="G1095" s="4" t="s">
        <v>5367</v>
      </c>
      <c r="H1095" s="4" t="s">
        <v>5367</v>
      </c>
    </row>
    <row r="1096" spans="1:8" s="3" customFormat="1" ht="20.399999999999999" x14ac:dyDescent="0.3">
      <c r="A1096" s="6" t="s">
        <v>4785</v>
      </c>
      <c r="B1096" s="26" t="s">
        <v>4786</v>
      </c>
      <c r="C1096" s="5" t="s">
        <v>3926</v>
      </c>
      <c r="D1096" s="4">
        <v>1.01</v>
      </c>
      <c r="E1096" s="4" t="s">
        <v>5367</v>
      </c>
      <c r="F1096" s="4" t="s">
        <v>5367</v>
      </c>
      <c r="G1096" s="4" t="s">
        <v>5367</v>
      </c>
      <c r="H1096" s="4" t="s">
        <v>5367</v>
      </c>
    </row>
    <row r="1097" spans="1:8" s="3" customFormat="1" x14ac:dyDescent="0.3">
      <c r="A1097" s="6" t="s">
        <v>4787</v>
      </c>
      <c r="B1097" s="26" t="s">
        <v>4788</v>
      </c>
      <c r="C1097" s="5" t="s">
        <v>3956</v>
      </c>
      <c r="D1097" s="4">
        <v>6.54</v>
      </c>
      <c r="E1097" s="4" t="s">
        <v>5367</v>
      </c>
      <c r="F1097" s="4" t="s">
        <v>5367</v>
      </c>
      <c r="G1097" s="4" t="s">
        <v>5367</v>
      </c>
      <c r="H1097" s="4" t="s">
        <v>5367</v>
      </c>
    </row>
    <row r="1098" spans="1:8" s="3" customFormat="1" x14ac:dyDescent="0.3">
      <c r="A1098" s="6" t="s">
        <v>4789</v>
      </c>
      <c r="B1098" s="26" t="s">
        <v>4788</v>
      </c>
      <c r="C1098" s="5" t="s">
        <v>3956</v>
      </c>
      <c r="D1098" s="4" t="s">
        <v>5367</v>
      </c>
      <c r="E1098" s="4" t="s">
        <v>5367</v>
      </c>
      <c r="F1098" s="4" t="s">
        <v>5367</v>
      </c>
      <c r="G1098" s="4" t="s">
        <v>5367</v>
      </c>
      <c r="H1098" s="4">
        <v>4.09</v>
      </c>
    </row>
    <row r="1099" spans="1:8" s="3" customFormat="1" x14ac:dyDescent="0.3">
      <c r="A1099" s="6" t="s">
        <v>4790</v>
      </c>
      <c r="B1099" s="26" t="s">
        <v>4791</v>
      </c>
      <c r="C1099" s="5" t="s">
        <v>3926</v>
      </c>
      <c r="D1099" s="9">
        <v>0.2</v>
      </c>
      <c r="E1099" s="4" t="s">
        <v>5367</v>
      </c>
      <c r="F1099" s="4" t="s">
        <v>5367</v>
      </c>
      <c r="G1099" s="4" t="s">
        <v>5367</v>
      </c>
      <c r="H1099" s="4" t="s">
        <v>5367</v>
      </c>
    </row>
    <row r="1100" spans="1:8" s="3" customFormat="1" x14ac:dyDescent="0.3">
      <c r="A1100" s="6" t="s">
        <v>4792</v>
      </c>
      <c r="B1100" s="26" t="s">
        <v>4793</v>
      </c>
      <c r="C1100" s="5" t="s">
        <v>3926</v>
      </c>
      <c r="D1100" s="9">
        <v>0.37</v>
      </c>
      <c r="E1100" s="4" t="s">
        <v>5367</v>
      </c>
      <c r="F1100" s="4" t="s">
        <v>5367</v>
      </c>
      <c r="G1100" s="4" t="s">
        <v>5367</v>
      </c>
      <c r="H1100" s="4" t="s">
        <v>5367</v>
      </c>
    </row>
    <row r="1101" spans="1:8" s="3" customFormat="1" x14ac:dyDescent="0.3">
      <c r="A1101" s="6" t="s">
        <v>4794</v>
      </c>
      <c r="B1101" s="26" t="s">
        <v>4795</v>
      </c>
      <c r="C1101" s="5" t="s">
        <v>3926</v>
      </c>
      <c r="D1101" s="9">
        <v>1.98</v>
      </c>
      <c r="E1101" s="4" t="s">
        <v>5367</v>
      </c>
      <c r="F1101" s="4" t="s">
        <v>5367</v>
      </c>
      <c r="G1101" s="4" t="s">
        <v>5367</v>
      </c>
      <c r="H1101" s="4" t="s">
        <v>5367</v>
      </c>
    </row>
    <row r="1102" spans="1:8" s="3" customFormat="1" x14ac:dyDescent="0.3">
      <c r="A1102" s="6" t="s">
        <v>4796</v>
      </c>
      <c r="B1102" s="26" t="s">
        <v>4797</v>
      </c>
      <c r="C1102" s="5" t="s">
        <v>3926</v>
      </c>
      <c r="D1102" s="4">
        <v>0.27</v>
      </c>
      <c r="E1102" s="4" t="s">
        <v>5367</v>
      </c>
      <c r="F1102" s="4" t="s">
        <v>5367</v>
      </c>
      <c r="G1102" s="4" t="s">
        <v>5367</v>
      </c>
      <c r="H1102" s="4" t="s">
        <v>5367</v>
      </c>
    </row>
    <row r="1103" spans="1:8" s="3" customFormat="1" x14ac:dyDescent="0.3">
      <c r="A1103" s="6" t="s">
        <v>4798</v>
      </c>
      <c r="B1103" s="26" t="s">
        <v>4799</v>
      </c>
      <c r="C1103" s="5" t="s">
        <v>3926</v>
      </c>
      <c r="D1103" s="9">
        <v>0.5</v>
      </c>
      <c r="E1103" s="4" t="s">
        <v>5367</v>
      </c>
      <c r="F1103" s="4" t="s">
        <v>5367</v>
      </c>
      <c r="G1103" s="4" t="s">
        <v>5367</v>
      </c>
      <c r="H1103" s="4" t="s">
        <v>5367</v>
      </c>
    </row>
    <row r="1104" spans="1:8" s="3" customFormat="1" x14ac:dyDescent="0.3">
      <c r="A1104" s="6" t="s">
        <v>4800</v>
      </c>
      <c r="B1104" s="26" t="s">
        <v>4801</v>
      </c>
      <c r="C1104" s="5" t="s">
        <v>3926</v>
      </c>
      <c r="D1104" s="4" t="s">
        <v>5367</v>
      </c>
      <c r="E1104" s="4" t="s">
        <v>5367</v>
      </c>
      <c r="F1104" s="4" t="s">
        <v>5367</v>
      </c>
      <c r="G1104" s="4">
        <v>31.08</v>
      </c>
      <c r="H1104" s="4" t="s">
        <v>5367</v>
      </c>
    </row>
    <row r="1105" spans="1:8" s="3" customFormat="1" x14ac:dyDescent="0.3">
      <c r="A1105" s="6" t="s">
        <v>4802</v>
      </c>
      <c r="B1105" s="26" t="s">
        <v>4803</v>
      </c>
      <c r="C1105" s="5" t="s">
        <v>3926</v>
      </c>
      <c r="D1105" s="4" t="s">
        <v>5367</v>
      </c>
      <c r="E1105" s="4" t="s">
        <v>5367</v>
      </c>
      <c r="F1105" s="4" t="s">
        <v>5367</v>
      </c>
      <c r="G1105" s="4" t="s">
        <v>5367</v>
      </c>
      <c r="H1105" s="4" t="s">
        <v>5367</v>
      </c>
    </row>
    <row r="1106" spans="1:8" s="3" customFormat="1" x14ac:dyDescent="0.3">
      <c r="A1106" s="6" t="s">
        <v>4804</v>
      </c>
      <c r="B1106" s="26" t="s">
        <v>4805</v>
      </c>
      <c r="C1106" s="5" t="s">
        <v>3926</v>
      </c>
      <c r="D1106" s="9">
        <v>5.07</v>
      </c>
      <c r="E1106" s="4" t="s">
        <v>5367</v>
      </c>
      <c r="F1106" s="4" t="s">
        <v>5367</v>
      </c>
      <c r="G1106" s="4" t="s">
        <v>5367</v>
      </c>
      <c r="H1106" s="4" t="s">
        <v>5367</v>
      </c>
    </row>
    <row r="1107" spans="1:8" s="3" customFormat="1" x14ac:dyDescent="0.3">
      <c r="A1107" s="6" t="s">
        <v>4806</v>
      </c>
      <c r="B1107" s="26" t="s">
        <v>4807</v>
      </c>
      <c r="C1107" s="5" t="s">
        <v>3926</v>
      </c>
      <c r="D1107" s="9">
        <v>5.69</v>
      </c>
      <c r="E1107" s="4" t="s">
        <v>5367</v>
      </c>
      <c r="F1107" s="4" t="s">
        <v>5367</v>
      </c>
      <c r="G1107" s="4" t="s">
        <v>5367</v>
      </c>
      <c r="H1107" s="4" t="s">
        <v>5367</v>
      </c>
    </row>
    <row r="1108" spans="1:8" s="3" customFormat="1" x14ac:dyDescent="0.3">
      <c r="A1108" s="6" t="s">
        <v>4808</v>
      </c>
      <c r="B1108" s="26" t="s">
        <v>4807</v>
      </c>
      <c r="C1108" s="5" t="s">
        <v>3926</v>
      </c>
      <c r="D1108" s="9">
        <v>5.4</v>
      </c>
      <c r="E1108" s="4" t="s">
        <v>5367</v>
      </c>
      <c r="F1108" s="4" t="s">
        <v>5367</v>
      </c>
      <c r="G1108" s="4" t="s">
        <v>5367</v>
      </c>
      <c r="H1108" s="4" t="s">
        <v>5367</v>
      </c>
    </row>
    <row r="1109" spans="1:8" s="3" customFormat="1" x14ac:dyDescent="0.3">
      <c r="A1109" s="6" t="s">
        <v>4809</v>
      </c>
      <c r="B1109" s="26" t="s">
        <v>4810</v>
      </c>
      <c r="C1109" s="5" t="s">
        <v>3926</v>
      </c>
      <c r="D1109" s="4">
        <v>2.61</v>
      </c>
      <c r="E1109" s="4" t="s">
        <v>5367</v>
      </c>
      <c r="F1109" s="4" t="s">
        <v>5367</v>
      </c>
      <c r="G1109" s="4" t="s">
        <v>5367</v>
      </c>
      <c r="H1109" s="4" t="s">
        <v>5367</v>
      </c>
    </row>
    <row r="1110" spans="1:8" s="3" customFormat="1" x14ac:dyDescent="0.3">
      <c r="A1110" s="6" t="s">
        <v>4811</v>
      </c>
      <c r="B1110" s="26" t="s">
        <v>4812</v>
      </c>
      <c r="C1110" s="5" t="s">
        <v>3926</v>
      </c>
      <c r="D1110" s="9">
        <v>3.29</v>
      </c>
      <c r="E1110" s="4" t="s">
        <v>5367</v>
      </c>
      <c r="F1110" s="4" t="s">
        <v>5367</v>
      </c>
      <c r="G1110" s="4" t="s">
        <v>5367</v>
      </c>
      <c r="H1110" s="4" t="s">
        <v>5367</v>
      </c>
    </row>
    <row r="1111" spans="1:8" s="3" customFormat="1" x14ac:dyDescent="0.3">
      <c r="A1111" s="6" t="s">
        <v>4813</v>
      </c>
      <c r="B1111" s="26" t="s">
        <v>4814</v>
      </c>
      <c r="C1111" s="5" t="s">
        <v>3926</v>
      </c>
      <c r="D1111" s="4">
        <v>1.2</v>
      </c>
      <c r="E1111" s="4" t="s">
        <v>5367</v>
      </c>
      <c r="F1111" s="4" t="s">
        <v>5367</v>
      </c>
      <c r="G1111" s="4" t="s">
        <v>5367</v>
      </c>
      <c r="H1111" s="4" t="s">
        <v>5367</v>
      </c>
    </row>
    <row r="1112" spans="1:8" s="3" customFormat="1" x14ac:dyDescent="0.3">
      <c r="A1112" s="6" t="s">
        <v>4815</v>
      </c>
      <c r="B1112" s="26" t="s">
        <v>4816</v>
      </c>
      <c r="C1112" s="5" t="s">
        <v>3926</v>
      </c>
      <c r="D1112" s="9">
        <v>3.75</v>
      </c>
      <c r="E1112" s="4" t="s">
        <v>5367</v>
      </c>
      <c r="F1112" s="4" t="s">
        <v>5367</v>
      </c>
      <c r="G1112" s="4" t="s">
        <v>5367</v>
      </c>
      <c r="H1112" s="4" t="s">
        <v>5367</v>
      </c>
    </row>
    <row r="1113" spans="1:8" s="3" customFormat="1" x14ac:dyDescent="0.3">
      <c r="A1113" s="6" t="s">
        <v>4817</v>
      </c>
      <c r="B1113" s="26" t="s">
        <v>4818</v>
      </c>
      <c r="C1113" s="5" t="s">
        <v>3926</v>
      </c>
      <c r="D1113" s="9">
        <v>11.63</v>
      </c>
      <c r="E1113" s="4" t="s">
        <v>5367</v>
      </c>
      <c r="F1113" s="4" t="s">
        <v>5367</v>
      </c>
      <c r="G1113" s="4" t="s">
        <v>5367</v>
      </c>
      <c r="H1113" s="4" t="s">
        <v>5367</v>
      </c>
    </row>
    <row r="1114" spans="1:8" s="3" customFormat="1" x14ac:dyDescent="0.3">
      <c r="A1114" s="6" t="s">
        <v>4819</v>
      </c>
      <c r="B1114" s="26" t="s">
        <v>4820</v>
      </c>
      <c r="C1114" s="5" t="s">
        <v>3926</v>
      </c>
      <c r="D1114" s="4" t="s">
        <v>5367</v>
      </c>
      <c r="E1114" s="4" t="s">
        <v>5367</v>
      </c>
      <c r="F1114" s="4" t="s">
        <v>5367</v>
      </c>
      <c r="G1114" s="4" t="s">
        <v>5367</v>
      </c>
      <c r="H1114" s="9">
        <v>0.61</v>
      </c>
    </row>
    <row r="1115" spans="1:8" s="3" customFormat="1" x14ac:dyDescent="0.3">
      <c r="A1115" s="6" t="s">
        <v>4821</v>
      </c>
      <c r="B1115" s="26" t="s">
        <v>4822</v>
      </c>
      <c r="C1115" s="5" t="s">
        <v>3926</v>
      </c>
      <c r="D1115" s="4">
        <v>2.12</v>
      </c>
      <c r="E1115" s="4" t="s">
        <v>5367</v>
      </c>
      <c r="F1115" s="4" t="s">
        <v>5367</v>
      </c>
      <c r="G1115" s="4" t="s">
        <v>5367</v>
      </c>
      <c r="H1115" s="4" t="s">
        <v>5367</v>
      </c>
    </row>
    <row r="1116" spans="1:8" s="3" customFormat="1" x14ac:dyDescent="0.3">
      <c r="A1116" s="6" t="s">
        <v>4823</v>
      </c>
      <c r="B1116" s="26" t="s">
        <v>4824</v>
      </c>
      <c r="C1116" s="5" t="s">
        <v>3926</v>
      </c>
      <c r="D1116" s="4" t="s">
        <v>5367</v>
      </c>
      <c r="E1116" s="4">
        <v>1.38</v>
      </c>
      <c r="F1116" s="4" t="s">
        <v>5367</v>
      </c>
      <c r="G1116" s="4" t="s">
        <v>5367</v>
      </c>
      <c r="H1116" s="4" t="s">
        <v>5367</v>
      </c>
    </row>
    <row r="1117" spans="1:8" s="3" customFormat="1" x14ac:dyDescent="0.3">
      <c r="A1117" s="6" t="s">
        <v>4825</v>
      </c>
      <c r="B1117" s="26" t="s">
        <v>4826</v>
      </c>
      <c r="C1117" s="5" t="s">
        <v>3926</v>
      </c>
      <c r="D1117" s="4" t="s">
        <v>5367</v>
      </c>
      <c r="E1117" s="4">
        <v>8.2100000000000009</v>
      </c>
      <c r="F1117" s="4" t="s">
        <v>5367</v>
      </c>
      <c r="G1117" s="4" t="s">
        <v>5367</v>
      </c>
      <c r="H1117" s="4" t="s">
        <v>5367</v>
      </c>
    </row>
    <row r="1118" spans="1:8" s="3" customFormat="1" x14ac:dyDescent="0.3">
      <c r="A1118" s="6" t="s">
        <v>4827</v>
      </c>
      <c r="B1118" s="26" t="s">
        <v>4828</v>
      </c>
      <c r="C1118" s="5" t="s">
        <v>3926</v>
      </c>
      <c r="D1118" s="4" t="s">
        <v>5367</v>
      </c>
      <c r="E1118" s="4">
        <v>9.73</v>
      </c>
      <c r="F1118" s="4" t="s">
        <v>5367</v>
      </c>
      <c r="G1118" s="4" t="s">
        <v>5367</v>
      </c>
      <c r="H1118" s="4" t="s">
        <v>5367</v>
      </c>
    </row>
    <row r="1119" spans="1:8" s="3" customFormat="1" x14ac:dyDescent="0.3">
      <c r="A1119" s="6" t="s">
        <v>4829</v>
      </c>
      <c r="B1119" s="26" t="s">
        <v>4830</v>
      </c>
      <c r="C1119" s="5" t="s">
        <v>3926</v>
      </c>
      <c r="D1119" s="4" t="s">
        <v>5367</v>
      </c>
      <c r="E1119" s="4" t="s">
        <v>5367</v>
      </c>
      <c r="F1119" s="4" t="s">
        <v>5367</v>
      </c>
      <c r="G1119" s="4" t="s">
        <v>5367</v>
      </c>
      <c r="H1119" s="4" t="s">
        <v>5367</v>
      </c>
    </row>
    <row r="1120" spans="1:8" s="3" customFormat="1" x14ac:dyDescent="0.3">
      <c r="A1120" s="6" t="s">
        <v>4831</v>
      </c>
      <c r="B1120" s="26" t="s">
        <v>4832</v>
      </c>
      <c r="C1120" s="5" t="s">
        <v>3926</v>
      </c>
      <c r="D1120" s="4">
        <v>1.6</v>
      </c>
      <c r="E1120" s="4" t="s">
        <v>5367</v>
      </c>
      <c r="F1120" s="4" t="s">
        <v>5367</v>
      </c>
      <c r="G1120" s="4" t="s">
        <v>5367</v>
      </c>
      <c r="H1120" s="4" t="s">
        <v>5367</v>
      </c>
    </row>
    <row r="1121" spans="1:8" s="3" customFormat="1" x14ac:dyDescent="0.3">
      <c r="A1121" s="6" t="s">
        <v>4833</v>
      </c>
      <c r="B1121" s="26" t="s">
        <v>4834</v>
      </c>
      <c r="C1121" s="5" t="s">
        <v>3926</v>
      </c>
      <c r="D1121" s="4">
        <v>1.02</v>
      </c>
      <c r="E1121" s="4" t="s">
        <v>5367</v>
      </c>
      <c r="F1121" s="4" t="s">
        <v>5367</v>
      </c>
      <c r="G1121" s="4" t="s">
        <v>5367</v>
      </c>
      <c r="H1121" s="4" t="s">
        <v>5367</v>
      </c>
    </row>
    <row r="1122" spans="1:8" s="3" customFormat="1" x14ac:dyDescent="0.3">
      <c r="A1122" s="6" t="s">
        <v>4835</v>
      </c>
      <c r="B1122" s="26" t="s">
        <v>4836</v>
      </c>
      <c r="C1122" s="5" t="s">
        <v>3926</v>
      </c>
      <c r="D1122" s="4">
        <v>0.31</v>
      </c>
      <c r="E1122" s="4" t="s">
        <v>5367</v>
      </c>
      <c r="F1122" s="4" t="s">
        <v>5367</v>
      </c>
      <c r="G1122" s="4" t="s">
        <v>5367</v>
      </c>
      <c r="H1122" s="4" t="s">
        <v>5367</v>
      </c>
    </row>
    <row r="1123" spans="1:8" s="3" customFormat="1" x14ac:dyDescent="0.3">
      <c r="A1123" s="6" t="s">
        <v>4837</v>
      </c>
      <c r="B1123" s="26" t="s">
        <v>4838</v>
      </c>
      <c r="C1123" s="5" t="s">
        <v>3926</v>
      </c>
      <c r="D1123" s="4">
        <v>0.31</v>
      </c>
      <c r="E1123" s="4" t="s">
        <v>5367</v>
      </c>
      <c r="F1123" s="4" t="s">
        <v>5367</v>
      </c>
      <c r="G1123" s="4" t="s">
        <v>5367</v>
      </c>
      <c r="H1123" s="4" t="s">
        <v>5367</v>
      </c>
    </row>
    <row r="1124" spans="1:8" s="3" customFormat="1" x14ac:dyDescent="0.3">
      <c r="A1124" s="6" t="s">
        <v>4839</v>
      </c>
      <c r="B1124" s="26" t="s">
        <v>4840</v>
      </c>
      <c r="C1124" s="5" t="s">
        <v>3926</v>
      </c>
      <c r="D1124" s="4">
        <v>0.31</v>
      </c>
      <c r="E1124" s="4" t="s">
        <v>5367</v>
      </c>
      <c r="F1124" s="4" t="s">
        <v>5367</v>
      </c>
      <c r="G1124" s="4" t="s">
        <v>5367</v>
      </c>
      <c r="H1124" s="4" t="s">
        <v>5367</v>
      </c>
    </row>
    <row r="1125" spans="1:8" s="3" customFormat="1" x14ac:dyDescent="0.3">
      <c r="A1125" s="6" t="s">
        <v>4841</v>
      </c>
      <c r="B1125" s="26" t="s">
        <v>4842</v>
      </c>
      <c r="C1125" s="5" t="s">
        <v>3926</v>
      </c>
      <c r="D1125" s="4">
        <v>0.35</v>
      </c>
      <c r="E1125" s="4" t="s">
        <v>5367</v>
      </c>
      <c r="F1125" s="4" t="s">
        <v>5367</v>
      </c>
      <c r="G1125" s="4" t="s">
        <v>5367</v>
      </c>
      <c r="H1125" s="4" t="s">
        <v>5367</v>
      </c>
    </row>
    <row r="1126" spans="1:8" s="3" customFormat="1" x14ac:dyDescent="0.3">
      <c r="A1126" s="6" t="s">
        <v>4843</v>
      </c>
      <c r="B1126" s="26" t="s">
        <v>4844</v>
      </c>
      <c r="C1126" s="5" t="s">
        <v>3926</v>
      </c>
      <c r="D1126" s="4">
        <v>0.38</v>
      </c>
      <c r="E1126" s="4" t="s">
        <v>5367</v>
      </c>
      <c r="F1126" s="4" t="s">
        <v>5367</v>
      </c>
      <c r="G1126" s="4" t="s">
        <v>5367</v>
      </c>
      <c r="H1126" s="4" t="s">
        <v>5367</v>
      </c>
    </row>
    <row r="1127" spans="1:8" s="3" customFormat="1" x14ac:dyDescent="0.3">
      <c r="A1127" s="6" t="s">
        <v>4845</v>
      </c>
      <c r="B1127" s="26" t="s">
        <v>4846</v>
      </c>
      <c r="C1127" s="5" t="s">
        <v>3926</v>
      </c>
      <c r="D1127" s="4">
        <v>0.31</v>
      </c>
      <c r="E1127" s="4" t="s">
        <v>5367</v>
      </c>
      <c r="F1127" s="4" t="s">
        <v>5367</v>
      </c>
      <c r="G1127" s="4" t="s">
        <v>5367</v>
      </c>
      <c r="H1127" s="4" t="s">
        <v>5367</v>
      </c>
    </row>
    <row r="1128" spans="1:8" s="3" customFormat="1" x14ac:dyDescent="0.3">
      <c r="A1128" s="6" t="s">
        <v>4847</v>
      </c>
      <c r="B1128" s="26" t="s">
        <v>4848</v>
      </c>
      <c r="C1128" s="5" t="s">
        <v>3926</v>
      </c>
      <c r="D1128" s="4">
        <v>0.35</v>
      </c>
      <c r="E1128" s="4" t="s">
        <v>5367</v>
      </c>
      <c r="F1128" s="4" t="s">
        <v>5367</v>
      </c>
      <c r="G1128" s="4" t="s">
        <v>5367</v>
      </c>
      <c r="H1128" s="4" t="s">
        <v>5367</v>
      </c>
    </row>
    <row r="1129" spans="1:8" s="3" customFormat="1" x14ac:dyDescent="0.3">
      <c r="A1129" s="6" t="s">
        <v>4849</v>
      </c>
      <c r="B1129" s="26" t="s">
        <v>4850</v>
      </c>
      <c r="C1129" s="5" t="s">
        <v>3926</v>
      </c>
      <c r="D1129" s="4">
        <v>0.35</v>
      </c>
      <c r="E1129" s="4" t="s">
        <v>5367</v>
      </c>
      <c r="F1129" s="4" t="s">
        <v>5367</v>
      </c>
      <c r="G1129" s="4" t="s">
        <v>5367</v>
      </c>
      <c r="H1129" s="4" t="s">
        <v>5367</v>
      </c>
    </row>
    <row r="1130" spans="1:8" s="3" customFormat="1" x14ac:dyDescent="0.3">
      <c r="A1130" s="6" t="s">
        <v>4851</v>
      </c>
      <c r="B1130" s="26" t="s">
        <v>4852</v>
      </c>
      <c r="C1130" s="5" t="s">
        <v>3926</v>
      </c>
      <c r="D1130" s="4">
        <v>0.38</v>
      </c>
      <c r="E1130" s="4" t="s">
        <v>5367</v>
      </c>
      <c r="F1130" s="4" t="s">
        <v>5367</v>
      </c>
      <c r="G1130" s="4" t="s">
        <v>5367</v>
      </c>
      <c r="H1130" s="4" t="s">
        <v>5367</v>
      </c>
    </row>
    <row r="1131" spans="1:8" s="3" customFormat="1" x14ac:dyDescent="0.3">
      <c r="A1131" s="6" t="s">
        <v>4853</v>
      </c>
      <c r="B1131" s="26" t="s">
        <v>4854</v>
      </c>
      <c r="C1131" s="5" t="s">
        <v>3926</v>
      </c>
      <c r="D1131" s="4">
        <v>0.38</v>
      </c>
      <c r="E1131" s="4" t="s">
        <v>5367</v>
      </c>
      <c r="F1131" s="4" t="s">
        <v>5367</v>
      </c>
      <c r="G1131" s="4" t="s">
        <v>5367</v>
      </c>
      <c r="H1131" s="4" t="s">
        <v>5367</v>
      </c>
    </row>
    <row r="1132" spans="1:8" s="3" customFormat="1" x14ac:dyDescent="0.3">
      <c r="A1132" s="6" t="s">
        <v>4855</v>
      </c>
      <c r="B1132" s="26" t="s">
        <v>4856</v>
      </c>
      <c r="C1132" s="5" t="s">
        <v>3926</v>
      </c>
      <c r="D1132" s="9">
        <v>0.53</v>
      </c>
      <c r="E1132" s="4" t="s">
        <v>5367</v>
      </c>
      <c r="F1132" s="4" t="s">
        <v>5367</v>
      </c>
      <c r="G1132" s="4" t="s">
        <v>5367</v>
      </c>
      <c r="H1132" s="4" t="s">
        <v>5367</v>
      </c>
    </row>
    <row r="1133" spans="1:8" s="3" customFormat="1" x14ac:dyDescent="0.3">
      <c r="A1133" s="6" t="s">
        <v>4857</v>
      </c>
      <c r="B1133" s="26" t="s">
        <v>4858</v>
      </c>
      <c r="C1133" s="5" t="s">
        <v>3926</v>
      </c>
      <c r="D1133" s="4">
        <v>1.2</v>
      </c>
      <c r="E1133" s="4" t="s">
        <v>5367</v>
      </c>
      <c r="F1133" s="4" t="s">
        <v>5367</v>
      </c>
      <c r="G1133" s="4" t="s">
        <v>5367</v>
      </c>
      <c r="H1133" s="4" t="s">
        <v>5367</v>
      </c>
    </row>
    <row r="1134" spans="1:8" s="3" customFormat="1" x14ac:dyDescent="0.3">
      <c r="A1134" s="6" t="s">
        <v>4859</v>
      </c>
      <c r="B1134" s="26" t="s">
        <v>4860</v>
      </c>
      <c r="C1134" s="5" t="s">
        <v>3926</v>
      </c>
      <c r="D1134" s="9">
        <v>0.97</v>
      </c>
      <c r="E1134" s="4" t="s">
        <v>5367</v>
      </c>
      <c r="F1134" s="4" t="s">
        <v>5367</v>
      </c>
      <c r="G1134" s="4" t="s">
        <v>5367</v>
      </c>
      <c r="H1134" s="4" t="s">
        <v>5367</v>
      </c>
    </row>
    <row r="1135" spans="1:8" s="3" customFormat="1" x14ac:dyDescent="0.3">
      <c r="A1135" s="6" t="s">
        <v>4861</v>
      </c>
      <c r="B1135" s="26" t="s">
        <v>4862</v>
      </c>
      <c r="C1135" s="5" t="s">
        <v>3926</v>
      </c>
      <c r="D1135" s="4">
        <v>10.99</v>
      </c>
      <c r="E1135" s="4" t="s">
        <v>5367</v>
      </c>
      <c r="F1135" s="4" t="s">
        <v>5367</v>
      </c>
      <c r="G1135" s="4" t="s">
        <v>5367</v>
      </c>
      <c r="H1135" s="4" t="s">
        <v>5367</v>
      </c>
    </row>
    <row r="1136" spans="1:8" s="3" customFormat="1" x14ac:dyDescent="0.3">
      <c r="A1136" s="6" t="s">
        <v>4863</v>
      </c>
      <c r="B1136" s="26" t="s">
        <v>4864</v>
      </c>
      <c r="C1136" s="5" t="s">
        <v>3926</v>
      </c>
      <c r="D1136" s="4">
        <v>12.29</v>
      </c>
      <c r="E1136" s="4" t="s">
        <v>5367</v>
      </c>
      <c r="F1136" s="4" t="s">
        <v>5367</v>
      </c>
      <c r="G1136" s="4" t="s">
        <v>5367</v>
      </c>
      <c r="H1136" s="4" t="s">
        <v>5367</v>
      </c>
    </row>
    <row r="1137" spans="1:8" s="3" customFormat="1" x14ac:dyDescent="0.3">
      <c r="A1137" s="6" t="s">
        <v>4865</v>
      </c>
      <c r="B1137" s="26" t="s">
        <v>4866</v>
      </c>
      <c r="C1137" s="5" t="s">
        <v>3926</v>
      </c>
      <c r="D1137" s="4">
        <v>13.62</v>
      </c>
      <c r="E1137" s="4" t="s">
        <v>5367</v>
      </c>
      <c r="F1137" s="4" t="s">
        <v>5367</v>
      </c>
      <c r="G1137" s="4" t="s">
        <v>5367</v>
      </c>
      <c r="H1137" s="4" t="s">
        <v>5367</v>
      </c>
    </row>
    <row r="1138" spans="1:8" s="3" customFormat="1" x14ac:dyDescent="0.3">
      <c r="A1138" s="6" t="s">
        <v>4867</v>
      </c>
      <c r="B1138" s="26" t="s">
        <v>4868</v>
      </c>
      <c r="C1138" s="5" t="s">
        <v>3926</v>
      </c>
      <c r="D1138" s="4" t="s">
        <v>5367</v>
      </c>
      <c r="E1138" s="4" t="s">
        <v>5367</v>
      </c>
      <c r="F1138" s="4" t="s">
        <v>5367</v>
      </c>
      <c r="G1138" s="4" t="s">
        <v>5367</v>
      </c>
      <c r="H1138" s="4">
        <v>2.02</v>
      </c>
    </row>
    <row r="1139" spans="1:8" s="3" customFormat="1" ht="20.399999999999999" x14ac:dyDescent="0.3">
      <c r="A1139" s="6" t="s">
        <v>4869</v>
      </c>
      <c r="B1139" s="26" t="s">
        <v>4870</v>
      </c>
      <c r="C1139" s="5" t="s">
        <v>3926</v>
      </c>
      <c r="D1139" s="4" t="s">
        <v>5367</v>
      </c>
      <c r="E1139" s="4" t="s">
        <v>5367</v>
      </c>
      <c r="F1139" s="4" t="s">
        <v>5367</v>
      </c>
      <c r="G1139" s="4" t="s">
        <v>5367</v>
      </c>
      <c r="H1139" s="4">
        <v>5.0999999999999996</v>
      </c>
    </row>
    <row r="1140" spans="1:8" s="3" customFormat="1" x14ac:dyDescent="0.3">
      <c r="A1140" s="6" t="s">
        <v>4871</v>
      </c>
      <c r="B1140" s="26" t="s">
        <v>4872</v>
      </c>
      <c r="C1140" s="5" t="s">
        <v>3926</v>
      </c>
      <c r="D1140" s="9">
        <v>0.39</v>
      </c>
      <c r="E1140" s="4" t="s">
        <v>5367</v>
      </c>
      <c r="F1140" s="4" t="s">
        <v>5367</v>
      </c>
      <c r="G1140" s="4" t="s">
        <v>5367</v>
      </c>
      <c r="H1140" s="4" t="s">
        <v>5367</v>
      </c>
    </row>
    <row r="1141" spans="1:8" s="3" customFormat="1" x14ac:dyDescent="0.3">
      <c r="A1141" s="6" t="s">
        <v>4873</v>
      </c>
      <c r="B1141" s="26" t="s">
        <v>4872</v>
      </c>
      <c r="C1141" s="5" t="s">
        <v>3926</v>
      </c>
      <c r="D1141" s="9">
        <v>0.39</v>
      </c>
      <c r="E1141" s="4" t="s">
        <v>5367</v>
      </c>
      <c r="F1141" s="4" t="s">
        <v>5367</v>
      </c>
      <c r="G1141" s="4" t="s">
        <v>5367</v>
      </c>
      <c r="H1141" s="4" t="s">
        <v>5367</v>
      </c>
    </row>
    <row r="1142" spans="1:8" s="3" customFormat="1" x14ac:dyDescent="0.3">
      <c r="A1142" s="6" t="s">
        <v>4874</v>
      </c>
      <c r="B1142" s="26" t="s">
        <v>4872</v>
      </c>
      <c r="C1142" s="5" t="s">
        <v>3926</v>
      </c>
      <c r="D1142" s="4">
        <v>3.86</v>
      </c>
      <c r="E1142" s="4" t="s">
        <v>5367</v>
      </c>
      <c r="F1142" s="4" t="s">
        <v>5367</v>
      </c>
      <c r="G1142" s="4" t="s">
        <v>5367</v>
      </c>
      <c r="H1142" s="4" t="s">
        <v>5367</v>
      </c>
    </row>
    <row r="1143" spans="1:8" s="3" customFormat="1" x14ac:dyDescent="0.3">
      <c r="A1143" s="6" t="s">
        <v>4875</v>
      </c>
      <c r="B1143" s="26" t="s">
        <v>4876</v>
      </c>
      <c r="C1143" s="5" t="s">
        <v>3926</v>
      </c>
      <c r="D1143" s="4">
        <v>1.1499999999999999</v>
      </c>
      <c r="E1143" s="4" t="s">
        <v>5367</v>
      </c>
      <c r="F1143" s="4" t="s">
        <v>5367</v>
      </c>
      <c r="G1143" s="4" t="s">
        <v>5367</v>
      </c>
      <c r="H1143" s="4" t="s">
        <v>5367</v>
      </c>
    </row>
    <row r="1144" spans="1:8" s="3" customFormat="1" x14ac:dyDescent="0.3">
      <c r="A1144" s="6" t="s">
        <v>4877</v>
      </c>
      <c r="B1144" s="26" t="s">
        <v>4878</v>
      </c>
      <c r="C1144" s="5" t="s">
        <v>3926</v>
      </c>
      <c r="D1144" s="4">
        <v>1.02</v>
      </c>
      <c r="E1144" s="4" t="s">
        <v>5367</v>
      </c>
      <c r="F1144" s="4" t="s">
        <v>5367</v>
      </c>
      <c r="G1144" s="4" t="s">
        <v>5367</v>
      </c>
      <c r="H1144" s="4" t="s">
        <v>5367</v>
      </c>
    </row>
    <row r="1145" spans="1:8" s="3" customFormat="1" x14ac:dyDescent="0.3">
      <c r="A1145" s="6" t="s">
        <v>4879</v>
      </c>
      <c r="B1145" s="26" t="s">
        <v>4880</v>
      </c>
      <c r="C1145" s="5" t="s">
        <v>3926</v>
      </c>
      <c r="D1145" s="4" t="s">
        <v>5367</v>
      </c>
      <c r="E1145" s="4" t="s">
        <v>5367</v>
      </c>
      <c r="F1145" s="4" t="s">
        <v>5367</v>
      </c>
      <c r="G1145" s="4" t="s">
        <v>5367</v>
      </c>
      <c r="H1145" s="4">
        <v>7.62</v>
      </c>
    </row>
    <row r="1146" spans="1:8" s="3" customFormat="1" x14ac:dyDescent="0.3">
      <c r="A1146" s="6" t="s">
        <v>4881</v>
      </c>
      <c r="B1146" s="26" t="s">
        <v>4882</v>
      </c>
      <c r="C1146" s="5" t="s">
        <v>3926</v>
      </c>
      <c r="D1146" s="4" t="s">
        <v>5367</v>
      </c>
      <c r="E1146" s="4" t="s">
        <v>5367</v>
      </c>
      <c r="F1146" s="4" t="s">
        <v>5367</v>
      </c>
      <c r="G1146" s="4" t="s">
        <v>5367</v>
      </c>
      <c r="H1146" s="4">
        <v>7.62</v>
      </c>
    </row>
    <row r="1147" spans="1:8" s="3" customFormat="1" x14ac:dyDescent="0.3">
      <c r="A1147" s="6" t="s">
        <v>4883</v>
      </c>
      <c r="B1147" s="26" t="s">
        <v>4884</v>
      </c>
      <c r="C1147" s="5" t="s">
        <v>3926</v>
      </c>
      <c r="D1147" s="9">
        <v>0.46</v>
      </c>
      <c r="E1147" s="4" t="s">
        <v>5367</v>
      </c>
      <c r="F1147" s="4" t="s">
        <v>5367</v>
      </c>
      <c r="G1147" s="4" t="s">
        <v>5367</v>
      </c>
      <c r="H1147" s="4" t="s">
        <v>5367</v>
      </c>
    </row>
    <row r="1148" spans="1:8" s="3" customFormat="1" x14ac:dyDescent="0.3">
      <c r="A1148" s="6" t="s">
        <v>4885</v>
      </c>
      <c r="B1148" s="26" t="s">
        <v>4886</v>
      </c>
      <c r="C1148" s="5" t="s">
        <v>3956</v>
      </c>
      <c r="D1148" s="4" t="s">
        <v>5367</v>
      </c>
      <c r="E1148" s="4" t="s">
        <v>5367</v>
      </c>
      <c r="F1148" s="4" t="s">
        <v>5367</v>
      </c>
      <c r="G1148" s="4" t="s">
        <v>5367</v>
      </c>
      <c r="H1148" s="4">
        <v>1.37</v>
      </c>
    </row>
    <row r="1149" spans="1:8" s="3" customFormat="1" x14ac:dyDescent="0.3">
      <c r="A1149" s="6" t="s">
        <v>4887</v>
      </c>
      <c r="B1149" s="26" t="s">
        <v>4888</v>
      </c>
      <c r="C1149" s="5" t="s">
        <v>3926</v>
      </c>
      <c r="D1149" s="9">
        <v>6.89</v>
      </c>
      <c r="E1149" s="4" t="s">
        <v>5367</v>
      </c>
      <c r="F1149" s="4" t="s">
        <v>5367</v>
      </c>
      <c r="G1149" s="4" t="s">
        <v>5367</v>
      </c>
      <c r="H1149" s="4" t="s">
        <v>5367</v>
      </c>
    </row>
    <row r="1150" spans="1:8" s="3" customFormat="1" x14ac:dyDescent="0.3">
      <c r="A1150" s="6" t="s">
        <v>4889</v>
      </c>
      <c r="B1150" s="26" t="s">
        <v>4890</v>
      </c>
      <c r="C1150" s="5" t="s">
        <v>3926</v>
      </c>
      <c r="D1150" s="9">
        <v>0.11</v>
      </c>
      <c r="E1150" s="4" t="s">
        <v>5367</v>
      </c>
      <c r="F1150" s="4" t="s">
        <v>5367</v>
      </c>
      <c r="G1150" s="4" t="s">
        <v>5367</v>
      </c>
      <c r="H1150" s="4" t="s">
        <v>5367</v>
      </c>
    </row>
    <row r="1151" spans="1:8" s="3" customFormat="1" x14ac:dyDescent="0.3">
      <c r="A1151" s="6" t="s">
        <v>4891</v>
      </c>
      <c r="B1151" s="26" t="s">
        <v>4892</v>
      </c>
      <c r="C1151" s="5" t="s">
        <v>3926</v>
      </c>
      <c r="D1151" s="9">
        <v>0.24</v>
      </c>
      <c r="E1151" s="4" t="s">
        <v>5367</v>
      </c>
      <c r="F1151" s="4" t="s">
        <v>5367</v>
      </c>
      <c r="G1151" s="4" t="s">
        <v>5367</v>
      </c>
      <c r="H1151" s="4" t="s">
        <v>5367</v>
      </c>
    </row>
    <row r="1152" spans="1:8" s="3" customFormat="1" x14ac:dyDescent="0.3">
      <c r="A1152" s="6" t="s">
        <v>4893</v>
      </c>
      <c r="B1152" s="26" t="s">
        <v>4894</v>
      </c>
      <c r="C1152" s="5" t="s">
        <v>3926</v>
      </c>
      <c r="D1152" s="4">
        <v>0.76</v>
      </c>
      <c r="E1152" s="4" t="s">
        <v>5367</v>
      </c>
      <c r="F1152" s="4" t="s">
        <v>5367</v>
      </c>
      <c r="G1152" s="4"/>
      <c r="H1152" s="4" t="s">
        <v>5367</v>
      </c>
    </row>
    <row r="1153" spans="1:8" s="3" customFormat="1" x14ac:dyDescent="0.3">
      <c r="A1153" s="6" t="s">
        <v>4895</v>
      </c>
      <c r="B1153" s="26" t="s">
        <v>4896</v>
      </c>
      <c r="C1153" s="5" t="s">
        <v>3926</v>
      </c>
      <c r="D1153" s="4">
        <v>0.09</v>
      </c>
      <c r="E1153" s="4" t="s">
        <v>5367</v>
      </c>
      <c r="F1153" s="4" t="s">
        <v>5367</v>
      </c>
      <c r="G1153" s="4" t="s">
        <v>5367</v>
      </c>
      <c r="H1153" s="4" t="s">
        <v>5367</v>
      </c>
    </row>
    <row r="1154" spans="1:8" s="3" customFormat="1" x14ac:dyDescent="0.3">
      <c r="A1154" s="6" t="s">
        <v>4897</v>
      </c>
      <c r="B1154" s="26" t="s">
        <v>4898</v>
      </c>
      <c r="C1154" s="5" t="s">
        <v>3926</v>
      </c>
      <c r="D1154" s="4">
        <v>0.27</v>
      </c>
      <c r="E1154" s="4" t="s">
        <v>5367</v>
      </c>
      <c r="F1154" s="4" t="s">
        <v>5367</v>
      </c>
      <c r="G1154" s="4" t="s">
        <v>5367</v>
      </c>
      <c r="H1154" s="4" t="s">
        <v>5367</v>
      </c>
    </row>
    <row r="1155" spans="1:8" s="3" customFormat="1" x14ac:dyDescent="0.3">
      <c r="A1155" s="6" t="s">
        <v>4899</v>
      </c>
      <c r="B1155" s="26" t="s">
        <v>4900</v>
      </c>
      <c r="C1155" s="5" t="s">
        <v>3926</v>
      </c>
      <c r="D1155" s="4">
        <v>0.38</v>
      </c>
      <c r="E1155" s="4" t="s">
        <v>5367</v>
      </c>
      <c r="F1155" s="4" t="s">
        <v>5367</v>
      </c>
      <c r="G1155" s="4" t="s">
        <v>5367</v>
      </c>
      <c r="H1155" s="4" t="s">
        <v>5367</v>
      </c>
    </row>
    <row r="1156" spans="1:8" s="3" customFormat="1" x14ac:dyDescent="0.3">
      <c r="A1156" s="12" t="s">
        <v>5251</v>
      </c>
      <c r="B1156" s="45" t="s">
        <v>5252</v>
      </c>
      <c r="C1156" s="11" t="s">
        <v>3926</v>
      </c>
      <c r="D1156" s="23" t="s">
        <v>5367</v>
      </c>
      <c r="E1156" s="4" t="s">
        <v>5367</v>
      </c>
      <c r="F1156" s="4" t="s">
        <v>5367</v>
      </c>
      <c r="G1156" s="4" t="s">
        <v>5367</v>
      </c>
      <c r="H1156" s="24">
        <v>13.79</v>
      </c>
    </row>
    <row r="1157" spans="1:8" s="3" customFormat="1" x14ac:dyDescent="0.3">
      <c r="A1157" s="12" t="s">
        <v>5253</v>
      </c>
      <c r="B1157" s="45" t="s">
        <v>5254</v>
      </c>
      <c r="C1157" s="11" t="s">
        <v>3926</v>
      </c>
      <c r="D1157" s="23" t="s">
        <v>5367</v>
      </c>
      <c r="E1157" s="4" t="s">
        <v>5367</v>
      </c>
      <c r="F1157" s="4" t="s">
        <v>5367</v>
      </c>
      <c r="G1157" s="4" t="s">
        <v>5367</v>
      </c>
      <c r="H1157" s="24">
        <v>10.32</v>
      </c>
    </row>
    <row r="1158" spans="1:8" s="3" customFormat="1" x14ac:dyDescent="0.3">
      <c r="A1158" s="12" t="s">
        <v>5255</v>
      </c>
      <c r="B1158" s="45" t="s">
        <v>5256</v>
      </c>
      <c r="C1158" s="11" t="s">
        <v>3926</v>
      </c>
      <c r="D1158" s="23" t="s">
        <v>5367</v>
      </c>
      <c r="E1158" s="4" t="s">
        <v>5367</v>
      </c>
      <c r="F1158" s="4" t="s">
        <v>5367</v>
      </c>
      <c r="G1158" s="4" t="s">
        <v>5367</v>
      </c>
      <c r="H1158" s="24">
        <v>10</v>
      </c>
    </row>
    <row r="1159" spans="1:8" s="3" customFormat="1" x14ac:dyDescent="0.3">
      <c r="A1159" s="12" t="s">
        <v>5257</v>
      </c>
      <c r="B1159" s="45" t="s">
        <v>5258</v>
      </c>
      <c r="C1159" s="11" t="s">
        <v>3926</v>
      </c>
      <c r="D1159" s="24">
        <v>0.99</v>
      </c>
      <c r="E1159" s="4" t="s">
        <v>5367</v>
      </c>
      <c r="F1159" s="4" t="s">
        <v>5367</v>
      </c>
      <c r="G1159" s="4" t="s">
        <v>5367</v>
      </c>
      <c r="H1159" s="25" t="s">
        <v>5367</v>
      </c>
    </row>
    <row r="1160" spans="1:8" s="3" customFormat="1" x14ac:dyDescent="0.3">
      <c r="A1160" s="12" t="s">
        <v>5259</v>
      </c>
      <c r="B1160" s="45" t="s">
        <v>5260</v>
      </c>
      <c r="C1160" s="11" t="s">
        <v>3926</v>
      </c>
      <c r="D1160" s="23" t="s">
        <v>5367</v>
      </c>
      <c r="E1160" s="4" t="s">
        <v>5367</v>
      </c>
      <c r="F1160" s="4" t="s">
        <v>5367</v>
      </c>
      <c r="G1160" s="4" t="s">
        <v>5367</v>
      </c>
      <c r="H1160" s="24">
        <v>1.62</v>
      </c>
    </row>
    <row r="1161" spans="1:8" s="3" customFormat="1" x14ac:dyDescent="0.3">
      <c r="A1161" s="12" t="s">
        <v>5261</v>
      </c>
      <c r="B1161" s="45" t="s">
        <v>5262</v>
      </c>
      <c r="C1161" s="11" t="s">
        <v>3926</v>
      </c>
      <c r="D1161" s="23">
        <v>0.44</v>
      </c>
      <c r="E1161" s="4" t="s">
        <v>5367</v>
      </c>
      <c r="F1161" s="4" t="s">
        <v>5367</v>
      </c>
      <c r="G1161" s="4" t="s">
        <v>5367</v>
      </c>
      <c r="H1161" s="23" t="s">
        <v>5367</v>
      </c>
    </row>
    <row r="1162" spans="1:8" s="3" customFormat="1" x14ac:dyDescent="0.3">
      <c r="A1162" s="12" t="s">
        <v>5263</v>
      </c>
      <c r="B1162" s="45" t="s">
        <v>3478</v>
      </c>
      <c r="C1162" s="11" t="s">
        <v>3956</v>
      </c>
      <c r="D1162" s="23" t="s">
        <v>5367</v>
      </c>
      <c r="E1162" s="4" t="s">
        <v>5367</v>
      </c>
      <c r="F1162" s="4" t="s">
        <v>5367</v>
      </c>
      <c r="G1162" s="4" t="s">
        <v>5367</v>
      </c>
      <c r="H1162" s="24">
        <v>0.69</v>
      </c>
    </row>
    <row r="1163" spans="1:8" s="3" customFormat="1" x14ac:dyDescent="0.3">
      <c r="A1163" s="12" t="s">
        <v>5264</v>
      </c>
      <c r="B1163" s="45" t="s">
        <v>3476</v>
      </c>
      <c r="C1163" s="11" t="s">
        <v>3956</v>
      </c>
      <c r="D1163" s="23" t="s">
        <v>5367</v>
      </c>
      <c r="E1163" s="4" t="s">
        <v>5367</v>
      </c>
      <c r="F1163" s="4" t="s">
        <v>5367</v>
      </c>
      <c r="G1163" s="4" t="s">
        <v>5367</v>
      </c>
      <c r="H1163" s="24">
        <v>0.83</v>
      </c>
    </row>
    <row r="1164" spans="1:8" s="3" customFormat="1" x14ac:dyDescent="0.3">
      <c r="A1164" s="12" t="s">
        <v>5265</v>
      </c>
      <c r="B1164" s="45" t="s">
        <v>5266</v>
      </c>
      <c r="C1164" s="11" t="s">
        <v>3956</v>
      </c>
      <c r="D1164" s="23">
        <v>2.19</v>
      </c>
      <c r="E1164" s="4" t="s">
        <v>5367</v>
      </c>
      <c r="F1164" s="4" t="s">
        <v>5367</v>
      </c>
      <c r="G1164" s="4" t="s">
        <v>5367</v>
      </c>
      <c r="H1164" s="23" t="s">
        <v>5367</v>
      </c>
    </row>
    <row r="1165" spans="1:8" s="3" customFormat="1" x14ac:dyDescent="0.3">
      <c r="A1165" s="12" t="s">
        <v>5267</v>
      </c>
      <c r="B1165" s="45" t="s">
        <v>5268</v>
      </c>
      <c r="C1165" s="11" t="s">
        <v>3956</v>
      </c>
      <c r="D1165" s="23">
        <v>2.16</v>
      </c>
      <c r="E1165" s="4" t="s">
        <v>5367</v>
      </c>
      <c r="F1165" s="4" t="s">
        <v>5367</v>
      </c>
      <c r="G1165" s="4" t="s">
        <v>5367</v>
      </c>
      <c r="H1165" s="23" t="s">
        <v>5367</v>
      </c>
    </row>
    <row r="1166" spans="1:8" s="3" customFormat="1" x14ac:dyDescent="0.3">
      <c r="A1166" s="12" t="s">
        <v>5269</v>
      </c>
      <c r="B1166" s="45" t="s">
        <v>5270</v>
      </c>
      <c r="C1166" s="11" t="s">
        <v>3926</v>
      </c>
      <c r="D1166" s="24">
        <v>0.19</v>
      </c>
      <c r="E1166" s="4" t="s">
        <v>5367</v>
      </c>
      <c r="F1166" s="4" t="s">
        <v>5367</v>
      </c>
      <c r="G1166" s="4" t="s">
        <v>5367</v>
      </c>
      <c r="H1166" s="23" t="s">
        <v>5367</v>
      </c>
    </row>
    <row r="1167" spans="1:8" s="3" customFormat="1" x14ac:dyDescent="0.3">
      <c r="A1167" s="12" t="s">
        <v>5271</v>
      </c>
      <c r="B1167" s="45" t="s">
        <v>5272</v>
      </c>
      <c r="C1167" s="11" t="s">
        <v>3926</v>
      </c>
      <c r="D1167" s="23" t="s">
        <v>5367</v>
      </c>
      <c r="E1167" s="4" t="s">
        <v>5367</v>
      </c>
      <c r="F1167" s="4" t="s">
        <v>5367</v>
      </c>
      <c r="G1167" s="4" t="s">
        <v>5367</v>
      </c>
      <c r="H1167" s="23">
        <v>0.86</v>
      </c>
    </row>
    <row r="1168" spans="1:8" s="3" customFormat="1" x14ac:dyDescent="0.3">
      <c r="A1168" s="12" t="s">
        <v>5273</v>
      </c>
      <c r="B1168" s="45" t="s">
        <v>2956</v>
      </c>
      <c r="C1168" s="11" t="s">
        <v>3926</v>
      </c>
      <c r="D1168" s="23" t="s">
        <v>5367</v>
      </c>
      <c r="E1168" s="4" t="s">
        <v>5367</v>
      </c>
      <c r="F1168" s="4" t="s">
        <v>5367</v>
      </c>
      <c r="G1168" s="4" t="s">
        <v>5367</v>
      </c>
      <c r="H1168" s="23">
        <v>0.87</v>
      </c>
    </row>
    <row r="1169" spans="1:8" s="3" customFormat="1" x14ac:dyDescent="0.3">
      <c r="A1169" s="12" t="s">
        <v>5274</v>
      </c>
      <c r="B1169" s="45" t="s">
        <v>5275</v>
      </c>
      <c r="C1169" s="11" t="s">
        <v>3926</v>
      </c>
      <c r="D1169" s="23">
        <v>0.82</v>
      </c>
      <c r="E1169" s="4" t="s">
        <v>5367</v>
      </c>
      <c r="F1169" s="4" t="s">
        <v>5367</v>
      </c>
      <c r="G1169" s="4" t="s">
        <v>5367</v>
      </c>
      <c r="H1169" s="23" t="s">
        <v>5367</v>
      </c>
    </row>
    <row r="1170" spans="1:8" s="3" customFormat="1" x14ac:dyDescent="0.3">
      <c r="A1170" s="12" t="s">
        <v>5276</v>
      </c>
      <c r="B1170" s="45" t="s">
        <v>5277</v>
      </c>
      <c r="C1170" s="11" t="s">
        <v>3926</v>
      </c>
      <c r="D1170" s="23">
        <v>1.1000000000000001</v>
      </c>
      <c r="E1170" s="4" t="s">
        <v>5367</v>
      </c>
      <c r="F1170" s="4" t="s">
        <v>5367</v>
      </c>
      <c r="G1170" s="4" t="s">
        <v>5367</v>
      </c>
      <c r="H1170" s="23" t="s">
        <v>5367</v>
      </c>
    </row>
    <row r="1171" spans="1:8" s="3" customFormat="1" x14ac:dyDescent="0.3">
      <c r="A1171" s="12" t="s">
        <v>5278</v>
      </c>
      <c r="B1171" s="45" t="s">
        <v>5277</v>
      </c>
      <c r="C1171" s="11" t="s">
        <v>3926</v>
      </c>
      <c r="D1171" s="23">
        <v>7.45</v>
      </c>
      <c r="E1171" s="4" t="s">
        <v>5367</v>
      </c>
      <c r="F1171" s="4" t="s">
        <v>5367</v>
      </c>
      <c r="G1171" s="4" t="s">
        <v>5367</v>
      </c>
      <c r="H1171" s="23" t="s">
        <v>5367</v>
      </c>
    </row>
    <row r="1172" spans="1:8" s="3" customFormat="1" x14ac:dyDescent="0.3">
      <c r="A1172" s="12" t="s">
        <v>5279</v>
      </c>
      <c r="B1172" s="45" t="s">
        <v>2004</v>
      </c>
      <c r="C1172" s="11" t="s">
        <v>3926</v>
      </c>
      <c r="D1172" s="23">
        <v>0.38</v>
      </c>
      <c r="E1172" s="4" t="s">
        <v>5367</v>
      </c>
      <c r="F1172" s="4" t="s">
        <v>5367</v>
      </c>
      <c r="G1172" s="4" t="s">
        <v>5367</v>
      </c>
      <c r="H1172" s="23" t="s">
        <v>5367</v>
      </c>
    </row>
    <row r="1173" spans="1:8" s="3" customFormat="1" x14ac:dyDescent="0.3">
      <c r="A1173" s="12" t="s">
        <v>5280</v>
      </c>
      <c r="B1173" s="45" t="s">
        <v>5281</v>
      </c>
      <c r="C1173" s="11" t="s">
        <v>3926</v>
      </c>
      <c r="D1173" s="23">
        <v>0.36</v>
      </c>
      <c r="E1173" s="4" t="s">
        <v>5367</v>
      </c>
      <c r="F1173" s="4" t="s">
        <v>5367</v>
      </c>
      <c r="G1173" s="4" t="s">
        <v>5367</v>
      </c>
      <c r="H1173" s="25" t="s">
        <v>5367</v>
      </c>
    </row>
    <row r="1174" spans="1:8" s="3" customFormat="1" x14ac:dyDescent="0.3">
      <c r="A1174" s="12" t="s">
        <v>5282</v>
      </c>
      <c r="B1174" s="45" t="s">
        <v>5283</v>
      </c>
      <c r="C1174" s="11" t="s">
        <v>3926</v>
      </c>
      <c r="D1174" s="24">
        <v>0.18</v>
      </c>
      <c r="E1174" s="4" t="s">
        <v>5367</v>
      </c>
      <c r="F1174" s="4" t="s">
        <v>5367</v>
      </c>
      <c r="G1174" s="4" t="s">
        <v>5367</v>
      </c>
      <c r="H1174" s="23" t="s">
        <v>5367</v>
      </c>
    </row>
    <row r="1175" spans="1:8" s="3" customFormat="1" x14ac:dyDescent="0.3">
      <c r="A1175" s="12" t="s">
        <v>5284</v>
      </c>
      <c r="B1175" s="45" t="s">
        <v>5285</v>
      </c>
      <c r="C1175" s="11" t="s">
        <v>3926</v>
      </c>
      <c r="D1175" s="23">
        <v>0.08</v>
      </c>
      <c r="E1175" s="4" t="s">
        <v>5367</v>
      </c>
      <c r="F1175" s="4" t="s">
        <v>5367</v>
      </c>
      <c r="G1175" s="4" t="s">
        <v>5367</v>
      </c>
      <c r="H1175" s="25" t="s">
        <v>5367</v>
      </c>
    </row>
    <row r="1176" spans="1:8" s="3" customFormat="1" x14ac:dyDescent="0.3">
      <c r="A1176" s="12" t="s">
        <v>5286</v>
      </c>
      <c r="B1176" s="45" t="s">
        <v>5287</v>
      </c>
      <c r="C1176" s="11" t="s">
        <v>3926</v>
      </c>
      <c r="D1176" s="23">
        <v>0.12</v>
      </c>
      <c r="E1176" s="4" t="s">
        <v>5367</v>
      </c>
      <c r="F1176" s="4" t="s">
        <v>5367</v>
      </c>
      <c r="G1176" s="4" t="s">
        <v>5367</v>
      </c>
      <c r="H1176" s="25" t="s">
        <v>5367</v>
      </c>
    </row>
    <row r="1177" spans="1:8" s="3" customFormat="1" x14ac:dyDescent="0.3">
      <c r="A1177" s="12" t="s">
        <v>5288</v>
      </c>
      <c r="B1177" s="45" t="s">
        <v>3123</v>
      </c>
      <c r="C1177" s="11" t="s">
        <v>3926</v>
      </c>
      <c r="D1177" s="23">
        <v>0.16</v>
      </c>
      <c r="E1177" s="4" t="s">
        <v>5367</v>
      </c>
      <c r="F1177" s="4" t="s">
        <v>5367</v>
      </c>
      <c r="G1177" s="4" t="s">
        <v>5367</v>
      </c>
      <c r="H1177" s="25" t="s">
        <v>5367</v>
      </c>
    </row>
    <row r="1178" spans="1:8" s="3" customFormat="1" x14ac:dyDescent="0.3">
      <c r="A1178" s="12" t="s">
        <v>5289</v>
      </c>
      <c r="B1178" s="45" t="s">
        <v>5290</v>
      </c>
      <c r="C1178" s="11" t="s">
        <v>3926</v>
      </c>
      <c r="D1178" s="23">
        <v>1.32</v>
      </c>
      <c r="E1178" s="4" t="s">
        <v>5367</v>
      </c>
      <c r="F1178" s="4" t="s">
        <v>5367</v>
      </c>
      <c r="G1178" s="4" t="s">
        <v>5367</v>
      </c>
      <c r="H1178" s="23" t="s">
        <v>5367</v>
      </c>
    </row>
    <row r="1179" spans="1:8" s="3" customFormat="1" x14ac:dyDescent="0.3">
      <c r="A1179" s="12" t="s">
        <v>5291</v>
      </c>
      <c r="B1179" s="45" t="s">
        <v>5292</v>
      </c>
      <c r="C1179" s="11" t="s">
        <v>3926</v>
      </c>
      <c r="D1179" s="23">
        <v>2.2200000000000002</v>
      </c>
      <c r="E1179" s="4" t="s">
        <v>5367</v>
      </c>
      <c r="F1179" s="4" t="s">
        <v>5367</v>
      </c>
      <c r="G1179" s="4" t="s">
        <v>5367</v>
      </c>
      <c r="H1179" s="23" t="s">
        <v>5367</v>
      </c>
    </row>
    <row r="1180" spans="1:8" s="3" customFormat="1" x14ac:dyDescent="0.3">
      <c r="A1180" s="12" t="s">
        <v>5293</v>
      </c>
      <c r="B1180" s="45" t="s">
        <v>5294</v>
      </c>
      <c r="C1180" s="11" t="s">
        <v>3926</v>
      </c>
      <c r="D1180" s="23">
        <v>2.2200000000000002</v>
      </c>
      <c r="E1180" s="4" t="s">
        <v>5367</v>
      </c>
      <c r="F1180" s="4" t="s">
        <v>5367</v>
      </c>
      <c r="G1180" s="4" t="s">
        <v>5367</v>
      </c>
      <c r="H1180" s="23" t="s">
        <v>5367</v>
      </c>
    </row>
    <row r="1181" spans="1:8" s="3" customFormat="1" x14ac:dyDescent="0.3">
      <c r="A1181" s="12" t="s">
        <v>5295</v>
      </c>
      <c r="B1181" s="45" t="s">
        <v>3480</v>
      </c>
      <c r="C1181" s="11" t="s">
        <v>3956</v>
      </c>
      <c r="D1181" s="23">
        <v>1.24</v>
      </c>
      <c r="E1181" s="4" t="s">
        <v>5367</v>
      </c>
      <c r="F1181" s="4" t="s">
        <v>5367</v>
      </c>
      <c r="G1181" s="4" t="s">
        <v>5367</v>
      </c>
      <c r="H1181" s="25" t="s">
        <v>5367</v>
      </c>
    </row>
    <row r="1182" spans="1:8" s="3" customFormat="1" x14ac:dyDescent="0.3">
      <c r="A1182" s="12" t="s">
        <v>5296</v>
      </c>
      <c r="B1182" s="45" t="s">
        <v>5297</v>
      </c>
      <c r="C1182" s="11" t="s">
        <v>3956</v>
      </c>
      <c r="D1182" s="23">
        <v>2.29</v>
      </c>
      <c r="E1182" s="4" t="s">
        <v>5367</v>
      </c>
      <c r="F1182" s="4" t="s">
        <v>5367</v>
      </c>
      <c r="G1182" s="4" t="s">
        <v>5367</v>
      </c>
      <c r="H1182" s="23" t="s">
        <v>5367</v>
      </c>
    </row>
    <row r="1183" spans="1:8" s="3" customFormat="1" x14ac:dyDescent="0.3">
      <c r="A1183" s="12" t="s">
        <v>5298</v>
      </c>
      <c r="B1183" s="45" t="s">
        <v>5299</v>
      </c>
      <c r="C1183" s="11" t="s">
        <v>3926</v>
      </c>
      <c r="D1183" s="23">
        <v>7.63</v>
      </c>
      <c r="E1183" s="4" t="s">
        <v>5367</v>
      </c>
      <c r="F1183" s="4" t="s">
        <v>5367</v>
      </c>
      <c r="G1183" s="4" t="s">
        <v>5367</v>
      </c>
      <c r="H1183" s="23" t="s">
        <v>5367</v>
      </c>
    </row>
    <row r="1184" spans="1:8" s="3" customFormat="1" x14ac:dyDescent="0.3">
      <c r="A1184" s="12" t="s">
        <v>5300</v>
      </c>
      <c r="B1184" s="45" t="s">
        <v>5301</v>
      </c>
      <c r="C1184" s="11" t="s">
        <v>3926</v>
      </c>
      <c r="D1184" s="23">
        <v>1.2</v>
      </c>
      <c r="E1184" s="4" t="s">
        <v>5367</v>
      </c>
      <c r="F1184" s="4" t="s">
        <v>5367</v>
      </c>
      <c r="G1184" s="4" t="s">
        <v>5367</v>
      </c>
      <c r="H1184" s="23" t="s">
        <v>5367</v>
      </c>
    </row>
    <row r="1185" spans="1:8" s="3" customFormat="1" x14ac:dyDescent="0.3">
      <c r="A1185" s="12" t="s">
        <v>5302</v>
      </c>
      <c r="B1185" s="45" t="s">
        <v>4684</v>
      </c>
      <c r="C1185" s="11" t="s">
        <v>3926</v>
      </c>
      <c r="D1185" s="23">
        <v>39.89</v>
      </c>
      <c r="E1185" s="4" t="s">
        <v>5367</v>
      </c>
      <c r="F1185" s="4" t="s">
        <v>5367</v>
      </c>
      <c r="G1185" s="4" t="s">
        <v>5367</v>
      </c>
      <c r="H1185" s="23" t="s">
        <v>5367</v>
      </c>
    </row>
    <row r="1186" spans="1:8" s="3" customFormat="1" x14ac:dyDescent="0.3">
      <c r="A1186" s="12" t="s">
        <v>5303</v>
      </c>
      <c r="B1186" s="45" t="s">
        <v>5304</v>
      </c>
      <c r="C1186" s="11" t="s">
        <v>3926</v>
      </c>
      <c r="D1186" s="23">
        <v>15.55</v>
      </c>
      <c r="E1186" s="4" t="s">
        <v>5367</v>
      </c>
      <c r="F1186" s="4" t="s">
        <v>5367</v>
      </c>
      <c r="G1186" s="4" t="s">
        <v>5367</v>
      </c>
      <c r="H1186" s="23" t="s">
        <v>5367</v>
      </c>
    </row>
    <row r="1187" spans="1:8" s="3" customFormat="1" x14ac:dyDescent="0.3">
      <c r="A1187" s="12" t="s">
        <v>5305</v>
      </c>
      <c r="B1187" s="45" t="s">
        <v>5306</v>
      </c>
      <c r="C1187" s="11" t="s">
        <v>3926</v>
      </c>
      <c r="D1187" s="23">
        <v>33.43</v>
      </c>
      <c r="E1187" s="4" t="s">
        <v>5367</v>
      </c>
      <c r="F1187" s="4" t="s">
        <v>5367</v>
      </c>
      <c r="G1187" s="4" t="s">
        <v>5367</v>
      </c>
      <c r="H1187" s="25" t="s">
        <v>5367</v>
      </c>
    </row>
    <row r="1188" spans="1:8" s="3" customFormat="1" x14ac:dyDescent="0.3">
      <c r="A1188" s="12" t="s">
        <v>5307</v>
      </c>
      <c r="B1188" s="45" t="s">
        <v>5308</v>
      </c>
      <c r="C1188" s="11" t="s">
        <v>3926</v>
      </c>
      <c r="D1188" s="23">
        <v>20.29</v>
      </c>
      <c r="E1188" s="4" t="s">
        <v>5367</v>
      </c>
      <c r="F1188" s="4" t="s">
        <v>5367</v>
      </c>
      <c r="G1188" s="4" t="s">
        <v>5367</v>
      </c>
      <c r="H1188" s="23" t="s">
        <v>5367</v>
      </c>
    </row>
    <row r="1189" spans="1:8" s="3" customFormat="1" x14ac:dyDescent="0.3">
      <c r="A1189" s="12" t="s">
        <v>5309</v>
      </c>
      <c r="B1189" s="45" t="s">
        <v>5310</v>
      </c>
      <c r="C1189" s="11" t="s">
        <v>3956</v>
      </c>
      <c r="D1189" s="23" t="s">
        <v>5367</v>
      </c>
      <c r="E1189" s="4" t="s">
        <v>5367</v>
      </c>
      <c r="F1189" s="4" t="s">
        <v>5367</v>
      </c>
      <c r="G1189" s="4" t="s">
        <v>5367</v>
      </c>
      <c r="H1189" s="23">
        <v>4.51</v>
      </c>
    </row>
    <row r="1190" spans="1:8" s="3" customFormat="1" x14ac:dyDescent="0.3">
      <c r="A1190" s="12" t="s">
        <v>5311</v>
      </c>
      <c r="B1190" s="45" t="s">
        <v>5312</v>
      </c>
      <c r="C1190" s="11" t="s">
        <v>3956</v>
      </c>
      <c r="D1190" s="23" t="s">
        <v>5367</v>
      </c>
      <c r="E1190" s="4" t="s">
        <v>5367</v>
      </c>
      <c r="F1190" s="4" t="s">
        <v>5367</v>
      </c>
      <c r="G1190" s="4" t="s">
        <v>5367</v>
      </c>
      <c r="H1190" s="46" t="s">
        <v>5367</v>
      </c>
    </row>
    <row r="1191" spans="1:8" s="3" customFormat="1" x14ac:dyDescent="0.3">
      <c r="A1191" s="12" t="s">
        <v>5313</v>
      </c>
      <c r="B1191" s="45" t="s">
        <v>5312</v>
      </c>
      <c r="C1191" s="11" t="s">
        <v>3926</v>
      </c>
      <c r="D1191" s="23">
        <v>1.73</v>
      </c>
      <c r="E1191" s="4" t="s">
        <v>5367</v>
      </c>
      <c r="F1191" s="4" t="s">
        <v>5367</v>
      </c>
      <c r="G1191" s="4" t="s">
        <v>5367</v>
      </c>
      <c r="H1191" s="46" t="s">
        <v>5367</v>
      </c>
    </row>
    <row r="1192" spans="1:8" s="3" customFormat="1" x14ac:dyDescent="0.3">
      <c r="A1192" s="12" t="s">
        <v>5314</v>
      </c>
      <c r="B1192" s="45" t="s">
        <v>5315</v>
      </c>
      <c r="C1192" s="11" t="s">
        <v>3926</v>
      </c>
      <c r="D1192" s="23" t="s">
        <v>5367</v>
      </c>
      <c r="E1192" s="4" t="s">
        <v>5367</v>
      </c>
      <c r="F1192" s="4" t="s">
        <v>5367</v>
      </c>
      <c r="G1192" s="4" t="s">
        <v>5367</v>
      </c>
      <c r="H1192" s="47">
        <v>1.65</v>
      </c>
    </row>
    <row r="1193" spans="1:8" s="3" customFormat="1" x14ac:dyDescent="0.3">
      <c r="A1193" s="12" t="s">
        <v>5316</v>
      </c>
      <c r="B1193" s="45" t="s">
        <v>5317</v>
      </c>
      <c r="C1193" s="11" t="s">
        <v>3926</v>
      </c>
      <c r="D1193" s="23">
        <v>2.4700000000000002</v>
      </c>
      <c r="E1193" s="4" t="s">
        <v>5367</v>
      </c>
      <c r="F1193" s="4" t="s">
        <v>5367</v>
      </c>
      <c r="G1193" s="4" t="s">
        <v>5367</v>
      </c>
      <c r="H1193" s="47" t="s">
        <v>5367</v>
      </c>
    </row>
    <row r="1194" spans="1:8" s="3" customFormat="1" x14ac:dyDescent="0.3">
      <c r="A1194" s="12" t="s">
        <v>5318</v>
      </c>
      <c r="B1194" s="45" t="s">
        <v>5319</v>
      </c>
      <c r="C1194" s="11" t="s">
        <v>3926</v>
      </c>
      <c r="D1194" s="23">
        <v>17.02</v>
      </c>
      <c r="E1194" s="4" t="s">
        <v>5367</v>
      </c>
      <c r="F1194" s="4" t="s">
        <v>5367</v>
      </c>
      <c r="G1194" s="4" t="s">
        <v>5367</v>
      </c>
      <c r="H1194" s="47" t="s">
        <v>5367</v>
      </c>
    </row>
    <row r="1195" spans="1:8" s="3" customFormat="1" x14ac:dyDescent="0.3">
      <c r="A1195" s="6" t="s">
        <v>5323</v>
      </c>
      <c r="B1195" s="26" t="s">
        <v>5325</v>
      </c>
      <c r="C1195" s="5" t="s">
        <v>3956</v>
      </c>
      <c r="D1195" s="4" t="s">
        <v>5367</v>
      </c>
      <c r="E1195" s="4" t="s">
        <v>5367</v>
      </c>
      <c r="F1195" s="4" t="s">
        <v>5367</v>
      </c>
      <c r="G1195" s="4" t="s">
        <v>5367</v>
      </c>
      <c r="H1195" s="47">
        <v>3.85</v>
      </c>
    </row>
    <row r="1196" spans="1:8" s="3" customFormat="1" x14ac:dyDescent="0.3">
      <c r="A1196" s="6" t="s">
        <v>5324</v>
      </c>
      <c r="B1196" s="26" t="s">
        <v>5325</v>
      </c>
      <c r="C1196" s="5" t="s">
        <v>3956</v>
      </c>
      <c r="D1196" s="4" t="s">
        <v>5367</v>
      </c>
      <c r="E1196" s="4" t="s">
        <v>5367</v>
      </c>
      <c r="F1196" s="4" t="s">
        <v>5367</v>
      </c>
      <c r="G1196" s="4" t="s">
        <v>5367</v>
      </c>
      <c r="H1196" s="47">
        <v>3.85</v>
      </c>
    </row>
    <row r="1197" spans="1:8" s="3" customFormat="1" x14ac:dyDescent="0.3">
      <c r="A1197" s="6" t="s">
        <v>5341</v>
      </c>
      <c r="B1197" s="26" t="s">
        <v>5342</v>
      </c>
      <c r="C1197" s="5" t="s">
        <v>3956</v>
      </c>
      <c r="D1197" s="4" t="s">
        <v>5367</v>
      </c>
      <c r="E1197" s="4" t="s">
        <v>5367</v>
      </c>
      <c r="F1197" s="4" t="s">
        <v>5367</v>
      </c>
      <c r="G1197" s="4" t="s">
        <v>5367</v>
      </c>
      <c r="H1197" s="47">
        <v>0.49</v>
      </c>
    </row>
    <row r="1198" spans="1:8" s="3" customFormat="1" x14ac:dyDescent="0.3">
      <c r="A1198" s="6" t="s">
        <v>5356</v>
      </c>
      <c r="B1198" s="26" t="s">
        <v>5357</v>
      </c>
      <c r="C1198" s="5" t="s">
        <v>10</v>
      </c>
      <c r="D1198" s="4" t="s">
        <v>5367</v>
      </c>
      <c r="E1198" s="4" t="s">
        <v>5367</v>
      </c>
      <c r="F1198" s="4" t="s">
        <v>5367</v>
      </c>
      <c r="G1198" s="4" t="s">
        <v>5367</v>
      </c>
      <c r="H1198" s="4">
        <v>1.29</v>
      </c>
    </row>
    <row r="1199" spans="1:8" s="3" customFormat="1" x14ac:dyDescent="0.3">
      <c r="A1199" s="6" t="s">
        <v>5361</v>
      </c>
      <c r="B1199" s="26" t="s">
        <v>5368</v>
      </c>
      <c r="C1199" s="5" t="s">
        <v>3963</v>
      </c>
      <c r="D1199" s="4">
        <v>5.0599999999999996</v>
      </c>
      <c r="E1199" s="4" t="s">
        <v>5367</v>
      </c>
      <c r="F1199" s="4" t="s">
        <v>5367</v>
      </c>
      <c r="G1199" s="4" t="s">
        <v>5367</v>
      </c>
      <c r="H1199" s="4" t="s">
        <v>5367</v>
      </c>
    </row>
    <row r="1200" spans="1:8" s="3" customFormat="1" x14ac:dyDescent="0.3">
      <c r="A1200" s="6" t="s">
        <v>5362</v>
      </c>
      <c r="B1200" s="26" t="s">
        <v>5369</v>
      </c>
      <c r="C1200" s="5" t="s">
        <v>3963</v>
      </c>
      <c r="D1200" s="4">
        <v>5.28</v>
      </c>
      <c r="E1200" s="4" t="s">
        <v>5367</v>
      </c>
      <c r="F1200" s="4" t="s">
        <v>5367</v>
      </c>
      <c r="G1200" s="4" t="s">
        <v>5367</v>
      </c>
      <c r="H1200" s="4" t="s">
        <v>5367</v>
      </c>
    </row>
    <row r="1201" spans="1:8" s="3" customFormat="1" ht="20.399999999999999" x14ac:dyDescent="0.3">
      <c r="A1201" s="6" t="s">
        <v>5363</v>
      </c>
      <c r="B1201" s="26" t="s">
        <v>5370</v>
      </c>
      <c r="C1201" s="5" t="s">
        <v>3963</v>
      </c>
      <c r="D1201" s="4">
        <v>5.0599999999999996</v>
      </c>
      <c r="E1201" s="4" t="s">
        <v>5367</v>
      </c>
      <c r="F1201" s="4" t="s">
        <v>5367</v>
      </c>
      <c r="G1201" s="4" t="s">
        <v>5367</v>
      </c>
      <c r="H1201" s="4" t="s">
        <v>5367</v>
      </c>
    </row>
    <row r="1202" spans="1:8" s="3" customFormat="1" x14ac:dyDescent="0.3">
      <c r="A1202" s="6" t="s">
        <v>5371</v>
      </c>
      <c r="B1202" s="26" t="s">
        <v>5372</v>
      </c>
      <c r="C1202" s="5" t="s">
        <v>16</v>
      </c>
      <c r="D1202" s="4" t="s">
        <v>5367</v>
      </c>
      <c r="E1202" s="4" t="s">
        <v>5367</v>
      </c>
      <c r="F1202" s="4" t="s">
        <v>5367</v>
      </c>
      <c r="G1202" s="4">
        <v>0.28999999999999998</v>
      </c>
      <c r="H1202" s="4" t="s">
        <v>5367</v>
      </c>
    </row>
    <row r="1203" spans="1:8" s="3" customFormat="1" x14ac:dyDescent="0.3">
      <c r="A1203" s="6" t="s">
        <v>5373</v>
      </c>
      <c r="B1203" s="26" t="s">
        <v>5429</v>
      </c>
      <c r="C1203" s="5" t="s">
        <v>16</v>
      </c>
      <c r="D1203" s="4" t="s">
        <v>5367</v>
      </c>
      <c r="E1203" s="4" t="s">
        <v>5367</v>
      </c>
      <c r="F1203" s="4" t="s">
        <v>5367</v>
      </c>
      <c r="G1203" s="4">
        <v>5.46</v>
      </c>
      <c r="H1203" s="4" t="s">
        <v>5367</v>
      </c>
    </row>
    <row r="1204" spans="1:8" s="3" customFormat="1" x14ac:dyDescent="0.3">
      <c r="A1204"/>
      <c r="B1204" s="37"/>
      <c r="D1204" s="36"/>
      <c r="E1204"/>
      <c r="F1204"/>
      <c r="G1204"/>
      <c r="H1204"/>
    </row>
    <row r="1205" spans="1:8" s="3" customFormat="1" x14ac:dyDescent="0.3">
      <c r="A1205"/>
      <c r="B1205" s="37"/>
      <c r="D1205"/>
      <c r="E1205"/>
      <c r="F1205"/>
      <c r="G1205"/>
      <c r="H1205"/>
    </row>
    <row r="1206" spans="1:8" s="3" customFormat="1" x14ac:dyDescent="0.3">
      <c r="A1206"/>
      <c r="B1206" s="37"/>
      <c r="D1206"/>
      <c r="E1206"/>
      <c r="F1206"/>
      <c r="G1206"/>
      <c r="H1206"/>
    </row>
    <row r="1207" spans="1:8" s="3" customFormat="1" x14ac:dyDescent="0.3">
      <c r="A1207"/>
      <c r="B1207" s="37"/>
      <c r="D1207"/>
      <c r="E1207"/>
      <c r="F1207"/>
      <c r="G1207"/>
      <c r="H1207"/>
    </row>
    <row r="1208" spans="1:8" s="3" customFormat="1" x14ac:dyDescent="0.3">
      <c r="A1208"/>
      <c r="B1208" s="37"/>
      <c r="D1208"/>
      <c r="E1208"/>
      <c r="F1208"/>
      <c r="G1208"/>
      <c r="H1208"/>
    </row>
    <row r="1209" spans="1:8" s="3" customFormat="1" x14ac:dyDescent="0.3">
      <c r="A1209"/>
      <c r="B1209" s="37"/>
      <c r="D1209"/>
      <c r="E1209"/>
      <c r="F1209"/>
      <c r="G1209"/>
      <c r="H1209"/>
    </row>
    <row r="1210" spans="1:8" s="3" customFormat="1" x14ac:dyDescent="0.3">
      <c r="A1210"/>
      <c r="B1210" s="1"/>
      <c r="D1210"/>
      <c r="E1210"/>
      <c r="F1210"/>
      <c r="G1210"/>
      <c r="H1210"/>
    </row>
    <row r="1211" spans="1:8" s="3" customFormat="1" x14ac:dyDescent="0.3">
      <c r="A1211"/>
      <c r="B1211" s="1"/>
      <c r="D1211"/>
      <c r="E1211"/>
      <c r="F1211"/>
      <c r="G1211"/>
      <c r="H1211"/>
    </row>
    <row r="1212" spans="1:8" s="3" customFormat="1" x14ac:dyDescent="0.3">
      <c r="A1212"/>
      <c r="B1212" s="37"/>
      <c r="D1212"/>
      <c r="E1212"/>
      <c r="F1212"/>
      <c r="G1212"/>
      <c r="H1212"/>
    </row>
    <row r="1213" spans="1:8" s="3" customFormat="1" x14ac:dyDescent="0.3">
      <c r="A1213"/>
      <c r="B1213" s="37"/>
      <c r="D1213"/>
      <c r="E1213"/>
      <c r="F1213"/>
      <c r="G1213"/>
      <c r="H1213"/>
    </row>
    <row r="1214" spans="1:8" s="3" customFormat="1" x14ac:dyDescent="0.3">
      <c r="A1214"/>
      <c r="B1214" s="37"/>
      <c r="D1214"/>
      <c r="E1214"/>
      <c r="F1214"/>
      <c r="G1214"/>
      <c r="H1214"/>
    </row>
    <row r="1215" spans="1:8" s="3" customFormat="1" x14ac:dyDescent="0.3">
      <c r="A1215"/>
      <c r="B1215" s="37"/>
      <c r="D1215"/>
      <c r="E1215"/>
      <c r="F1215"/>
      <c r="G1215"/>
      <c r="H1215"/>
    </row>
    <row r="1216" spans="1:8" s="3" customFormat="1" x14ac:dyDescent="0.3">
      <c r="A1216"/>
      <c r="B1216" s="37"/>
      <c r="D1216"/>
      <c r="E1216"/>
      <c r="F1216"/>
      <c r="G1216"/>
      <c r="H1216"/>
    </row>
    <row r="1217" spans="1:8" s="3" customFormat="1" x14ac:dyDescent="0.3">
      <c r="A1217"/>
      <c r="B1217" s="37"/>
      <c r="D1217"/>
      <c r="E1217"/>
      <c r="F1217"/>
      <c r="G1217"/>
      <c r="H1217"/>
    </row>
    <row r="1218" spans="1:8" s="3" customFormat="1" x14ac:dyDescent="0.3">
      <c r="A1218"/>
      <c r="B1218" s="37"/>
      <c r="D1218"/>
      <c r="E1218"/>
      <c r="F1218"/>
      <c r="G1218"/>
      <c r="H1218"/>
    </row>
    <row r="1219" spans="1:8" s="3" customFormat="1" x14ac:dyDescent="0.3">
      <c r="A1219"/>
      <c r="B1219" s="37"/>
      <c r="D1219"/>
      <c r="E1219"/>
      <c r="F1219"/>
      <c r="G1219"/>
      <c r="H1219"/>
    </row>
    <row r="1220" spans="1:8" s="3" customFormat="1" x14ac:dyDescent="0.3">
      <c r="A1220"/>
      <c r="B1220" s="37"/>
      <c r="D1220"/>
      <c r="E1220"/>
      <c r="F1220"/>
      <c r="G1220"/>
      <c r="H1220"/>
    </row>
    <row r="1221" spans="1:8" s="3" customFormat="1" x14ac:dyDescent="0.3">
      <c r="A1221"/>
      <c r="B1221" s="37"/>
      <c r="D1221"/>
      <c r="E1221"/>
      <c r="F1221"/>
      <c r="G1221"/>
      <c r="H1221"/>
    </row>
    <row r="1222" spans="1:8" s="3" customFormat="1" x14ac:dyDescent="0.3">
      <c r="A1222"/>
      <c r="B1222" s="37"/>
      <c r="D1222"/>
      <c r="E1222"/>
      <c r="F1222"/>
      <c r="G1222"/>
      <c r="H1222"/>
    </row>
    <row r="1223" spans="1:8" s="3" customFormat="1" x14ac:dyDescent="0.3">
      <c r="A1223"/>
      <c r="B1223" s="37"/>
      <c r="D1223"/>
      <c r="E1223"/>
      <c r="F1223"/>
      <c r="G1223"/>
      <c r="H1223"/>
    </row>
    <row r="1224" spans="1:8" s="3" customFormat="1" x14ac:dyDescent="0.3">
      <c r="A1224"/>
      <c r="B1224" s="37"/>
      <c r="D1224"/>
      <c r="E1224"/>
      <c r="F1224"/>
      <c r="G1224"/>
      <c r="H1224"/>
    </row>
    <row r="1225" spans="1:8" s="3" customFormat="1" x14ac:dyDescent="0.3">
      <c r="A1225"/>
      <c r="B1225" s="37"/>
      <c r="D1225"/>
      <c r="E1225"/>
      <c r="F1225"/>
      <c r="G1225"/>
      <c r="H1225"/>
    </row>
    <row r="1226" spans="1:8" s="3" customFormat="1" x14ac:dyDescent="0.3">
      <c r="A1226"/>
      <c r="B1226" s="37"/>
      <c r="D1226"/>
      <c r="E1226"/>
      <c r="F1226"/>
      <c r="G1226"/>
      <c r="H1226"/>
    </row>
    <row r="1227" spans="1:8" s="3" customFormat="1" x14ac:dyDescent="0.3">
      <c r="A1227"/>
      <c r="B1227" s="37"/>
      <c r="D1227"/>
      <c r="E1227"/>
      <c r="F1227"/>
      <c r="G1227"/>
      <c r="H1227"/>
    </row>
    <row r="1228" spans="1:8" s="3" customFormat="1" x14ac:dyDescent="0.3">
      <c r="A1228"/>
      <c r="B1228" s="37"/>
      <c r="D1228"/>
      <c r="E1228"/>
      <c r="F1228"/>
      <c r="G1228"/>
      <c r="H1228"/>
    </row>
    <row r="1229" spans="1:8" s="3" customFormat="1" x14ac:dyDescent="0.3">
      <c r="A1229"/>
      <c r="B1229" s="37"/>
      <c r="D1229"/>
      <c r="E1229"/>
      <c r="F1229"/>
      <c r="G1229"/>
      <c r="H1229"/>
    </row>
    <row r="1230" spans="1:8" s="3" customFormat="1" x14ac:dyDescent="0.3">
      <c r="A1230"/>
      <c r="B1230" s="37"/>
      <c r="D1230"/>
      <c r="E1230"/>
      <c r="F1230"/>
      <c r="G1230"/>
      <c r="H1230"/>
    </row>
    <row r="1231" spans="1:8" s="3" customFormat="1" x14ac:dyDescent="0.3">
      <c r="A1231"/>
      <c r="B1231" s="37"/>
      <c r="D1231"/>
      <c r="E1231"/>
      <c r="F1231"/>
      <c r="G1231"/>
      <c r="H1231"/>
    </row>
    <row r="1232" spans="1:8" s="3" customFormat="1" x14ac:dyDescent="0.3">
      <c r="A1232"/>
      <c r="B1232" s="37"/>
      <c r="D1232"/>
      <c r="E1232"/>
      <c r="F1232"/>
      <c r="G1232"/>
      <c r="H1232"/>
    </row>
    <row r="1233" spans="1:8" s="3" customFormat="1" x14ac:dyDescent="0.3">
      <c r="A1233"/>
      <c r="B1233" s="37"/>
      <c r="D1233"/>
      <c r="E1233"/>
      <c r="F1233"/>
      <c r="G1233"/>
      <c r="H1233"/>
    </row>
    <row r="1234" spans="1:8" s="3" customFormat="1" x14ac:dyDescent="0.3">
      <c r="A1234"/>
      <c r="B1234" s="37"/>
      <c r="D1234"/>
      <c r="E1234"/>
      <c r="F1234"/>
      <c r="G1234"/>
      <c r="H1234"/>
    </row>
    <row r="1235" spans="1:8" s="3" customFormat="1" x14ac:dyDescent="0.3">
      <c r="A1235"/>
      <c r="B1235" s="37"/>
      <c r="D1235"/>
      <c r="E1235"/>
      <c r="F1235"/>
      <c r="G1235"/>
      <c r="H1235"/>
    </row>
    <row r="1236" spans="1:8" s="3" customFormat="1" x14ac:dyDescent="0.3">
      <c r="A1236"/>
      <c r="B1236" s="37"/>
      <c r="D1236"/>
      <c r="E1236"/>
      <c r="F1236"/>
      <c r="G1236"/>
      <c r="H1236"/>
    </row>
    <row r="1237" spans="1:8" s="3" customFormat="1" x14ac:dyDescent="0.3">
      <c r="A1237"/>
      <c r="B1237" s="37"/>
      <c r="D1237"/>
      <c r="E1237"/>
      <c r="F1237"/>
      <c r="G1237"/>
      <c r="H1237"/>
    </row>
    <row r="1238" spans="1:8" s="3" customFormat="1" x14ac:dyDescent="0.3">
      <c r="A1238"/>
      <c r="B1238" s="37"/>
      <c r="D1238"/>
      <c r="E1238"/>
      <c r="F1238"/>
      <c r="G1238"/>
      <c r="H1238"/>
    </row>
    <row r="1239" spans="1:8" s="3" customFormat="1" x14ac:dyDescent="0.3">
      <c r="A1239"/>
      <c r="B1239" s="37"/>
      <c r="D1239"/>
      <c r="E1239"/>
      <c r="F1239"/>
      <c r="G1239"/>
      <c r="H1239"/>
    </row>
    <row r="1240" spans="1:8" s="3" customFormat="1" x14ac:dyDescent="0.3">
      <c r="A1240"/>
      <c r="B1240" s="37"/>
      <c r="D1240"/>
      <c r="E1240"/>
      <c r="F1240"/>
      <c r="G1240"/>
      <c r="H1240"/>
    </row>
    <row r="1241" spans="1:8" s="3" customFormat="1" x14ac:dyDescent="0.3">
      <c r="A1241"/>
      <c r="B1241" s="37"/>
      <c r="D1241"/>
      <c r="E1241"/>
      <c r="F1241"/>
      <c r="G1241"/>
      <c r="H1241"/>
    </row>
    <row r="1242" spans="1:8" s="3" customFormat="1" x14ac:dyDescent="0.3">
      <c r="A1242"/>
      <c r="B1242" s="37"/>
      <c r="D1242"/>
      <c r="E1242"/>
      <c r="F1242"/>
      <c r="G1242"/>
      <c r="H1242"/>
    </row>
    <row r="1243" spans="1:8" s="3" customFormat="1" x14ac:dyDescent="0.3">
      <c r="A1243"/>
      <c r="B1243" s="37"/>
      <c r="D1243"/>
      <c r="E1243"/>
      <c r="F1243"/>
      <c r="G1243"/>
      <c r="H1243"/>
    </row>
    <row r="1244" spans="1:8" s="3" customFormat="1" x14ac:dyDescent="0.3">
      <c r="A1244"/>
      <c r="B1244" s="37"/>
      <c r="D1244"/>
      <c r="E1244"/>
      <c r="F1244"/>
      <c r="G1244"/>
      <c r="H1244"/>
    </row>
    <row r="1245" spans="1:8" s="3" customFormat="1" x14ac:dyDescent="0.3">
      <c r="A1245"/>
      <c r="B1245" s="37"/>
      <c r="D1245"/>
      <c r="E1245"/>
      <c r="F1245"/>
      <c r="G1245"/>
      <c r="H1245"/>
    </row>
    <row r="1246" spans="1:8" s="3" customFormat="1" x14ac:dyDescent="0.3">
      <c r="A1246"/>
      <c r="B1246" s="37"/>
      <c r="D1246"/>
      <c r="E1246"/>
      <c r="F1246"/>
      <c r="G1246"/>
      <c r="H1246"/>
    </row>
    <row r="1247" spans="1:8" s="3" customFormat="1" x14ac:dyDescent="0.3">
      <c r="A1247"/>
      <c r="B1247" s="37"/>
      <c r="D1247"/>
      <c r="E1247"/>
      <c r="F1247"/>
      <c r="G1247"/>
      <c r="H1247"/>
    </row>
    <row r="1248" spans="1:8" s="3" customFormat="1" x14ac:dyDescent="0.3">
      <c r="A1248"/>
      <c r="B1248" s="37"/>
      <c r="D1248"/>
      <c r="E1248"/>
      <c r="F1248"/>
      <c r="G1248"/>
      <c r="H1248"/>
    </row>
    <row r="1249" spans="1:8" s="3" customFormat="1" x14ac:dyDescent="0.3">
      <c r="A1249"/>
      <c r="B1249" s="37"/>
      <c r="D1249"/>
      <c r="E1249"/>
      <c r="F1249"/>
      <c r="G1249"/>
      <c r="H1249"/>
    </row>
    <row r="1250" spans="1:8" s="3" customFormat="1" x14ac:dyDescent="0.3">
      <c r="A1250"/>
      <c r="B1250" s="37"/>
      <c r="D1250"/>
      <c r="E1250"/>
      <c r="F1250"/>
      <c r="G1250"/>
      <c r="H1250"/>
    </row>
    <row r="1251" spans="1:8" s="3" customFormat="1" x14ac:dyDescent="0.3">
      <c r="A1251"/>
      <c r="B1251" s="37"/>
      <c r="D1251"/>
      <c r="E1251"/>
      <c r="F1251"/>
      <c r="G1251"/>
      <c r="H1251"/>
    </row>
    <row r="1252" spans="1:8" s="3" customFormat="1" x14ac:dyDescent="0.3">
      <c r="A1252"/>
      <c r="B1252" s="37"/>
      <c r="D1252"/>
      <c r="E1252"/>
      <c r="F1252"/>
      <c r="G1252"/>
      <c r="H1252"/>
    </row>
    <row r="1253" spans="1:8" s="3" customFormat="1" x14ac:dyDescent="0.3">
      <c r="A1253"/>
      <c r="B1253" s="37"/>
      <c r="D1253"/>
      <c r="E1253"/>
      <c r="F1253"/>
      <c r="G1253"/>
      <c r="H1253"/>
    </row>
    <row r="1254" spans="1:8" s="3" customFormat="1" x14ac:dyDescent="0.3">
      <c r="A1254"/>
      <c r="B1254" s="37"/>
      <c r="D1254"/>
      <c r="E1254"/>
      <c r="F1254"/>
      <c r="G1254"/>
      <c r="H1254"/>
    </row>
    <row r="1255" spans="1:8" s="3" customFormat="1" x14ac:dyDescent="0.3">
      <c r="A1255"/>
      <c r="B1255" s="37"/>
      <c r="D1255"/>
      <c r="E1255"/>
      <c r="F1255"/>
      <c r="G1255"/>
      <c r="H1255"/>
    </row>
    <row r="1256" spans="1:8" s="3" customFormat="1" x14ac:dyDescent="0.3">
      <c r="A1256"/>
      <c r="B1256" s="37"/>
      <c r="D1256"/>
      <c r="E1256"/>
      <c r="F1256"/>
      <c r="G1256"/>
      <c r="H1256"/>
    </row>
    <row r="1257" spans="1:8" s="3" customFormat="1" x14ac:dyDescent="0.3">
      <c r="A1257"/>
      <c r="B1257" s="37"/>
      <c r="D1257"/>
      <c r="E1257"/>
      <c r="F1257"/>
      <c r="G1257"/>
      <c r="H1257"/>
    </row>
    <row r="1258" spans="1:8" s="3" customFormat="1" x14ac:dyDescent="0.3">
      <c r="A1258"/>
      <c r="B1258" s="37"/>
      <c r="D1258"/>
      <c r="E1258"/>
      <c r="F1258"/>
      <c r="G1258"/>
      <c r="H1258"/>
    </row>
    <row r="1259" spans="1:8" s="3" customFormat="1" x14ac:dyDescent="0.3">
      <c r="A1259"/>
      <c r="B1259" s="37"/>
      <c r="D1259"/>
      <c r="E1259"/>
      <c r="F1259"/>
      <c r="G1259"/>
      <c r="H1259"/>
    </row>
    <row r="1260" spans="1:8" s="3" customFormat="1" x14ac:dyDescent="0.3">
      <c r="A1260"/>
      <c r="B1260" s="37"/>
      <c r="D1260"/>
      <c r="E1260"/>
      <c r="F1260"/>
      <c r="G1260"/>
      <c r="H1260"/>
    </row>
    <row r="1261" spans="1:8" s="3" customFormat="1" x14ac:dyDescent="0.3">
      <c r="A1261"/>
      <c r="B1261" s="37"/>
      <c r="D1261"/>
      <c r="E1261"/>
      <c r="F1261"/>
      <c r="G1261"/>
      <c r="H1261"/>
    </row>
    <row r="1262" spans="1:8" s="3" customFormat="1" x14ac:dyDescent="0.3">
      <c r="A1262"/>
      <c r="B1262" s="37"/>
      <c r="D1262"/>
      <c r="E1262"/>
      <c r="F1262"/>
      <c r="G1262"/>
      <c r="H1262"/>
    </row>
    <row r="1263" spans="1:8" s="3" customFormat="1" x14ac:dyDescent="0.3">
      <c r="A1263"/>
      <c r="B1263" s="37"/>
      <c r="D1263"/>
      <c r="E1263"/>
      <c r="F1263"/>
      <c r="G1263"/>
      <c r="H1263"/>
    </row>
    <row r="1264" spans="1:8" s="3" customFormat="1" x14ac:dyDescent="0.3">
      <c r="A1264"/>
      <c r="B1264" s="37"/>
      <c r="D1264"/>
      <c r="E1264"/>
      <c r="F1264"/>
      <c r="G1264"/>
      <c r="H1264"/>
    </row>
    <row r="1265" spans="1:8" s="3" customFormat="1" x14ac:dyDescent="0.3">
      <c r="A1265"/>
      <c r="B1265" s="37"/>
      <c r="D1265"/>
      <c r="E1265"/>
      <c r="F1265"/>
      <c r="G1265"/>
      <c r="H1265"/>
    </row>
    <row r="1266" spans="1:8" s="3" customFormat="1" x14ac:dyDescent="0.3">
      <c r="A1266"/>
      <c r="B1266" s="37"/>
      <c r="D1266"/>
      <c r="E1266"/>
      <c r="F1266"/>
      <c r="G1266"/>
      <c r="H1266"/>
    </row>
    <row r="1267" spans="1:8" s="3" customFormat="1" x14ac:dyDescent="0.3">
      <c r="A1267"/>
      <c r="B1267" s="37"/>
      <c r="D1267"/>
      <c r="E1267"/>
      <c r="F1267"/>
      <c r="G1267"/>
      <c r="H1267"/>
    </row>
    <row r="1268" spans="1:8" s="3" customFormat="1" x14ac:dyDescent="0.3">
      <c r="A1268"/>
      <c r="B1268" s="37"/>
      <c r="D1268"/>
      <c r="E1268"/>
      <c r="F1268"/>
      <c r="G1268"/>
      <c r="H1268"/>
    </row>
    <row r="1269" spans="1:8" s="3" customFormat="1" x14ac:dyDescent="0.3">
      <c r="A1269"/>
      <c r="B1269" s="37"/>
      <c r="D1269"/>
      <c r="E1269"/>
      <c r="F1269"/>
      <c r="G1269"/>
      <c r="H1269"/>
    </row>
    <row r="1270" spans="1:8" s="3" customFormat="1" x14ac:dyDescent="0.3">
      <c r="A1270"/>
      <c r="B1270" s="37"/>
      <c r="D1270"/>
      <c r="E1270"/>
      <c r="F1270"/>
      <c r="G1270"/>
      <c r="H1270"/>
    </row>
    <row r="1271" spans="1:8" s="3" customFormat="1" x14ac:dyDescent="0.3">
      <c r="A1271"/>
      <c r="B1271" s="37"/>
      <c r="D1271"/>
      <c r="E1271"/>
      <c r="F1271"/>
      <c r="G1271"/>
      <c r="H1271"/>
    </row>
    <row r="1272" spans="1:8" s="3" customFormat="1" x14ac:dyDescent="0.3">
      <c r="A1272"/>
      <c r="B1272" s="37"/>
      <c r="D1272"/>
      <c r="E1272"/>
      <c r="F1272"/>
      <c r="G1272"/>
      <c r="H1272"/>
    </row>
    <row r="1273" spans="1:8" s="3" customFormat="1" x14ac:dyDescent="0.3">
      <c r="A1273"/>
      <c r="B1273" s="37"/>
      <c r="D1273"/>
      <c r="E1273"/>
      <c r="F1273"/>
      <c r="G1273"/>
      <c r="H1273"/>
    </row>
    <row r="1274" spans="1:8" s="3" customFormat="1" x14ac:dyDescent="0.3">
      <c r="A1274"/>
      <c r="B1274" s="37"/>
      <c r="D1274"/>
      <c r="E1274"/>
      <c r="F1274"/>
      <c r="G1274"/>
      <c r="H1274"/>
    </row>
    <row r="1275" spans="1:8" s="3" customFormat="1" x14ac:dyDescent="0.3">
      <c r="A1275"/>
      <c r="B1275" s="37"/>
      <c r="D1275"/>
      <c r="E1275"/>
      <c r="F1275"/>
      <c r="G1275"/>
      <c r="H1275"/>
    </row>
    <row r="1276" spans="1:8" s="3" customFormat="1" x14ac:dyDescent="0.3">
      <c r="A1276"/>
      <c r="B1276" s="37"/>
      <c r="D1276"/>
      <c r="E1276"/>
      <c r="F1276"/>
      <c r="G1276"/>
      <c r="H1276"/>
    </row>
    <row r="1277" spans="1:8" s="3" customFormat="1" x14ac:dyDescent="0.3">
      <c r="A1277"/>
      <c r="B1277" s="37"/>
      <c r="D1277"/>
      <c r="E1277"/>
      <c r="F1277"/>
      <c r="G1277"/>
      <c r="H1277"/>
    </row>
    <row r="1278" spans="1:8" s="3" customFormat="1" x14ac:dyDescent="0.3">
      <c r="A1278"/>
      <c r="B1278" s="37"/>
      <c r="D1278"/>
      <c r="E1278"/>
      <c r="F1278"/>
      <c r="G1278"/>
      <c r="H1278"/>
    </row>
    <row r="1279" spans="1:8" s="3" customFormat="1" x14ac:dyDescent="0.3">
      <c r="A1279"/>
      <c r="B1279" s="37"/>
      <c r="D1279"/>
      <c r="E1279"/>
      <c r="F1279"/>
      <c r="G1279"/>
      <c r="H1279"/>
    </row>
    <row r="1280" spans="1:8" s="3" customFormat="1" x14ac:dyDescent="0.3">
      <c r="A1280"/>
      <c r="B1280" s="37"/>
      <c r="D1280"/>
      <c r="E1280"/>
      <c r="F1280"/>
      <c r="G1280"/>
      <c r="H1280"/>
    </row>
    <row r="1281" spans="1:8" s="3" customFormat="1" x14ac:dyDescent="0.3">
      <c r="A1281"/>
      <c r="B1281" s="37"/>
      <c r="D1281"/>
      <c r="E1281"/>
      <c r="F1281"/>
      <c r="G1281"/>
      <c r="H1281"/>
    </row>
    <row r="1282" spans="1:8" s="3" customFormat="1" x14ac:dyDescent="0.3">
      <c r="A1282"/>
      <c r="B1282" s="37"/>
      <c r="D1282"/>
      <c r="E1282"/>
      <c r="F1282"/>
      <c r="G1282"/>
      <c r="H1282"/>
    </row>
    <row r="1283" spans="1:8" s="3" customFormat="1" x14ac:dyDescent="0.3">
      <c r="A1283"/>
      <c r="B1283" s="37"/>
      <c r="D1283"/>
      <c r="E1283"/>
      <c r="F1283"/>
      <c r="G1283"/>
      <c r="H1283"/>
    </row>
    <row r="1284" spans="1:8" s="3" customFormat="1" x14ac:dyDescent="0.3">
      <c r="A1284"/>
      <c r="B1284" s="37"/>
      <c r="D1284"/>
      <c r="E1284"/>
      <c r="F1284"/>
      <c r="G1284"/>
      <c r="H1284"/>
    </row>
    <row r="1285" spans="1:8" s="3" customFormat="1" x14ac:dyDescent="0.3">
      <c r="A1285"/>
      <c r="B1285" s="37"/>
      <c r="D1285"/>
      <c r="E1285"/>
      <c r="F1285"/>
      <c r="G1285"/>
      <c r="H1285"/>
    </row>
    <row r="1286" spans="1:8" s="3" customFormat="1" x14ac:dyDescent="0.3">
      <c r="A1286"/>
      <c r="B1286" s="37"/>
      <c r="D1286"/>
      <c r="E1286"/>
      <c r="F1286"/>
      <c r="G1286"/>
      <c r="H1286"/>
    </row>
    <row r="1287" spans="1:8" s="3" customFormat="1" x14ac:dyDescent="0.3">
      <c r="A1287"/>
      <c r="B1287" s="37"/>
      <c r="D1287"/>
      <c r="E1287"/>
      <c r="F1287"/>
      <c r="G1287"/>
      <c r="H1287"/>
    </row>
    <row r="1288" spans="1:8" s="3" customFormat="1" x14ac:dyDescent="0.3">
      <c r="A1288"/>
      <c r="B1288" s="37"/>
      <c r="D1288"/>
      <c r="E1288"/>
      <c r="F1288"/>
      <c r="G1288"/>
      <c r="H1288"/>
    </row>
    <row r="1289" spans="1:8" s="3" customFormat="1" x14ac:dyDescent="0.3">
      <c r="A1289"/>
      <c r="B1289" s="37"/>
      <c r="D1289"/>
      <c r="E1289"/>
      <c r="F1289"/>
      <c r="G1289"/>
      <c r="H1289"/>
    </row>
    <row r="1290" spans="1:8" s="3" customFormat="1" x14ac:dyDescent="0.3">
      <c r="A1290"/>
      <c r="B1290" s="37"/>
      <c r="D1290"/>
      <c r="E1290"/>
      <c r="F1290"/>
      <c r="G1290"/>
      <c r="H1290"/>
    </row>
    <row r="1291" spans="1:8" s="3" customFormat="1" x14ac:dyDescent="0.3">
      <c r="A1291"/>
      <c r="B1291" s="37"/>
      <c r="D1291"/>
      <c r="E1291"/>
      <c r="F1291"/>
      <c r="G1291"/>
      <c r="H1291"/>
    </row>
    <row r="1292" spans="1:8" s="3" customFormat="1" x14ac:dyDescent="0.3">
      <c r="A1292"/>
      <c r="B1292" s="37"/>
      <c r="D1292"/>
      <c r="E1292"/>
      <c r="F1292"/>
      <c r="G1292"/>
      <c r="H1292"/>
    </row>
    <row r="1293" spans="1:8" s="3" customFormat="1" x14ac:dyDescent="0.3">
      <c r="A1293"/>
      <c r="B1293" s="37"/>
      <c r="D1293"/>
      <c r="E1293"/>
      <c r="F1293"/>
      <c r="G1293"/>
      <c r="H1293"/>
    </row>
    <row r="1294" spans="1:8" s="3" customFormat="1" x14ac:dyDescent="0.3">
      <c r="A1294"/>
      <c r="B1294" s="37"/>
      <c r="D1294"/>
      <c r="E1294"/>
      <c r="F1294"/>
      <c r="G1294"/>
      <c r="H1294"/>
    </row>
    <row r="1295" spans="1:8" s="3" customFormat="1" x14ac:dyDescent="0.3">
      <c r="A1295"/>
      <c r="B1295" s="37"/>
      <c r="D1295"/>
      <c r="E1295"/>
      <c r="F1295"/>
      <c r="G1295"/>
      <c r="H1295"/>
    </row>
    <row r="1296" spans="1:8" s="3" customFormat="1" x14ac:dyDescent="0.3">
      <c r="A1296"/>
      <c r="B1296" s="37"/>
      <c r="D1296"/>
      <c r="E1296"/>
      <c r="F1296"/>
      <c r="G1296"/>
      <c r="H1296"/>
    </row>
    <row r="1297" spans="1:8" s="3" customFormat="1" x14ac:dyDescent="0.3">
      <c r="A1297"/>
      <c r="B1297" s="37"/>
      <c r="D1297"/>
      <c r="E1297"/>
      <c r="F1297"/>
      <c r="G1297"/>
      <c r="H1297"/>
    </row>
    <row r="1298" spans="1:8" s="3" customFormat="1" x14ac:dyDescent="0.3">
      <c r="A1298"/>
      <c r="B1298" s="37"/>
      <c r="D1298"/>
      <c r="E1298"/>
      <c r="F1298"/>
      <c r="G1298"/>
      <c r="H1298"/>
    </row>
    <row r="1299" spans="1:8" s="3" customFormat="1" x14ac:dyDescent="0.3">
      <c r="A1299"/>
      <c r="B1299" s="37"/>
      <c r="D1299"/>
      <c r="E1299"/>
      <c r="F1299"/>
      <c r="G1299"/>
      <c r="H1299"/>
    </row>
    <row r="1300" spans="1:8" s="3" customFormat="1" x14ac:dyDescent="0.3">
      <c r="A1300"/>
      <c r="B1300" s="37"/>
      <c r="D1300"/>
      <c r="E1300"/>
      <c r="F1300"/>
      <c r="G1300"/>
      <c r="H1300"/>
    </row>
    <row r="1301" spans="1:8" s="3" customFormat="1" x14ac:dyDescent="0.3">
      <c r="A1301"/>
      <c r="B1301" s="37"/>
      <c r="D1301"/>
      <c r="E1301"/>
      <c r="F1301"/>
      <c r="G1301"/>
      <c r="H1301"/>
    </row>
    <row r="1302" spans="1:8" s="3" customFormat="1" x14ac:dyDescent="0.3">
      <c r="A1302"/>
      <c r="B1302" s="37"/>
      <c r="D1302"/>
      <c r="E1302"/>
      <c r="F1302"/>
      <c r="G1302"/>
      <c r="H1302"/>
    </row>
    <row r="1303" spans="1:8" s="3" customFormat="1" x14ac:dyDescent="0.3">
      <c r="A1303"/>
      <c r="B1303" s="37"/>
      <c r="D1303"/>
      <c r="E1303"/>
      <c r="F1303"/>
      <c r="G1303"/>
      <c r="H1303"/>
    </row>
    <row r="1304" spans="1:8" s="3" customFormat="1" x14ac:dyDescent="0.3">
      <c r="A1304"/>
      <c r="B1304" s="37"/>
      <c r="D1304"/>
      <c r="E1304"/>
      <c r="F1304"/>
      <c r="G1304"/>
      <c r="H1304"/>
    </row>
    <row r="1305" spans="1:8" s="3" customFormat="1" x14ac:dyDescent="0.3">
      <c r="A1305"/>
      <c r="B1305" s="37"/>
      <c r="D1305"/>
      <c r="E1305"/>
      <c r="F1305"/>
      <c r="G1305"/>
      <c r="H1305"/>
    </row>
    <row r="1306" spans="1:8" s="3" customFormat="1" x14ac:dyDescent="0.3">
      <c r="A1306"/>
      <c r="B1306" s="37"/>
      <c r="D1306"/>
      <c r="E1306"/>
      <c r="F1306"/>
      <c r="G1306"/>
      <c r="H1306"/>
    </row>
    <row r="1307" spans="1:8" s="3" customFormat="1" x14ac:dyDescent="0.3">
      <c r="A1307"/>
      <c r="B1307" s="37"/>
      <c r="D1307"/>
      <c r="E1307"/>
      <c r="F1307"/>
      <c r="G1307"/>
      <c r="H1307"/>
    </row>
    <row r="1308" spans="1:8" s="3" customFormat="1" x14ac:dyDescent="0.3">
      <c r="A1308"/>
      <c r="B1308" s="37"/>
      <c r="D1308"/>
      <c r="E1308"/>
      <c r="F1308"/>
      <c r="G1308"/>
      <c r="H1308"/>
    </row>
    <row r="1309" spans="1:8" s="3" customFormat="1" x14ac:dyDescent="0.3">
      <c r="A1309"/>
      <c r="B1309" s="37"/>
      <c r="D1309"/>
      <c r="E1309"/>
      <c r="F1309"/>
      <c r="G1309"/>
      <c r="H1309"/>
    </row>
    <row r="1310" spans="1:8" s="3" customFormat="1" x14ac:dyDescent="0.3">
      <c r="A1310"/>
      <c r="B1310" s="37"/>
      <c r="D1310"/>
      <c r="E1310"/>
      <c r="F1310"/>
      <c r="G1310"/>
      <c r="H1310"/>
    </row>
    <row r="1311" spans="1:8" s="3" customFormat="1" x14ac:dyDescent="0.3">
      <c r="A1311"/>
      <c r="B1311" s="37"/>
      <c r="D1311"/>
      <c r="E1311"/>
      <c r="F1311"/>
      <c r="G1311"/>
      <c r="H1311"/>
    </row>
    <row r="1312" spans="1:8" s="3" customFormat="1" x14ac:dyDescent="0.3">
      <c r="A1312"/>
      <c r="B1312" s="37"/>
      <c r="D1312"/>
      <c r="E1312"/>
      <c r="F1312"/>
      <c r="G1312"/>
      <c r="H1312"/>
    </row>
    <row r="1313" spans="1:8" s="3" customFormat="1" x14ac:dyDescent="0.3">
      <c r="A1313"/>
      <c r="B1313" s="37"/>
      <c r="D1313"/>
      <c r="E1313"/>
      <c r="F1313"/>
      <c r="G1313"/>
      <c r="H1313"/>
    </row>
    <row r="1314" spans="1:8" s="3" customFormat="1" x14ac:dyDescent="0.3">
      <c r="A1314"/>
      <c r="B1314" s="37"/>
      <c r="D1314"/>
      <c r="E1314"/>
      <c r="F1314"/>
      <c r="G1314"/>
      <c r="H1314"/>
    </row>
    <row r="1315" spans="1:8" s="3" customFormat="1" x14ac:dyDescent="0.3">
      <c r="A1315"/>
      <c r="B1315" s="37"/>
      <c r="D1315"/>
      <c r="E1315"/>
      <c r="F1315"/>
      <c r="G1315"/>
      <c r="H1315"/>
    </row>
    <row r="1316" spans="1:8" s="3" customFormat="1" x14ac:dyDescent="0.3">
      <c r="A1316"/>
      <c r="B1316" s="37"/>
      <c r="D1316"/>
      <c r="E1316"/>
      <c r="F1316"/>
      <c r="G1316"/>
      <c r="H1316"/>
    </row>
    <row r="1317" spans="1:8" s="3" customFormat="1" x14ac:dyDescent="0.3">
      <c r="A1317"/>
      <c r="B1317" s="37"/>
      <c r="D1317"/>
      <c r="E1317"/>
      <c r="F1317"/>
      <c r="G1317"/>
      <c r="H1317"/>
    </row>
    <row r="1318" spans="1:8" s="3" customFormat="1" x14ac:dyDescent="0.3">
      <c r="A1318"/>
      <c r="B1318" s="37"/>
      <c r="D1318"/>
      <c r="E1318"/>
      <c r="F1318"/>
      <c r="G1318"/>
      <c r="H1318"/>
    </row>
    <row r="1319" spans="1:8" s="3" customFormat="1" x14ac:dyDescent="0.3">
      <c r="A1319"/>
      <c r="B1319" s="37"/>
      <c r="D1319"/>
      <c r="E1319"/>
      <c r="F1319"/>
      <c r="G1319"/>
      <c r="H1319"/>
    </row>
    <row r="1320" spans="1:8" s="3" customFormat="1" x14ac:dyDescent="0.3">
      <c r="A1320"/>
      <c r="B1320" s="37"/>
      <c r="D1320"/>
      <c r="E1320"/>
      <c r="F1320"/>
      <c r="G1320"/>
      <c r="H1320"/>
    </row>
    <row r="1321" spans="1:8" s="3" customFormat="1" x14ac:dyDescent="0.3">
      <c r="A1321"/>
      <c r="B1321" s="37"/>
      <c r="D1321"/>
      <c r="E1321"/>
      <c r="F1321"/>
      <c r="G1321"/>
      <c r="H1321"/>
    </row>
    <row r="1322" spans="1:8" s="3" customFormat="1" x14ac:dyDescent="0.3">
      <c r="A1322"/>
      <c r="B1322" s="37"/>
      <c r="D1322"/>
      <c r="E1322"/>
      <c r="F1322"/>
      <c r="G1322"/>
      <c r="H1322"/>
    </row>
    <row r="1323" spans="1:8" s="3" customFormat="1" x14ac:dyDescent="0.3">
      <c r="A1323"/>
      <c r="B1323" s="37"/>
      <c r="D1323"/>
      <c r="E1323"/>
      <c r="F1323"/>
      <c r="G1323"/>
      <c r="H1323"/>
    </row>
    <row r="1324" spans="1:8" s="3" customFormat="1" x14ac:dyDescent="0.3">
      <c r="A1324"/>
      <c r="B1324" s="37"/>
      <c r="D1324"/>
      <c r="E1324"/>
      <c r="F1324"/>
      <c r="G1324"/>
      <c r="H1324"/>
    </row>
    <row r="1325" spans="1:8" s="3" customFormat="1" x14ac:dyDescent="0.3">
      <c r="A1325"/>
      <c r="B1325" s="37"/>
      <c r="D1325"/>
      <c r="E1325"/>
      <c r="F1325"/>
      <c r="G1325"/>
      <c r="H1325"/>
    </row>
    <row r="1326" spans="1:8" s="3" customFormat="1" x14ac:dyDescent="0.3">
      <c r="A1326"/>
      <c r="B1326" s="37"/>
      <c r="D1326"/>
      <c r="E1326"/>
      <c r="F1326"/>
      <c r="G1326"/>
      <c r="H1326"/>
    </row>
    <row r="1327" spans="1:8" s="3" customFormat="1" x14ac:dyDescent="0.3">
      <c r="A1327"/>
      <c r="B1327" s="37"/>
      <c r="D1327"/>
      <c r="E1327"/>
      <c r="F1327"/>
      <c r="G1327"/>
      <c r="H1327"/>
    </row>
    <row r="1328" spans="1:8" s="3" customFormat="1" x14ac:dyDescent="0.3">
      <c r="A1328"/>
      <c r="B1328" s="37"/>
      <c r="D1328"/>
      <c r="E1328"/>
      <c r="F1328"/>
      <c r="G1328"/>
      <c r="H1328"/>
    </row>
    <row r="1329" spans="1:8" s="3" customFormat="1" x14ac:dyDescent="0.3">
      <c r="A1329"/>
      <c r="B1329" s="37"/>
      <c r="D1329"/>
      <c r="E1329"/>
      <c r="F1329"/>
      <c r="G1329"/>
      <c r="H1329"/>
    </row>
    <row r="1330" spans="1:8" s="3" customFormat="1" x14ac:dyDescent="0.3">
      <c r="A1330"/>
      <c r="B1330" s="37"/>
      <c r="D1330"/>
      <c r="E1330"/>
      <c r="F1330"/>
      <c r="G1330"/>
      <c r="H1330"/>
    </row>
    <row r="1331" spans="1:8" s="3" customFormat="1" x14ac:dyDescent="0.3">
      <c r="A1331"/>
      <c r="B1331" s="37"/>
      <c r="D1331"/>
      <c r="E1331"/>
      <c r="F1331"/>
      <c r="G1331"/>
      <c r="H1331"/>
    </row>
    <row r="1332" spans="1:8" s="3" customFormat="1" x14ac:dyDescent="0.3">
      <c r="A1332"/>
      <c r="B1332" s="37"/>
      <c r="D1332"/>
      <c r="E1332"/>
      <c r="F1332"/>
      <c r="G1332"/>
      <c r="H1332"/>
    </row>
    <row r="1333" spans="1:8" s="3" customFormat="1" x14ac:dyDescent="0.3">
      <c r="A1333"/>
      <c r="B1333" s="37"/>
      <c r="D1333"/>
      <c r="E1333"/>
      <c r="F1333"/>
      <c r="G1333"/>
      <c r="H1333"/>
    </row>
    <row r="1334" spans="1:8" s="3" customFormat="1" x14ac:dyDescent="0.3">
      <c r="A1334"/>
      <c r="B1334" s="37"/>
      <c r="D1334"/>
      <c r="E1334"/>
      <c r="F1334"/>
      <c r="G1334"/>
      <c r="H1334"/>
    </row>
    <row r="1335" spans="1:8" s="3" customFormat="1" x14ac:dyDescent="0.3">
      <c r="A1335"/>
      <c r="B1335" s="37"/>
      <c r="D1335"/>
      <c r="E1335"/>
      <c r="F1335"/>
      <c r="G1335"/>
      <c r="H1335"/>
    </row>
    <row r="1336" spans="1:8" s="3" customFormat="1" x14ac:dyDescent="0.3">
      <c r="A1336"/>
      <c r="B1336" s="37"/>
      <c r="D1336"/>
      <c r="E1336"/>
      <c r="F1336"/>
      <c r="G1336"/>
      <c r="H1336"/>
    </row>
    <row r="1337" spans="1:8" s="3" customFormat="1" x14ac:dyDescent="0.3">
      <c r="A1337"/>
      <c r="B1337" s="37"/>
      <c r="D1337"/>
      <c r="E1337"/>
      <c r="F1337"/>
      <c r="G1337"/>
      <c r="H1337"/>
    </row>
    <row r="1338" spans="1:8" s="3" customFormat="1" x14ac:dyDescent="0.3">
      <c r="A1338"/>
      <c r="B1338" s="37"/>
      <c r="D1338"/>
      <c r="E1338"/>
      <c r="F1338"/>
      <c r="G1338"/>
      <c r="H1338"/>
    </row>
    <row r="1339" spans="1:8" s="3" customFormat="1" x14ac:dyDescent="0.3">
      <c r="A1339"/>
      <c r="B1339" s="37"/>
      <c r="D1339"/>
      <c r="E1339"/>
      <c r="F1339"/>
      <c r="G1339"/>
      <c r="H1339"/>
    </row>
    <row r="1340" spans="1:8" s="3" customFormat="1" x14ac:dyDescent="0.3">
      <c r="A1340"/>
      <c r="B1340" s="37"/>
      <c r="D1340"/>
      <c r="E1340"/>
      <c r="F1340"/>
      <c r="G1340"/>
      <c r="H1340"/>
    </row>
    <row r="1341" spans="1:8" s="3" customFormat="1" x14ac:dyDescent="0.3">
      <c r="A1341"/>
      <c r="B1341" s="37"/>
      <c r="D1341"/>
      <c r="E1341"/>
      <c r="F1341"/>
      <c r="G1341"/>
      <c r="H1341"/>
    </row>
    <row r="1342" spans="1:8" s="3" customFormat="1" x14ac:dyDescent="0.3">
      <c r="A1342"/>
      <c r="B1342" s="37"/>
      <c r="D1342"/>
      <c r="E1342"/>
      <c r="F1342"/>
      <c r="G1342"/>
      <c r="H1342"/>
    </row>
    <row r="1343" spans="1:8" s="3" customFormat="1" x14ac:dyDescent="0.3">
      <c r="A1343"/>
      <c r="B1343" s="37"/>
      <c r="D1343"/>
      <c r="E1343"/>
      <c r="F1343"/>
      <c r="G1343"/>
      <c r="H1343"/>
    </row>
    <row r="1344" spans="1:8" s="3" customFormat="1" x14ac:dyDescent="0.3">
      <c r="A1344"/>
      <c r="B1344" s="37"/>
      <c r="D1344"/>
      <c r="E1344"/>
      <c r="F1344"/>
      <c r="G1344"/>
      <c r="H1344"/>
    </row>
    <row r="1345" spans="1:8" s="3" customFormat="1" x14ac:dyDescent="0.3">
      <c r="A1345"/>
      <c r="B1345" s="37"/>
      <c r="D1345"/>
      <c r="E1345"/>
      <c r="F1345"/>
      <c r="G1345"/>
      <c r="H1345"/>
    </row>
    <row r="1346" spans="1:8" s="3" customFormat="1" x14ac:dyDescent="0.3">
      <c r="A1346"/>
      <c r="B1346" s="37"/>
      <c r="D1346"/>
      <c r="E1346"/>
      <c r="F1346"/>
      <c r="G1346"/>
      <c r="H1346"/>
    </row>
    <row r="1347" spans="1:8" s="3" customFormat="1" x14ac:dyDescent="0.3">
      <c r="A1347"/>
      <c r="B1347" s="37"/>
      <c r="D1347"/>
      <c r="E1347"/>
      <c r="F1347"/>
      <c r="G1347"/>
      <c r="H1347"/>
    </row>
    <row r="1348" spans="1:8" s="3" customFormat="1" x14ac:dyDescent="0.3">
      <c r="A1348"/>
      <c r="B1348" s="37"/>
      <c r="D1348"/>
      <c r="E1348"/>
      <c r="F1348"/>
      <c r="G1348"/>
      <c r="H1348"/>
    </row>
    <row r="1349" spans="1:8" s="3" customFormat="1" x14ac:dyDescent="0.3">
      <c r="A1349"/>
      <c r="B1349" s="37"/>
      <c r="D1349"/>
      <c r="E1349"/>
      <c r="F1349"/>
      <c r="G1349"/>
      <c r="H1349"/>
    </row>
    <row r="1350" spans="1:8" s="3" customFormat="1" x14ac:dyDescent="0.3">
      <c r="A1350"/>
      <c r="B1350" s="37"/>
      <c r="D1350"/>
      <c r="E1350"/>
      <c r="F1350"/>
      <c r="G1350"/>
      <c r="H1350"/>
    </row>
    <row r="1351" spans="1:8" s="3" customFormat="1" x14ac:dyDescent="0.3">
      <c r="A1351"/>
      <c r="B1351" s="37"/>
      <c r="D1351"/>
      <c r="E1351"/>
      <c r="F1351"/>
      <c r="G1351"/>
      <c r="H1351"/>
    </row>
    <row r="1352" spans="1:8" s="3" customFormat="1" x14ac:dyDescent="0.3">
      <c r="A1352"/>
      <c r="B1352" s="37"/>
      <c r="D1352"/>
      <c r="E1352"/>
      <c r="F1352"/>
      <c r="G1352"/>
      <c r="H1352"/>
    </row>
    <row r="1353" spans="1:8" s="3" customFormat="1" x14ac:dyDescent="0.3">
      <c r="A1353"/>
      <c r="B1353" s="37"/>
      <c r="D1353"/>
      <c r="E1353"/>
      <c r="F1353"/>
      <c r="G1353"/>
      <c r="H1353"/>
    </row>
    <row r="1354" spans="1:8" s="3" customFormat="1" x14ac:dyDescent="0.3">
      <c r="A1354"/>
      <c r="B1354" s="37"/>
      <c r="D1354"/>
      <c r="E1354"/>
      <c r="F1354"/>
      <c r="G1354"/>
      <c r="H1354"/>
    </row>
    <row r="1355" spans="1:8" s="3" customFormat="1" x14ac:dyDescent="0.3">
      <c r="A1355"/>
      <c r="B1355" s="37"/>
      <c r="D1355"/>
      <c r="E1355"/>
      <c r="F1355"/>
      <c r="G1355"/>
      <c r="H1355"/>
    </row>
    <row r="1356" spans="1:8" s="3" customFormat="1" x14ac:dyDescent="0.3">
      <c r="A1356"/>
      <c r="B1356" s="37"/>
      <c r="D1356"/>
      <c r="E1356"/>
      <c r="F1356"/>
      <c r="G1356"/>
      <c r="H1356"/>
    </row>
    <row r="1357" spans="1:8" s="3" customFormat="1" x14ac:dyDescent="0.3">
      <c r="A1357"/>
      <c r="B1357" s="37"/>
      <c r="D1357"/>
      <c r="E1357"/>
      <c r="F1357"/>
      <c r="G1357"/>
      <c r="H1357"/>
    </row>
    <row r="1358" spans="1:8" s="3" customFormat="1" x14ac:dyDescent="0.3">
      <c r="A1358"/>
      <c r="B1358" s="37"/>
      <c r="D1358"/>
      <c r="E1358"/>
      <c r="F1358"/>
      <c r="G1358"/>
      <c r="H1358"/>
    </row>
    <row r="1359" spans="1:8" s="3" customFormat="1" x14ac:dyDescent="0.3">
      <c r="A1359"/>
      <c r="B1359" s="37"/>
      <c r="D1359"/>
      <c r="E1359"/>
      <c r="F1359"/>
      <c r="G1359"/>
      <c r="H1359"/>
    </row>
    <row r="1360" spans="1:8" s="3" customFormat="1" x14ac:dyDescent="0.3">
      <c r="A1360"/>
      <c r="B1360" s="37"/>
      <c r="D1360"/>
      <c r="E1360"/>
      <c r="F1360"/>
      <c r="G1360"/>
      <c r="H1360"/>
    </row>
    <row r="1361" spans="1:8" s="3" customFormat="1" x14ac:dyDescent="0.3">
      <c r="A1361"/>
      <c r="B1361" s="37"/>
      <c r="D1361"/>
      <c r="E1361"/>
      <c r="F1361"/>
      <c r="G1361"/>
      <c r="H1361"/>
    </row>
    <row r="1362" spans="1:8" s="3" customFormat="1" x14ac:dyDescent="0.3">
      <c r="A1362"/>
      <c r="B1362" s="37"/>
      <c r="D1362"/>
      <c r="E1362"/>
      <c r="F1362"/>
      <c r="G1362"/>
      <c r="H1362"/>
    </row>
    <row r="1363" spans="1:8" s="3" customFormat="1" x14ac:dyDescent="0.3">
      <c r="A1363"/>
      <c r="B1363" s="37"/>
      <c r="D1363"/>
      <c r="E1363"/>
      <c r="F1363"/>
      <c r="G1363"/>
      <c r="H1363"/>
    </row>
    <row r="1364" spans="1:8" s="3" customFormat="1" x14ac:dyDescent="0.3">
      <c r="A1364"/>
      <c r="B1364" s="37"/>
      <c r="D1364"/>
      <c r="E1364"/>
      <c r="F1364"/>
      <c r="G1364"/>
      <c r="H1364"/>
    </row>
    <row r="1365" spans="1:8" s="3" customFormat="1" x14ac:dyDescent="0.3">
      <c r="A1365"/>
      <c r="B1365" s="37"/>
      <c r="D1365"/>
      <c r="E1365"/>
      <c r="F1365"/>
      <c r="G1365"/>
      <c r="H1365"/>
    </row>
    <row r="1366" spans="1:8" s="3" customFormat="1" x14ac:dyDescent="0.3">
      <c r="A1366"/>
      <c r="B1366" s="37"/>
      <c r="D1366"/>
      <c r="E1366"/>
      <c r="F1366"/>
      <c r="G1366"/>
      <c r="H1366"/>
    </row>
    <row r="1367" spans="1:8" s="3" customFormat="1" x14ac:dyDescent="0.3">
      <c r="A1367"/>
      <c r="B1367" s="37"/>
      <c r="D1367"/>
      <c r="E1367"/>
      <c r="F1367"/>
      <c r="G1367"/>
      <c r="H1367"/>
    </row>
    <row r="1368" spans="1:8" s="3" customFormat="1" x14ac:dyDescent="0.3">
      <c r="A1368"/>
      <c r="B1368" s="37"/>
      <c r="D1368"/>
      <c r="E1368"/>
      <c r="F1368"/>
      <c r="G1368"/>
      <c r="H1368"/>
    </row>
    <row r="1369" spans="1:8" s="3" customFormat="1" x14ac:dyDescent="0.3">
      <c r="A1369"/>
      <c r="B1369" s="37"/>
      <c r="D1369"/>
      <c r="E1369"/>
      <c r="F1369"/>
      <c r="G1369"/>
      <c r="H1369"/>
    </row>
    <row r="1370" spans="1:8" s="3" customFormat="1" x14ac:dyDescent="0.3">
      <c r="A1370"/>
      <c r="B1370" s="37"/>
      <c r="D1370"/>
      <c r="E1370"/>
      <c r="F1370"/>
      <c r="G1370"/>
      <c r="H1370"/>
    </row>
    <row r="1371" spans="1:8" s="3" customFormat="1" x14ac:dyDescent="0.3">
      <c r="A1371"/>
      <c r="B1371" s="37"/>
      <c r="D1371"/>
      <c r="E1371"/>
      <c r="F1371"/>
      <c r="G1371"/>
      <c r="H1371"/>
    </row>
    <row r="1372" spans="1:8" s="3" customFormat="1" x14ac:dyDescent="0.3">
      <c r="A1372"/>
      <c r="B1372" s="37"/>
      <c r="D1372"/>
      <c r="E1372"/>
      <c r="F1372"/>
      <c r="G1372"/>
      <c r="H1372"/>
    </row>
    <row r="1373" spans="1:8" s="3" customFormat="1" x14ac:dyDescent="0.3">
      <c r="A1373"/>
      <c r="B1373" s="37"/>
      <c r="D1373"/>
      <c r="E1373"/>
      <c r="F1373"/>
      <c r="G1373"/>
      <c r="H1373"/>
    </row>
    <row r="1374" spans="1:8" s="3" customFormat="1" x14ac:dyDescent="0.3">
      <c r="A1374"/>
      <c r="B1374" s="37"/>
      <c r="D1374"/>
      <c r="E1374"/>
      <c r="F1374"/>
      <c r="G1374"/>
      <c r="H1374"/>
    </row>
    <row r="1375" spans="1:8" s="3" customFormat="1" x14ac:dyDescent="0.3">
      <c r="A1375"/>
      <c r="B1375" s="37"/>
      <c r="D1375"/>
      <c r="E1375"/>
      <c r="F1375"/>
      <c r="G1375"/>
      <c r="H1375"/>
    </row>
    <row r="1376" spans="1:8" s="3" customFormat="1" x14ac:dyDescent="0.3">
      <c r="A1376"/>
      <c r="B1376" s="37"/>
      <c r="D1376"/>
      <c r="E1376"/>
      <c r="F1376"/>
      <c r="G1376"/>
      <c r="H1376"/>
    </row>
    <row r="1377" spans="1:8" s="3" customFormat="1" x14ac:dyDescent="0.3">
      <c r="A1377"/>
      <c r="B1377" s="37"/>
      <c r="D1377"/>
      <c r="E1377"/>
      <c r="F1377"/>
      <c r="G1377"/>
      <c r="H1377"/>
    </row>
    <row r="1378" spans="1:8" s="3" customFormat="1" x14ac:dyDescent="0.3">
      <c r="A1378"/>
      <c r="B1378" s="37"/>
      <c r="D1378"/>
      <c r="E1378"/>
      <c r="F1378"/>
      <c r="G1378"/>
      <c r="H1378"/>
    </row>
    <row r="1379" spans="1:8" s="3" customFormat="1" x14ac:dyDescent="0.3">
      <c r="A1379"/>
      <c r="B1379" s="37"/>
      <c r="D1379"/>
      <c r="E1379"/>
      <c r="F1379"/>
      <c r="G1379"/>
      <c r="H1379"/>
    </row>
    <row r="1380" spans="1:8" s="3" customFormat="1" x14ac:dyDescent="0.3">
      <c r="A1380"/>
      <c r="B1380" s="37"/>
      <c r="D1380"/>
      <c r="E1380"/>
      <c r="F1380"/>
      <c r="G1380"/>
      <c r="H1380"/>
    </row>
    <row r="1381" spans="1:8" s="3" customFormat="1" x14ac:dyDescent="0.3">
      <c r="A1381"/>
      <c r="B1381" s="37"/>
      <c r="D1381"/>
      <c r="E1381"/>
      <c r="F1381"/>
      <c r="G1381"/>
      <c r="H1381"/>
    </row>
    <row r="1382" spans="1:8" s="3" customFormat="1" x14ac:dyDescent="0.3">
      <c r="A1382"/>
      <c r="B1382" s="37"/>
      <c r="D1382"/>
      <c r="E1382"/>
      <c r="F1382"/>
      <c r="G1382"/>
      <c r="H1382"/>
    </row>
    <row r="1383" spans="1:8" s="3" customFormat="1" x14ac:dyDescent="0.3">
      <c r="A1383"/>
      <c r="B1383" s="37"/>
      <c r="D1383"/>
      <c r="E1383"/>
      <c r="F1383"/>
      <c r="G1383"/>
      <c r="H1383"/>
    </row>
    <row r="1384" spans="1:8" s="3" customFormat="1" x14ac:dyDescent="0.3">
      <c r="A1384"/>
      <c r="B1384" s="37"/>
      <c r="D1384"/>
      <c r="E1384"/>
      <c r="F1384"/>
      <c r="G1384"/>
      <c r="H1384"/>
    </row>
    <row r="1385" spans="1:8" s="3" customFormat="1" x14ac:dyDescent="0.3">
      <c r="A1385"/>
      <c r="B1385" s="37"/>
      <c r="D1385"/>
      <c r="E1385"/>
      <c r="F1385"/>
      <c r="G1385"/>
      <c r="H1385"/>
    </row>
    <row r="1386" spans="1:8" s="3" customFormat="1" x14ac:dyDescent="0.3">
      <c r="A1386"/>
      <c r="B1386" s="37"/>
      <c r="D1386"/>
      <c r="E1386"/>
      <c r="F1386"/>
      <c r="G1386"/>
      <c r="H1386"/>
    </row>
    <row r="1387" spans="1:8" s="3" customFormat="1" x14ac:dyDescent="0.3">
      <c r="A1387"/>
      <c r="B1387" s="37"/>
      <c r="D1387"/>
      <c r="E1387"/>
      <c r="F1387"/>
      <c r="G1387"/>
      <c r="H1387"/>
    </row>
    <row r="1388" spans="1:8" s="3" customFormat="1" x14ac:dyDescent="0.3">
      <c r="A1388"/>
      <c r="B1388" s="37"/>
      <c r="D1388"/>
      <c r="E1388"/>
      <c r="F1388"/>
      <c r="G1388"/>
      <c r="H1388"/>
    </row>
    <row r="1389" spans="1:8" s="3" customFormat="1" x14ac:dyDescent="0.3">
      <c r="A1389"/>
      <c r="B1389" s="37"/>
      <c r="D1389"/>
      <c r="E1389"/>
      <c r="F1389"/>
      <c r="G1389"/>
      <c r="H1389"/>
    </row>
    <row r="1390" spans="1:8" s="3" customFormat="1" x14ac:dyDescent="0.3">
      <c r="A1390"/>
      <c r="B1390" s="37"/>
      <c r="D1390"/>
      <c r="E1390"/>
      <c r="F1390"/>
      <c r="G1390"/>
      <c r="H1390"/>
    </row>
    <row r="1391" spans="1:8" s="3" customFormat="1" x14ac:dyDescent="0.3">
      <c r="A1391"/>
      <c r="B1391" s="37"/>
      <c r="D1391"/>
      <c r="E1391"/>
      <c r="F1391"/>
      <c r="G1391"/>
      <c r="H1391"/>
    </row>
    <row r="1392" spans="1:8" s="3" customFormat="1" x14ac:dyDescent="0.3">
      <c r="A1392"/>
      <c r="B1392" s="37"/>
      <c r="D1392"/>
      <c r="E1392"/>
      <c r="F1392"/>
      <c r="G1392"/>
      <c r="H1392"/>
    </row>
    <row r="1393" spans="1:8" s="3" customFormat="1" x14ac:dyDescent="0.3">
      <c r="A1393"/>
      <c r="B1393" s="37"/>
      <c r="D1393"/>
      <c r="E1393"/>
      <c r="F1393"/>
      <c r="G1393"/>
      <c r="H1393"/>
    </row>
    <row r="1394" spans="1:8" s="3" customFormat="1" x14ac:dyDescent="0.3">
      <c r="A1394"/>
      <c r="B1394" s="37"/>
      <c r="D1394"/>
      <c r="E1394"/>
      <c r="F1394"/>
      <c r="G1394"/>
      <c r="H1394"/>
    </row>
    <row r="1395" spans="1:8" s="3" customFormat="1" x14ac:dyDescent="0.3">
      <c r="A1395"/>
      <c r="B1395" s="37"/>
      <c r="D1395"/>
      <c r="E1395"/>
      <c r="F1395"/>
      <c r="G1395"/>
      <c r="H1395"/>
    </row>
    <row r="1396" spans="1:8" s="3" customFormat="1" x14ac:dyDescent="0.3">
      <c r="A1396"/>
      <c r="B1396" s="37"/>
      <c r="D1396"/>
      <c r="E1396"/>
      <c r="F1396"/>
      <c r="G1396"/>
      <c r="H1396"/>
    </row>
    <row r="1397" spans="1:8" s="3" customFormat="1" x14ac:dyDescent="0.3">
      <c r="A1397"/>
      <c r="B1397" s="37"/>
      <c r="D1397"/>
      <c r="E1397"/>
      <c r="F1397"/>
      <c r="G1397"/>
      <c r="H1397"/>
    </row>
    <row r="1398" spans="1:8" s="3" customFormat="1" x14ac:dyDescent="0.3">
      <c r="A1398"/>
      <c r="B1398" s="37"/>
      <c r="D1398"/>
      <c r="E1398"/>
      <c r="F1398"/>
      <c r="G1398"/>
      <c r="H1398"/>
    </row>
    <row r="1399" spans="1:8" s="3" customFormat="1" x14ac:dyDescent="0.3">
      <c r="A1399"/>
      <c r="B1399" s="37"/>
      <c r="D1399"/>
      <c r="E1399"/>
      <c r="F1399"/>
      <c r="G1399"/>
      <c r="H1399"/>
    </row>
    <row r="1400" spans="1:8" s="3" customFormat="1" x14ac:dyDescent="0.3">
      <c r="A1400"/>
      <c r="B1400" s="37"/>
      <c r="D1400"/>
      <c r="E1400"/>
      <c r="F1400"/>
      <c r="G1400"/>
      <c r="H1400"/>
    </row>
    <row r="1401" spans="1:8" s="3" customFormat="1" x14ac:dyDescent="0.3">
      <c r="A1401"/>
      <c r="B1401" s="37"/>
      <c r="D1401"/>
      <c r="E1401"/>
      <c r="F1401"/>
      <c r="G1401"/>
      <c r="H1401"/>
    </row>
    <row r="1402" spans="1:8" s="3" customFormat="1" x14ac:dyDescent="0.3">
      <c r="A1402"/>
      <c r="B1402" s="37"/>
      <c r="D1402"/>
      <c r="E1402"/>
      <c r="F1402"/>
      <c r="G1402"/>
      <c r="H1402"/>
    </row>
    <row r="1403" spans="1:8" s="3" customFormat="1" x14ac:dyDescent="0.3">
      <c r="A1403"/>
      <c r="B1403" s="37"/>
      <c r="D1403"/>
      <c r="E1403"/>
      <c r="F1403"/>
      <c r="G1403"/>
      <c r="H1403"/>
    </row>
    <row r="1404" spans="1:8" s="3" customFormat="1" x14ac:dyDescent="0.3">
      <c r="A1404"/>
      <c r="B1404" s="37"/>
      <c r="D1404"/>
      <c r="E1404"/>
      <c r="F1404"/>
      <c r="G1404"/>
      <c r="H1404"/>
    </row>
    <row r="1405" spans="1:8" s="3" customFormat="1" x14ac:dyDescent="0.3">
      <c r="A1405"/>
      <c r="B1405" s="37"/>
      <c r="D1405"/>
      <c r="E1405"/>
      <c r="F1405"/>
      <c r="G1405"/>
      <c r="H1405"/>
    </row>
    <row r="1406" spans="1:8" s="3" customFormat="1" x14ac:dyDescent="0.3">
      <c r="A1406"/>
      <c r="B1406" s="37"/>
      <c r="D1406"/>
      <c r="E1406"/>
      <c r="F1406"/>
      <c r="G1406"/>
      <c r="H1406"/>
    </row>
    <row r="1407" spans="1:8" s="3" customFormat="1" x14ac:dyDescent="0.3">
      <c r="A1407"/>
      <c r="B1407" s="37"/>
      <c r="D1407"/>
      <c r="E1407"/>
      <c r="F1407"/>
      <c r="G1407"/>
      <c r="H1407"/>
    </row>
    <row r="1408" spans="1:8" s="3" customFormat="1" x14ac:dyDescent="0.3">
      <c r="A1408"/>
      <c r="B1408" s="37"/>
      <c r="D1408"/>
      <c r="E1408"/>
      <c r="F1408"/>
      <c r="G1408"/>
      <c r="H1408"/>
    </row>
    <row r="1409" spans="1:8" s="3" customFormat="1" x14ac:dyDescent="0.3">
      <c r="A1409"/>
      <c r="B1409" s="37"/>
      <c r="D1409"/>
      <c r="E1409"/>
      <c r="F1409"/>
      <c r="G1409"/>
      <c r="H1409"/>
    </row>
    <row r="1410" spans="1:8" s="3" customFormat="1" x14ac:dyDescent="0.3">
      <c r="A1410"/>
      <c r="B1410" s="37"/>
      <c r="D1410"/>
      <c r="E1410"/>
      <c r="F1410"/>
      <c r="G1410"/>
      <c r="H1410"/>
    </row>
    <row r="1411" spans="1:8" s="3" customFormat="1" x14ac:dyDescent="0.3">
      <c r="A1411"/>
      <c r="B1411" s="37"/>
      <c r="D1411"/>
      <c r="E1411"/>
      <c r="F1411"/>
      <c r="G1411"/>
      <c r="H1411"/>
    </row>
    <row r="1412" spans="1:8" s="3" customFormat="1" x14ac:dyDescent="0.3">
      <c r="A1412"/>
      <c r="B1412" s="37"/>
      <c r="D1412"/>
      <c r="E1412"/>
      <c r="F1412"/>
      <c r="G1412"/>
      <c r="H1412"/>
    </row>
    <row r="1413" spans="1:8" s="3" customFormat="1" x14ac:dyDescent="0.3">
      <c r="A1413"/>
      <c r="B1413" s="37"/>
      <c r="D1413"/>
      <c r="E1413"/>
      <c r="F1413"/>
      <c r="G1413"/>
      <c r="H1413"/>
    </row>
    <row r="1414" spans="1:8" s="3" customFormat="1" x14ac:dyDescent="0.3">
      <c r="A1414"/>
      <c r="B1414" s="37"/>
      <c r="D1414"/>
      <c r="E1414"/>
      <c r="F1414"/>
      <c r="G1414"/>
      <c r="H1414"/>
    </row>
    <row r="1415" spans="1:8" s="3" customFormat="1" x14ac:dyDescent="0.3">
      <c r="A1415"/>
      <c r="B1415" s="37"/>
      <c r="D1415"/>
      <c r="E1415"/>
      <c r="F1415"/>
      <c r="G1415"/>
      <c r="H1415"/>
    </row>
    <row r="1416" spans="1:8" s="3" customFormat="1" x14ac:dyDescent="0.3">
      <c r="A1416"/>
      <c r="B1416" s="37"/>
      <c r="D1416"/>
      <c r="E1416"/>
      <c r="F1416"/>
      <c r="G1416"/>
      <c r="H1416"/>
    </row>
    <row r="1417" spans="1:8" s="3" customFormat="1" x14ac:dyDescent="0.3">
      <c r="A1417"/>
      <c r="B1417" s="37"/>
      <c r="D1417"/>
      <c r="E1417"/>
      <c r="F1417"/>
      <c r="G1417"/>
      <c r="H1417"/>
    </row>
    <row r="1418" spans="1:8" s="3" customFormat="1" x14ac:dyDescent="0.3">
      <c r="A1418"/>
      <c r="B1418" s="37"/>
      <c r="D1418"/>
      <c r="E1418"/>
      <c r="F1418"/>
      <c r="G1418"/>
      <c r="H1418"/>
    </row>
    <row r="1419" spans="1:8" s="3" customFormat="1" x14ac:dyDescent="0.3">
      <c r="A1419"/>
      <c r="B1419" s="37"/>
      <c r="D1419"/>
      <c r="E1419"/>
      <c r="F1419"/>
      <c r="G1419"/>
      <c r="H1419"/>
    </row>
    <row r="1420" spans="1:8" s="3" customFormat="1" x14ac:dyDescent="0.3">
      <c r="A1420"/>
      <c r="B1420" s="37"/>
      <c r="D1420"/>
      <c r="E1420"/>
      <c r="F1420"/>
      <c r="G1420"/>
      <c r="H1420"/>
    </row>
    <row r="1421" spans="1:8" s="3" customFormat="1" x14ac:dyDescent="0.3">
      <c r="A1421"/>
      <c r="B1421" s="37"/>
      <c r="D1421"/>
      <c r="E1421"/>
      <c r="F1421"/>
      <c r="G1421"/>
      <c r="H1421"/>
    </row>
    <row r="1422" spans="1:8" s="3" customFormat="1" x14ac:dyDescent="0.3">
      <c r="A1422"/>
      <c r="B1422" s="37"/>
      <c r="D1422"/>
      <c r="E1422"/>
      <c r="F1422"/>
      <c r="G1422"/>
      <c r="H1422"/>
    </row>
    <row r="1423" spans="1:8" s="3" customFormat="1" x14ac:dyDescent="0.3">
      <c r="A1423"/>
      <c r="B1423" s="37"/>
      <c r="D1423"/>
      <c r="E1423"/>
      <c r="F1423"/>
      <c r="G1423"/>
      <c r="H1423"/>
    </row>
    <row r="1424" spans="1:8" s="3" customFormat="1" x14ac:dyDescent="0.3">
      <c r="A1424"/>
      <c r="B1424" s="37"/>
      <c r="D1424"/>
      <c r="E1424"/>
      <c r="F1424"/>
      <c r="G1424"/>
      <c r="H1424"/>
    </row>
    <row r="1425" spans="1:8" s="3" customFormat="1" x14ac:dyDescent="0.3">
      <c r="A1425"/>
      <c r="B1425" s="37"/>
      <c r="D1425"/>
      <c r="E1425"/>
      <c r="F1425"/>
      <c r="G1425"/>
      <c r="H1425"/>
    </row>
    <row r="1426" spans="1:8" s="3" customFormat="1" x14ac:dyDescent="0.3">
      <c r="A1426"/>
      <c r="B1426" s="37"/>
      <c r="D1426"/>
      <c r="E1426"/>
      <c r="F1426"/>
      <c r="G1426"/>
      <c r="H1426"/>
    </row>
    <row r="1427" spans="1:8" s="3" customFormat="1" x14ac:dyDescent="0.3">
      <c r="A1427"/>
      <c r="B1427" s="37"/>
      <c r="D1427"/>
      <c r="E1427"/>
      <c r="F1427"/>
      <c r="G1427"/>
      <c r="H1427"/>
    </row>
    <row r="1428" spans="1:8" s="3" customFormat="1" x14ac:dyDescent="0.3">
      <c r="A1428"/>
      <c r="B1428" s="37"/>
      <c r="D1428"/>
      <c r="E1428"/>
      <c r="F1428"/>
      <c r="G1428"/>
      <c r="H1428"/>
    </row>
    <row r="1429" spans="1:8" s="3" customFormat="1" x14ac:dyDescent="0.3">
      <c r="A1429"/>
      <c r="B1429" s="37"/>
      <c r="D1429"/>
      <c r="E1429"/>
      <c r="F1429"/>
      <c r="G1429"/>
      <c r="H1429"/>
    </row>
    <row r="1430" spans="1:8" s="3" customFormat="1" x14ac:dyDescent="0.3">
      <c r="A1430"/>
      <c r="B1430" s="37"/>
      <c r="D1430"/>
      <c r="E1430"/>
      <c r="F1430"/>
      <c r="G1430"/>
      <c r="H1430"/>
    </row>
    <row r="1431" spans="1:8" s="3" customFormat="1" x14ac:dyDescent="0.3">
      <c r="A1431"/>
      <c r="B1431" s="37"/>
      <c r="D1431"/>
      <c r="E1431"/>
      <c r="F1431"/>
      <c r="G1431"/>
      <c r="H1431"/>
    </row>
    <row r="1432" spans="1:8" s="3" customFormat="1" x14ac:dyDescent="0.3">
      <c r="A1432"/>
      <c r="B1432" s="37"/>
      <c r="D1432"/>
      <c r="E1432"/>
      <c r="F1432"/>
      <c r="G1432"/>
      <c r="H1432"/>
    </row>
    <row r="1433" spans="1:8" s="3" customFormat="1" x14ac:dyDescent="0.3">
      <c r="A1433"/>
      <c r="B1433" s="37"/>
      <c r="D1433"/>
      <c r="E1433"/>
      <c r="F1433"/>
      <c r="G1433"/>
      <c r="H1433"/>
    </row>
    <row r="1434" spans="1:8" s="3" customFormat="1" x14ac:dyDescent="0.3">
      <c r="A1434"/>
      <c r="B1434" s="37"/>
      <c r="D1434"/>
      <c r="E1434"/>
      <c r="F1434"/>
      <c r="G1434"/>
      <c r="H1434"/>
    </row>
    <row r="1435" spans="1:8" s="3" customFormat="1" x14ac:dyDescent="0.3">
      <c r="A1435"/>
      <c r="B1435" s="37"/>
      <c r="D1435"/>
      <c r="E1435"/>
      <c r="F1435"/>
      <c r="G1435"/>
      <c r="H1435"/>
    </row>
    <row r="1436" spans="1:8" s="3" customFormat="1" x14ac:dyDescent="0.3">
      <c r="A1436"/>
      <c r="B1436" s="37"/>
      <c r="D1436"/>
      <c r="E1436"/>
      <c r="F1436"/>
      <c r="G1436"/>
      <c r="H1436"/>
    </row>
    <row r="1437" spans="1:8" s="3" customFormat="1" x14ac:dyDescent="0.3">
      <c r="A1437"/>
      <c r="B1437" s="37"/>
      <c r="D1437"/>
      <c r="E1437"/>
      <c r="F1437"/>
      <c r="G1437"/>
      <c r="H1437"/>
    </row>
    <row r="1438" spans="1:8" s="3" customFormat="1" x14ac:dyDescent="0.3">
      <c r="A1438"/>
      <c r="B1438" s="37"/>
      <c r="D1438"/>
      <c r="E1438"/>
      <c r="F1438"/>
      <c r="G1438"/>
      <c r="H1438"/>
    </row>
    <row r="1439" spans="1:8" s="3" customFormat="1" x14ac:dyDescent="0.3">
      <c r="A1439"/>
      <c r="B1439" s="37"/>
      <c r="D1439"/>
      <c r="E1439"/>
      <c r="F1439"/>
      <c r="G1439"/>
      <c r="H1439"/>
    </row>
    <row r="1440" spans="1:8" s="3" customFormat="1" x14ac:dyDescent="0.3">
      <c r="A1440"/>
      <c r="B1440" s="37"/>
      <c r="D1440"/>
      <c r="E1440"/>
      <c r="F1440"/>
      <c r="G1440"/>
      <c r="H1440"/>
    </row>
    <row r="1441" spans="1:8" s="3" customFormat="1" x14ac:dyDescent="0.3">
      <c r="A1441"/>
      <c r="B1441" s="37"/>
      <c r="D1441"/>
      <c r="E1441"/>
      <c r="F1441"/>
      <c r="G1441"/>
      <c r="H1441"/>
    </row>
    <row r="1442" spans="1:8" s="3" customFormat="1" x14ac:dyDescent="0.3">
      <c r="A1442"/>
      <c r="B1442" s="37"/>
      <c r="D1442"/>
      <c r="E1442"/>
      <c r="F1442"/>
      <c r="G1442"/>
      <c r="H1442"/>
    </row>
    <row r="1443" spans="1:8" s="3" customFormat="1" x14ac:dyDescent="0.3">
      <c r="A1443"/>
      <c r="B1443" s="37"/>
      <c r="D1443"/>
      <c r="E1443"/>
      <c r="F1443"/>
      <c r="G1443"/>
      <c r="H1443"/>
    </row>
    <row r="1444" spans="1:8" s="3" customFormat="1" x14ac:dyDescent="0.3">
      <c r="A1444"/>
      <c r="B1444" s="37"/>
      <c r="D1444"/>
      <c r="E1444"/>
      <c r="F1444"/>
      <c r="G1444"/>
      <c r="H1444"/>
    </row>
    <row r="1445" spans="1:8" s="3" customFormat="1" x14ac:dyDescent="0.3">
      <c r="A1445"/>
      <c r="B1445" s="37"/>
      <c r="D1445"/>
      <c r="E1445"/>
      <c r="F1445"/>
      <c r="G1445"/>
      <c r="H1445"/>
    </row>
    <row r="1446" spans="1:8" s="3" customFormat="1" x14ac:dyDescent="0.3">
      <c r="A1446"/>
      <c r="B1446" s="37"/>
      <c r="D1446"/>
      <c r="E1446"/>
      <c r="F1446"/>
      <c r="G1446"/>
      <c r="H1446"/>
    </row>
    <row r="1447" spans="1:8" s="3" customFormat="1" x14ac:dyDescent="0.3">
      <c r="A1447"/>
      <c r="B1447" s="37"/>
      <c r="D1447"/>
      <c r="E1447"/>
      <c r="F1447"/>
      <c r="G1447"/>
      <c r="H1447"/>
    </row>
    <row r="1448" spans="1:8" s="3" customFormat="1" x14ac:dyDescent="0.3">
      <c r="A1448"/>
      <c r="B1448" s="37"/>
      <c r="D1448"/>
      <c r="E1448"/>
      <c r="F1448"/>
      <c r="G1448"/>
      <c r="H1448"/>
    </row>
    <row r="1449" spans="1:8" s="3" customFormat="1" x14ac:dyDescent="0.3">
      <c r="A1449"/>
      <c r="B1449" s="37"/>
      <c r="D1449"/>
      <c r="E1449"/>
      <c r="F1449"/>
      <c r="G1449"/>
      <c r="H1449"/>
    </row>
    <row r="1450" spans="1:8" s="3" customFormat="1" x14ac:dyDescent="0.3">
      <c r="A1450"/>
      <c r="B1450" s="37"/>
      <c r="D1450"/>
      <c r="E1450"/>
      <c r="F1450"/>
      <c r="G1450"/>
      <c r="H1450"/>
    </row>
    <row r="1451" spans="1:8" s="3" customFormat="1" x14ac:dyDescent="0.3">
      <c r="A1451"/>
      <c r="B1451" s="37"/>
      <c r="D1451"/>
      <c r="E1451"/>
      <c r="F1451"/>
      <c r="G1451"/>
      <c r="H1451"/>
    </row>
    <row r="1452" spans="1:8" s="3" customFormat="1" x14ac:dyDescent="0.3">
      <c r="A1452"/>
      <c r="B1452" s="37"/>
      <c r="D1452"/>
      <c r="E1452"/>
      <c r="F1452"/>
      <c r="G1452"/>
      <c r="H1452"/>
    </row>
    <row r="1453" spans="1:8" s="3" customFormat="1" x14ac:dyDescent="0.3">
      <c r="A1453"/>
      <c r="B1453" s="37"/>
      <c r="D1453"/>
      <c r="E1453"/>
      <c r="F1453"/>
      <c r="G1453"/>
      <c r="H1453"/>
    </row>
    <row r="1454" spans="1:8" s="3" customFormat="1" x14ac:dyDescent="0.3">
      <c r="A1454"/>
      <c r="B1454" s="37"/>
      <c r="D1454"/>
      <c r="E1454"/>
      <c r="F1454"/>
      <c r="G1454"/>
      <c r="H1454"/>
    </row>
    <row r="1455" spans="1:8" s="3" customFormat="1" x14ac:dyDescent="0.3">
      <c r="A1455"/>
      <c r="B1455" s="37"/>
      <c r="D1455"/>
      <c r="E1455"/>
      <c r="F1455"/>
      <c r="G1455"/>
      <c r="H1455"/>
    </row>
    <row r="1456" spans="1:8" s="3" customFormat="1" x14ac:dyDescent="0.3">
      <c r="A1456"/>
      <c r="B1456" s="37"/>
      <c r="D1456"/>
      <c r="E1456"/>
      <c r="F1456"/>
      <c r="G1456"/>
      <c r="H1456"/>
    </row>
    <row r="1457" spans="1:8" s="3" customFormat="1" x14ac:dyDescent="0.3">
      <c r="A1457"/>
      <c r="B1457" s="37"/>
      <c r="D1457"/>
      <c r="E1457"/>
      <c r="F1457"/>
      <c r="G1457"/>
      <c r="H1457"/>
    </row>
    <row r="1458" spans="1:8" s="3" customFormat="1" x14ac:dyDescent="0.3">
      <c r="A1458"/>
      <c r="B1458" s="37"/>
      <c r="D1458"/>
      <c r="E1458"/>
      <c r="F1458"/>
      <c r="G1458"/>
      <c r="H1458"/>
    </row>
    <row r="1459" spans="1:8" s="3" customFormat="1" x14ac:dyDescent="0.3">
      <c r="A1459"/>
      <c r="B1459" s="37"/>
      <c r="D1459"/>
      <c r="E1459"/>
      <c r="F1459"/>
      <c r="G1459"/>
      <c r="H1459"/>
    </row>
    <row r="1460" spans="1:8" s="3" customFormat="1" x14ac:dyDescent="0.3">
      <c r="A1460"/>
      <c r="B1460" s="37"/>
      <c r="D1460"/>
      <c r="E1460"/>
      <c r="F1460"/>
      <c r="G1460"/>
      <c r="H1460"/>
    </row>
    <row r="1461" spans="1:8" s="3" customFormat="1" x14ac:dyDescent="0.3">
      <c r="A1461"/>
      <c r="B1461" s="37"/>
      <c r="D1461"/>
      <c r="E1461"/>
      <c r="F1461"/>
      <c r="G1461"/>
      <c r="H1461"/>
    </row>
    <row r="1462" spans="1:8" s="3" customFormat="1" x14ac:dyDescent="0.3">
      <c r="A1462"/>
      <c r="B1462" s="37"/>
      <c r="D1462"/>
      <c r="E1462"/>
      <c r="F1462"/>
      <c r="G1462"/>
      <c r="H1462"/>
    </row>
    <row r="1463" spans="1:8" s="3" customFormat="1" x14ac:dyDescent="0.3">
      <c r="A1463"/>
      <c r="B1463" s="37"/>
      <c r="D1463"/>
      <c r="E1463"/>
      <c r="F1463"/>
      <c r="G1463"/>
      <c r="H1463"/>
    </row>
    <row r="1464" spans="1:8" s="3" customFormat="1" x14ac:dyDescent="0.3">
      <c r="A1464"/>
      <c r="B1464" s="37"/>
      <c r="D1464"/>
      <c r="E1464"/>
      <c r="F1464"/>
      <c r="G1464"/>
      <c r="H1464"/>
    </row>
    <row r="1465" spans="1:8" s="3" customFormat="1" x14ac:dyDescent="0.3">
      <c r="A1465"/>
      <c r="B1465" s="37"/>
      <c r="D1465"/>
      <c r="E1465"/>
      <c r="F1465"/>
      <c r="G1465"/>
      <c r="H1465"/>
    </row>
    <row r="1466" spans="1:8" s="3" customFormat="1" x14ac:dyDescent="0.3">
      <c r="A1466"/>
      <c r="B1466" s="37"/>
      <c r="D1466"/>
      <c r="E1466"/>
      <c r="F1466"/>
      <c r="G1466"/>
      <c r="H1466"/>
    </row>
    <row r="1467" spans="1:8" s="3" customFormat="1" x14ac:dyDescent="0.3">
      <c r="A1467"/>
      <c r="B1467" s="37"/>
      <c r="D1467"/>
      <c r="E1467"/>
      <c r="F1467"/>
      <c r="G1467"/>
      <c r="H1467"/>
    </row>
    <row r="1468" spans="1:8" s="3" customFormat="1" x14ac:dyDescent="0.3">
      <c r="A1468"/>
      <c r="B1468" s="37"/>
      <c r="D1468"/>
      <c r="E1468"/>
      <c r="F1468"/>
      <c r="G1468"/>
      <c r="H1468"/>
    </row>
    <row r="1469" spans="1:8" s="3" customFormat="1" x14ac:dyDescent="0.3">
      <c r="A1469"/>
      <c r="B1469" s="37"/>
      <c r="D1469"/>
      <c r="E1469"/>
      <c r="F1469"/>
      <c r="G1469"/>
      <c r="H1469"/>
    </row>
    <row r="1470" spans="1:8" s="3" customFormat="1" x14ac:dyDescent="0.3">
      <c r="A1470"/>
      <c r="B1470" s="37"/>
      <c r="D1470"/>
      <c r="E1470"/>
      <c r="F1470"/>
      <c r="G1470"/>
      <c r="H1470"/>
    </row>
    <row r="1471" spans="1:8" s="3" customFormat="1" x14ac:dyDescent="0.3">
      <c r="A1471"/>
      <c r="B1471" s="37"/>
      <c r="D1471"/>
      <c r="E1471"/>
      <c r="F1471"/>
      <c r="G1471"/>
      <c r="H1471"/>
    </row>
    <row r="1472" spans="1:8" s="3" customFormat="1" x14ac:dyDescent="0.3">
      <c r="A1472"/>
      <c r="B1472" s="37"/>
      <c r="D1472"/>
      <c r="E1472"/>
      <c r="F1472"/>
      <c r="G1472"/>
      <c r="H1472"/>
    </row>
    <row r="1473" spans="1:8" s="3" customFormat="1" x14ac:dyDescent="0.3">
      <c r="A1473"/>
      <c r="B1473" s="37"/>
      <c r="D1473"/>
      <c r="E1473"/>
      <c r="F1473"/>
      <c r="G1473"/>
      <c r="H1473"/>
    </row>
    <row r="1474" spans="1:8" s="3" customFormat="1" x14ac:dyDescent="0.3">
      <c r="A1474"/>
      <c r="B1474" s="37"/>
      <c r="D1474"/>
      <c r="E1474"/>
      <c r="F1474"/>
      <c r="G1474"/>
      <c r="H1474"/>
    </row>
    <row r="1475" spans="1:8" s="3" customFormat="1" x14ac:dyDescent="0.3">
      <c r="A1475"/>
      <c r="B1475" s="37"/>
      <c r="D1475"/>
      <c r="E1475"/>
      <c r="F1475"/>
      <c r="G1475"/>
      <c r="H1475"/>
    </row>
    <row r="1476" spans="1:8" s="3" customFormat="1" x14ac:dyDescent="0.3">
      <c r="A1476"/>
      <c r="B1476" s="37"/>
      <c r="D1476"/>
      <c r="E1476"/>
      <c r="F1476"/>
      <c r="G1476"/>
      <c r="H1476"/>
    </row>
    <row r="1477" spans="1:8" s="3" customFormat="1" x14ac:dyDescent="0.3">
      <c r="A1477"/>
      <c r="B1477" s="37"/>
      <c r="D1477"/>
      <c r="E1477"/>
      <c r="F1477"/>
      <c r="G1477"/>
      <c r="H1477"/>
    </row>
    <row r="1478" spans="1:8" s="3" customFormat="1" x14ac:dyDescent="0.3">
      <c r="A1478"/>
      <c r="B1478" s="37"/>
      <c r="D1478"/>
      <c r="E1478"/>
      <c r="F1478"/>
      <c r="G1478"/>
      <c r="H1478"/>
    </row>
    <row r="1479" spans="1:8" s="3" customFormat="1" x14ac:dyDescent="0.3">
      <c r="A1479"/>
      <c r="B1479" s="37"/>
      <c r="D1479"/>
      <c r="E1479"/>
      <c r="F1479"/>
      <c r="G1479"/>
      <c r="H1479"/>
    </row>
    <row r="1480" spans="1:8" s="3" customFormat="1" x14ac:dyDescent="0.3">
      <c r="A1480"/>
      <c r="B1480" s="37"/>
      <c r="D1480"/>
      <c r="E1480"/>
      <c r="F1480"/>
      <c r="G1480"/>
      <c r="H1480"/>
    </row>
    <row r="1481" spans="1:8" s="3" customFormat="1" x14ac:dyDescent="0.3">
      <c r="A1481"/>
      <c r="B1481" s="37"/>
      <c r="D1481"/>
      <c r="E1481"/>
      <c r="F1481"/>
      <c r="G1481"/>
      <c r="H1481"/>
    </row>
    <row r="1482" spans="1:8" s="3" customFormat="1" x14ac:dyDescent="0.3">
      <c r="A1482"/>
      <c r="B1482" s="37"/>
      <c r="D1482"/>
      <c r="E1482"/>
      <c r="F1482"/>
      <c r="G1482"/>
      <c r="H1482"/>
    </row>
    <row r="1483" spans="1:8" s="3" customFormat="1" x14ac:dyDescent="0.3">
      <c r="A1483"/>
      <c r="B1483" s="37"/>
      <c r="D1483"/>
      <c r="E1483"/>
      <c r="F1483"/>
      <c r="G1483"/>
      <c r="H1483"/>
    </row>
    <row r="1484" spans="1:8" s="3" customFormat="1" x14ac:dyDescent="0.3">
      <c r="A1484"/>
      <c r="B1484" s="37"/>
      <c r="D1484"/>
      <c r="E1484"/>
      <c r="F1484"/>
      <c r="G1484"/>
      <c r="H1484"/>
    </row>
    <row r="1485" spans="1:8" s="3" customFormat="1" x14ac:dyDescent="0.3">
      <c r="A1485"/>
      <c r="B1485" s="37"/>
      <c r="D1485"/>
      <c r="E1485"/>
      <c r="F1485"/>
      <c r="G1485"/>
      <c r="H1485"/>
    </row>
    <row r="1486" spans="1:8" s="3" customFormat="1" x14ac:dyDescent="0.3">
      <c r="A1486"/>
      <c r="B1486" s="37"/>
      <c r="D1486"/>
      <c r="E1486"/>
      <c r="F1486"/>
      <c r="G1486"/>
      <c r="H1486"/>
    </row>
    <row r="1487" spans="1:8" s="3" customFormat="1" x14ac:dyDescent="0.3">
      <c r="A1487"/>
      <c r="B1487" s="37"/>
      <c r="D1487"/>
      <c r="E1487"/>
      <c r="F1487"/>
      <c r="G1487"/>
      <c r="H1487"/>
    </row>
    <row r="1488" spans="1:8" s="3" customFormat="1" x14ac:dyDescent="0.3">
      <c r="A1488"/>
      <c r="B1488" s="37"/>
      <c r="D1488"/>
      <c r="E1488"/>
      <c r="F1488"/>
      <c r="G1488"/>
      <c r="H1488"/>
    </row>
    <row r="1489" spans="1:8" s="3" customFormat="1" x14ac:dyDescent="0.3">
      <c r="A1489"/>
      <c r="B1489" s="37"/>
      <c r="D1489"/>
      <c r="E1489"/>
      <c r="F1489"/>
      <c r="G1489"/>
      <c r="H1489"/>
    </row>
    <row r="1490" spans="1:8" s="3" customFormat="1" x14ac:dyDescent="0.3">
      <c r="A1490"/>
      <c r="B1490" s="37"/>
      <c r="D1490"/>
      <c r="E1490"/>
      <c r="F1490"/>
      <c r="G1490"/>
      <c r="H1490"/>
    </row>
    <row r="1491" spans="1:8" s="3" customFormat="1" x14ac:dyDescent="0.3">
      <c r="A1491"/>
      <c r="B1491" s="37"/>
      <c r="D1491"/>
      <c r="E1491"/>
      <c r="F1491"/>
      <c r="G1491"/>
      <c r="H1491"/>
    </row>
    <row r="1492" spans="1:8" s="3" customFormat="1" x14ac:dyDescent="0.3">
      <c r="A1492"/>
      <c r="B1492" s="37"/>
      <c r="D1492"/>
      <c r="E1492"/>
      <c r="F1492"/>
      <c r="G1492"/>
      <c r="H1492"/>
    </row>
    <row r="1493" spans="1:8" s="3" customFormat="1" x14ac:dyDescent="0.3">
      <c r="A1493"/>
      <c r="B1493" s="37"/>
      <c r="D1493"/>
      <c r="E1493"/>
      <c r="F1493"/>
      <c r="G1493"/>
      <c r="H1493"/>
    </row>
    <row r="1494" spans="1:8" s="3" customFormat="1" x14ac:dyDescent="0.3">
      <c r="A1494"/>
      <c r="B1494" s="37"/>
      <c r="D1494"/>
      <c r="E1494"/>
      <c r="F1494"/>
      <c r="G1494"/>
      <c r="H1494"/>
    </row>
    <row r="1495" spans="1:8" s="3" customFormat="1" x14ac:dyDescent="0.3">
      <c r="A1495"/>
      <c r="B1495" s="37"/>
      <c r="D1495"/>
      <c r="E1495"/>
      <c r="F1495"/>
      <c r="G1495"/>
      <c r="H1495"/>
    </row>
    <row r="1496" spans="1:8" s="3" customFormat="1" x14ac:dyDescent="0.3">
      <c r="A1496"/>
      <c r="B1496" s="37"/>
      <c r="D1496"/>
      <c r="E1496"/>
      <c r="F1496"/>
      <c r="G1496"/>
      <c r="H1496"/>
    </row>
    <row r="1497" spans="1:8" s="3" customFormat="1" x14ac:dyDescent="0.3">
      <c r="A1497"/>
      <c r="B1497" s="37"/>
      <c r="D1497"/>
      <c r="E1497"/>
      <c r="F1497"/>
      <c r="G1497"/>
      <c r="H1497"/>
    </row>
    <row r="1498" spans="1:8" s="3" customFormat="1" x14ac:dyDescent="0.3">
      <c r="A1498"/>
      <c r="B1498" s="37"/>
      <c r="D1498"/>
      <c r="E1498"/>
      <c r="F1498"/>
      <c r="G1498"/>
      <c r="H1498"/>
    </row>
    <row r="1499" spans="1:8" s="3" customFormat="1" x14ac:dyDescent="0.3">
      <c r="A1499"/>
      <c r="B1499" s="37"/>
      <c r="D1499"/>
      <c r="E1499"/>
      <c r="F1499"/>
      <c r="G1499"/>
      <c r="H1499"/>
    </row>
    <row r="1500" spans="1:8" s="3" customFormat="1" x14ac:dyDescent="0.3">
      <c r="A1500"/>
      <c r="B1500" s="37"/>
      <c r="D1500"/>
      <c r="E1500"/>
      <c r="F1500"/>
      <c r="G1500"/>
      <c r="H1500"/>
    </row>
    <row r="1501" spans="1:8" s="3" customFormat="1" x14ac:dyDescent="0.3">
      <c r="A1501"/>
      <c r="B1501" s="37"/>
      <c r="D1501"/>
      <c r="E1501"/>
      <c r="F1501"/>
      <c r="G1501"/>
      <c r="H1501"/>
    </row>
    <row r="1502" spans="1:8" s="3" customFormat="1" x14ac:dyDescent="0.3">
      <c r="A1502"/>
      <c r="B1502" s="37"/>
      <c r="D1502"/>
      <c r="E1502"/>
      <c r="F1502"/>
      <c r="G1502"/>
      <c r="H1502"/>
    </row>
    <row r="1503" spans="1:8" s="3" customFormat="1" x14ac:dyDescent="0.3">
      <c r="A1503"/>
      <c r="B1503" s="37"/>
      <c r="D1503"/>
      <c r="E1503"/>
      <c r="F1503"/>
      <c r="G1503"/>
      <c r="H1503"/>
    </row>
    <row r="1504" spans="1:8" s="3" customFormat="1" x14ac:dyDescent="0.3">
      <c r="A1504"/>
      <c r="B1504" s="37"/>
      <c r="D1504"/>
      <c r="E1504"/>
      <c r="F1504"/>
      <c r="G1504"/>
      <c r="H1504"/>
    </row>
    <row r="1505" spans="1:8" s="3" customFormat="1" x14ac:dyDescent="0.3">
      <c r="A1505"/>
      <c r="B1505" s="37"/>
      <c r="D1505"/>
      <c r="E1505"/>
      <c r="F1505"/>
      <c r="G1505"/>
      <c r="H1505"/>
    </row>
    <row r="1506" spans="1:8" s="3" customFormat="1" x14ac:dyDescent="0.3">
      <c r="A1506"/>
      <c r="B1506" s="37"/>
      <c r="D1506"/>
      <c r="E1506"/>
      <c r="F1506"/>
      <c r="G1506"/>
      <c r="H1506"/>
    </row>
    <row r="1507" spans="1:8" s="3" customFormat="1" x14ac:dyDescent="0.3">
      <c r="A1507"/>
      <c r="B1507" s="37"/>
      <c r="D1507"/>
      <c r="E1507"/>
      <c r="F1507"/>
      <c r="G1507"/>
      <c r="H1507"/>
    </row>
    <row r="1508" spans="1:8" s="3" customFormat="1" x14ac:dyDescent="0.3">
      <c r="A1508"/>
      <c r="B1508" s="37"/>
      <c r="D1508"/>
      <c r="E1508"/>
      <c r="F1508"/>
      <c r="G1508"/>
      <c r="H1508"/>
    </row>
    <row r="1509" spans="1:8" s="3" customFormat="1" x14ac:dyDescent="0.3">
      <c r="A1509"/>
      <c r="B1509" s="37"/>
      <c r="D1509"/>
      <c r="E1509"/>
      <c r="F1509"/>
      <c r="G1509"/>
      <c r="H1509"/>
    </row>
    <row r="1510" spans="1:8" s="3" customFormat="1" x14ac:dyDescent="0.3">
      <c r="A1510"/>
      <c r="B1510" s="37"/>
      <c r="D1510"/>
      <c r="E1510"/>
      <c r="F1510"/>
      <c r="G1510"/>
      <c r="H1510"/>
    </row>
    <row r="1511" spans="1:8" s="3" customFormat="1" x14ac:dyDescent="0.3">
      <c r="A1511"/>
      <c r="B1511" s="37"/>
      <c r="D1511"/>
      <c r="E1511"/>
      <c r="F1511"/>
      <c r="G1511"/>
      <c r="H1511"/>
    </row>
    <row r="1512" spans="1:8" s="3" customFormat="1" x14ac:dyDescent="0.3">
      <c r="A1512"/>
      <c r="B1512" s="37"/>
      <c r="D1512"/>
      <c r="E1512"/>
      <c r="F1512"/>
      <c r="G1512"/>
      <c r="H1512"/>
    </row>
    <row r="1513" spans="1:8" s="3" customFormat="1" x14ac:dyDescent="0.3">
      <c r="A1513"/>
      <c r="B1513" s="37"/>
      <c r="D1513"/>
      <c r="E1513"/>
      <c r="F1513"/>
      <c r="G1513"/>
      <c r="H1513"/>
    </row>
    <row r="1514" spans="1:8" s="3" customFormat="1" x14ac:dyDescent="0.3">
      <c r="A1514"/>
      <c r="B1514" s="37"/>
      <c r="D1514"/>
      <c r="E1514"/>
      <c r="F1514"/>
      <c r="G1514"/>
      <c r="H1514"/>
    </row>
    <row r="1515" spans="1:8" s="3" customFormat="1" x14ac:dyDescent="0.3">
      <c r="A1515"/>
      <c r="B1515" s="37"/>
      <c r="D1515"/>
      <c r="E1515"/>
      <c r="F1515"/>
      <c r="G1515"/>
      <c r="H1515"/>
    </row>
    <row r="1516" spans="1:8" s="3" customFormat="1" x14ac:dyDescent="0.3">
      <c r="A1516"/>
      <c r="B1516" s="37"/>
      <c r="D1516"/>
      <c r="E1516"/>
      <c r="F1516"/>
      <c r="G1516"/>
      <c r="H1516"/>
    </row>
    <row r="1517" spans="1:8" s="3" customFormat="1" x14ac:dyDescent="0.3">
      <c r="A1517"/>
      <c r="B1517" s="37"/>
      <c r="D1517"/>
      <c r="E1517"/>
      <c r="F1517"/>
      <c r="G1517"/>
      <c r="H1517"/>
    </row>
    <row r="1518" spans="1:8" s="3" customFormat="1" x14ac:dyDescent="0.3">
      <c r="A1518"/>
      <c r="B1518" s="37"/>
      <c r="D1518"/>
      <c r="E1518"/>
      <c r="F1518"/>
      <c r="G1518"/>
      <c r="H1518"/>
    </row>
    <row r="1519" spans="1:8" s="3" customFormat="1" x14ac:dyDescent="0.3">
      <c r="A1519"/>
      <c r="B1519" s="37"/>
      <c r="D1519"/>
      <c r="E1519"/>
      <c r="F1519"/>
      <c r="G1519"/>
      <c r="H1519"/>
    </row>
    <row r="1520" spans="1:8" s="3" customFormat="1" x14ac:dyDescent="0.3">
      <c r="A1520"/>
      <c r="B1520" s="37"/>
      <c r="D1520"/>
      <c r="E1520"/>
      <c r="F1520"/>
      <c r="G1520"/>
      <c r="H1520"/>
    </row>
    <row r="1521" spans="1:8" s="3" customFormat="1" x14ac:dyDescent="0.3">
      <c r="A1521"/>
      <c r="B1521" s="37"/>
      <c r="D1521"/>
      <c r="E1521"/>
      <c r="F1521"/>
      <c r="G1521"/>
      <c r="H1521"/>
    </row>
    <row r="1522" spans="1:8" s="3" customFormat="1" x14ac:dyDescent="0.3">
      <c r="A1522"/>
      <c r="B1522" s="37"/>
      <c r="D1522"/>
      <c r="E1522"/>
      <c r="F1522"/>
      <c r="G1522"/>
      <c r="H1522"/>
    </row>
    <row r="1523" spans="1:8" s="3" customFormat="1" x14ac:dyDescent="0.3">
      <c r="A1523"/>
      <c r="B1523" s="37"/>
      <c r="D1523"/>
      <c r="E1523"/>
      <c r="F1523"/>
      <c r="G1523"/>
      <c r="H1523"/>
    </row>
    <row r="1524" spans="1:8" s="3" customFormat="1" x14ac:dyDescent="0.3">
      <c r="A1524"/>
      <c r="B1524" s="37"/>
      <c r="D1524"/>
      <c r="E1524"/>
      <c r="F1524"/>
      <c r="G1524"/>
      <c r="H1524"/>
    </row>
    <row r="1525" spans="1:8" s="3" customFormat="1" x14ac:dyDescent="0.3">
      <c r="A1525"/>
      <c r="B1525" s="37"/>
      <c r="D1525"/>
      <c r="E1525"/>
      <c r="F1525"/>
      <c r="G1525"/>
      <c r="H1525"/>
    </row>
    <row r="1526" spans="1:8" s="3" customFormat="1" x14ac:dyDescent="0.3">
      <c r="A1526"/>
      <c r="B1526" s="37"/>
      <c r="D1526"/>
      <c r="E1526"/>
      <c r="F1526"/>
      <c r="G1526"/>
      <c r="H1526"/>
    </row>
    <row r="1527" spans="1:8" s="3" customFormat="1" x14ac:dyDescent="0.3">
      <c r="A1527"/>
      <c r="B1527" s="37"/>
      <c r="D1527"/>
      <c r="E1527"/>
      <c r="F1527"/>
      <c r="G1527"/>
      <c r="H1527"/>
    </row>
    <row r="1528" spans="1:8" s="3" customFormat="1" x14ac:dyDescent="0.3">
      <c r="A1528"/>
      <c r="B1528" s="37"/>
      <c r="D1528"/>
      <c r="E1528"/>
      <c r="F1528"/>
      <c r="G1528"/>
      <c r="H1528"/>
    </row>
    <row r="1529" spans="1:8" s="3" customFormat="1" x14ac:dyDescent="0.3">
      <c r="A1529"/>
      <c r="B1529" s="37"/>
      <c r="D1529"/>
      <c r="E1529"/>
      <c r="F1529"/>
      <c r="G1529"/>
      <c r="H1529"/>
    </row>
    <row r="1530" spans="1:8" s="3" customFormat="1" x14ac:dyDescent="0.3">
      <c r="A1530"/>
      <c r="B1530" s="37"/>
      <c r="D1530"/>
      <c r="E1530"/>
      <c r="F1530"/>
      <c r="G1530"/>
      <c r="H1530"/>
    </row>
    <row r="1531" spans="1:8" s="3" customFormat="1" x14ac:dyDescent="0.3">
      <c r="A1531"/>
      <c r="B1531" s="37"/>
      <c r="D1531"/>
      <c r="E1531"/>
      <c r="F1531"/>
      <c r="G1531"/>
      <c r="H1531"/>
    </row>
    <row r="1532" spans="1:8" s="3" customFormat="1" x14ac:dyDescent="0.3">
      <c r="A1532"/>
      <c r="B1532" s="37"/>
      <c r="D1532"/>
      <c r="E1532"/>
      <c r="F1532"/>
      <c r="G1532"/>
      <c r="H1532"/>
    </row>
    <row r="1533" spans="1:8" s="3" customFormat="1" x14ac:dyDescent="0.3">
      <c r="A1533"/>
      <c r="B1533" s="37"/>
      <c r="D1533"/>
      <c r="E1533"/>
      <c r="F1533"/>
      <c r="G1533"/>
      <c r="H1533"/>
    </row>
    <row r="1534" spans="1:8" s="3" customFormat="1" x14ac:dyDescent="0.3">
      <c r="A1534"/>
      <c r="B1534" s="37"/>
      <c r="D1534"/>
      <c r="E1534"/>
      <c r="F1534"/>
      <c r="G1534"/>
      <c r="H1534"/>
    </row>
    <row r="1535" spans="1:8" s="3" customFormat="1" x14ac:dyDescent="0.3">
      <c r="A1535"/>
      <c r="B1535" s="37"/>
      <c r="D1535"/>
      <c r="E1535"/>
      <c r="F1535"/>
      <c r="G1535"/>
      <c r="H1535"/>
    </row>
    <row r="1536" spans="1:8" s="3" customFormat="1" x14ac:dyDescent="0.3">
      <c r="A1536"/>
      <c r="B1536" s="37"/>
      <c r="D1536"/>
      <c r="E1536"/>
      <c r="F1536"/>
      <c r="G1536"/>
      <c r="H1536"/>
    </row>
    <row r="1537" spans="1:8" s="3" customFormat="1" x14ac:dyDescent="0.3">
      <c r="A1537"/>
      <c r="B1537" s="37"/>
      <c r="D1537"/>
      <c r="E1537"/>
      <c r="F1537"/>
      <c r="G1537"/>
      <c r="H1537"/>
    </row>
    <row r="1538" spans="1:8" s="3" customFormat="1" x14ac:dyDescent="0.3">
      <c r="A1538"/>
      <c r="B1538" s="37"/>
      <c r="D1538"/>
      <c r="E1538"/>
      <c r="F1538"/>
      <c r="G1538"/>
      <c r="H1538"/>
    </row>
    <row r="1539" spans="1:8" s="3" customFormat="1" x14ac:dyDescent="0.3">
      <c r="A1539"/>
      <c r="B1539" s="37"/>
      <c r="D1539"/>
      <c r="E1539"/>
      <c r="F1539"/>
      <c r="G1539"/>
      <c r="H1539"/>
    </row>
    <row r="1540" spans="1:8" s="3" customFormat="1" x14ac:dyDescent="0.3">
      <c r="A1540"/>
      <c r="B1540" s="37"/>
      <c r="D1540"/>
      <c r="E1540"/>
      <c r="F1540"/>
      <c r="G1540"/>
      <c r="H1540"/>
    </row>
    <row r="1541" spans="1:8" s="3" customFormat="1" x14ac:dyDescent="0.3">
      <c r="A1541"/>
      <c r="B1541" s="37"/>
      <c r="D1541"/>
      <c r="E1541"/>
      <c r="F1541"/>
      <c r="G1541"/>
      <c r="H1541"/>
    </row>
    <row r="1542" spans="1:8" s="3" customFormat="1" x14ac:dyDescent="0.3">
      <c r="A1542"/>
      <c r="B1542" s="37"/>
      <c r="D1542"/>
      <c r="E1542"/>
      <c r="F1542"/>
      <c r="G1542"/>
      <c r="H1542"/>
    </row>
    <row r="1543" spans="1:8" s="3" customFormat="1" x14ac:dyDescent="0.3">
      <c r="A1543"/>
      <c r="B1543" s="37"/>
      <c r="D1543"/>
      <c r="E1543"/>
      <c r="F1543"/>
      <c r="G1543"/>
      <c r="H1543"/>
    </row>
    <row r="1544" spans="1:8" s="3" customFormat="1" x14ac:dyDescent="0.3">
      <c r="A1544"/>
      <c r="B1544" s="37"/>
      <c r="D1544"/>
      <c r="E1544"/>
      <c r="F1544"/>
      <c r="G1544"/>
      <c r="H1544"/>
    </row>
    <row r="1545" spans="1:8" s="3" customFormat="1" x14ac:dyDescent="0.3">
      <c r="A1545"/>
      <c r="B1545" s="37"/>
      <c r="D1545"/>
      <c r="E1545"/>
      <c r="F1545"/>
      <c r="G1545"/>
      <c r="H1545"/>
    </row>
    <row r="1546" spans="1:8" s="3" customFormat="1" x14ac:dyDescent="0.3">
      <c r="A1546"/>
      <c r="B1546" s="37"/>
      <c r="D1546"/>
      <c r="E1546"/>
      <c r="F1546"/>
      <c r="G1546"/>
      <c r="H1546"/>
    </row>
    <row r="1547" spans="1:8" s="3" customFormat="1" x14ac:dyDescent="0.3">
      <c r="A1547"/>
      <c r="B1547" s="37"/>
      <c r="D1547"/>
      <c r="E1547"/>
      <c r="F1547"/>
      <c r="G1547"/>
      <c r="H1547"/>
    </row>
    <row r="1548" spans="1:8" s="3" customFormat="1" x14ac:dyDescent="0.3">
      <c r="A1548"/>
      <c r="B1548" s="37"/>
      <c r="D1548"/>
      <c r="E1548"/>
      <c r="F1548"/>
      <c r="G1548"/>
      <c r="H1548"/>
    </row>
    <row r="1549" spans="1:8" s="3" customFormat="1" x14ac:dyDescent="0.3">
      <c r="A1549"/>
      <c r="B1549" s="37"/>
      <c r="D1549"/>
      <c r="E1549"/>
      <c r="F1549"/>
      <c r="G1549"/>
      <c r="H1549"/>
    </row>
    <row r="1550" spans="1:8" s="3" customFormat="1" x14ac:dyDescent="0.3">
      <c r="A1550"/>
      <c r="B1550" s="37"/>
      <c r="D1550"/>
      <c r="E1550"/>
      <c r="F1550"/>
      <c r="G1550"/>
      <c r="H1550"/>
    </row>
    <row r="1551" spans="1:8" s="3" customFormat="1" x14ac:dyDescent="0.3">
      <c r="A1551"/>
      <c r="B1551" s="37"/>
      <c r="D1551"/>
      <c r="E1551"/>
      <c r="F1551"/>
      <c r="G1551"/>
      <c r="H1551"/>
    </row>
    <row r="1552" spans="1:8" s="3" customFormat="1" x14ac:dyDescent="0.3">
      <c r="A1552"/>
      <c r="B1552" s="37"/>
      <c r="D1552"/>
      <c r="E1552"/>
      <c r="F1552"/>
      <c r="G1552"/>
      <c r="H1552"/>
    </row>
    <row r="1553" spans="1:8" s="3" customFormat="1" x14ac:dyDescent="0.3">
      <c r="A1553"/>
      <c r="B1553" s="37"/>
      <c r="D1553"/>
      <c r="E1553"/>
      <c r="F1553"/>
      <c r="G1553"/>
      <c r="H1553"/>
    </row>
    <row r="1554" spans="1:8" s="3" customFormat="1" x14ac:dyDescent="0.3">
      <c r="A1554"/>
      <c r="B1554" s="37"/>
      <c r="D1554"/>
      <c r="E1554"/>
      <c r="F1554"/>
      <c r="G1554"/>
      <c r="H1554"/>
    </row>
    <row r="1555" spans="1:8" s="3" customFormat="1" x14ac:dyDescent="0.3">
      <c r="A1555"/>
      <c r="B1555" s="37"/>
      <c r="D1555"/>
      <c r="E1555"/>
      <c r="F1555"/>
      <c r="G1555"/>
      <c r="H1555"/>
    </row>
    <row r="1556" spans="1:8" s="3" customFormat="1" x14ac:dyDescent="0.3">
      <c r="A1556"/>
      <c r="B1556" s="37"/>
      <c r="D1556"/>
      <c r="E1556"/>
      <c r="F1556"/>
      <c r="G1556"/>
      <c r="H1556"/>
    </row>
    <row r="1557" spans="1:8" s="3" customFormat="1" x14ac:dyDescent="0.3">
      <c r="A1557"/>
      <c r="B1557" s="37"/>
      <c r="D1557"/>
      <c r="E1557"/>
      <c r="F1557"/>
      <c r="G1557"/>
      <c r="H1557"/>
    </row>
    <row r="1558" spans="1:8" s="3" customFormat="1" x14ac:dyDescent="0.3">
      <c r="A1558"/>
      <c r="B1558" s="37"/>
      <c r="D1558"/>
      <c r="E1558"/>
      <c r="F1558"/>
      <c r="G1558"/>
      <c r="H1558"/>
    </row>
    <row r="1559" spans="1:8" s="3" customFormat="1" x14ac:dyDescent="0.3">
      <c r="A1559"/>
      <c r="B1559" s="37"/>
      <c r="D1559"/>
      <c r="E1559"/>
      <c r="F1559"/>
      <c r="G1559"/>
      <c r="H1559"/>
    </row>
    <row r="1560" spans="1:8" s="3" customFormat="1" x14ac:dyDescent="0.3">
      <c r="A1560"/>
      <c r="B1560" s="37"/>
      <c r="D1560"/>
      <c r="E1560"/>
      <c r="F1560"/>
      <c r="G1560"/>
      <c r="H1560"/>
    </row>
    <row r="1561" spans="1:8" s="3" customFormat="1" x14ac:dyDescent="0.3">
      <c r="A1561"/>
      <c r="B1561" s="37"/>
      <c r="D1561"/>
      <c r="E1561"/>
      <c r="F1561"/>
      <c r="G1561"/>
      <c r="H1561"/>
    </row>
    <row r="1562" spans="1:8" s="3" customFormat="1" x14ac:dyDescent="0.3">
      <c r="A1562"/>
      <c r="B1562" s="37"/>
      <c r="D1562"/>
      <c r="E1562"/>
      <c r="F1562"/>
      <c r="G1562"/>
      <c r="H1562"/>
    </row>
    <row r="1563" spans="1:8" s="3" customFormat="1" x14ac:dyDescent="0.3">
      <c r="A1563"/>
      <c r="B1563" s="37"/>
      <c r="D1563"/>
      <c r="E1563"/>
      <c r="F1563"/>
      <c r="G1563"/>
      <c r="H1563"/>
    </row>
    <row r="1564" spans="1:8" s="3" customFormat="1" x14ac:dyDescent="0.3">
      <c r="A1564"/>
      <c r="B1564" s="37"/>
      <c r="D1564"/>
      <c r="E1564"/>
      <c r="F1564"/>
      <c r="G1564"/>
      <c r="H1564"/>
    </row>
    <row r="1565" spans="1:8" s="3" customFormat="1" x14ac:dyDescent="0.3">
      <c r="A1565"/>
      <c r="B1565" s="37"/>
      <c r="D1565"/>
      <c r="E1565"/>
      <c r="F1565"/>
      <c r="G1565"/>
      <c r="H1565"/>
    </row>
    <row r="1566" spans="1:8" s="3" customFormat="1" x14ac:dyDescent="0.3">
      <c r="A1566"/>
      <c r="B1566" s="37"/>
      <c r="D1566"/>
      <c r="E1566"/>
      <c r="F1566"/>
      <c r="G1566"/>
      <c r="H1566"/>
    </row>
    <row r="1567" spans="1:8" s="3" customFormat="1" x14ac:dyDescent="0.3">
      <c r="A1567"/>
      <c r="B1567" s="37"/>
      <c r="D1567"/>
      <c r="E1567"/>
      <c r="F1567"/>
      <c r="G1567"/>
      <c r="H1567"/>
    </row>
    <row r="1568" spans="1:8" s="3" customFormat="1" x14ac:dyDescent="0.3">
      <c r="A1568"/>
      <c r="B1568" s="37"/>
      <c r="D1568"/>
      <c r="E1568"/>
      <c r="F1568"/>
      <c r="G1568"/>
      <c r="H1568"/>
    </row>
    <row r="1569" spans="1:8" s="3" customFormat="1" x14ac:dyDescent="0.3">
      <c r="A1569"/>
      <c r="B1569" s="37"/>
      <c r="D1569"/>
      <c r="E1569"/>
      <c r="F1569"/>
      <c r="G1569"/>
      <c r="H1569"/>
    </row>
    <row r="1570" spans="1:8" s="3" customFormat="1" x14ac:dyDescent="0.3">
      <c r="A1570"/>
      <c r="B1570" s="37"/>
      <c r="D1570"/>
      <c r="E1570"/>
      <c r="F1570"/>
      <c r="G1570"/>
      <c r="H1570"/>
    </row>
    <row r="1571" spans="1:8" s="3" customFormat="1" x14ac:dyDescent="0.3">
      <c r="A1571"/>
      <c r="B1571" s="37"/>
      <c r="D1571"/>
      <c r="E1571"/>
      <c r="F1571"/>
      <c r="G1571"/>
      <c r="H1571"/>
    </row>
    <row r="1572" spans="1:8" s="3" customFormat="1" x14ac:dyDescent="0.3">
      <c r="A1572"/>
      <c r="B1572" s="37"/>
      <c r="D1572"/>
      <c r="E1572"/>
      <c r="F1572"/>
      <c r="G1572"/>
      <c r="H1572"/>
    </row>
    <row r="1573" spans="1:8" s="3" customFormat="1" x14ac:dyDescent="0.3">
      <c r="A1573"/>
      <c r="B1573" s="37"/>
      <c r="D1573"/>
      <c r="E1573"/>
      <c r="F1573"/>
      <c r="G1573"/>
      <c r="H1573"/>
    </row>
    <row r="1574" spans="1:8" s="3" customFormat="1" x14ac:dyDescent="0.3">
      <c r="A1574"/>
      <c r="B1574" s="37"/>
      <c r="D1574"/>
      <c r="E1574"/>
      <c r="F1574"/>
      <c r="G1574"/>
      <c r="H1574"/>
    </row>
    <row r="1575" spans="1:8" s="3" customFormat="1" x14ac:dyDescent="0.3">
      <c r="A1575"/>
      <c r="B1575" s="37"/>
      <c r="D1575"/>
      <c r="E1575"/>
      <c r="F1575"/>
      <c r="G1575"/>
      <c r="H1575"/>
    </row>
    <row r="1576" spans="1:8" s="3" customFormat="1" x14ac:dyDescent="0.3">
      <c r="A1576"/>
      <c r="B1576" s="37"/>
      <c r="D1576"/>
      <c r="E1576"/>
      <c r="F1576"/>
      <c r="G1576"/>
      <c r="H1576"/>
    </row>
    <row r="1577" spans="1:8" s="3" customFormat="1" x14ac:dyDescent="0.3">
      <c r="A1577"/>
      <c r="B1577" s="37"/>
      <c r="D1577"/>
      <c r="E1577"/>
      <c r="F1577"/>
      <c r="G1577"/>
      <c r="H1577"/>
    </row>
    <row r="1578" spans="1:8" s="3" customFormat="1" x14ac:dyDescent="0.3">
      <c r="A1578"/>
      <c r="B1578" s="37"/>
      <c r="D1578"/>
      <c r="E1578"/>
      <c r="F1578"/>
      <c r="G1578"/>
      <c r="H1578"/>
    </row>
    <row r="1579" spans="1:8" s="3" customFormat="1" x14ac:dyDescent="0.3">
      <c r="A1579"/>
      <c r="B1579" s="37"/>
      <c r="D1579"/>
      <c r="E1579"/>
      <c r="F1579"/>
      <c r="G1579"/>
      <c r="H1579"/>
    </row>
    <row r="1580" spans="1:8" s="3" customFormat="1" x14ac:dyDescent="0.3">
      <c r="A1580"/>
      <c r="B1580" s="37"/>
      <c r="D1580"/>
      <c r="E1580"/>
      <c r="F1580"/>
      <c r="G1580"/>
      <c r="H1580"/>
    </row>
    <row r="1581" spans="1:8" s="3" customFormat="1" x14ac:dyDescent="0.3">
      <c r="A1581"/>
      <c r="B1581" s="37"/>
      <c r="D1581"/>
      <c r="E1581"/>
      <c r="F1581"/>
      <c r="G1581"/>
      <c r="H1581"/>
    </row>
    <row r="1582" spans="1:8" s="3" customFormat="1" x14ac:dyDescent="0.3">
      <c r="A1582"/>
      <c r="B1582" s="37"/>
      <c r="D1582"/>
      <c r="E1582"/>
      <c r="F1582"/>
      <c r="G1582"/>
      <c r="H1582"/>
    </row>
    <row r="1583" spans="1:8" s="3" customFormat="1" x14ac:dyDescent="0.3">
      <c r="A1583"/>
      <c r="B1583" s="37"/>
      <c r="D1583"/>
      <c r="E1583"/>
      <c r="F1583"/>
      <c r="G1583"/>
      <c r="H1583"/>
    </row>
    <row r="1584" spans="1:8" s="3" customFormat="1" x14ac:dyDescent="0.3">
      <c r="A1584"/>
      <c r="B1584" s="37"/>
      <c r="D1584"/>
      <c r="E1584"/>
      <c r="F1584"/>
      <c r="G1584"/>
      <c r="H1584"/>
    </row>
    <row r="1585" spans="1:8" s="3" customFormat="1" x14ac:dyDescent="0.3">
      <c r="A1585"/>
      <c r="B1585" s="37"/>
      <c r="D1585"/>
      <c r="E1585"/>
      <c r="F1585"/>
      <c r="G1585"/>
      <c r="H1585"/>
    </row>
    <row r="1586" spans="1:8" s="3" customFormat="1" x14ac:dyDescent="0.3">
      <c r="A1586"/>
      <c r="B1586" s="37"/>
      <c r="D1586"/>
      <c r="E1586"/>
      <c r="F1586"/>
      <c r="G1586"/>
      <c r="H1586"/>
    </row>
    <row r="1587" spans="1:8" s="3" customFormat="1" x14ac:dyDescent="0.3">
      <c r="A1587"/>
      <c r="B1587" s="37"/>
      <c r="D1587"/>
      <c r="E1587"/>
      <c r="F1587"/>
      <c r="G1587"/>
      <c r="H1587"/>
    </row>
    <row r="1588" spans="1:8" s="3" customFormat="1" x14ac:dyDescent="0.3">
      <c r="A1588"/>
      <c r="B1588" s="37"/>
      <c r="D1588"/>
      <c r="E1588"/>
      <c r="F1588"/>
      <c r="G1588"/>
      <c r="H1588"/>
    </row>
    <row r="1589" spans="1:8" s="3" customFormat="1" x14ac:dyDescent="0.3">
      <c r="A1589"/>
      <c r="B1589" s="37"/>
      <c r="D1589"/>
      <c r="E1589"/>
      <c r="F1589"/>
      <c r="G1589"/>
      <c r="H1589"/>
    </row>
    <row r="1590" spans="1:8" s="3" customFormat="1" x14ac:dyDescent="0.3">
      <c r="A1590"/>
      <c r="B1590" s="37"/>
      <c r="D1590"/>
      <c r="E1590"/>
      <c r="F1590"/>
      <c r="G1590"/>
      <c r="H1590"/>
    </row>
    <row r="1591" spans="1:8" s="3" customFormat="1" x14ac:dyDescent="0.3">
      <c r="A1591"/>
      <c r="B1591" s="37"/>
      <c r="D1591"/>
      <c r="E1591"/>
      <c r="F1591"/>
      <c r="G1591"/>
      <c r="H1591"/>
    </row>
    <row r="1592" spans="1:8" s="3" customFormat="1" x14ac:dyDescent="0.3">
      <c r="A1592"/>
      <c r="B1592" s="37"/>
      <c r="D1592"/>
      <c r="E1592"/>
      <c r="F1592"/>
      <c r="G1592"/>
      <c r="H1592"/>
    </row>
    <row r="1593" spans="1:8" s="3" customFormat="1" x14ac:dyDescent="0.3">
      <c r="A1593"/>
      <c r="B1593" s="37"/>
      <c r="D1593"/>
      <c r="E1593"/>
      <c r="F1593"/>
      <c r="G1593"/>
      <c r="H1593"/>
    </row>
    <row r="1594" spans="1:8" s="3" customFormat="1" x14ac:dyDescent="0.3">
      <c r="A1594"/>
      <c r="B1594" s="37"/>
      <c r="D1594"/>
      <c r="E1594"/>
      <c r="F1594"/>
      <c r="G1594"/>
      <c r="H1594"/>
    </row>
    <row r="1595" spans="1:8" s="3" customFormat="1" x14ac:dyDescent="0.3">
      <c r="A1595"/>
      <c r="B1595" s="37"/>
      <c r="D1595"/>
      <c r="E1595"/>
      <c r="F1595"/>
      <c r="G1595"/>
      <c r="H1595"/>
    </row>
    <row r="1596" spans="1:8" s="3" customFormat="1" x14ac:dyDescent="0.3">
      <c r="A1596"/>
      <c r="B1596" s="37"/>
      <c r="D1596"/>
      <c r="E1596"/>
      <c r="F1596"/>
      <c r="G1596"/>
      <c r="H1596"/>
    </row>
    <row r="1597" spans="1:8" s="3" customFormat="1" x14ac:dyDescent="0.3">
      <c r="A1597"/>
      <c r="B1597" s="37"/>
      <c r="D1597"/>
      <c r="E1597"/>
      <c r="F1597"/>
      <c r="G1597"/>
      <c r="H1597"/>
    </row>
    <row r="1598" spans="1:8" s="3" customFormat="1" x14ac:dyDescent="0.3">
      <c r="A1598"/>
      <c r="B1598" s="37"/>
      <c r="D1598"/>
      <c r="E1598"/>
      <c r="F1598"/>
      <c r="G1598"/>
      <c r="H1598"/>
    </row>
    <row r="1599" spans="1:8" s="3" customFormat="1" x14ac:dyDescent="0.3">
      <c r="A1599"/>
      <c r="B1599" s="37"/>
      <c r="D1599"/>
      <c r="E1599"/>
      <c r="F1599"/>
      <c r="G1599"/>
      <c r="H1599"/>
    </row>
    <row r="1600" spans="1:8" s="3" customFormat="1" x14ac:dyDescent="0.3">
      <c r="A1600"/>
      <c r="B1600" s="37"/>
      <c r="D1600"/>
      <c r="E1600"/>
      <c r="F1600"/>
      <c r="G1600"/>
      <c r="H1600"/>
    </row>
    <row r="1601" spans="1:8" s="3" customFormat="1" x14ac:dyDescent="0.3">
      <c r="A1601"/>
      <c r="B1601" s="37"/>
      <c r="D1601"/>
      <c r="E1601"/>
      <c r="F1601"/>
      <c r="G1601"/>
      <c r="H1601"/>
    </row>
    <row r="1602" spans="1:8" s="3" customFormat="1" x14ac:dyDescent="0.3">
      <c r="A1602"/>
      <c r="B1602" s="37"/>
      <c r="D1602"/>
      <c r="E1602"/>
      <c r="F1602"/>
      <c r="G1602"/>
      <c r="H1602"/>
    </row>
    <row r="1603" spans="1:8" s="3" customFormat="1" x14ac:dyDescent="0.3">
      <c r="A1603"/>
      <c r="B1603" s="37"/>
      <c r="D1603"/>
      <c r="E1603"/>
      <c r="F1603"/>
      <c r="G1603"/>
      <c r="H1603"/>
    </row>
    <row r="1604" spans="1:8" s="3" customFormat="1" x14ac:dyDescent="0.3">
      <c r="A1604"/>
      <c r="B1604" s="37"/>
      <c r="D1604"/>
      <c r="E1604"/>
      <c r="F1604"/>
      <c r="G1604"/>
      <c r="H1604"/>
    </row>
    <row r="1605" spans="1:8" s="3" customFormat="1" x14ac:dyDescent="0.3">
      <c r="A1605"/>
      <c r="B1605" s="37"/>
      <c r="D1605"/>
      <c r="E1605"/>
      <c r="F1605"/>
      <c r="G1605"/>
      <c r="H1605"/>
    </row>
    <row r="1606" spans="1:8" s="3" customFormat="1" x14ac:dyDescent="0.3">
      <c r="A1606"/>
      <c r="B1606" s="37"/>
      <c r="D1606"/>
      <c r="E1606"/>
      <c r="F1606"/>
      <c r="G1606"/>
      <c r="H1606"/>
    </row>
    <row r="1607" spans="1:8" s="3" customFormat="1" x14ac:dyDescent="0.3">
      <c r="A1607"/>
      <c r="B1607" s="37"/>
      <c r="D1607"/>
      <c r="E1607"/>
      <c r="F1607"/>
      <c r="G1607"/>
      <c r="H1607"/>
    </row>
    <row r="1608" spans="1:8" s="3" customFormat="1" x14ac:dyDescent="0.3">
      <c r="A1608"/>
      <c r="B1608" s="37"/>
      <c r="D1608"/>
      <c r="E1608"/>
      <c r="F1608"/>
      <c r="G1608"/>
      <c r="H1608"/>
    </row>
    <row r="1609" spans="1:8" s="3" customFormat="1" x14ac:dyDescent="0.3">
      <c r="A1609"/>
      <c r="B1609" s="37"/>
      <c r="D1609"/>
      <c r="E1609"/>
      <c r="F1609"/>
      <c r="G1609"/>
      <c r="H1609"/>
    </row>
    <row r="1610" spans="1:8" s="3" customFormat="1" x14ac:dyDescent="0.3">
      <c r="A1610"/>
      <c r="B1610" s="37"/>
      <c r="D1610"/>
      <c r="E1610"/>
      <c r="F1610"/>
      <c r="G1610"/>
      <c r="H1610"/>
    </row>
    <row r="1611" spans="1:8" s="3" customFormat="1" x14ac:dyDescent="0.3">
      <c r="A1611"/>
      <c r="B1611" s="37"/>
      <c r="D1611"/>
      <c r="E1611"/>
      <c r="F1611"/>
      <c r="G1611"/>
      <c r="H1611"/>
    </row>
    <row r="1612" spans="1:8" s="3" customFormat="1" x14ac:dyDescent="0.3">
      <c r="A1612"/>
      <c r="B1612" s="37"/>
      <c r="D1612"/>
      <c r="E1612"/>
      <c r="F1612"/>
      <c r="G1612"/>
      <c r="H1612"/>
    </row>
    <row r="1613" spans="1:8" s="3" customFormat="1" x14ac:dyDescent="0.3">
      <c r="A1613"/>
      <c r="B1613" s="37"/>
      <c r="D1613"/>
      <c r="E1613"/>
      <c r="F1613"/>
      <c r="G1613"/>
      <c r="H1613"/>
    </row>
    <row r="1614" spans="1:8" s="3" customFormat="1" x14ac:dyDescent="0.3">
      <c r="A1614"/>
      <c r="B1614" s="37"/>
      <c r="D1614"/>
      <c r="E1614"/>
      <c r="F1614"/>
      <c r="G1614"/>
      <c r="H1614"/>
    </row>
    <row r="1615" spans="1:8" s="3" customFormat="1" x14ac:dyDescent="0.3">
      <c r="A1615"/>
      <c r="B1615" s="37"/>
      <c r="D1615"/>
      <c r="E1615"/>
      <c r="F1615"/>
      <c r="G1615"/>
      <c r="H1615"/>
    </row>
    <row r="1616" spans="1:8" s="3" customFormat="1" x14ac:dyDescent="0.3">
      <c r="A1616"/>
      <c r="B1616" s="37"/>
      <c r="D1616"/>
      <c r="E1616"/>
      <c r="F1616"/>
      <c r="G1616"/>
      <c r="H1616"/>
    </row>
    <row r="1617" spans="1:8" s="3" customFormat="1" x14ac:dyDescent="0.3">
      <c r="A1617"/>
      <c r="B1617" s="37"/>
      <c r="D1617"/>
      <c r="E1617"/>
      <c r="F1617"/>
      <c r="G1617"/>
      <c r="H1617"/>
    </row>
    <row r="1618" spans="1:8" s="3" customFormat="1" x14ac:dyDescent="0.3">
      <c r="A1618"/>
      <c r="B1618" s="37"/>
      <c r="D1618"/>
      <c r="E1618"/>
      <c r="F1618"/>
      <c r="G1618"/>
      <c r="H1618"/>
    </row>
    <row r="1619" spans="1:8" s="3" customFormat="1" x14ac:dyDescent="0.3">
      <c r="A1619"/>
      <c r="B1619" s="37"/>
      <c r="D1619"/>
      <c r="E1619"/>
      <c r="F1619"/>
      <c r="G1619"/>
      <c r="H1619"/>
    </row>
    <row r="1620" spans="1:8" s="3" customFormat="1" x14ac:dyDescent="0.3">
      <c r="A1620"/>
      <c r="B1620" s="37"/>
      <c r="D1620"/>
      <c r="E1620"/>
      <c r="F1620"/>
      <c r="G1620"/>
      <c r="H1620"/>
    </row>
    <row r="1621" spans="1:8" s="3" customFormat="1" x14ac:dyDescent="0.3">
      <c r="A1621"/>
      <c r="B1621" s="37"/>
      <c r="D1621"/>
      <c r="E1621"/>
      <c r="F1621"/>
      <c r="G1621"/>
      <c r="H1621"/>
    </row>
    <row r="1622" spans="1:8" s="3" customFormat="1" x14ac:dyDescent="0.3">
      <c r="A1622"/>
      <c r="B1622" s="37"/>
      <c r="D1622"/>
      <c r="E1622"/>
      <c r="F1622"/>
      <c r="G1622"/>
      <c r="H1622"/>
    </row>
    <row r="1623" spans="1:8" s="3" customFormat="1" x14ac:dyDescent="0.3">
      <c r="A1623"/>
      <c r="B1623" s="37"/>
      <c r="D1623"/>
      <c r="E1623"/>
      <c r="F1623"/>
      <c r="G1623"/>
      <c r="H1623"/>
    </row>
    <row r="1624" spans="1:8" s="3" customFormat="1" x14ac:dyDescent="0.3">
      <c r="A1624"/>
      <c r="B1624" s="37"/>
      <c r="D1624"/>
      <c r="E1624"/>
      <c r="F1624"/>
      <c r="G1624"/>
      <c r="H1624"/>
    </row>
    <row r="1625" spans="1:8" s="3" customFormat="1" x14ac:dyDescent="0.3">
      <c r="A1625"/>
      <c r="B1625" s="37"/>
      <c r="D1625"/>
      <c r="E1625"/>
      <c r="F1625"/>
      <c r="G1625"/>
      <c r="H1625"/>
    </row>
    <row r="1626" spans="1:8" s="3" customFormat="1" x14ac:dyDescent="0.3">
      <c r="A1626"/>
      <c r="B1626" s="37"/>
      <c r="D1626"/>
      <c r="E1626"/>
      <c r="F1626"/>
      <c r="G1626"/>
      <c r="H1626"/>
    </row>
    <row r="1627" spans="1:8" s="3" customFormat="1" x14ac:dyDescent="0.3">
      <c r="A1627"/>
      <c r="B1627" s="37"/>
      <c r="D1627"/>
      <c r="E1627"/>
      <c r="F1627"/>
      <c r="G1627"/>
      <c r="H1627"/>
    </row>
    <row r="1628" spans="1:8" s="3" customFormat="1" x14ac:dyDescent="0.3">
      <c r="A1628"/>
      <c r="B1628" s="37"/>
      <c r="D1628"/>
      <c r="E1628"/>
      <c r="F1628"/>
      <c r="G1628"/>
      <c r="H1628"/>
    </row>
    <row r="1629" spans="1:8" s="3" customFormat="1" x14ac:dyDescent="0.3">
      <c r="A1629"/>
      <c r="B1629" s="37"/>
      <c r="D1629"/>
      <c r="E1629"/>
      <c r="F1629"/>
      <c r="G1629"/>
      <c r="H1629"/>
    </row>
    <row r="1630" spans="1:8" s="3" customFormat="1" x14ac:dyDescent="0.3">
      <c r="A1630"/>
      <c r="B1630" s="37"/>
      <c r="D1630"/>
      <c r="E1630"/>
      <c r="F1630"/>
      <c r="G1630"/>
      <c r="H1630"/>
    </row>
    <row r="1631" spans="1:8" s="3" customFormat="1" x14ac:dyDescent="0.3">
      <c r="A1631"/>
      <c r="B1631" s="37"/>
      <c r="D1631"/>
      <c r="E1631"/>
      <c r="F1631"/>
      <c r="G1631"/>
      <c r="H1631"/>
    </row>
    <row r="1632" spans="1:8" s="3" customFormat="1" x14ac:dyDescent="0.3">
      <c r="A1632"/>
      <c r="B1632" s="37"/>
      <c r="D1632"/>
      <c r="E1632"/>
      <c r="F1632"/>
      <c r="G1632"/>
      <c r="H1632"/>
    </row>
    <row r="1633" spans="1:8" s="3" customFormat="1" x14ac:dyDescent="0.3">
      <c r="A1633"/>
      <c r="B1633" s="37"/>
      <c r="D1633"/>
      <c r="E1633"/>
      <c r="F1633"/>
      <c r="G1633"/>
      <c r="H1633"/>
    </row>
    <row r="1634" spans="1:8" s="3" customFormat="1" x14ac:dyDescent="0.3">
      <c r="A1634"/>
      <c r="B1634" s="37"/>
      <c r="D1634"/>
      <c r="E1634"/>
      <c r="F1634"/>
      <c r="G1634"/>
      <c r="H1634"/>
    </row>
    <row r="1635" spans="1:8" s="3" customFormat="1" x14ac:dyDescent="0.3">
      <c r="A1635"/>
      <c r="B1635" s="37"/>
      <c r="D1635"/>
      <c r="E1635"/>
      <c r="F1635"/>
      <c r="G1635"/>
      <c r="H1635"/>
    </row>
    <row r="1636" spans="1:8" s="3" customFormat="1" x14ac:dyDescent="0.3">
      <c r="A1636"/>
      <c r="B1636" s="37"/>
      <c r="D1636"/>
      <c r="E1636"/>
      <c r="F1636"/>
      <c r="G1636"/>
      <c r="H1636"/>
    </row>
    <row r="1637" spans="1:8" s="3" customFormat="1" x14ac:dyDescent="0.3">
      <c r="A1637"/>
      <c r="B1637" s="37"/>
      <c r="D1637"/>
      <c r="E1637"/>
      <c r="F1637"/>
      <c r="G1637"/>
      <c r="H1637"/>
    </row>
    <row r="1638" spans="1:8" s="3" customFormat="1" x14ac:dyDescent="0.3">
      <c r="A1638"/>
      <c r="B1638" s="37"/>
      <c r="D1638"/>
      <c r="E1638"/>
      <c r="F1638"/>
      <c r="G1638"/>
      <c r="H1638"/>
    </row>
    <row r="1639" spans="1:8" s="3" customFormat="1" x14ac:dyDescent="0.3">
      <c r="A1639"/>
      <c r="B1639" s="37"/>
      <c r="D1639"/>
      <c r="E1639"/>
      <c r="F1639"/>
      <c r="G1639"/>
      <c r="H1639"/>
    </row>
    <row r="1640" spans="1:8" s="3" customFormat="1" x14ac:dyDescent="0.3">
      <c r="A1640"/>
      <c r="B1640" s="37"/>
      <c r="D1640"/>
      <c r="E1640"/>
      <c r="F1640"/>
      <c r="G1640"/>
      <c r="H1640"/>
    </row>
    <row r="1641" spans="1:8" s="3" customFormat="1" x14ac:dyDescent="0.3">
      <c r="A1641"/>
      <c r="B1641" s="37"/>
      <c r="D1641"/>
      <c r="E1641"/>
      <c r="F1641"/>
      <c r="G1641"/>
      <c r="H1641"/>
    </row>
    <row r="1642" spans="1:8" s="3" customFormat="1" x14ac:dyDescent="0.3">
      <c r="A1642"/>
      <c r="B1642" s="37"/>
      <c r="D1642"/>
      <c r="E1642"/>
      <c r="F1642"/>
      <c r="G1642"/>
      <c r="H1642"/>
    </row>
    <row r="1643" spans="1:8" s="3" customFormat="1" x14ac:dyDescent="0.3">
      <c r="A1643"/>
      <c r="B1643" s="37"/>
      <c r="D1643"/>
      <c r="E1643"/>
      <c r="F1643"/>
      <c r="G1643"/>
      <c r="H1643"/>
    </row>
    <row r="1644" spans="1:8" s="3" customFormat="1" x14ac:dyDescent="0.3">
      <c r="A1644"/>
      <c r="B1644" s="37"/>
      <c r="D1644"/>
      <c r="E1644"/>
      <c r="F1644"/>
      <c r="G1644"/>
      <c r="H1644"/>
    </row>
    <row r="1645" spans="1:8" s="3" customFormat="1" x14ac:dyDescent="0.3">
      <c r="A1645"/>
      <c r="B1645" s="37"/>
      <c r="D1645"/>
      <c r="E1645"/>
      <c r="F1645"/>
      <c r="G1645"/>
      <c r="H1645"/>
    </row>
    <row r="1646" spans="1:8" s="3" customFormat="1" x14ac:dyDescent="0.3">
      <c r="A1646"/>
      <c r="B1646" s="37"/>
      <c r="D1646"/>
      <c r="E1646"/>
      <c r="F1646"/>
      <c r="G1646"/>
      <c r="H1646"/>
    </row>
    <row r="1647" spans="1:8" s="3" customFormat="1" x14ac:dyDescent="0.3">
      <c r="A1647"/>
      <c r="B1647" s="37"/>
      <c r="D1647"/>
      <c r="E1647"/>
      <c r="F1647"/>
      <c r="G1647"/>
      <c r="H1647"/>
    </row>
    <row r="1648" spans="1:8" s="3" customFormat="1" x14ac:dyDescent="0.3">
      <c r="A1648"/>
      <c r="B1648" s="37"/>
      <c r="D1648"/>
      <c r="E1648"/>
      <c r="F1648"/>
      <c r="G1648"/>
      <c r="H1648"/>
    </row>
    <row r="1649" spans="1:8" s="3" customFormat="1" x14ac:dyDescent="0.3">
      <c r="A1649"/>
      <c r="B1649" s="37"/>
      <c r="D1649"/>
      <c r="E1649"/>
      <c r="F1649"/>
      <c r="G1649"/>
      <c r="H1649"/>
    </row>
    <row r="1650" spans="1:8" s="3" customFormat="1" x14ac:dyDescent="0.3">
      <c r="A1650"/>
      <c r="B1650" s="37"/>
      <c r="D1650"/>
      <c r="E1650"/>
      <c r="F1650"/>
      <c r="G1650"/>
      <c r="H1650"/>
    </row>
    <row r="1651" spans="1:8" s="3" customFormat="1" x14ac:dyDescent="0.3">
      <c r="A1651"/>
      <c r="B1651" s="37"/>
      <c r="D1651"/>
      <c r="E1651"/>
      <c r="F1651"/>
      <c r="G1651"/>
      <c r="H1651"/>
    </row>
    <row r="1652" spans="1:8" s="3" customFormat="1" x14ac:dyDescent="0.3">
      <c r="A1652"/>
      <c r="B1652" s="37"/>
      <c r="D1652"/>
      <c r="E1652"/>
      <c r="F1652"/>
      <c r="G1652"/>
      <c r="H1652"/>
    </row>
    <row r="1653" spans="1:8" s="3" customFormat="1" x14ac:dyDescent="0.3">
      <c r="A1653"/>
      <c r="B1653" s="37"/>
      <c r="D1653"/>
      <c r="E1653"/>
      <c r="F1653"/>
      <c r="G1653"/>
      <c r="H1653"/>
    </row>
    <row r="1654" spans="1:8" s="3" customFormat="1" x14ac:dyDescent="0.3">
      <c r="A1654"/>
      <c r="B1654" s="37"/>
      <c r="D1654"/>
      <c r="E1654"/>
      <c r="F1654"/>
      <c r="G1654"/>
      <c r="H1654"/>
    </row>
    <row r="1655" spans="1:8" s="3" customFormat="1" x14ac:dyDescent="0.3">
      <c r="A1655"/>
      <c r="B1655" s="37"/>
      <c r="D1655"/>
      <c r="E1655"/>
      <c r="F1655"/>
      <c r="G1655"/>
      <c r="H1655"/>
    </row>
    <row r="1656" spans="1:8" s="3" customFormat="1" x14ac:dyDescent="0.3">
      <c r="A1656"/>
      <c r="B1656" s="37"/>
      <c r="D1656"/>
      <c r="E1656"/>
      <c r="F1656"/>
      <c r="G1656"/>
      <c r="H1656"/>
    </row>
    <row r="1657" spans="1:8" s="3" customFormat="1" x14ac:dyDescent="0.3">
      <c r="A1657"/>
      <c r="B1657" s="37"/>
      <c r="D1657"/>
      <c r="E1657"/>
      <c r="F1657"/>
      <c r="G1657"/>
      <c r="H1657"/>
    </row>
    <row r="1658" spans="1:8" s="3" customFormat="1" x14ac:dyDescent="0.3">
      <c r="A1658"/>
      <c r="B1658" s="37"/>
      <c r="D1658"/>
      <c r="E1658"/>
      <c r="F1658"/>
      <c r="G1658"/>
      <c r="H1658"/>
    </row>
    <row r="1659" spans="1:8" s="3" customFormat="1" x14ac:dyDescent="0.3">
      <c r="A1659"/>
      <c r="B1659" s="37"/>
      <c r="D1659"/>
      <c r="E1659"/>
      <c r="F1659"/>
      <c r="G1659"/>
      <c r="H1659"/>
    </row>
    <row r="1660" spans="1:8" s="3" customFormat="1" x14ac:dyDescent="0.3">
      <c r="A1660"/>
      <c r="B1660" s="37"/>
      <c r="D1660"/>
      <c r="E1660"/>
      <c r="F1660"/>
      <c r="G1660"/>
      <c r="H1660"/>
    </row>
    <row r="1661" spans="1:8" s="3" customFormat="1" x14ac:dyDescent="0.3">
      <c r="A1661"/>
      <c r="B1661" s="37"/>
      <c r="D1661"/>
      <c r="E1661"/>
      <c r="F1661"/>
      <c r="G1661"/>
      <c r="H1661"/>
    </row>
    <row r="1662" spans="1:8" s="3" customFormat="1" x14ac:dyDescent="0.3">
      <c r="A1662"/>
      <c r="B1662" s="37"/>
      <c r="D1662"/>
      <c r="E1662"/>
      <c r="F1662"/>
      <c r="G1662"/>
      <c r="H1662"/>
    </row>
    <row r="1663" spans="1:8" s="3" customFormat="1" x14ac:dyDescent="0.3">
      <c r="A1663"/>
      <c r="B1663" s="37"/>
      <c r="D1663"/>
      <c r="E1663"/>
      <c r="F1663"/>
      <c r="G1663"/>
      <c r="H1663"/>
    </row>
    <row r="1664" spans="1:8" s="3" customFormat="1" x14ac:dyDescent="0.3">
      <c r="A1664"/>
      <c r="B1664" s="37"/>
      <c r="D1664"/>
      <c r="E1664"/>
      <c r="F1664"/>
      <c r="G1664"/>
      <c r="H1664"/>
    </row>
    <row r="1665" spans="1:8" s="3" customFormat="1" x14ac:dyDescent="0.3">
      <c r="A1665"/>
      <c r="B1665" s="37"/>
      <c r="D1665"/>
      <c r="E1665"/>
      <c r="F1665"/>
      <c r="G1665"/>
      <c r="H1665"/>
    </row>
    <row r="1666" spans="1:8" s="3" customFormat="1" x14ac:dyDescent="0.3">
      <c r="A1666"/>
      <c r="B1666" s="37"/>
      <c r="D1666"/>
      <c r="E1666"/>
      <c r="F1666"/>
      <c r="G1666"/>
      <c r="H1666"/>
    </row>
    <row r="1667" spans="1:8" s="3" customFormat="1" x14ac:dyDescent="0.3">
      <c r="A1667"/>
      <c r="B1667" s="37"/>
      <c r="D1667"/>
      <c r="E1667"/>
      <c r="F1667"/>
      <c r="G1667"/>
      <c r="H1667"/>
    </row>
    <row r="1668" spans="1:8" s="3" customFormat="1" x14ac:dyDescent="0.3">
      <c r="A1668"/>
      <c r="B1668" s="37"/>
      <c r="D1668"/>
      <c r="E1668"/>
      <c r="F1668"/>
      <c r="G1668"/>
      <c r="H1668"/>
    </row>
    <row r="1669" spans="1:8" s="3" customFormat="1" x14ac:dyDescent="0.3">
      <c r="A1669"/>
      <c r="B1669" s="37"/>
      <c r="D1669"/>
      <c r="E1669"/>
      <c r="F1669"/>
      <c r="G1669"/>
      <c r="H1669"/>
    </row>
    <row r="1670" spans="1:8" s="3" customFormat="1" x14ac:dyDescent="0.3">
      <c r="A1670"/>
      <c r="B1670" s="37"/>
      <c r="D1670"/>
      <c r="E1670"/>
      <c r="F1670"/>
      <c r="G1670"/>
      <c r="H1670"/>
    </row>
    <row r="1671" spans="1:8" s="3" customFormat="1" x14ac:dyDescent="0.3">
      <c r="A1671"/>
      <c r="B1671" s="37"/>
      <c r="D1671"/>
      <c r="E1671"/>
      <c r="F1671"/>
      <c r="G1671"/>
      <c r="H1671"/>
    </row>
    <row r="1672" spans="1:8" s="3" customFormat="1" x14ac:dyDescent="0.3">
      <c r="A1672"/>
      <c r="B1672" s="37"/>
      <c r="D1672"/>
      <c r="E1672"/>
      <c r="F1672"/>
      <c r="G1672"/>
      <c r="H1672"/>
    </row>
    <row r="1673" spans="1:8" s="3" customFormat="1" x14ac:dyDescent="0.3">
      <c r="A1673"/>
      <c r="B1673" s="37"/>
      <c r="D1673"/>
      <c r="E1673"/>
      <c r="F1673"/>
      <c r="G1673"/>
      <c r="H1673"/>
    </row>
    <row r="1674" spans="1:8" s="3" customFormat="1" x14ac:dyDescent="0.3">
      <c r="A1674"/>
      <c r="B1674" s="37"/>
      <c r="D1674"/>
      <c r="E1674"/>
      <c r="F1674"/>
      <c r="G1674"/>
      <c r="H1674"/>
    </row>
    <row r="1675" spans="1:8" s="3" customFormat="1" x14ac:dyDescent="0.3">
      <c r="A1675"/>
      <c r="B1675" s="37"/>
      <c r="D1675"/>
      <c r="E1675"/>
      <c r="F1675"/>
      <c r="G1675"/>
      <c r="H1675"/>
    </row>
    <row r="1676" spans="1:8" s="3" customFormat="1" x14ac:dyDescent="0.3">
      <c r="A1676"/>
      <c r="B1676" s="37"/>
      <c r="D1676"/>
      <c r="E1676"/>
      <c r="F1676"/>
      <c r="G1676"/>
      <c r="H1676"/>
    </row>
    <row r="1677" spans="1:8" s="3" customFormat="1" x14ac:dyDescent="0.3">
      <c r="A1677"/>
      <c r="B1677" s="37"/>
      <c r="D1677"/>
      <c r="E1677"/>
      <c r="F1677"/>
      <c r="G1677"/>
      <c r="H1677"/>
    </row>
    <row r="1678" spans="1:8" s="3" customFormat="1" x14ac:dyDescent="0.3">
      <c r="A1678"/>
      <c r="B1678" s="37"/>
      <c r="D1678"/>
      <c r="E1678"/>
      <c r="F1678"/>
      <c r="G1678"/>
      <c r="H1678"/>
    </row>
    <row r="1679" spans="1:8" s="3" customFormat="1" x14ac:dyDescent="0.3">
      <c r="A1679"/>
      <c r="B1679" s="37"/>
      <c r="D1679"/>
      <c r="E1679"/>
      <c r="F1679"/>
      <c r="G1679"/>
      <c r="H1679"/>
    </row>
    <row r="1680" spans="1:8" s="3" customFormat="1" x14ac:dyDescent="0.3">
      <c r="A1680"/>
      <c r="B1680" s="37"/>
      <c r="D1680"/>
      <c r="E1680"/>
      <c r="F1680"/>
      <c r="G1680"/>
      <c r="H1680"/>
    </row>
    <row r="1681" spans="1:8" s="3" customFormat="1" x14ac:dyDescent="0.3">
      <c r="A1681"/>
      <c r="B1681" s="37"/>
      <c r="D1681"/>
      <c r="E1681"/>
      <c r="F1681"/>
      <c r="G1681"/>
      <c r="H1681"/>
    </row>
    <row r="1682" spans="1:8" s="3" customFormat="1" x14ac:dyDescent="0.3">
      <c r="A1682"/>
      <c r="B1682" s="37"/>
      <c r="D1682"/>
      <c r="E1682"/>
      <c r="F1682"/>
      <c r="G1682"/>
      <c r="H1682"/>
    </row>
    <row r="1683" spans="1:8" s="3" customFormat="1" x14ac:dyDescent="0.3">
      <c r="A1683"/>
      <c r="B1683" s="37"/>
      <c r="D1683"/>
      <c r="E1683"/>
      <c r="F1683"/>
      <c r="G1683"/>
      <c r="H1683"/>
    </row>
    <row r="1684" spans="1:8" s="3" customFormat="1" x14ac:dyDescent="0.3">
      <c r="A1684"/>
      <c r="B1684" s="37"/>
      <c r="D1684"/>
      <c r="E1684"/>
      <c r="F1684"/>
      <c r="G1684"/>
      <c r="H1684"/>
    </row>
    <row r="1685" spans="1:8" s="3" customFormat="1" x14ac:dyDescent="0.3">
      <c r="A1685"/>
      <c r="B1685" s="37"/>
      <c r="D1685"/>
      <c r="E1685"/>
      <c r="F1685"/>
      <c r="G1685"/>
      <c r="H1685"/>
    </row>
    <row r="1686" spans="1:8" s="3" customFormat="1" x14ac:dyDescent="0.3">
      <c r="A1686"/>
      <c r="B1686" s="37"/>
      <c r="D1686"/>
      <c r="E1686"/>
      <c r="F1686"/>
      <c r="G1686"/>
      <c r="H1686"/>
    </row>
    <row r="1687" spans="1:8" s="3" customFormat="1" x14ac:dyDescent="0.3">
      <c r="A1687"/>
      <c r="B1687" s="37"/>
      <c r="D1687"/>
      <c r="E1687"/>
      <c r="F1687"/>
      <c r="G1687"/>
      <c r="H1687"/>
    </row>
    <row r="1688" spans="1:8" s="3" customFormat="1" x14ac:dyDescent="0.3">
      <c r="A1688"/>
      <c r="B1688" s="37"/>
      <c r="D1688"/>
      <c r="E1688"/>
      <c r="F1688"/>
      <c r="G1688"/>
      <c r="H1688"/>
    </row>
    <row r="1689" spans="1:8" s="3" customFormat="1" x14ac:dyDescent="0.3">
      <c r="A1689"/>
      <c r="B1689" s="37"/>
      <c r="D1689"/>
      <c r="E1689"/>
      <c r="F1689"/>
      <c r="G1689"/>
      <c r="H1689"/>
    </row>
    <row r="1690" spans="1:8" s="3" customFormat="1" x14ac:dyDescent="0.3">
      <c r="A1690"/>
      <c r="B1690" s="37"/>
      <c r="D1690"/>
      <c r="E1690"/>
      <c r="F1690"/>
      <c r="G1690"/>
      <c r="H1690"/>
    </row>
    <row r="1691" spans="1:8" s="3" customFormat="1" x14ac:dyDescent="0.3">
      <c r="A1691"/>
      <c r="B1691" s="37"/>
      <c r="D1691"/>
      <c r="E1691"/>
      <c r="F1691"/>
      <c r="G1691"/>
      <c r="H1691"/>
    </row>
    <row r="1692" spans="1:8" s="3" customFormat="1" x14ac:dyDescent="0.3">
      <c r="A1692"/>
      <c r="B1692" s="37"/>
      <c r="D1692"/>
      <c r="E1692"/>
      <c r="F1692"/>
      <c r="G1692"/>
      <c r="H1692"/>
    </row>
    <row r="1693" spans="1:8" s="3" customFormat="1" x14ac:dyDescent="0.3">
      <c r="A1693"/>
      <c r="B1693" s="37"/>
      <c r="D1693"/>
      <c r="E1693"/>
      <c r="F1693"/>
      <c r="G1693"/>
      <c r="H1693"/>
    </row>
    <row r="1694" spans="1:8" s="3" customFormat="1" x14ac:dyDescent="0.3">
      <c r="A1694"/>
      <c r="B1694" s="37"/>
      <c r="D1694"/>
      <c r="E1694"/>
      <c r="F1694"/>
      <c r="G1694"/>
      <c r="H1694"/>
    </row>
    <row r="1695" spans="1:8" s="3" customFormat="1" x14ac:dyDescent="0.3">
      <c r="A1695"/>
      <c r="B1695" s="37"/>
      <c r="D1695"/>
      <c r="E1695"/>
      <c r="F1695"/>
      <c r="G1695"/>
      <c r="H1695"/>
    </row>
    <row r="1696" spans="1:8" s="3" customFormat="1" x14ac:dyDescent="0.3">
      <c r="A1696"/>
      <c r="B1696" s="37"/>
      <c r="D1696"/>
      <c r="E1696"/>
      <c r="F1696"/>
      <c r="G1696"/>
      <c r="H1696"/>
    </row>
    <row r="1697" spans="1:8" s="3" customFormat="1" x14ac:dyDescent="0.3">
      <c r="A1697"/>
      <c r="B1697" s="37"/>
      <c r="D1697"/>
      <c r="E1697"/>
      <c r="F1697"/>
      <c r="G1697"/>
      <c r="H1697"/>
    </row>
    <row r="1698" spans="1:8" s="3" customFormat="1" x14ac:dyDescent="0.3">
      <c r="A1698"/>
      <c r="B1698" s="37"/>
      <c r="D1698"/>
      <c r="E1698"/>
      <c r="F1698"/>
      <c r="G1698"/>
      <c r="H1698"/>
    </row>
    <row r="1699" spans="1:8" s="3" customFormat="1" x14ac:dyDescent="0.3">
      <c r="A1699"/>
      <c r="B1699" s="37"/>
      <c r="D1699"/>
      <c r="E1699"/>
      <c r="F1699"/>
      <c r="G1699"/>
      <c r="H1699"/>
    </row>
    <row r="1700" spans="1:8" s="3" customFormat="1" x14ac:dyDescent="0.3">
      <c r="A1700"/>
      <c r="B1700" s="37"/>
      <c r="D1700"/>
      <c r="E1700"/>
      <c r="F1700"/>
      <c r="G1700"/>
      <c r="H1700"/>
    </row>
    <row r="1701" spans="1:8" s="3" customFormat="1" x14ac:dyDescent="0.3">
      <c r="A1701"/>
      <c r="B1701" s="37"/>
      <c r="D1701"/>
      <c r="E1701"/>
      <c r="F1701"/>
      <c r="G1701"/>
      <c r="H1701"/>
    </row>
    <row r="1702" spans="1:8" s="3" customFormat="1" x14ac:dyDescent="0.3">
      <c r="A1702"/>
      <c r="B1702" s="37"/>
      <c r="D1702"/>
      <c r="E1702"/>
      <c r="F1702"/>
      <c r="G1702"/>
      <c r="H1702"/>
    </row>
    <row r="1703" spans="1:8" s="3" customFormat="1" x14ac:dyDescent="0.3">
      <c r="A1703"/>
      <c r="B1703" s="37"/>
      <c r="D1703"/>
      <c r="E1703"/>
      <c r="F1703"/>
      <c r="G1703"/>
      <c r="H1703"/>
    </row>
    <row r="1704" spans="1:8" s="3" customFormat="1" x14ac:dyDescent="0.3">
      <c r="A1704"/>
      <c r="B1704" s="37"/>
      <c r="D1704"/>
      <c r="E1704"/>
      <c r="F1704"/>
      <c r="G1704"/>
      <c r="H1704"/>
    </row>
    <row r="1705" spans="1:8" s="3" customFormat="1" x14ac:dyDescent="0.3">
      <c r="A1705"/>
      <c r="B1705" s="37"/>
      <c r="D1705"/>
      <c r="E1705"/>
      <c r="F1705"/>
      <c r="G1705"/>
      <c r="H1705"/>
    </row>
    <row r="1706" spans="1:8" s="3" customFormat="1" x14ac:dyDescent="0.3">
      <c r="A1706"/>
      <c r="B1706" s="37"/>
      <c r="D1706"/>
      <c r="E1706"/>
      <c r="F1706"/>
      <c r="G1706"/>
      <c r="H1706"/>
    </row>
    <row r="1707" spans="1:8" s="3" customFormat="1" x14ac:dyDescent="0.3">
      <c r="A1707"/>
      <c r="B1707" s="37"/>
      <c r="D1707"/>
      <c r="E1707"/>
      <c r="F1707"/>
      <c r="G1707"/>
      <c r="H1707"/>
    </row>
    <row r="1708" spans="1:8" s="3" customFormat="1" x14ac:dyDescent="0.3">
      <c r="A1708"/>
      <c r="B1708" s="37"/>
      <c r="D1708"/>
      <c r="E1708"/>
      <c r="F1708"/>
      <c r="G1708"/>
      <c r="H1708"/>
    </row>
    <row r="1709" spans="1:8" s="3" customFormat="1" x14ac:dyDescent="0.3">
      <c r="A1709"/>
      <c r="B1709" s="37"/>
      <c r="D1709"/>
      <c r="E1709"/>
      <c r="F1709"/>
      <c r="G1709"/>
      <c r="H1709"/>
    </row>
    <row r="1710" spans="1:8" s="3" customFormat="1" x14ac:dyDescent="0.3">
      <c r="A1710"/>
      <c r="B1710" s="37"/>
      <c r="D1710"/>
      <c r="E1710"/>
      <c r="F1710"/>
      <c r="G1710"/>
      <c r="H1710"/>
    </row>
    <row r="1711" spans="1:8" s="3" customFormat="1" x14ac:dyDescent="0.3">
      <c r="A1711"/>
      <c r="B1711" s="37"/>
      <c r="D1711"/>
      <c r="E1711"/>
      <c r="F1711"/>
      <c r="G1711"/>
      <c r="H1711"/>
    </row>
    <row r="1712" spans="1:8" s="3" customFormat="1" x14ac:dyDescent="0.3">
      <c r="A1712"/>
      <c r="B1712" s="37"/>
      <c r="D1712"/>
      <c r="E1712"/>
      <c r="F1712"/>
      <c r="G1712"/>
      <c r="H1712"/>
    </row>
    <row r="1713" spans="1:8" s="3" customFormat="1" x14ac:dyDescent="0.3">
      <c r="A1713"/>
      <c r="B1713" s="37"/>
      <c r="D1713"/>
      <c r="E1713"/>
      <c r="F1713"/>
      <c r="G1713"/>
      <c r="H1713"/>
    </row>
    <row r="1714" spans="1:8" s="3" customFormat="1" x14ac:dyDescent="0.3">
      <c r="A1714"/>
      <c r="B1714" s="37"/>
      <c r="D1714"/>
      <c r="E1714"/>
      <c r="F1714"/>
      <c r="G1714"/>
      <c r="H1714"/>
    </row>
    <row r="1715" spans="1:8" s="3" customFormat="1" x14ac:dyDescent="0.3">
      <c r="A1715"/>
      <c r="B1715" s="37"/>
      <c r="D1715"/>
      <c r="E1715"/>
      <c r="F1715"/>
      <c r="G1715"/>
      <c r="H1715"/>
    </row>
    <row r="1716" spans="1:8" s="3" customFormat="1" x14ac:dyDescent="0.3">
      <c r="A1716"/>
      <c r="B1716" s="37"/>
      <c r="D1716"/>
      <c r="E1716"/>
      <c r="F1716"/>
      <c r="G1716"/>
      <c r="H1716"/>
    </row>
    <row r="1717" spans="1:8" s="3" customFormat="1" x14ac:dyDescent="0.3">
      <c r="A1717"/>
      <c r="B1717" s="37"/>
      <c r="D1717"/>
      <c r="E1717"/>
      <c r="F1717"/>
      <c r="G1717"/>
      <c r="H1717"/>
    </row>
    <row r="1718" spans="1:8" s="3" customFormat="1" x14ac:dyDescent="0.3">
      <c r="A1718"/>
      <c r="B1718" s="37"/>
      <c r="D1718"/>
      <c r="E1718"/>
      <c r="F1718"/>
      <c r="G1718"/>
      <c r="H1718"/>
    </row>
    <row r="1719" spans="1:8" s="3" customFormat="1" x14ac:dyDescent="0.3">
      <c r="A1719"/>
      <c r="B1719" s="37"/>
      <c r="D1719"/>
      <c r="E1719"/>
      <c r="F1719"/>
      <c r="G1719"/>
      <c r="H1719"/>
    </row>
    <row r="1720" spans="1:8" s="3" customFormat="1" x14ac:dyDescent="0.3">
      <c r="A1720"/>
      <c r="B1720" s="37"/>
      <c r="D1720"/>
      <c r="E1720"/>
      <c r="F1720"/>
      <c r="G1720"/>
      <c r="H1720"/>
    </row>
    <row r="1721" spans="1:8" s="3" customFormat="1" x14ac:dyDescent="0.3">
      <c r="A1721"/>
      <c r="B1721" s="37"/>
      <c r="D1721"/>
      <c r="E1721"/>
      <c r="F1721"/>
      <c r="G1721"/>
      <c r="H1721"/>
    </row>
    <row r="1722" spans="1:8" s="3" customFormat="1" x14ac:dyDescent="0.3">
      <c r="A1722"/>
      <c r="B1722" s="37"/>
      <c r="D1722"/>
      <c r="E1722"/>
      <c r="F1722"/>
      <c r="G1722"/>
      <c r="H1722"/>
    </row>
    <row r="1723" spans="1:8" s="3" customFormat="1" x14ac:dyDescent="0.3">
      <c r="A1723"/>
      <c r="B1723" s="37"/>
      <c r="D1723"/>
      <c r="E1723"/>
      <c r="F1723"/>
      <c r="G1723"/>
      <c r="H1723"/>
    </row>
    <row r="1724" spans="1:8" s="3" customFormat="1" x14ac:dyDescent="0.3">
      <c r="A1724"/>
      <c r="B1724" s="37"/>
      <c r="D1724"/>
      <c r="E1724"/>
      <c r="F1724"/>
      <c r="G1724"/>
      <c r="H1724"/>
    </row>
    <row r="1725" spans="1:8" s="3" customFormat="1" x14ac:dyDescent="0.3">
      <c r="A1725"/>
      <c r="B1725" s="37"/>
      <c r="D1725"/>
      <c r="E1725"/>
      <c r="F1725"/>
      <c r="G1725"/>
      <c r="H1725"/>
    </row>
    <row r="1726" spans="1:8" s="3" customFormat="1" x14ac:dyDescent="0.3">
      <c r="A1726"/>
      <c r="B1726" s="37"/>
      <c r="D1726"/>
      <c r="E1726"/>
      <c r="F1726"/>
      <c r="G1726"/>
      <c r="H1726"/>
    </row>
    <row r="1727" spans="1:8" s="3" customFormat="1" x14ac:dyDescent="0.3">
      <c r="A1727"/>
      <c r="B1727" s="37"/>
      <c r="D1727"/>
      <c r="E1727"/>
      <c r="F1727"/>
      <c r="G1727"/>
      <c r="H1727"/>
    </row>
    <row r="1728" spans="1:8" s="3" customFormat="1" x14ac:dyDescent="0.3">
      <c r="A1728"/>
      <c r="B1728" s="37"/>
      <c r="D1728"/>
      <c r="E1728"/>
      <c r="F1728"/>
      <c r="G1728"/>
      <c r="H1728"/>
    </row>
    <row r="1729" spans="1:8" s="3" customFormat="1" x14ac:dyDescent="0.3">
      <c r="A1729"/>
      <c r="B1729" s="37"/>
      <c r="D1729"/>
      <c r="E1729"/>
      <c r="F1729"/>
      <c r="G1729"/>
      <c r="H1729"/>
    </row>
    <row r="1730" spans="1:8" s="3" customFormat="1" x14ac:dyDescent="0.3">
      <c r="A1730"/>
      <c r="B1730" s="37"/>
      <c r="D1730"/>
      <c r="E1730"/>
      <c r="F1730"/>
      <c r="G1730"/>
      <c r="H1730"/>
    </row>
    <row r="1731" spans="1:8" s="3" customFormat="1" x14ac:dyDescent="0.3">
      <c r="A1731"/>
      <c r="B1731" s="37"/>
      <c r="D1731"/>
      <c r="E1731"/>
      <c r="F1731"/>
      <c r="G1731"/>
      <c r="H1731"/>
    </row>
    <row r="1732" spans="1:8" s="3" customFormat="1" x14ac:dyDescent="0.3">
      <c r="A1732"/>
      <c r="B1732" s="37"/>
      <c r="D1732"/>
      <c r="E1732"/>
      <c r="F1732"/>
      <c r="G1732"/>
      <c r="H1732"/>
    </row>
    <row r="1733" spans="1:8" s="3" customFormat="1" x14ac:dyDescent="0.3">
      <c r="A1733"/>
      <c r="B1733" s="37"/>
      <c r="D1733"/>
      <c r="E1733"/>
      <c r="F1733"/>
      <c r="G1733"/>
      <c r="H1733"/>
    </row>
    <row r="1734" spans="1:8" s="3" customFormat="1" x14ac:dyDescent="0.3">
      <c r="A1734"/>
      <c r="B1734" s="37"/>
      <c r="D1734"/>
      <c r="E1734"/>
      <c r="F1734"/>
      <c r="G1734"/>
      <c r="H1734"/>
    </row>
    <row r="1735" spans="1:8" s="3" customFormat="1" x14ac:dyDescent="0.3">
      <c r="A1735"/>
      <c r="B1735" s="37"/>
      <c r="D1735"/>
      <c r="E1735"/>
      <c r="F1735"/>
      <c r="G1735"/>
      <c r="H1735"/>
    </row>
    <row r="1736" spans="1:8" s="3" customFormat="1" x14ac:dyDescent="0.3">
      <c r="A1736"/>
      <c r="B1736" s="37"/>
      <c r="D1736"/>
      <c r="E1736"/>
      <c r="F1736"/>
      <c r="G1736"/>
      <c r="H1736"/>
    </row>
    <row r="1737" spans="1:8" s="3" customFormat="1" x14ac:dyDescent="0.3">
      <c r="A1737"/>
      <c r="B1737" s="37"/>
      <c r="D1737"/>
      <c r="E1737"/>
      <c r="F1737"/>
      <c r="G1737"/>
      <c r="H1737"/>
    </row>
    <row r="1738" spans="1:8" s="3" customFormat="1" x14ac:dyDescent="0.3">
      <c r="A1738"/>
      <c r="B1738" s="37"/>
      <c r="D1738"/>
      <c r="E1738"/>
      <c r="F1738"/>
      <c r="G1738"/>
      <c r="H1738"/>
    </row>
    <row r="1739" spans="1:8" s="3" customFormat="1" x14ac:dyDescent="0.3">
      <c r="A1739"/>
      <c r="B1739" s="37"/>
      <c r="D1739"/>
      <c r="E1739"/>
      <c r="F1739"/>
      <c r="G1739"/>
      <c r="H1739"/>
    </row>
    <row r="1740" spans="1:8" s="3" customFormat="1" x14ac:dyDescent="0.3">
      <c r="A1740"/>
      <c r="B1740" s="37"/>
      <c r="D1740"/>
      <c r="E1740"/>
      <c r="F1740"/>
      <c r="G1740"/>
      <c r="H1740"/>
    </row>
    <row r="1741" spans="1:8" s="3" customFormat="1" x14ac:dyDescent="0.3">
      <c r="A1741"/>
      <c r="B1741" s="37"/>
      <c r="D1741"/>
      <c r="E1741"/>
      <c r="F1741"/>
      <c r="G1741"/>
      <c r="H1741"/>
    </row>
    <row r="1742" spans="1:8" s="3" customFormat="1" x14ac:dyDescent="0.3">
      <c r="A1742"/>
      <c r="B1742" s="37"/>
      <c r="D1742"/>
      <c r="E1742"/>
      <c r="F1742"/>
      <c r="G1742"/>
      <c r="H1742"/>
    </row>
    <row r="1743" spans="1:8" s="3" customFormat="1" x14ac:dyDescent="0.3">
      <c r="A1743"/>
      <c r="B1743" s="37"/>
      <c r="D1743"/>
      <c r="E1743"/>
      <c r="F1743"/>
      <c r="G1743"/>
      <c r="H1743"/>
    </row>
    <row r="1744" spans="1:8" s="3" customFormat="1" x14ac:dyDescent="0.3">
      <c r="A1744"/>
      <c r="B1744" s="37"/>
      <c r="D1744"/>
      <c r="E1744"/>
      <c r="F1744"/>
      <c r="G1744"/>
      <c r="H1744"/>
    </row>
    <row r="1745" spans="1:8" s="3" customFormat="1" x14ac:dyDescent="0.3">
      <c r="A1745"/>
      <c r="B1745" s="37"/>
      <c r="D1745"/>
      <c r="E1745"/>
      <c r="F1745"/>
      <c r="G1745"/>
      <c r="H1745"/>
    </row>
    <row r="1746" spans="1:8" s="3" customFormat="1" x14ac:dyDescent="0.3">
      <c r="A1746"/>
      <c r="B1746" s="37"/>
      <c r="D1746"/>
      <c r="E1746"/>
      <c r="F1746"/>
      <c r="G1746"/>
      <c r="H1746"/>
    </row>
    <row r="1747" spans="1:8" s="3" customFormat="1" x14ac:dyDescent="0.3">
      <c r="A1747"/>
      <c r="B1747" s="37"/>
      <c r="D1747"/>
      <c r="E1747"/>
      <c r="F1747"/>
      <c r="G1747"/>
      <c r="H1747"/>
    </row>
    <row r="1748" spans="1:8" s="3" customFormat="1" x14ac:dyDescent="0.3">
      <c r="A1748"/>
      <c r="B1748" s="37"/>
      <c r="D1748"/>
      <c r="E1748"/>
      <c r="F1748"/>
      <c r="G1748"/>
      <c r="H1748"/>
    </row>
    <row r="1749" spans="1:8" s="3" customFormat="1" x14ac:dyDescent="0.3">
      <c r="A1749"/>
      <c r="B1749" s="37"/>
      <c r="D1749"/>
      <c r="E1749"/>
      <c r="F1749"/>
      <c r="G1749"/>
      <c r="H1749"/>
    </row>
    <row r="1750" spans="1:8" s="3" customFormat="1" x14ac:dyDescent="0.3">
      <c r="A1750"/>
      <c r="B1750" s="37"/>
      <c r="D1750"/>
      <c r="E1750"/>
      <c r="F1750"/>
      <c r="G1750"/>
      <c r="H1750"/>
    </row>
    <row r="1751" spans="1:8" s="3" customFormat="1" x14ac:dyDescent="0.3">
      <c r="A1751"/>
      <c r="B1751" s="37"/>
      <c r="D1751"/>
      <c r="E1751"/>
      <c r="F1751"/>
      <c r="G1751"/>
      <c r="H1751"/>
    </row>
    <row r="1752" spans="1:8" s="3" customFormat="1" x14ac:dyDescent="0.3">
      <c r="A1752"/>
      <c r="B1752" s="37"/>
      <c r="D1752"/>
      <c r="E1752"/>
      <c r="F1752"/>
      <c r="G1752"/>
      <c r="H1752"/>
    </row>
    <row r="1753" spans="1:8" s="3" customFormat="1" x14ac:dyDescent="0.3">
      <c r="A1753"/>
      <c r="B1753" s="37"/>
      <c r="D1753"/>
      <c r="E1753"/>
      <c r="F1753"/>
      <c r="G1753"/>
      <c r="H1753"/>
    </row>
    <row r="1754" spans="1:8" s="3" customFormat="1" x14ac:dyDescent="0.3">
      <c r="A1754"/>
      <c r="B1754" s="37"/>
      <c r="D1754"/>
      <c r="E1754"/>
      <c r="F1754"/>
      <c r="G1754"/>
      <c r="H1754"/>
    </row>
    <row r="1755" spans="1:8" s="3" customFormat="1" x14ac:dyDescent="0.3">
      <c r="A1755"/>
      <c r="B1755" s="37"/>
      <c r="D1755"/>
      <c r="E1755"/>
      <c r="F1755"/>
      <c r="G1755"/>
      <c r="H1755"/>
    </row>
    <row r="1756" spans="1:8" s="3" customFormat="1" x14ac:dyDescent="0.3">
      <c r="A1756"/>
      <c r="B1756" s="37"/>
      <c r="D1756"/>
      <c r="E1756"/>
      <c r="F1756"/>
      <c r="G1756"/>
      <c r="H1756"/>
    </row>
    <row r="1757" spans="1:8" s="3" customFormat="1" x14ac:dyDescent="0.3">
      <c r="A1757"/>
      <c r="B1757" s="37"/>
      <c r="D1757"/>
      <c r="E1757"/>
      <c r="F1757"/>
      <c r="G1757"/>
      <c r="H1757"/>
    </row>
    <row r="1758" spans="1:8" s="3" customFormat="1" x14ac:dyDescent="0.3">
      <c r="A1758"/>
      <c r="B1758" s="37"/>
      <c r="D1758"/>
      <c r="E1758"/>
      <c r="F1758"/>
      <c r="G1758"/>
      <c r="H1758"/>
    </row>
    <row r="1759" spans="1:8" s="3" customFormat="1" x14ac:dyDescent="0.3">
      <c r="A1759"/>
      <c r="B1759" s="37"/>
      <c r="D1759"/>
      <c r="E1759"/>
      <c r="F1759"/>
      <c r="G1759"/>
      <c r="H1759"/>
    </row>
    <row r="1760" spans="1:8" s="3" customFormat="1" x14ac:dyDescent="0.3">
      <c r="A1760"/>
      <c r="B1760" s="37"/>
      <c r="D1760"/>
      <c r="E1760"/>
      <c r="F1760"/>
      <c r="G1760"/>
      <c r="H1760"/>
    </row>
    <row r="1761" spans="1:8" s="3" customFormat="1" x14ac:dyDescent="0.3">
      <c r="A1761"/>
      <c r="B1761" s="37"/>
      <c r="D1761"/>
      <c r="E1761"/>
      <c r="F1761"/>
      <c r="G1761"/>
      <c r="H1761"/>
    </row>
    <row r="1762" spans="1:8" s="3" customFormat="1" x14ac:dyDescent="0.3">
      <c r="A1762"/>
      <c r="B1762" s="37"/>
      <c r="D1762"/>
      <c r="E1762"/>
      <c r="F1762"/>
      <c r="G1762"/>
      <c r="H1762"/>
    </row>
    <row r="1763" spans="1:8" s="3" customFormat="1" x14ac:dyDescent="0.3">
      <c r="A1763"/>
      <c r="B1763" s="37"/>
      <c r="D1763"/>
      <c r="E1763"/>
      <c r="F1763"/>
      <c r="G1763"/>
      <c r="H1763"/>
    </row>
    <row r="1764" spans="1:8" s="3" customFormat="1" x14ac:dyDescent="0.3">
      <c r="A1764"/>
      <c r="B1764" s="37"/>
      <c r="D1764"/>
      <c r="E1764"/>
      <c r="F1764"/>
      <c r="G1764"/>
      <c r="H1764"/>
    </row>
    <row r="1765" spans="1:8" s="3" customFormat="1" x14ac:dyDescent="0.3">
      <c r="A1765"/>
      <c r="B1765" s="37"/>
      <c r="D1765"/>
      <c r="E1765"/>
      <c r="F1765"/>
      <c r="G1765"/>
      <c r="H1765"/>
    </row>
    <row r="1766" spans="1:8" s="3" customFormat="1" x14ac:dyDescent="0.3">
      <c r="A1766"/>
      <c r="B1766" s="37"/>
      <c r="D1766"/>
      <c r="E1766"/>
      <c r="F1766"/>
      <c r="G1766"/>
      <c r="H1766"/>
    </row>
    <row r="1767" spans="1:8" s="3" customFormat="1" x14ac:dyDescent="0.3">
      <c r="A1767"/>
      <c r="B1767" s="37"/>
      <c r="D1767"/>
      <c r="E1767"/>
      <c r="F1767"/>
      <c r="G1767"/>
      <c r="H1767"/>
    </row>
    <row r="1768" spans="1:8" s="3" customFormat="1" x14ac:dyDescent="0.3">
      <c r="A1768"/>
      <c r="B1768" s="37"/>
      <c r="D1768"/>
      <c r="E1768"/>
      <c r="F1768"/>
      <c r="G1768"/>
      <c r="H1768"/>
    </row>
    <row r="1769" spans="1:8" s="3" customFormat="1" x14ac:dyDescent="0.3">
      <c r="A1769"/>
      <c r="B1769" s="37"/>
      <c r="D1769"/>
      <c r="E1769"/>
      <c r="F1769"/>
      <c r="G1769"/>
      <c r="H1769"/>
    </row>
    <row r="1770" spans="1:8" s="3" customFormat="1" x14ac:dyDescent="0.3">
      <c r="A1770"/>
      <c r="B1770" s="37"/>
      <c r="D1770"/>
      <c r="E1770"/>
      <c r="F1770"/>
      <c r="G1770"/>
      <c r="H1770"/>
    </row>
    <row r="1771" spans="1:8" s="3" customFormat="1" x14ac:dyDescent="0.3">
      <c r="A1771"/>
      <c r="B1771" s="37"/>
      <c r="D1771"/>
      <c r="E1771"/>
      <c r="F1771"/>
      <c r="G1771"/>
      <c r="H1771"/>
    </row>
    <row r="1772" spans="1:8" s="3" customFormat="1" x14ac:dyDescent="0.3">
      <c r="A1772"/>
      <c r="B1772" s="37"/>
      <c r="D1772"/>
      <c r="E1772"/>
      <c r="F1772"/>
      <c r="G1772"/>
      <c r="H1772"/>
    </row>
    <row r="1773" spans="1:8" s="3" customFormat="1" x14ac:dyDescent="0.3">
      <c r="A1773"/>
      <c r="B1773" s="37"/>
      <c r="D1773"/>
      <c r="E1773"/>
      <c r="F1773"/>
      <c r="G1773"/>
      <c r="H1773"/>
    </row>
    <row r="1774" spans="1:8" s="3" customFormat="1" x14ac:dyDescent="0.3">
      <c r="A1774"/>
      <c r="B1774" s="37"/>
      <c r="D1774"/>
      <c r="E1774"/>
      <c r="F1774"/>
      <c r="G1774"/>
      <c r="H1774"/>
    </row>
    <row r="1775" spans="1:8" s="3" customFormat="1" x14ac:dyDescent="0.3">
      <c r="A1775"/>
      <c r="B1775" s="37"/>
      <c r="D1775"/>
      <c r="E1775"/>
      <c r="F1775"/>
      <c r="G1775"/>
      <c r="H1775"/>
    </row>
    <row r="1776" spans="1:8" s="3" customFormat="1" x14ac:dyDescent="0.3">
      <c r="A1776"/>
      <c r="B1776" s="37"/>
      <c r="D1776"/>
      <c r="E1776"/>
      <c r="F1776"/>
      <c r="G1776"/>
      <c r="H1776"/>
    </row>
    <row r="1777" spans="1:8" s="3" customFormat="1" x14ac:dyDescent="0.3">
      <c r="A1777"/>
      <c r="B1777" s="37"/>
      <c r="D1777"/>
      <c r="E1777"/>
      <c r="F1777"/>
      <c r="G1777"/>
      <c r="H1777"/>
    </row>
    <row r="1778" spans="1:8" s="3" customFormat="1" x14ac:dyDescent="0.3">
      <c r="A1778"/>
      <c r="B1778" s="37"/>
      <c r="D1778"/>
      <c r="E1778"/>
      <c r="F1778"/>
      <c r="G1778"/>
      <c r="H1778"/>
    </row>
    <row r="1779" spans="1:8" s="3" customFormat="1" x14ac:dyDescent="0.3">
      <c r="A1779"/>
      <c r="B1779" s="37"/>
      <c r="D1779"/>
      <c r="E1779"/>
      <c r="F1779"/>
      <c r="G1779"/>
      <c r="H1779"/>
    </row>
    <row r="1780" spans="1:8" s="3" customFormat="1" x14ac:dyDescent="0.3">
      <c r="A1780"/>
      <c r="B1780" s="37"/>
      <c r="D1780"/>
      <c r="E1780"/>
      <c r="F1780"/>
      <c r="G1780"/>
      <c r="H1780"/>
    </row>
    <row r="1781" spans="1:8" s="3" customFormat="1" x14ac:dyDescent="0.3">
      <c r="A1781"/>
      <c r="B1781" s="37"/>
      <c r="D1781"/>
      <c r="E1781"/>
      <c r="F1781"/>
      <c r="G1781"/>
      <c r="H1781"/>
    </row>
    <row r="1782" spans="1:8" s="3" customFormat="1" x14ac:dyDescent="0.3">
      <c r="A1782"/>
      <c r="B1782" s="37"/>
      <c r="D1782"/>
      <c r="E1782"/>
      <c r="F1782"/>
      <c r="G1782"/>
      <c r="H1782"/>
    </row>
    <row r="1783" spans="1:8" s="3" customFormat="1" x14ac:dyDescent="0.3">
      <c r="A1783"/>
      <c r="B1783" s="37"/>
      <c r="D1783"/>
      <c r="E1783"/>
      <c r="F1783"/>
      <c r="G1783"/>
      <c r="H1783"/>
    </row>
    <row r="1784" spans="1:8" s="3" customFormat="1" x14ac:dyDescent="0.3">
      <c r="A1784"/>
      <c r="B1784" s="37"/>
      <c r="D1784"/>
      <c r="E1784"/>
      <c r="F1784"/>
      <c r="G1784"/>
      <c r="H1784"/>
    </row>
    <row r="1785" spans="1:8" s="3" customFormat="1" x14ac:dyDescent="0.3">
      <c r="A1785"/>
      <c r="B1785" s="37"/>
      <c r="D1785"/>
      <c r="E1785"/>
      <c r="F1785"/>
      <c r="G1785"/>
      <c r="H1785"/>
    </row>
    <row r="1786" spans="1:8" s="3" customFormat="1" x14ac:dyDescent="0.3">
      <c r="A1786"/>
      <c r="B1786" s="37"/>
      <c r="D1786"/>
      <c r="E1786"/>
      <c r="F1786"/>
      <c r="G1786"/>
      <c r="H1786"/>
    </row>
    <row r="1787" spans="1:8" s="3" customFormat="1" x14ac:dyDescent="0.3">
      <c r="A1787"/>
      <c r="B1787" s="37"/>
      <c r="D1787"/>
      <c r="E1787"/>
      <c r="F1787"/>
      <c r="G1787"/>
      <c r="H1787"/>
    </row>
    <row r="1788" spans="1:8" s="3" customFormat="1" x14ac:dyDescent="0.3">
      <c r="A1788"/>
      <c r="B1788" s="37"/>
      <c r="D1788"/>
      <c r="E1788"/>
      <c r="F1788"/>
      <c r="G1788"/>
      <c r="H1788"/>
    </row>
    <row r="1789" spans="1:8" s="3" customFormat="1" x14ac:dyDescent="0.3">
      <c r="A1789"/>
      <c r="B1789" s="37"/>
      <c r="D1789"/>
      <c r="E1789"/>
      <c r="F1789"/>
      <c r="G1789"/>
      <c r="H1789"/>
    </row>
    <row r="1790" spans="1:8" s="3" customFormat="1" x14ac:dyDescent="0.3">
      <c r="A1790"/>
      <c r="B1790" s="37"/>
      <c r="D1790"/>
      <c r="E1790"/>
      <c r="F1790"/>
      <c r="G1790"/>
      <c r="H1790"/>
    </row>
    <row r="1791" spans="1:8" s="3" customFormat="1" x14ac:dyDescent="0.3">
      <c r="A1791"/>
      <c r="B1791" s="37"/>
      <c r="D1791"/>
      <c r="E1791"/>
      <c r="F1791"/>
      <c r="G1791"/>
      <c r="H1791"/>
    </row>
    <row r="1792" spans="1:8" s="3" customFormat="1" x14ac:dyDescent="0.3">
      <c r="A1792"/>
      <c r="B1792" s="37"/>
      <c r="D1792"/>
      <c r="E1792"/>
      <c r="F1792"/>
      <c r="G1792"/>
      <c r="H1792"/>
    </row>
    <row r="1793" spans="1:8" s="3" customFormat="1" x14ac:dyDescent="0.3">
      <c r="A1793"/>
      <c r="B1793" s="37"/>
      <c r="D1793"/>
      <c r="E1793"/>
      <c r="F1793"/>
      <c r="G1793"/>
      <c r="H1793"/>
    </row>
    <row r="1794" spans="1:8" s="3" customFormat="1" x14ac:dyDescent="0.3">
      <c r="A1794"/>
      <c r="B1794" s="37"/>
      <c r="D1794"/>
      <c r="E1794"/>
      <c r="F1794"/>
      <c r="G1794"/>
      <c r="H1794"/>
    </row>
    <row r="1795" spans="1:8" s="3" customFormat="1" x14ac:dyDescent="0.3">
      <c r="A1795"/>
      <c r="B1795" s="37"/>
      <c r="D1795"/>
      <c r="E1795"/>
      <c r="F1795"/>
      <c r="G1795"/>
      <c r="H1795"/>
    </row>
    <row r="1796" spans="1:8" s="3" customFormat="1" x14ac:dyDescent="0.3">
      <c r="A1796"/>
      <c r="B1796" s="37"/>
      <c r="D1796"/>
      <c r="E1796"/>
      <c r="F1796"/>
      <c r="G1796"/>
      <c r="H1796"/>
    </row>
    <row r="1797" spans="1:8" s="3" customFormat="1" x14ac:dyDescent="0.3">
      <c r="A1797"/>
      <c r="B1797" s="37"/>
      <c r="D1797"/>
      <c r="E1797"/>
      <c r="F1797"/>
      <c r="G1797"/>
      <c r="H1797"/>
    </row>
    <row r="1798" spans="1:8" s="3" customFormat="1" x14ac:dyDescent="0.3">
      <c r="A1798"/>
      <c r="B1798" s="37"/>
      <c r="D1798"/>
      <c r="E1798"/>
      <c r="F1798"/>
      <c r="G1798"/>
      <c r="H1798"/>
    </row>
    <row r="1799" spans="1:8" s="3" customFormat="1" x14ac:dyDescent="0.3">
      <c r="A1799"/>
      <c r="B1799" s="37"/>
      <c r="D1799"/>
      <c r="E1799"/>
      <c r="F1799"/>
      <c r="G1799"/>
      <c r="H1799"/>
    </row>
    <row r="1800" spans="1:8" s="3" customFormat="1" x14ac:dyDescent="0.3">
      <c r="A1800"/>
      <c r="B1800" s="37"/>
      <c r="D1800"/>
      <c r="E1800"/>
      <c r="F1800"/>
      <c r="G1800"/>
      <c r="H1800"/>
    </row>
    <row r="1801" spans="1:8" s="3" customFormat="1" x14ac:dyDescent="0.3">
      <c r="A1801"/>
      <c r="B1801" s="37"/>
      <c r="D1801"/>
      <c r="E1801"/>
      <c r="F1801"/>
      <c r="G1801"/>
      <c r="H1801"/>
    </row>
    <row r="1802" spans="1:8" s="3" customFormat="1" x14ac:dyDescent="0.3">
      <c r="A1802"/>
      <c r="B1802" s="37"/>
      <c r="D1802"/>
      <c r="E1802"/>
      <c r="F1802"/>
      <c r="G1802"/>
      <c r="H1802"/>
    </row>
    <row r="1803" spans="1:8" s="3" customFormat="1" x14ac:dyDescent="0.3">
      <c r="A1803"/>
      <c r="B1803" s="37"/>
      <c r="D1803"/>
      <c r="E1803"/>
      <c r="F1803"/>
      <c r="G1803"/>
      <c r="H1803"/>
    </row>
    <row r="1804" spans="1:8" s="3" customFormat="1" x14ac:dyDescent="0.3">
      <c r="A1804"/>
      <c r="B1804" s="37"/>
      <c r="D1804"/>
      <c r="E1804"/>
      <c r="F1804"/>
      <c r="G1804"/>
      <c r="H1804"/>
    </row>
    <row r="1805" spans="1:8" s="3" customFormat="1" x14ac:dyDescent="0.3">
      <c r="A1805"/>
      <c r="B1805" s="37"/>
      <c r="D1805"/>
      <c r="E1805"/>
      <c r="F1805"/>
      <c r="G1805"/>
      <c r="H1805"/>
    </row>
    <row r="1806" spans="1:8" s="3" customFormat="1" x14ac:dyDescent="0.3">
      <c r="A1806"/>
      <c r="B1806" s="37"/>
      <c r="D1806"/>
      <c r="E1806"/>
      <c r="F1806"/>
      <c r="G1806"/>
      <c r="H1806"/>
    </row>
    <row r="1807" spans="1:8" s="3" customFormat="1" x14ac:dyDescent="0.3">
      <c r="A1807"/>
      <c r="B1807" s="37"/>
      <c r="D1807"/>
      <c r="E1807"/>
      <c r="F1807"/>
      <c r="G1807"/>
      <c r="H1807"/>
    </row>
    <row r="1808" spans="1:8" s="3" customFormat="1" x14ac:dyDescent="0.3">
      <c r="A1808"/>
      <c r="B1808" s="37"/>
      <c r="D1808"/>
      <c r="E1808"/>
      <c r="F1808"/>
      <c r="G1808"/>
      <c r="H1808"/>
    </row>
    <row r="1809" spans="1:8" s="3" customFormat="1" x14ac:dyDescent="0.3">
      <c r="A1809"/>
      <c r="B1809" s="37"/>
      <c r="D1809"/>
      <c r="E1809"/>
      <c r="F1809"/>
      <c r="G1809"/>
      <c r="H1809"/>
    </row>
    <row r="1810" spans="1:8" s="3" customFormat="1" x14ac:dyDescent="0.3">
      <c r="A1810"/>
      <c r="B1810" s="37"/>
      <c r="D1810"/>
      <c r="E1810"/>
      <c r="F1810"/>
      <c r="G1810"/>
      <c r="H1810"/>
    </row>
    <row r="1811" spans="1:8" s="3" customFormat="1" x14ac:dyDescent="0.3">
      <c r="A1811"/>
      <c r="B1811" s="37"/>
      <c r="D1811"/>
      <c r="E1811"/>
      <c r="F1811"/>
      <c r="G1811"/>
      <c r="H1811"/>
    </row>
    <row r="1812" spans="1:8" s="3" customFormat="1" x14ac:dyDescent="0.3">
      <c r="A1812"/>
      <c r="B1812" s="37"/>
      <c r="D1812"/>
      <c r="E1812"/>
      <c r="F1812"/>
      <c r="G1812"/>
      <c r="H1812"/>
    </row>
    <row r="1813" spans="1:8" s="3" customFormat="1" x14ac:dyDescent="0.3">
      <c r="A1813"/>
      <c r="B1813" s="37"/>
      <c r="D1813"/>
      <c r="E1813"/>
      <c r="F1813"/>
      <c r="G1813"/>
      <c r="H1813"/>
    </row>
    <row r="1814" spans="1:8" s="3" customFormat="1" x14ac:dyDescent="0.3">
      <c r="A1814"/>
      <c r="B1814" s="37"/>
      <c r="D1814"/>
      <c r="E1814"/>
      <c r="F1814"/>
      <c r="G1814"/>
      <c r="H1814"/>
    </row>
    <row r="1815" spans="1:8" s="3" customFormat="1" x14ac:dyDescent="0.3">
      <c r="A1815"/>
      <c r="B1815" s="37"/>
      <c r="D1815"/>
      <c r="E1815"/>
      <c r="F1815"/>
      <c r="G1815"/>
      <c r="H1815"/>
    </row>
    <row r="1816" spans="1:8" s="3" customFormat="1" x14ac:dyDescent="0.3">
      <c r="A1816"/>
      <c r="B1816" s="37"/>
      <c r="D1816"/>
      <c r="E1816"/>
      <c r="F1816"/>
      <c r="G1816"/>
      <c r="H1816"/>
    </row>
    <row r="1817" spans="1:8" s="3" customFormat="1" x14ac:dyDescent="0.3">
      <c r="A1817"/>
      <c r="B1817" s="37"/>
      <c r="D1817"/>
      <c r="E1817"/>
      <c r="F1817"/>
      <c r="G1817"/>
      <c r="H1817"/>
    </row>
    <row r="1818" spans="1:8" s="3" customFormat="1" x14ac:dyDescent="0.3">
      <c r="A1818"/>
      <c r="B1818" s="37"/>
      <c r="D1818"/>
      <c r="E1818"/>
      <c r="F1818"/>
      <c r="G1818"/>
      <c r="H1818"/>
    </row>
    <row r="1819" spans="1:8" s="3" customFormat="1" x14ac:dyDescent="0.3">
      <c r="A1819"/>
      <c r="B1819" s="37"/>
      <c r="D1819"/>
      <c r="E1819"/>
      <c r="F1819"/>
      <c r="G1819"/>
      <c r="H1819"/>
    </row>
    <row r="1820" spans="1:8" s="3" customFormat="1" x14ac:dyDescent="0.3">
      <c r="A1820"/>
      <c r="B1820" s="37"/>
      <c r="D1820"/>
      <c r="E1820"/>
      <c r="F1820"/>
      <c r="G1820"/>
      <c r="H1820"/>
    </row>
    <row r="1821" spans="1:8" s="3" customFormat="1" x14ac:dyDescent="0.3">
      <c r="A1821"/>
      <c r="B1821" s="37"/>
      <c r="D1821"/>
      <c r="E1821"/>
      <c r="F1821"/>
      <c r="G1821"/>
      <c r="H1821"/>
    </row>
    <row r="1822" spans="1:8" s="3" customFormat="1" x14ac:dyDescent="0.3">
      <c r="A1822"/>
      <c r="B1822" s="37"/>
      <c r="D1822"/>
      <c r="E1822"/>
      <c r="F1822"/>
      <c r="G1822"/>
      <c r="H1822"/>
    </row>
    <row r="1823" spans="1:8" s="3" customFormat="1" x14ac:dyDescent="0.3">
      <c r="A1823"/>
      <c r="B1823" s="37"/>
      <c r="D1823"/>
      <c r="E1823"/>
      <c r="F1823"/>
      <c r="G1823"/>
      <c r="H1823"/>
    </row>
    <row r="1824" spans="1:8" s="3" customFormat="1" x14ac:dyDescent="0.3">
      <c r="A1824"/>
      <c r="B1824" s="37"/>
      <c r="D1824"/>
      <c r="E1824"/>
      <c r="F1824"/>
      <c r="G1824"/>
      <c r="H1824"/>
    </row>
    <row r="1825" spans="1:8" s="3" customFormat="1" x14ac:dyDescent="0.3">
      <c r="A1825"/>
      <c r="B1825" s="37"/>
      <c r="D1825"/>
      <c r="E1825"/>
      <c r="F1825"/>
      <c r="G1825"/>
      <c r="H1825"/>
    </row>
    <row r="1826" spans="1:8" s="3" customFormat="1" x14ac:dyDescent="0.3">
      <c r="A1826"/>
      <c r="B1826" s="37"/>
      <c r="D1826"/>
      <c r="E1826"/>
      <c r="F1826"/>
      <c r="G1826"/>
      <c r="H1826"/>
    </row>
    <row r="1827" spans="1:8" s="3" customFormat="1" x14ac:dyDescent="0.3">
      <c r="A1827"/>
      <c r="B1827" s="37"/>
      <c r="D1827"/>
      <c r="E1827"/>
      <c r="F1827"/>
      <c r="G1827"/>
      <c r="H1827"/>
    </row>
    <row r="1828" spans="1:8" s="3" customFormat="1" x14ac:dyDescent="0.3">
      <c r="A1828"/>
      <c r="B1828" s="37"/>
      <c r="D1828"/>
      <c r="E1828"/>
      <c r="F1828"/>
      <c r="G1828"/>
      <c r="H1828"/>
    </row>
    <row r="1829" spans="1:8" s="3" customFormat="1" x14ac:dyDescent="0.3">
      <c r="A1829"/>
      <c r="B1829" s="37"/>
      <c r="D1829"/>
      <c r="E1829"/>
      <c r="F1829"/>
      <c r="G1829"/>
      <c r="H1829"/>
    </row>
    <row r="1830" spans="1:8" s="3" customFormat="1" x14ac:dyDescent="0.3">
      <c r="A1830"/>
      <c r="B1830" s="37"/>
      <c r="D1830"/>
      <c r="E1830"/>
      <c r="F1830"/>
      <c r="G1830"/>
      <c r="H1830"/>
    </row>
    <row r="1831" spans="1:8" s="3" customFormat="1" x14ac:dyDescent="0.3">
      <c r="A1831"/>
      <c r="B1831" s="37"/>
      <c r="D1831"/>
      <c r="E1831"/>
      <c r="F1831"/>
      <c r="G1831"/>
      <c r="H1831"/>
    </row>
    <row r="1832" spans="1:8" s="3" customFormat="1" x14ac:dyDescent="0.3">
      <c r="A1832"/>
      <c r="B1832" s="37"/>
      <c r="D1832"/>
      <c r="E1832"/>
      <c r="F1832"/>
      <c r="G1832"/>
      <c r="H1832"/>
    </row>
    <row r="1833" spans="1:8" s="3" customFormat="1" x14ac:dyDescent="0.3">
      <c r="A1833"/>
      <c r="B1833" s="37"/>
      <c r="D1833"/>
      <c r="E1833"/>
      <c r="F1833"/>
      <c r="G1833"/>
      <c r="H1833"/>
    </row>
    <row r="1834" spans="1:8" s="3" customFormat="1" x14ac:dyDescent="0.3">
      <c r="A1834"/>
      <c r="B1834" s="37"/>
      <c r="D1834"/>
      <c r="E1834"/>
      <c r="F1834"/>
      <c r="G1834"/>
      <c r="H1834"/>
    </row>
    <row r="1835" spans="1:8" s="3" customFormat="1" x14ac:dyDescent="0.3">
      <c r="A1835"/>
      <c r="B1835" s="37"/>
      <c r="D1835"/>
      <c r="E1835"/>
      <c r="F1835"/>
      <c r="G1835"/>
      <c r="H1835"/>
    </row>
    <row r="1836" spans="1:8" s="3" customFormat="1" x14ac:dyDescent="0.3">
      <c r="A1836"/>
      <c r="B1836" s="37"/>
      <c r="D1836"/>
      <c r="E1836"/>
      <c r="F1836"/>
      <c r="G1836"/>
      <c r="H1836"/>
    </row>
    <row r="1837" spans="1:8" s="3" customFormat="1" x14ac:dyDescent="0.3">
      <c r="A1837"/>
      <c r="B1837" s="37"/>
      <c r="D1837"/>
      <c r="E1837"/>
      <c r="F1837"/>
      <c r="G1837"/>
      <c r="H1837"/>
    </row>
    <row r="1838" spans="1:8" s="3" customFormat="1" x14ac:dyDescent="0.3">
      <c r="A1838"/>
      <c r="B1838" s="37"/>
      <c r="D1838"/>
      <c r="E1838"/>
      <c r="F1838"/>
      <c r="G1838"/>
      <c r="H1838"/>
    </row>
    <row r="1839" spans="1:8" s="3" customFormat="1" x14ac:dyDescent="0.3">
      <c r="A1839"/>
      <c r="B1839" s="37"/>
      <c r="D1839"/>
      <c r="E1839"/>
      <c r="F1839"/>
      <c r="G1839"/>
      <c r="H1839"/>
    </row>
    <row r="1840" spans="1:8" s="3" customFormat="1" x14ac:dyDescent="0.3">
      <c r="A1840"/>
      <c r="B1840" s="37"/>
      <c r="D1840"/>
      <c r="E1840"/>
      <c r="F1840"/>
      <c r="G1840"/>
      <c r="H1840"/>
    </row>
    <row r="1841" spans="1:8" s="3" customFormat="1" x14ac:dyDescent="0.3">
      <c r="A1841"/>
      <c r="B1841" s="37"/>
      <c r="D1841"/>
      <c r="E1841"/>
      <c r="F1841"/>
      <c r="G1841"/>
      <c r="H1841"/>
    </row>
    <row r="1842" spans="1:8" s="3" customFormat="1" x14ac:dyDescent="0.3">
      <c r="A1842"/>
      <c r="B1842" s="37"/>
      <c r="D1842"/>
      <c r="E1842"/>
      <c r="F1842"/>
      <c r="G1842"/>
      <c r="H1842"/>
    </row>
    <row r="1843" spans="1:8" s="3" customFormat="1" x14ac:dyDescent="0.3">
      <c r="A1843"/>
      <c r="B1843" s="37"/>
      <c r="D1843"/>
      <c r="E1843"/>
      <c r="F1843"/>
      <c r="G1843"/>
      <c r="H1843"/>
    </row>
    <row r="1844" spans="1:8" s="3" customFormat="1" x14ac:dyDescent="0.3">
      <c r="A1844"/>
      <c r="B1844" s="37"/>
      <c r="D1844"/>
      <c r="E1844"/>
      <c r="F1844"/>
      <c r="G1844"/>
      <c r="H1844"/>
    </row>
    <row r="1845" spans="1:8" s="3" customFormat="1" x14ac:dyDescent="0.3">
      <c r="A1845"/>
      <c r="B1845" s="37"/>
      <c r="D1845"/>
      <c r="E1845"/>
      <c r="F1845"/>
      <c r="G1845"/>
      <c r="H1845"/>
    </row>
    <row r="1846" spans="1:8" s="3" customFormat="1" x14ac:dyDescent="0.3">
      <c r="A1846"/>
      <c r="B1846" s="37"/>
      <c r="D1846"/>
      <c r="E1846"/>
      <c r="F1846"/>
      <c r="G1846"/>
      <c r="H1846"/>
    </row>
    <row r="1847" spans="1:8" s="3" customFormat="1" x14ac:dyDescent="0.3">
      <c r="A1847"/>
      <c r="B1847" s="37"/>
      <c r="D1847"/>
      <c r="E1847"/>
      <c r="F1847"/>
      <c r="G1847"/>
      <c r="H1847"/>
    </row>
    <row r="1848" spans="1:8" s="3" customFormat="1" x14ac:dyDescent="0.3">
      <c r="A1848"/>
      <c r="B1848" s="37"/>
      <c r="D1848"/>
      <c r="E1848"/>
      <c r="F1848"/>
      <c r="G1848"/>
      <c r="H1848"/>
    </row>
    <row r="1849" spans="1:8" s="3" customFormat="1" x14ac:dyDescent="0.3">
      <c r="A1849"/>
      <c r="B1849" s="37"/>
      <c r="D1849"/>
      <c r="E1849"/>
      <c r="F1849"/>
      <c r="G1849"/>
      <c r="H1849"/>
    </row>
    <row r="1850" spans="1:8" s="3" customFormat="1" x14ac:dyDescent="0.3">
      <c r="A1850"/>
      <c r="B1850" s="37"/>
      <c r="D1850"/>
      <c r="E1850"/>
      <c r="F1850"/>
      <c r="G1850"/>
      <c r="H1850"/>
    </row>
    <row r="1851" spans="1:8" s="3" customFormat="1" x14ac:dyDescent="0.3">
      <c r="A1851"/>
      <c r="B1851" s="37"/>
      <c r="D1851"/>
      <c r="E1851"/>
      <c r="F1851"/>
      <c r="G1851"/>
      <c r="H1851"/>
    </row>
    <row r="1852" spans="1:8" s="3" customFormat="1" x14ac:dyDescent="0.3">
      <c r="A1852"/>
      <c r="B1852" s="37"/>
      <c r="D1852"/>
      <c r="E1852"/>
      <c r="F1852"/>
      <c r="G1852"/>
      <c r="H1852"/>
    </row>
    <row r="1853" spans="1:8" s="3" customFormat="1" x14ac:dyDescent="0.3">
      <c r="A1853"/>
      <c r="B1853" s="37"/>
      <c r="D1853"/>
      <c r="E1853"/>
      <c r="F1853"/>
      <c r="G1853"/>
      <c r="H1853"/>
    </row>
    <row r="1854" spans="1:8" s="3" customFormat="1" x14ac:dyDescent="0.3">
      <c r="A1854"/>
      <c r="B1854" s="37"/>
      <c r="D1854"/>
      <c r="E1854"/>
      <c r="F1854"/>
      <c r="G1854"/>
      <c r="H1854"/>
    </row>
    <row r="1855" spans="1:8" s="3" customFormat="1" x14ac:dyDescent="0.3">
      <c r="A1855"/>
      <c r="B1855" s="37"/>
      <c r="D1855"/>
      <c r="E1855"/>
      <c r="F1855"/>
      <c r="G1855"/>
      <c r="H1855"/>
    </row>
    <row r="1856" spans="1:8" s="3" customFormat="1" x14ac:dyDescent="0.3">
      <c r="A1856"/>
      <c r="B1856" s="37"/>
      <c r="D1856"/>
      <c r="E1856"/>
      <c r="F1856"/>
      <c r="G1856"/>
      <c r="H1856"/>
    </row>
    <row r="1857" spans="1:8" s="3" customFormat="1" x14ac:dyDescent="0.3">
      <c r="A1857"/>
      <c r="B1857" s="37"/>
      <c r="D1857"/>
      <c r="E1857"/>
      <c r="F1857"/>
      <c r="G1857"/>
      <c r="H1857"/>
    </row>
    <row r="1858" spans="1:8" s="3" customFormat="1" x14ac:dyDescent="0.3">
      <c r="A1858"/>
      <c r="B1858" s="37"/>
      <c r="D1858"/>
      <c r="E1858"/>
      <c r="F1858"/>
      <c r="G1858"/>
      <c r="H1858"/>
    </row>
    <row r="1859" spans="1:8" s="3" customFormat="1" x14ac:dyDescent="0.3">
      <c r="A1859"/>
      <c r="B1859" s="37"/>
      <c r="D1859"/>
      <c r="E1859"/>
      <c r="F1859"/>
      <c r="G1859"/>
      <c r="H1859"/>
    </row>
    <row r="1860" spans="1:8" s="3" customFormat="1" x14ac:dyDescent="0.3">
      <c r="A1860"/>
      <c r="B1860" s="37"/>
      <c r="D1860"/>
      <c r="E1860"/>
      <c r="F1860"/>
      <c r="G1860"/>
      <c r="H1860"/>
    </row>
    <row r="1861" spans="1:8" s="3" customFormat="1" x14ac:dyDescent="0.3">
      <c r="A1861"/>
      <c r="B1861" s="37"/>
      <c r="D1861"/>
      <c r="E1861"/>
      <c r="F1861"/>
      <c r="G1861"/>
      <c r="H1861"/>
    </row>
    <row r="1862" spans="1:8" s="3" customFormat="1" x14ac:dyDescent="0.3">
      <c r="A1862"/>
      <c r="B1862" s="37"/>
      <c r="D1862"/>
      <c r="E1862"/>
      <c r="F1862"/>
      <c r="G1862"/>
      <c r="H1862"/>
    </row>
    <row r="1863" spans="1:8" s="3" customFormat="1" x14ac:dyDescent="0.3">
      <c r="A1863"/>
      <c r="B1863" s="37"/>
      <c r="D1863"/>
      <c r="E1863"/>
      <c r="F1863"/>
      <c r="G1863"/>
      <c r="H1863"/>
    </row>
    <row r="1864" spans="1:8" s="3" customFormat="1" x14ac:dyDescent="0.3">
      <c r="A1864"/>
      <c r="B1864" s="37"/>
      <c r="D1864"/>
      <c r="E1864"/>
      <c r="F1864"/>
      <c r="G1864"/>
      <c r="H1864"/>
    </row>
    <row r="1865" spans="1:8" s="3" customFormat="1" x14ac:dyDescent="0.3">
      <c r="A1865"/>
      <c r="B1865" s="37"/>
      <c r="D1865"/>
      <c r="E1865"/>
      <c r="F1865"/>
      <c r="G1865"/>
      <c r="H1865"/>
    </row>
    <row r="1866" spans="1:8" s="3" customFormat="1" x14ac:dyDescent="0.3">
      <c r="A1866"/>
      <c r="B1866" s="37"/>
      <c r="D1866"/>
      <c r="E1866"/>
      <c r="F1866"/>
      <c r="G1866"/>
      <c r="H1866"/>
    </row>
    <row r="1867" spans="1:8" s="3" customFormat="1" x14ac:dyDescent="0.3">
      <c r="A1867"/>
      <c r="B1867" s="37"/>
      <c r="D1867"/>
      <c r="E1867"/>
      <c r="F1867"/>
      <c r="G1867"/>
      <c r="H1867"/>
    </row>
    <row r="1868" spans="1:8" s="3" customFormat="1" x14ac:dyDescent="0.3">
      <c r="A1868"/>
      <c r="B1868" s="37"/>
      <c r="D1868"/>
      <c r="E1868"/>
      <c r="F1868"/>
      <c r="G1868"/>
      <c r="H1868"/>
    </row>
    <row r="1869" spans="1:8" s="3" customFormat="1" x14ac:dyDescent="0.3">
      <c r="A1869"/>
      <c r="B1869" s="37"/>
      <c r="D1869"/>
      <c r="E1869"/>
      <c r="F1869"/>
      <c r="G1869"/>
      <c r="H1869"/>
    </row>
    <row r="1870" spans="1:8" s="3" customFormat="1" x14ac:dyDescent="0.3">
      <c r="A1870"/>
      <c r="B1870" s="37"/>
      <c r="D1870"/>
      <c r="E1870"/>
      <c r="F1870"/>
      <c r="G1870"/>
      <c r="H1870"/>
    </row>
    <row r="1871" spans="1:8" s="3" customFormat="1" x14ac:dyDescent="0.3">
      <c r="A1871"/>
      <c r="B1871" s="37"/>
      <c r="D1871"/>
      <c r="E1871"/>
      <c r="F1871"/>
      <c r="G1871"/>
      <c r="H1871"/>
    </row>
    <row r="1872" spans="1:8" s="3" customFormat="1" x14ac:dyDescent="0.3">
      <c r="A1872"/>
      <c r="B1872" s="37"/>
      <c r="D1872"/>
      <c r="E1872"/>
      <c r="F1872"/>
      <c r="G1872"/>
      <c r="H1872"/>
    </row>
    <row r="1873" spans="1:8" s="3" customFormat="1" x14ac:dyDescent="0.3">
      <c r="A1873"/>
      <c r="B1873" s="37"/>
      <c r="D1873"/>
      <c r="E1873"/>
      <c r="F1873"/>
      <c r="G1873"/>
      <c r="H1873"/>
    </row>
    <row r="1874" spans="1:8" s="3" customFormat="1" x14ac:dyDescent="0.3">
      <c r="A1874"/>
      <c r="B1874" s="37"/>
      <c r="D1874"/>
      <c r="E1874"/>
      <c r="F1874"/>
      <c r="G1874"/>
      <c r="H1874"/>
    </row>
    <row r="1875" spans="1:8" s="3" customFormat="1" x14ac:dyDescent="0.3">
      <c r="A1875"/>
      <c r="B1875" s="37"/>
      <c r="D1875"/>
      <c r="E1875"/>
      <c r="F1875"/>
      <c r="G1875"/>
      <c r="H1875"/>
    </row>
    <row r="1876" spans="1:8" s="3" customFormat="1" x14ac:dyDescent="0.3">
      <c r="A1876"/>
      <c r="B1876" s="37"/>
      <c r="D1876"/>
      <c r="E1876"/>
      <c r="F1876"/>
      <c r="G1876"/>
      <c r="H1876"/>
    </row>
    <row r="1877" spans="1:8" s="3" customFormat="1" x14ac:dyDescent="0.3">
      <c r="A1877"/>
      <c r="B1877" s="37"/>
      <c r="D1877"/>
      <c r="E1877"/>
      <c r="F1877"/>
      <c r="G1877"/>
      <c r="H1877"/>
    </row>
    <row r="1878" spans="1:8" s="3" customFormat="1" x14ac:dyDescent="0.3">
      <c r="A1878"/>
      <c r="B1878" s="37"/>
      <c r="D1878"/>
      <c r="E1878"/>
      <c r="F1878"/>
      <c r="G1878"/>
      <c r="H1878"/>
    </row>
    <row r="1879" spans="1:8" s="3" customFormat="1" x14ac:dyDescent="0.3">
      <c r="A1879"/>
      <c r="B1879" s="37"/>
      <c r="D1879"/>
      <c r="E1879"/>
      <c r="F1879"/>
      <c r="G1879"/>
      <c r="H1879"/>
    </row>
    <row r="1880" spans="1:8" s="3" customFormat="1" x14ac:dyDescent="0.3">
      <c r="A1880"/>
      <c r="B1880" s="37"/>
      <c r="D1880"/>
      <c r="E1880"/>
      <c r="F1880"/>
      <c r="G1880"/>
      <c r="H1880"/>
    </row>
    <row r="1881" spans="1:8" s="3" customFormat="1" x14ac:dyDescent="0.3">
      <c r="A1881"/>
      <c r="B1881" s="37"/>
      <c r="D1881"/>
      <c r="E1881"/>
      <c r="F1881"/>
      <c r="G1881"/>
      <c r="H1881"/>
    </row>
    <row r="1882" spans="1:8" s="3" customFormat="1" x14ac:dyDescent="0.3">
      <c r="A1882"/>
      <c r="B1882" s="37"/>
      <c r="D1882"/>
      <c r="E1882"/>
      <c r="F1882"/>
      <c r="G1882"/>
      <c r="H1882"/>
    </row>
    <row r="1883" spans="1:8" s="3" customFormat="1" x14ac:dyDescent="0.3">
      <c r="A1883"/>
      <c r="B1883" s="37"/>
      <c r="D1883"/>
      <c r="E1883"/>
      <c r="F1883"/>
      <c r="G1883"/>
      <c r="H1883"/>
    </row>
    <row r="1884" spans="1:8" s="3" customFormat="1" x14ac:dyDescent="0.3">
      <c r="A1884"/>
      <c r="B1884" s="37"/>
      <c r="D1884"/>
      <c r="E1884"/>
      <c r="F1884"/>
      <c r="G1884"/>
      <c r="H1884"/>
    </row>
    <row r="1885" spans="1:8" s="3" customFormat="1" x14ac:dyDescent="0.3">
      <c r="A1885"/>
      <c r="B1885" s="37"/>
      <c r="D1885"/>
      <c r="E1885"/>
      <c r="F1885"/>
      <c r="G1885"/>
      <c r="H1885"/>
    </row>
    <row r="1886" spans="1:8" s="3" customFormat="1" x14ac:dyDescent="0.3">
      <c r="A1886"/>
      <c r="B1886" s="37"/>
      <c r="D1886"/>
      <c r="E1886"/>
      <c r="F1886"/>
      <c r="G1886"/>
      <c r="H1886"/>
    </row>
    <row r="1887" spans="1:8" s="3" customFormat="1" x14ac:dyDescent="0.3">
      <c r="A1887"/>
      <c r="B1887" s="37"/>
      <c r="D1887"/>
      <c r="E1887"/>
      <c r="F1887"/>
      <c r="G1887"/>
      <c r="H1887"/>
    </row>
    <row r="1888" spans="1:8" s="3" customFormat="1" x14ac:dyDescent="0.3">
      <c r="A1888"/>
      <c r="B1888" s="37"/>
      <c r="D1888"/>
      <c r="E1888"/>
      <c r="F1888"/>
      <c r="G1888"/>
      <c r="H1888"/>
    </row>
    <row r="1889" spans="1:8" s="3" customFormat="1" x14ac:dyDescent="0.3">
      <c r="A1889"/>
      <c r="B1889" s="37"/>
      <c r="D1889"/>
      <c r="E1889"/>
      <c r="F1889"/>
      <c r="G1889"/>
      <c r="H1889"/>
    </row>
    <row r="1890" spans="1:8" s="3" customFormat="1" x14ac:dyDescent="0.3">
      <c r="A1890"/>
      <c r="B1890" s="37"/>
      <c r="D1890"/>
      <c r="E1890"/>
      <c r="F1890"/>
      <c r="G1890"/>
      <c r="H1890"/>
    </row>
    <row r="1891" spans="1:8" s="3" customFormat="1" x14ac:dyDescent="0.3">
      <c r="A1891"/>
      <c r="B1891" s="37"/>
      <c r="D1891"/>
      <c r="E1891"/>
      <c r="F1891"/>
      <c r="G1891"/>
      <c r="H1891"/>
    </row>
    <row r="1892" spans="1:8" s="3" customFormat="1" x14ac:dyDescent="0.3">
      <c r="A1892"/>
      <c r="B1892" s="37"/>
      <c r="D1892"/>
      <c r="E1892"/>
      <c r="F1892"/>
      <c r="G1892"/>
      <c r="H1892"/>
    </row>
    <row r="1893" spans="1:8" s="3" customFormat="1" x14ac:dyDescent="0.3">
      <c r="A1893"/>
      <c r="B1893" s="37"/>
      <c r="D1893"/>
      <c r="E1893"/>
      <c r="F1893"/>
      <c r="G1893"/>
      <c r="H1893"/>
    </row>
    <row r="1894" spans="1:8" s="3" customFormat="1" x14ac:dyDescent="0.3">
      <c r="A1894"/>
      <c r="B1894" s="37"/>
      <c r="D1894"/>
      <c r="E1894"/>
      <c r="F1894"/>
      <c r="G1894"/>
      <c r="H1894"/>
    </row>
    <row r="1895" spans="1:8" s="3" customFormat="1" x14ac:dyDescent="0.3">
      <c r="A1895"/>
      <c r="B1895" s="37"/>
      <c r="D1895"/>
      <c r="E1895"/>
      <c r="F1895"/>
      <c r="G1895"/>
      <c r="H1895"/>
    </row>
    <row r="1896" spans="1:8" s="3" customFormat="1" x14ac:dyDescent="0.3">
      <c r="A1896"/>
      <c r="B1896" s="37"/>
      <c r="D1896"/>
      <c r="E1896"/>
      <c r="F1896"/>
      <c r="G1896"/>
      <c r="H1896"/>
    </row>
    <row r="1897" spans="1:8" s="3" customFormat="1" x14ac:dyDescent="0.3">
      <c r="A1897"/>
      <c r="B1897" s="37"/>
      <c r="D1897"/>
      <c r="E1897"/>
      <c r="F1897"/>
      <c r="G1897"/>
      <c r="H1897"/>
    </row>
    <row r="1898" spans="1:8" s="3" customFormat="1" x14ac:dyDescent="0.3">
      <c r="A1898"/>
      <c r="B1898" s="37"/>
      <c r="D1898"/>
      <c r="E1898"/>
      <c r="F1898"/>
      <c r="G1898"/>
      <c r="H1898"/>
    </row>
    <row r="1899" spans="1:8" s="3" customFormat="1" x14ac:dyDescent="0.3">
      <c r="A1899"/>
      <c r="B1899" s="37"/>
      <c r="D1899"/>
      <c r="E1899"/>
      <c r="F1899"/>
      <c r="G1899"/>
      <c r="H1899"/>
    </row>
    <row r="1900" spans="1:8" s="3" customFormat="1" x14ac:dyDescent="0.3">
      <c r="A1900"/>
      <c r="B1900" s="37"/>
      <c r="D1900"/>
      <c r="E1900"/>
      <c r="F1900"/>
      <c r="G1900"/>
      <c r="H1900"/>
    </row>
    <row r="1901" spans="1:8" s="3" customFormat="1" x14ac:dyDescent="0.3">
      <c r="A1901"/>
      <c r="B1901" s="37"/>
      <c r="D1901"/>
      <c r="E1901"/>
      <c r="F1901"/>
      <c r="G1901"/>
      <c r="H1901"/>
    </row>
    <row r="1902" spans="1:8" s="3" customFormat="1" x14ac:dyDescent="0.3">
      <c r="A1902"/>
      <c r="B1902" s="37"/>
      <c r="D1902"/>
      <c r="E1902"/>
      <c r="F1902"/>
      <c r="G1902"/>
      <c r="H1902"/>
    </row>
    <row r="1903" spans="1:8" s="3" customFormat="1" x14ac:dyDescent="0.3">
      <c r="A1903"/>
      <c r="B1903" s="37"/>
      <c r="D1903"/>
      <c r="E1903"/>
      <c r="F1903"/>
      <c r="G1903"/>
      <c r="H1903"/>
    </row>
    <row r="1904" spans="1:8" s="3" customFormat="1" x14ac:dyDescent="0.3">
      <c r="A1904"/>
      <c r="B1904" s="37"/>
      <c r="D1904"/>
      <c r="E1904"/>
      <c r="F1904"/>
      <c r="G1904"/>
      <c r="H1904"/>
    </row>
    <row r="1905" spans="1:8" s="3" customFormat="1" x14ac:dyDescent="0.3">
      <c r="A1905"/>
      <c r="B1905" s="37"/>
      <c r="D1905"/>
      <c r="E1905"/>
      <c r="F1905"/>
      <c r="G1905"/>
      <c r="H1905"/>
    </row>
    <row r="1906" spans="1:8" s="3" customFormat="1" x14ac:dyDescent="0.3">
      <c r="A1906"/>
      <c r="B1906" s="37"/>
      <c r="D1906"/>
      <c r="E1906"/>
      <c r="F1906"/>
      <c r="G1906"/>
      <c r="H1906"/>
    </row>
    <row r="1907" spans="1:8" s="3" customFormat="1" x14ac:dyDescent="0.3">
      <c r="A1907"/>
      <c r="B1907" s="37"/>
      <c r="D1907"/>
      <c r="E1907"/>
      <c r="F1907"/>
      <c r="G1907"/>
      <c r="H1907"/>
    </row>
    <row r="1908" spans="1:8" s="3" customFormat="1" x14ac:dyDescent="0.3">
      <c r="A1908"/>
      <c r="B1908" s="37"/>
      <c r="D1908"/>
      <c r="E1908"/>
      <c r="F1908"/>
      <c r="G1908"/>
      <c r="H1908"/>
    </row>
    <row r="1909" spans="1:8" s="3" customFormat="1" x14ac:dyDescent="0.3">
      <c r="A1909"/>
      <c r="B1909" s="37"/>
      <c r="D1909"/>
      <c r="E1909"/>
      <c r="F1909"/>
      <c r="G1909"/>
      <c r="H1909"/>
    </row>
    <row r="1910" spans="1:8" s="3" customFormat="1" x14ac:dyDescent="0.3">
      <c r="A1910"/>
      <c r="B1910" s="37"/>
      <c r="D1910"/>
      <c r="E1910"/>
      <c r="F1910"/>
      <c r="G1910"/>
      <c r="H1910"/>
    </row>
    <row r="1911" spans="1:8" s="3" customFormat="1" x14ac:dyDescent="0.3">
      <c r="A1911"/>
      <c r="B1911" s="37"/>
      <c r="D1911"/>
      <c r="E1911"/>
      <c r="F1911"/>
      <c r="G1911"/>
      <c r="H1911"/>
    </row>
    <row r="1912" spans="1:8" s="3" customFormat="1" x14ac:dyDescent="0.3">
      <c r="A1912"/>
      <c r="B1912" s="37"/>
      <c r="D1912"/>
      <c r="E1912"/>
      <c r="F1912"/>
      <c r="G1912"/>
      <c r="H1912"/>
    </row>
    <row r="1913" spans="1:8" s="3" customFormat="1" x14ac:dyDescent="0.3">
      <c r="A1913"/>
      <c r="B1913" s="37"/>
      <c r="D1913"/>
      <c r="E1913"/>
      <c r="F1913"/>
      <c r="G1913"/>
      <c r="H1913"/>
    </row>
    <row r="1914" spans="1:8" s="3" customFormat="1" x14ac:dyDescent="0.3">
      <c r="A1914"/>
      <c r="B1914" s="37"/>
      <c r="D1914"/>
      <c r="E1914"/>
      <c r="F1914"/>
      <c r="G1914"/>
      <c r="H1914"/>
    </row>
    <row r="1915" spans="1:8" s="3" customFormat="1" x14ac:dyDescent="0.3">
      <c r="A1915"/>
      <c r="B1915" s="37"/>
      <c r="D1915"/>
      <c r="E1915"/>
      <c r="F1915"/>
      <c r="G1915"/>
      <c r="H1915"/>
    </row>
    <row r="1916" spans="1:8" s="3" customFormat="1" x14ac:dyDescent="0.3">
      <c r="A1916"/>
      <c r="B1916" s="37"/>
      <c r="D1916"/>
      <c r="E1916"/>
      <c r="F1916"/>
      <c r="G1916"/>
      <c r="H1916"/>
    </row>
    <row r="1917" spans="1:8" s="3" customFormat="1" x14ac:dyDescent="0.3">
      <c r="A1917"/>
      <c r="B1917" s="37"/>
      <c r="D1917"/>
      <c r="E1917"/>
      <c r="F1917"/>
      <c r="G1917"/>
      <c r="H1917"/>
    </row>
    <row r="1918" spans="1:8" s="3" customFormat="1" x14ac:dyDescent="0.3">
      <c r="A1918"/>
      <c r="B1918" s="37"/>
      <c r="D1918"/>
      <c r="E1918"/>
      <c r="F1918"/>
      <c r="G1918"/>
      <c r="H1918"/>
    </row>
    <row r="1919" spans="1:8" s="3" customFormat="1" x14ac:dyDescent="0.3">
      <c r="A1919"/>
      <c r="B1919" s="37"/>
      <c r="D1919"/>
      <c r="E1919"/>
      <c r="F1919"/>
      <c r="G1919"/>
      <c r="H1919"/>
    </row>
    <row r="1920" spans="1:8" s="3" customFormat="1" x14ac:dyDescent="0.3">
      <c r="A1920"/>
      <c r="B1920" s="37"/>
      <c r="D1920"/>
      <c r="E1920"/>
      <c r="F1920"/>
      <c r="G1920"/>
      <c r="H1920"/>
    </row>
    <row r="1921" spans="1:8" s="3" customFormat="1" x14ac:dyDescent="0.3">
      <c r="A1921"/>
      <c r="B1921" s="37"/>
      <c r="D1921"/>
      <c r="E1921"/>
      <c r="F1921"/>
      <c r="G1921"/>
      <c r="H1921"/>
    </row>
    <row r="1922" spans="1:8" s="3" customFormat="1" x14ac:dyDescent="0.3">
      <c r="A1922"/>
      <c r="B1922" s="37"/>
      <c r="D1922"/>
      <c r="E1922"/>
      <c r="F1922"/>
      <c r="G1922"/>
      <c r="H1922"/>
    </row>
    <row r="1923" spans="1:8" s="3" customFormat="1" x14ac:dyDescent="0.3">
      <c r="A1923"/>
      <c r="B1923" s="37"/>
      <c r="D1923"/>
      <c r="E1923"/>
      <c r="F1923"/>
      <c r="G1923"/>
      <c r="H1923"/>
    </row>
    <row r="1924" spans="1:8" s="3" customFormat="1" x14ac:dyDescent="0.3">
      <c r="A1924"/>
      <c r="B1924" s="37"/>
      <c r="D1924"/>
      <c r="E1924"/>
      <c r="F1924"/>
      <c r="G1924"/>
      <c r="H1924"/>
    </row>
    <row r="1925" spans="1:8" s="3" customFormat="1" x14ac:dyDescent="0.3">
      <c r="A1925"/>
      <c r="B1925" s="37"/>
      <c r="D1925"/>
      <c r="E1925"/>
      <c r="F1925"/>
      <c r="G1925"/>
      <c r="H1925"/>
    </row>
    <row r="1926" spans="1:8" s="3" customFormat="1" x14ac:dyDescent="0.3">
      <c r="A1926"/>
      <c r="B1926" s="37"/>
      <c r="D1926"/>
      <c r="E1926"/>
      <c r="F1926"/>
      <c r="G1926"/>
      <c r="H1926"/>
    </row>
    <row r="1927" spans="1:8" s="3" customFormat="1" x14ac:dyDescent="0.3">
      <c r="A1927"/>
      <c r="B1927" s="37"/>
      <c r="D1927"/>
      <c r="E1927"/>
      <c r="F1927"/>
      <c r="G1927"/>
      <c r="H1927"/>
    </row>
    <row r="1928" spans="1:8" s="3" customFormat="1" x14ac:dyDescent="0.3">
      <c r="A1928"/>
      <c r="B1928" s="37"/>
      <c r="D1928"/>
      <c r="E1928"/>
      <c r="F1928"/>
      <c r="G1928"/>
      <c r="H1928"/>
    </row>
    <row r="1929" spans="1:8" s="3" customFormat="1" x14ac:dyDescent="0.3">
      <c r="A1929"/>
      <c r="B1929" s="37"/>
      <c r="D1929"/>
      <c r="E1929"/>
      <c r="F1929"/>
      <c r="G1929"/>
      <c r="H1929"/>
    </row>
    <row r="1930" spans="1:8" s="3" customFormat="1" x14ac:dyDescent="0.3">
      <c r="A1930"/>
      <c r="B1930" s="37"/>
      <c r="D1930"/>
      <c r="E1930"/>
      <c r="F1930"/>
      <c r="G1930"/>
      <c r="H1930"/>
    </row>
    <row r="1931" spans="1:8" s="3" customFormat="1" x14ac:dyDescent="0.3">
      <c r="A1931"/>
      <c r="B1931" s="37"/>
      <c r="D1931"/>
      <c r="E1931"/>
      <c r="F1931"/>
      <c r="G1931"/>
      <c r="H1931"/>
    </row>
    <row r="1932" spans="1:8" s="3" customFormat="1" x14ac:dyDescent="0.3">
      <c r="A1932"/>
      <c r="B1932" s="37"/>
      <c r="D1932"/>
      <c r="E1932"/>
      <c r="F1932"/>
      <c r="G1932"/>
      <c r="H1932"/>
    </row>
    <row r="1933" spans="1:8" s="3" customFormat="1" x14ac:dyDescent="0.3">
      <c r="A1933"/>
      <c r="B1933" s="37"/>
      <c r="D1933"/>
      <c r="E1933"/>
      <c r="F1933"/>
      <c r="G1933"/>
      <c r="H1933"/>
    </row>
    <row r="1934" spans="1:8" s="3" customFormat="1" x14ac:dyDescent="0.3">
      <c r="A1934"/>
      <c r="B1934" s="37"/>
      <c r="D1934"/>
      <c r="E1934"/>
      <c r="F1934"/>
      <c r="G1934"/>
      <c r="H1934"/>
    </row>
    <row r="1935" spans="1:8" s="3" customFormat="1" x14ac:dyDescent="0.3">
      <c r="A1935"/>
      <c r="B1935" s="37"/>
      <c r="D1935"/>
      <c r="E1935"/>
      <c r="F1935"/>
      <c r="G1935"/>
      <c r="H1935"/>
    </row>
    <row r="1936" spans="1:8" s="3" customFormat="1" x14ac:dyDescent="0.3">
      <c r="A1936"/>
      <c r="B1936" s="37"/>
      <c r="D1936"/>
      <c r="E1936"/>
      <c r="F1936"/>
      <c r="G1936"/>
      <c r="H1936"/>
    </row>
    <row r="1937" spans="1:8" s="3" customFormat="1" x14ac:dyDescent="0.3">
      <c r="A1937"/>
      <c r="B1937" s="37"/>
      <c r="D1937"/>
      <c r="E1937"/>
      <c r="F1937"/>
      <c r="G1937"/>
      <c r="H1937"/>
    </row>
    <row r="1938" spans="1:8" s="3" customFormat="1" x14ac:dyDescent="0.3">
      <c r="A1938"/>
      <c r="B1938" s="37"/>
      <c r="D1938"/>
      <c r="E1938"/>
      <c r="F1938"/>
      <c r="G1938"/>
      <c r="H1938"/>
    </row>
    <row r="1939" spans="1:8" s="3" customFormat="1" x14ac:dyDescent="0.3">
      <c r="A1939"/>
      <c r="B1939" s="37"/>
      <c r="D1939"/>
      <c r="E1939"/>
      <c r="F1939"/>
      <c r="G1939"/>
      <c r="H1939"/>
    </row>
    <row r="1940" spans="1:8" s="3" customFormat="1" x14ac:dyDescent="0.3">
      <c r="A1940"/>
      <c r="B1940" s="37"/>
      <c r="D1940"/>
      <c r="E1940"/>
      <c r="F1940"/>
      <c r="G1940"/>
      <c r="H1940"/>
    </row>
    <row r="1941" spans="1:8" s="3" customFormat="1" x14ac:dyDescent="0.3">
      <c r="A1941"/>
      <c r="B1941" s="37"/>
      <c r="D1941"/>
      <c r="E1941"/>
      <c r="F1941"/>
      <c r="G1941"/>
      <c r="H1941"/>
    </row>
    <row r="1942" spans="1:8" s="3" customFormat="1" x14ac:dyDescent="0.3">
      <c r="A1942"/>
      <c r="B1942" s="37"/>
      <c r="D1942"/>
      <c r="E1942"/>
      <c r="F1942"/>
      <c r="G1942"/>
      <c r="H1942"/>
    </row>
    <row r="1943" spans="1:8" s="3" customFormat="1" x14ac:dyDescent="0.3">
      <c r="A1943"/>
      <c r="B1943" s="37"/>
      <c r="D1943"/>
      <c r="E1943"/>
      <c r="F1943"/>
      <c r="G1943"/>
      <c r="H1943"/>
    </row>
    <row r="1944" spans="1:8" s="3" customFormat="1" x14ac:dyDescent="0.3">
      <c r="A1944"/>
      <c r="B1944" s="37"/>
      <c r="D1944"/>
      <c r="E1944"/>
      <c r="F1944"/>
      <c r="G1944"/>
      <c r="H1944"/>
    </row>
    <row r="1945" spans="1:8" s="3" customFormat="1" x14ac:dyDescent="0.3">
      <c r="A1945"/>
      <c r="B1945" s="37"/>
      <c r="D1945"/>
      <c r="E1945"/>
      <c r="F1945"/>
      <c r="G1945"/>
      <c r="H1945"/>
    </row>
    <row r="1946" spans="1:8" s="3" customFormat="1" x14ac:dyDescent="0.3">
      <c r="A1946"/>
      <c r="B1946" s="37"/>
      <c r="D1946"/>
      <c r="E1946"/>
      <c r="F1946"/>
      <c r="G1946"/>
      <c r="H1946"/>
    </row>
    <row r="1947" spans="1:8" s="3" customFormat="1" x14ac:dyDescent="0.3">
      <c r="A1947"/>
      <c r="B1947" s="37"/>
      <c r="D1947"/>
      <c r="E1947"/>
      <c r="F1947"/>
      <c r="G1947"/>
      <c r="H1947"/>
    </row>
    <row r="1948" spans="1:8" s="3" customFormat="1" x14ac:dyDescent="0.3">
      <c r="A1948"/>
      <c r="B1948" s="37"/>
      <c r="D1948"/>
      <c r="E1948"/>
      <c r="F1948"/>
      <c r="G1948"/>
      <c r="H1948"/>
    </row>
    <row r="1949" spans="1:8" s="3" customFormat="1" x14ac:dyDescent="0.3">
      <c r="A1949"/>
      <c r="B1949" s="37"/>
      <c r="D1949"/>
      <c r="E1949"/>
      <c r="F1949"/>
      <c r="G1949"/>
      <c r="H1949"/>
    </row>
    <row r="1950" spans="1:8" s="3" customFormat="1" x14ac:dyDescent="0.3">
      <c r="A1950"/>
      <c r="B1950" s="37"/>
      <c r="D1950"/>
      <c r="E1950"/>
      <c r="F1950"/>
      <c r="G1950"/>
      <c r="H1950"/>
    </row>
    <row r="1951" spans="1:8" s="3" customFormat="1" x14ac:dyDescent="0.3">
      <c r="A1951"/>
      <c r="B1951" s="37"/>
      <c r="D1951"/>
      <c r="E1951"/>
      <c r="F1951"/>
      <c r="G1951"/>
      <c r="H1951"/>
    </row>
    <row r="1952" spans="1:8" s="3" customFormat="1" x14ac:dyDescent="0.3">
      <c r="A1952"/>
      <c r="B1952" s="37"/>
      <c r="D1952"/>
      <c r="E1952"/>
      <c r="F1952"/>
      <c r="G1952"/>
      <c r="H1952"/>
    </row>
    <row r="1953" spans="1:8" s="3" customFormat="1" x14ac:dyDescent="0.3">
      <c r="A1953"/>
      <c r="B1953" s="37"/>
      <c r="D1953"/>
      <c r="E1953"/>
      <c r="F1953"/>
      <c r="G1953"/>
      <c r="H1953"/>
    </row>
    <row r="1954" spans="1:8" s="3" customFormat="1" x14ac:dyDescent="0.3">
      <c r="A1954"/>
      <c r="B1954" s="37"/>
      <c r="D1954"/>
      <c r="E1954"/>
      <c r="F1954"/>
      <c r="G1954"/>
      <c r="H1954"/>
    </row>
    <row r="1955" spans="1:8" s="3" customFormat="1" x14ac:dyDescent="0.3">
      <c r="A1955"/>
      <c r="B1955" s="37"/>
      <c r="D1955"/>
      <c r="E1955"/>
      <c r="F1955"/>
      <c r="G1955"/>
      <c r="H1955"/>
    </row>
    <row r="1956" spans="1:8" s="3" customFormat="1" x14ac:dyDescent="0.3">
      <c r="A1956"/>
      <c r="B1956" s="37"/>
      <c r="D1956"/>
      <c r="E1956"/>
      <c r="F1956"/>
      <c r="G1956"/>
      <c r="H1956"/>
    </row>
    <row r="1957" spans="1:8" s="3" customFormat="1" x14ac:dyDescent="0.3">
      <c r="A1957"/>
      <c r="B1957" s="37"/>
      <c r="D1957"/>
      <c r="E1957"/>
      <c r="F1957"/>
      <c r="G1957"/>
      <c r="H1957"/>
    </row>
    <row r="1958" spans="1:8" s="3" customFormat="1" x14ac:dyDescent="0.3">
      <c r="A1958"/>
      <c r="B1958" s="37"/>
      <c r="D1958"/>
      <c r="E1958"/>
      <c r="F1958"/>
      <c r="G1958"/>
      <c r="H1958"/>
    </row>
    <row r="1959" spans="1:8" s="3" customFormat="1" x14ac:dyDescent="0.3">
      <c r="A1959"/>
      <c r="B1959" s="37"/>
      <c r="D1959"/>
      <c r="E1959"/>
      <c r="F1959"/>
      <c r="G1959"/>
      <c r="H1959"/>
    </row>
    <row r="1960" spans="1:8" s="3" customFormat="1" x14ac:dyDescent="0.3">
      <c r="A1960"/>
      <c r="B1960" s="37"/>
      <c r="D1960"/>
      <c r="E1960"/>
      <c r="F1960"/>
      <c r="G1960"/>
      <c r="H1960"/>
    </row>
    <row r="1961" spans="1:8" s="3" customFormat="1" x14ac:dyDescent="0.3">
      <c r="A1961"/>
      <c r="B1961" s="37"/>
      <c r="D1961"/>
      <c r="E1961"/>
      <c r="F1961"/>
      <c r="G1961"/>
      <c r="H1961"/>
    </row>
    <row r="1962" spans="1:8" s="3" customFormat="1" x14ac:dyDescent="0.3">
      <c r="A1962"/>
      <c r="B1962" s="37"/>
      <c r="D1962"/>
      <c r="E1962"/>
      <c r="F1962"/>
      <c r="G1962"/>
      <c r="H1962"/>
    </row>
    <row r="1963" spans="1:8" s="3" customFormat="1" x14ac:dyDescent="0.3">
      <c r="A1963"/>
      <c r="B1963" s="37"/>
      <c r="D1963"/>
      <c r="E1963"/>
      <c r="F1963"/>
      <c r="G1963"/>
      <c r="H1963"/>
    </row>
    <row r="1964" spans="1:8" s="3" customFormat="1" x14ac:dyDescent="0.3">
      <c r="A1964"/>
      <c r="B1964" s="37"/>
      <c r="D1964"/>
      <c r="E1964"/>
      <c r="F1964"/>
      <c r="G1964"/>
      <c r="H1964"/>
    </row>
    <row r="1965" spans="1:8" s="3" customFormat="1" x14ac:dyDescent="0.3">
      <c r="A1965"/>
      <c r="B1965" s="37"/>
      <c r="D1965"/>
      <c r="E1965"/>
      <c r="F1965"/>
      <c r="G1965"/>
      <c r="H1965"/>
    </row>
    <row r="1966" spans="1:8" s="3" customFormat="1" x14ac:dyDescent="0.3">
      <c r="A1966"/>
      <c r="B1966" s="37"/>
      <c r="D1966"/>
      <c r="E1966"/>
      <c r="F1966"/>
      <c r="G1966"/>
      <c r="H1966"/>
    </row>
    <row r="1967" spans="1:8" s="3" customFormat="1" x14ac:dyDescent="0.3">
      <c r="A1967"/>
      <c r="B1967" s="37"/>
      <c r="D1967"/>
      <c r="E1967"/>
      <c r="F1967"/>
      <c r="G1967"/>
      <c r="H1967"/>
    </row>
    <row r="1968" spans="1:8" s="3" customFormat="1" x14ac:dyDescent="0.3">
      <c r="A1968"/>
      <c r="B1968" s="37"/>
      <c r="D1968"/>
      <c r="E1968"/>
      <c r="F1968"/>
      <c r="G1968"/>
      <c r="H1968"/>
    </row>
    <row r="1969" spans="1:8" s="3" customFormat="1" x14ac:dyDescent="0.3">
      <c r="A1969"/>
      <c r="B1969" s="37"/>
      <c r="D1969"/>
      <c r="E1969"/>
      <c r="F1969"/>
      <c r="G1969"/>
      <c r="H1969"/>
    </row>
    <row r="1970" spans="1:8" s="3" customFormat="1" x14ac:dyDescent="0.3">
      <c r="A1970"/>
      <c r="B1970" s="37"/>
      <c r="D1970"/>
      <c r="E1970"/>
      <c r="F1970"/>
      <c r="G1970"/>
      <c r="H1970"/>
    </row>
    <row r="1971" spans="1:8" s="3" customFormat="1" x14ac:dyDescent="0.3">
      <c r="A1971"/>
      <c r="B1971" s="37"/>
      <c r="D1971"/>
      <c r="E1971"/>
      <c r="F1971"/>
      <c r="G1971"/>
      <c r="H1971"/>
    </row>
    <row r="1972" spans="1:8" s="3" customFormat="1" x14ac:dyDescent="0.3">
      <c r="A1972"/>
      <c r="B1972" s="37"/>
      <c r="D1972"/>
      <c r="E1972"/>
      <c r="F1972"/>
      <c r="G1972"/>
      <c r="H1972"/>
    </row>
    <row r="1973" spans="1:8" s="3" customFormat="1" x14ac:dyDescent="0.3">
      <c r="A1973"/>
      <c r="B1973" s="37"/>
      <c r="D1973"/>
      <c r="E1973"/>
      <c r="F1973"/>
      <c r="G1973"/>
      <c r="H1973"/>
    </row>
    <row r="1974" spans="1:8" s="3" customFormat="1" x14ac:dyDescent="0.3">
      <c r="A1974"/>
      <c r="B1974" s="37"/>
      <c r="D1974"/>
      <c r="E1974"/>
      <c r="F1974"/>
      <c r="G1974"/>
      <c r="H1974"/>
    </row>
    <row r="1975" spans="1:8" s="3" customFormat="1" x14ac:dyDescent="0.3">
      <c r="A1975"/>
      <c r="B1975" s="37"/>
      <c r="D1975"/>
      <c r="E1975"/>
      <c r="F1975"/>
      <c r="G1975"/>
      <c r="H1975"/>
    </row>
    <row r="1976" spans="1:8" s="3" customFormat="1" x14ac:dyDescent="0.3">
      <c r="A1976"/>
      <c r="B1976" s="37"/>
      <c r="D1976"/>
      <c r="E1976"/>
      <c r="F1976"/>
      <c r="G1976"/>
      <c r="H1976"/>
    </row>
    <row r="1977" spans="1:8" s="3" customFormat="1" x14ac:dyDescent="0.3">
      <c r="A1977"/>
      <c r="B1977" s="37"/>
      <c r="D1977"/>
      <c r="E1977"/>
      <c r="F1977"/>
      <c r="G1977"/>
      <c r="H1977"/>
    </row>
    <row r="1978" spans="1:8" s="3" customFormat="1" x14ac:dyDescent="0.3">
      <c r="A1978"/>
      <c r="B1978" s="37"/>
      <c r="D1978"/>
      <c r="E1978"/>
      <c r="F1978"/>
      <c r="G1978"/>
      <c r="H1978"/>
    </row>
    <row r="1979" spans="1:8" s="3" customFormat="1" x14ac:dyDescent="0.3">
      <c r="A1979"/>
      <c r="B1979" s="37"/>
      <c r="D1979"/>
      <c r="E1979"/>
      <c r="F1979"/>
      <c r="G1979"/>
      <c r="H1979"/>
    </row>
    <row r="1980" spans="1:8" s="3" customFormat="1" x14ac:dyDescent="0.3">
      <c r="A1980"/>
      <c r="B1980" s="37"/>
      <c r="D1980"/>
      <c r="E1980"/>
      <c r="F1980"/>
      <c r="G1980"/>
      <c r="H1980"/>
    </row>
    <row r="1981" spans="1:8" s="3" customFormat="1" x14ac:dyDescent="0.3">
      <c r="A1981"/>
      <c r="B1981" s="37"/>
      <c r="D1981"/>
      <c r="E1981"/>
      <c r="F1981"/>
      <c r="G1981"/>
      <c r="H1981"/>
    </row>
    <row r="1982" spans="1:8" s="3" customFormat="1" x14ac:dyDescent="0.3">
      <c r="A1982"/>
      <c r="B1982" s="37"/>
      <c r="D1982"/>
      <c r="E1982"/>
      <c r="F1982"/>
      <c r="G1982"/>
      <c r="H1982"/>
    </row>
    <row r="1983" spans="1:8" s="3" customFormat="1" x14ac:dyDescent="0.3">
      <c r="A1983"/>
      <c r="B1983" s="37"/>
      <c r="D1983"/>
      <c r="E1983"/>
      <c r="F1983"/>
      <c r="G1983"/>
      <c r="H1983"/>
    </row>
    <row r="1984" spans="1:8" s="3" customFormat="1" x14ac:dyDescent="0.3">
      <c r="A1984"/>
      <c r="B1984" s="37"/>
      <c r="D1984"/>
      <c r="E1984"/>
      <c r="F1984"/>
      <c r="G1984"/>
      <c r="H1984"/>
    </row>
    <row r="1985" spans="1:8" s="3" customFormat="1" x14ac:dyDescent="0.3">
      <c r="A1985"/>
      <c r="B1985" s="37"/>
      <c r="D1985"/>
      <c r="E1985"/>
      <c r="F1985"/>
      <c r="G1985"/>
      <c r="H1985"/>
    </row>
    <row r="1986" spans="1:8" s="3" customFormat="1" x14ac:dyDescent="0.3">
      <c r="A1986"/>
      <c r="B1986" s="37"/>
      <c r="D1986"/>
      <c r="E1986"/>
      <c r="F1986"/>
      <c r="G1986"/>
      <c r="H1986"/>
    </row>
    <row r="1987" spans="1:8" s="3" customFormat="1" x14ac:dyDescent="0.3">
      <c r="A1987"/>
      <c r="B1987" s="37"/>
      <c r="D1987"/>
      <c r="E1987"/>
      <c r="F1987"/>
      <c r="G1987"/>
      <c r="H1987"/>
    </row>
    <row r="1988" spans="1:8" s="3" customFormat="1" x14ac:dyDescent="0.3">
      <c r="A1988"/>
      <c r="B1988" s="37"/>
      <c r="D1988"/>
      <c r="E1988"/>
      <c r="F1988"/>
      <c r="G1988"/>
      <c r="H1988"/>
    </row>
    <row r="1989" spans="1:8" s="3" customFormat="1" x14ac:dyDescent="0.3">
      <c r="A1989"/>
      <c r="B1989" s="37"/>
      <c r="D1989"/>
      <c r="E1989"/>
      <c r="F1989"/>
      <c r="G1989"/>
      <c r="H1989"/>
    </row>
    <row r="1990" spans="1:8" s="3" customFormat="1" x14ac:dyDescent="0.3">
      <c r="A1990"/>
      <c r="B1990" s="37"/>
      <c r="D1990"/>
      <c r="E1990"/>
      <c r="F1990"/>
      <c r="G1990"/>
      <c r="H1990"/>
    </row>
    <row r="1991" spans="1:8" s="3" customFormat="1" x14ac:dyDescent="0.3">
      <c r="A1991"/>
      <c r="B1991" s="37"/>
      <c r="D1991"/>
      <c r="E1991"/>
      <c r="F1991"/>
      <c r="G1991"/>
      <c r="H1991"/>
    </row>
    <row r="1992" spans="1:8" s="3" customFormat="1" x14ac:dyDescent="0.3">
      <c r="A1992"/>
      <c r="B1992" s="37"/>
      <c r="D1992"/>
      <c r="E1992"/>
      <c r="F1992"/>
      <c r="G1992"/>
      <c r="H1992"/>
    </row>
    <row r="1993" spans="1:8" s="3" customFormat="1" x14ac:dyDescent="0.3">
      <c r="A1993"/>
      <c r="B1993" s="37"/>
      <c r="D1993"/>
      <c r="E1993"/>
      <c r="F1993"/>
      <c r="G1993"/>
      <c r="H1993"/>
    </row>
    <row r="1994" spans="1:8" s="3" customFormat="1" x14ac:dyDescent="0.3">
      <c r="A1994"/>
      <c r="B1994" s="37"/>
      <c r="D1994"/>
      <c r="E1994"/>
      <c r="F1994"/>
      <c r="G1994"/>
      <c r="H1994"/>
    </row>
    <row r="1995" spans="1:8" s="3" customFormat="1" x14ac:dyDescent="0.3">
      <c r="A1995"/>
      <c r="B1995" s="37"/>
      <c r="D1995"/>
      <c r="E1995"/>
      <c r="F1995"/>
      <c r="G1995"/>
      <c r="H1995"/>
    </row>
    <row r="1996" spans="1:8" s="3" customFormat="1" x14ac:dyDescent="0.3">
      <c r="A1996"/>
      <c r="B1996" s="37"/>
      <c r="D1996"/>
      <c r="E1996"/>
      <c r="F1996"/>
      <c r="G1996"/>
      <c r="H1996"/>
    </row>
    <row r="1997" spans="1:8" s="3" customFormat="1" x14ac:dyDescent="0.3">
      <c r="A1997"/>
      <c r="B1997" s="37"/>
      <c r="D1997"/>
      <c r="E1997"/>
      <c r="F1997"/>
      <c r="G1997"/>
      <c r="H1997"/>
    </row>
    <row r="1998" spans="1:8" s="3" customFormat="1" x14ac:dyDescent="0.3">
      <c r="A1998"/>
      <c r="B1998" s="37"/>
      <c r="D1998"/>
      <c r="E1998"/>
      <c r="F1998"/>
      <c r="G1998"/>
      <c r="H1998"/>
    </row>
    <row r="1999" spans="1:8" s="3" customFormat="1" x14ac:dyDescent="0.3">
      <c r="A1999"/>
      <c r="B1999" s="37"/>
      <c r="D1999"/>
      <c r="E1999"/>
      <c r="F1999"/>
      <c r="G1999"/>
      <c r="H1999"/>
    </row>
    <row r="2000" spans="1:8" s="3" customFormat="1" x14ac:dyDescent="0.3">
      <c r="A2000"/>
      <c r="B2000" s="37"/>
      <c r="D2000"/>
      <c r="E2000"/>
      <c r="F2000"/>
      <c r="G2000"/>
      <c r="H2000"/>
    </row>
    <row r="2001" spans="1:8" s="3" customFormat="1" x14ac:dyDescent="0.3">
      <c r="A2001"/>
      <c r="B2001" s="37"/>
      <c r="D2001"/>
      <c r="E2001"/>
      <c r="F2001"/>
      <c r="G2001"/>
      <c r="H2001"/>
    </row>
    <row r="2002" spans="1:8" s="3" customFormat="1" x14ac:dyDescent="0.3">
      <c r="A2002"/>
      <c r="B2002" s="37"/>
      <c r="D2002"/>
      <c r="E2002"/>
      <c r="F2002"/>
      <c r="G2002"/>
      <c r="H2002"/>
    </row>
    <row r="2003" spans="1:8" s="3" customFormat="1" x14ac:dyDescent="0.3">
      <c r="A2003"/>
      <c r="B2003" s="37"/>
      <c r="D2003"/>
      <c r="E2003"/>
      <c r="F2003"/>
      <c r="G2003"/>
      <c r="H2003"/>
    </row>
    <row r="2004" spans="1:8" s="3" customFormat="1" x14ac:dyDescent="0.3">
      <c r="A2004"/>
      <c r="B2004" s="37"/>
      <c r="D2004"/>
      <c r="E2004"/>
      <c r="F2004"/>
      <c r="G2004"/>
      <c r="H2004"/>
    </row>
    <row r="2005" spans="1:8" s="3" customFormat="1" x14ac:dyDescent="0.3">
      <c r="A2005"/>
      <c r="B2005" s="37"/>
      <c r="D2005"/>
      <c r="E2005"/>
      <c r="F2005"/>
      <c r="G2005"/>
      <c r="H2005"/>
    </row>
    <row r="2006" spans="1:8" s="3" customFormat="1" x14ac:dyDescent="0.3">
      <c r="A2006"/>
      <c r="B2006" s="37"/>
      <c r="D2006"/>
      <c r="E2006"/>
      <c r="F2006"/>
      <c r="G2006"/>
      <c r="H2006"/>
    </row>
    <row r="2007" spans="1:8" s="3" customFormat="1" x14ac:dyDescent="0.3">
      <c r="A2007"/>
      <c r="B2007" s="37"/>
      <c r="D2007"/>
      <c r="E2007"/>
      <c r="F2007"/>
      <c r="G2007"/>
      <c r="H2007"/>
    </row>
    <row r="2008" spans="1:8" s="3" customFormat="1" x14ac:dyDescent="0.3">
      <c r="A2008"/>
      <c r="B2008" s="37"/>
      <c r="D2008"/>
      <c r="E2008"/>
      <c r="F2008"/>
      <c r="G2008"/>
      <c r="H2008"/>
    </row>
    <row r="2009" spans="1:8" s="3" customFormat="1" x14ac:dyDescent="0.3">
      <c r="A2009"/>
      <c r="B2009" s="37"/>
      <c r="D2009"/>
      <c r="E2009"/>
      <c r="F2009"/>
      <c r="G2009"/>
      <c r="H2009"/>
    </row>
    <row r="2010" spans="1:8" s="3" customFormat="1" x14ac:dyDescent="0.3">
      <c r="A2010"/>
      <c r="B2010" s="37"/>
      <c r="D2010"/>
      <c r="E2010"/>
      <c r="F2010"/>
      <c r="G2010"/>
      <c r="H2010"/>
    </row>
    <row r="2011" spans="1:8" s="3" customFormat="1" x14ac:dyDescent="0.3">
      <c r="A2011"/>
      <c r="B2011" s="37"/>
      <c r="D2011"/>
      <c r="E2011"/>
      <c r="F2011"/>
      <c r="G2011"/>
      <c r="H2011"/>
    </row>
    <row r="2012" spans="1:8" s="3" customFormat="1" x14ac:dyDescent="0.3">
      <c r="A2012"/>
      <c r="B2012" s="37"/>
      <c r="D2012"/>
      <c r="E2012"/>
      <c r="F2012"/>
      <c r="G2012"/>
      <c r="H2012"/>
    </row>
    <row r="2013" spans="1:8" s="3" customFormat="1" x14ac:dyDescent="0.3">
      <c r="A2013"/>
      <c r="B2013" s="37"/>
      <c r="D2013"/>
      <c r="E2013"/>
      <c r="F2013"/>
      <c r="G2013"/>
      <c r="H2013"/>
    </row>
    <row r="2014" spans="1:8" s="3" customFormat="1" x14ac:dyDescent="0.3">
      <c r="A2014"/>
      <c r="B2014" s="37"/>
      <c r="D2014"/>
      <c r="E2014"/>
      <c r="F2014"/>
      <c r="G2014"/>
      <c r="H2014"/>
    </row>
    <row r="2015" spans="1:8" s="3" customFormat="1" x14ac:dyDescent="0.3">
      <c r="A2015"/>
      <c r="B2015" s="37"/>
      <c r="D2015"/>
      <c r="E2015"/>
      <c r="F2015"/>
      <c r="G2015"/>
      <c r="H2015"/>
    </row>
    <row r="2016" spans="1:8" s="3" customFormat="1" x14ac:dyDescent="0.3">
      <c r="A2016"/>
      <c r="B2016" s="37"/>
      <c r="D2016"/>
      <c r="E2016"/>
      <c r="F2016"/>
      <c r="G2016"/>
      <c r="H2016"/>
    </row>
    <row r="2017" spans="1:8" s="3" customFormat="1" x14ac:dyDescent="0.3">
      <c r="A2017"/>
      <c r="B2017" s="37"/>
      <c r="D2017"/>
      <c r="E2017"/>
      <c r="F2017"/>
      <c r="G2017"/>
      <c r="H2017"/>
    </row>
    <row r="2018" spans="1:8" s="3" customFormat="1" x14ac:dyDescent="0.3">
      <c r="A2018"/>
      <c r="B2018" s="37"/>
      <c r="D2018"/>
      <c r="E2018"/>
      <c r="F2018"/>
      <c r="G2018"/>
      <c r="H2018"/>
    </row>
    <row r="2019" spans="1:8" s="3" customFormat="1" x14ac:dyDescent="0.3">
      <c r="A2019"/>
      <c r="B2019" s="37"/>
      <c r="D2019"/>
      <c r="E2019"/>
      <c r="F2019"/>
      <c r="G2019"/>
      <c r="H2019"/>
    </row>
    <row r="2020" spans="1:8" s="3" customFormat="1" x14ac:dyDescent="0.3">
      <c r="A2020"/>
      <c r="B2020" s="37"/>
      <c r="D2020"/>
      <c r="E2020"/>
      <c r="F2020"/>
      <c r="G2020"/>
      <c r="H2020"/>
    </row>
    <row r="2021" spans="1:8" s="3" customFormat="1" x14ac:dyDescent="0.3">
      <c r="A2021"/>
      <c r="B2021" s="37"/>
      <c r="D2021"/>
      <c r="E2021"/>
      <c r="F2021"/>
      <c r="G2021"/>
      <c r="H2021"/>
    </row>
    <row r="2022" spans="1:8" s="3" customFormat="1" x14ac:dyDescent="0.3">
      <c r="A2022"/>
      <c r="B2022" s="37"/>
      <c r="D2022"/>
      <c r="E2022"/>
      <c r="F2022"/>
      <c r="G2022"/>
      <c r="H2022"/>
    </row>
    <row r="2023" spans="1:8" s="3" customFormat="1" x14ac:dyDescent="0.3">
      <c r="A2023"/>
      <c r="B2023" s="37"/>
      <c r="D2023"/>
      <c r="E2023"/>
      <c r="F2023"/>
      <c r="G2023"/>
      <c r="H2023"/>
    </row>
    <row r="2024" spans="1:8" s="3" customFormat="1" x14ac:dyDescent="0.3">
      <c r="A2024"/>
      <c r="B2024" s="37"/>
      <c r="D2024"/>
      <c r="E2024"/>
      <c r="F2024"/>
      <c r="G2024"/>
      <c r="H2024"/>
    </row>
    <row r="2025" spans="1:8" s="3" customFormat="1" x14ac:dyDescent="0.3">
      <c r="A2025"/>
      <c r="B2025" s="37"/>
      <c r="D2025"/>
      <c r="E2025"/>
      <c r="F2025"/>
      <c r="G2025"/>
      <c r="H2025"/>
    </row>
    <row r="2026" spans="1:8" s="3" customFormat="1" x14ac:dyDescent="0.3">
      <c r="A2026"/>
      <c r="B2026" s="37"/>
      <c r="D2026"/>
      <c r="E2026"/>
      <c r="F2026"/>
      <c r="G2026"/>
      <c r="H2026"/>
    </row>
    <row r="2027" spans="1:8" s="3" customFormat="1" x14ac:dyDescent="0.3">
      <c r="A2027"/>
      <c r="B2027" s="37"/>
      <c r="D2027"/>
      <c r="E2027"/>
      <c r="F2027"/>
      <c r="G2027"/>
      <c r="H2027"/>
    </row>
    <row r="2028" spans="1:8" s="3" customFormat="1" x14ac:dyDescent="0.3">
      <c r="A2028"/>
      <c r="B2028" s="37"/>
      <c r="D2028"/>
      <c r="E2028"/>
      <c r="F2028"/>
      <c r="G2028"/>
      <c r="H2028"/>
    </row>
    <row r="2029" spans="1:8" s="3" customFormat="1" x14ac:dyDescent="0.3">
      <c r="A2029"/>
      <c r="B2029" s="37"/>
      <c r="D2029"/>
      <c r="E2029"/>
      <c r="F2029"/>
      <c r="G2029"/>
      <c r="H2029"/>
    </row>
    <row r="2030" spans="1:8" s="3" customFormat="1" x14ac:dyDescent="0.3">
      <c r="A2030"/>
      <c r="B2030" s="37"/>
      <c r="D2030"/>
      <c r="E2030"/>
      <c r="F2030"/>
      <c r="G2030"/>
      <c r="H2030"/>
    </row>
    <row r="2031" spans="1:8" s="3" customFormat="1" x14ac:dyDescent="0.3">
      <c r="A2031"/>
      <c r="B2031" s="37"/>
      <c r="D2031"/>
      <c r="E2031"/>
      <c r="F2031"/>
      <c r="G2031"/>
      <c r="H2031"/>
    </row>
    <row r="2032" spans="1:8" s="3" customFormat="1" x14ac:dyDescent="0.3">
      <c r="A2032"/>
      <c r="B2032" s="37"/>
      <c r="D2032"/>
      <c r="E2032"/>
      <c r="F2032"/>
      <c r="G2032"/>
      <c r="H2032"/>
    </row>
    <row r="2033" spans="1:8" s="3" customFormat="1" x14ac:dyDescent="0.3">
      <c r="A2033"/>
      <c r="B2033" s="37"/>
      <c r="D2033"/>
      <c r="E2033"/>
      <c r="F2033"/>
      <c r="G2033"/>
      <c r="H2033"/>
    </row>
    <row r="2034" spans="1:8" s="3" customFormat="1" x14ac:dyDescent="0.3">
      <c r="A2034"/>
      <c r="B2034" s="37"/>
      <c r="D2034"/>
      <c r="E2034"/>
      <c r="F2034"/>
      <c r="G2034"/>
      <c r="H2034"/>
    </row>
    <row r="2035" spans="1:8" s="3" customFormat="1" x14ac:dyDescent="0.3">
      <c r="A2035"/>
      <c r="B2035" s="37"/>
      <c r="D2035"/>
      <c r="E2035"/>
      <c r="F2035"/>
      <c r="G2035"/>
      <c r="H2035"/>
    </row>
    <row r="2036" spans="1:8" s="3" customFormat="1" x14ac:dyDescent="0.3">
      <c r="A2036"/>
      <c r="B2036" s="37"/>
      <c r="D2036"/>
      <c r="E2036"/>
      <c r="F2036"/>
      <c r="G2036"/>
      <c r="H2036"/>
    </row>
    <row r="2037" spans="1:8" s="3" customFormat="1" x14ac:dyDescent="0.3">
      <c r="A2037"/>
      <c r="B2037" s="37"/>
      <c r="D2037"/>
      <c r="E2037"/>
      <c r="F2037"/>
      <c r="G2037"/>
      <c r="H2037"/>
    </row>
    <row r="2038" spans="1:8" s="3" customFormat="1" x14ac:dyDescent="0.3">
      <c r="A2038"/>
      <c r="B2038" s="37"/>
      <c r="D2038"/>
      <c r="E2038"/>
      <c r="F2038"/>
      <c r="G2038"/>
      <c r="H2038"/>
    </row>
    <row r="2039" spans="1:8" s="3" customFormat="1" x14ac:dyDescent="0.3">
      <c r="A2039"/>
      <c r="B2039" s="37"/>
      <c r="D2039"/>
      <c r="E2039"/>
      <c r="F2039"/>
      <c r="G2039"/>
      <c r="H2039"/>
    </row>
    <row r="2040" spans="1:8" s="3" customFormat="1" x14ac:dyDescent="0.3">
      <c r="A2040"/>
      <c r="B2040" s="37"/>
      <c r="D2040"/>
      <c r="E2040"/>
      <c r="F2040"/>
      <c r="G2040"/>
      <c r="H2040"/>
    </row>
    <row r="2041" spans="1:8" s="3" customFormat="1" x14ac:dyDescent="0.3">
      <c r="A2041"/>
      <c r="B2041" s="37"/>
      <c r="D2041"/>
      <c r="E2041"/>
      <c r="F2041"/>
      <c r="G2041"/>
      <c r="H2041"/>
    </row>
    <row r="2042" spans="1:8" s="3" customFormat="1" x14ac:dyDescent="0.3">
      <c r="A2042"/>
      <c r="B2042" s="37"/>
      <c r="D2042"/>
      <c r="E2042"/>
      <c r="F2042"/>
      <c r="G2042"/>
      <c r="H2042"/>
    </row>
    <row r="2043" spans="1:8" s="3" customFormat="1" x14ac:dyDescent="0.3">
      <c r="A2043"/>
      <c r="B2043" s="37"/>
      <c r="D2043"/>
      <c r="E2043"/>
      <c r="F2043"/>
      <c r="G2043"/>
      <c r="H2043"/>
    </row>
    <row r="2044" spans="1:8" s="3" customFormat="1" x14ac:dyDescent="0.3">
      <c r="A2044"/>
      <c r="B2044" s="37"/>
      <c r="D2044"/>
      <c r="E2044"/>
      <c r="F2044"/>
      <c r="G2044"/>
      <c r="H2044"/>
    </row>
    <row r="2045" spans="1:8" s="3" customFormat="1" x14ac:dyDescent="0.3">
      <c r="A2045"/>
      <c r="B2045" s="37"/>
      <c r="D2045"/>
      <c r="E2045"/>
      <c r="F2045"/>
      <c r="G2045"/>
      <c r="H2045"/>
    </row>
    <row r="2046" spans="1:8" s="3" customFormat="1" x14ac:dyDescent="0.3">
      <c r="A2046"/>
      <c r="B2046" s="37"/>
      <c r="D2046"/>
      <c r="E2046"/>
      <c r="F2046"/>
      <c r="G2046"/>
      <c r="H2046"/>
    </row>
    <row r="2047" spans="1:8" s="3" customFormat="1" x14ac:dyDescent="0.3">
      <c r="A2047"/>
      <c r="B2047" s="37"/>
      <c r="D2047"/>
      <c r="E2047"/>
      <c r="F2047"/>
      <c r="G2047"/>
      <c r="H2047"/>
    </row>
    <row r="2048" spans="1:8" s="3" customFormat="1" x14ac:dyDescent="0.3">
      <c r="A2048"/>
      <c r="B2048" s="37"/>
      <c r="D2048"/>
      <c r="E2048"/>
      <c r="F2048"/>
      <c r="G2048"/>
      <c r="H2048"/>
    </row>
    <row r="2049" spans="1:8" s="3" customFormat="1" x14ac:dyDescent="0.3">
      <c r="A2049"/>
      <c r="B2049" s="37"/>
      <c r="D2049"/>
      <c r="E2049"/>
      <c r="F2049"/>
      <c r="G2049"/>
      <c r="H2049"/>
    </row>
    <row r="2050" spans="1:8" s="3" customFormat="1" x14ac:dyDescent="0.3">
      <c r="A2050"/>
      <c r="B2050" s="37"/>
      <c r="D2050"/>
      <c r="E2050"/>
      <c r="F2050"/>
      <c r="G2050"/>
      <c r="H2050"/>
    </row>
    <row r="2051" spans="1:8" s="3" customFormat="1" x14ac:dyDescent="0.3">
      <c r="A2051"/>
      <c r="B2051" s="37"/>
      <c r="D2051"/>
      <c r="E2051"/>
      <c r="F2051"/>
      <c r="G2051"/>
      <c r="H2051"/>
    </row>
    <row r="2052" spans="1:8" s="3" customFormat="1" x14ac:dyDescent="0.3">
      <c r="A2052"/>
      <c r="B2052" s="37"/>
      <c r="D2052"/>
      <c r="E2052"/>
      <c r="F2052"/>
      <c r="G2052"/>
      <c r="H2052"/>
    </row>
    <row r="2053" spans="1:8" s="3" customFormat="1" x14ac:dyDescent="0.3">
      <c r="A2053"/>
      <c r="B2053" s="37"/>
      <c r="D2053"/>
      <c r="E2053"/>
      <c r="F2053"/>
      <c r="G2053"/>
      <c r="H2053"/>
    </row>
    <row r="2054" spans="1:8" s="3" customFormat="1" x14ac:dyDescent="0.3">
      <c r="A2054"/>
      <c r="B2054" s="37"/>
      <c r="D2054"/>
      <c r="E2054"/>
      <c r="F2054"/>
      <c r="G2054"/>
      <c r="H2054"/>
    </row>
    <row r="2055" spans="1:8" s="3" customFormat="1" x14ac:dyDescent="0.3">
      <c r="A2055"/>
      <c r="B2055" s="37"/>
      <c r="D2055"/>
      <c r="E2055"/>
      <c r="F2055"/>
      <c r="G2055"/>
      <c r="H2055"/>
    </row>
    <row r="2056" spans="1:8" s="3" customFormat="1" x14ac:dyDescent="0.3">
      <c r="A2056"/>
      <c r="B2056" s="37"/>
      <c r="D2056"/>
      <c r="E2056"/>
      <c r="F2056"/>
      <c r="G2056"/>
      <c r="H2056"/>
    </row>
    <row r="2057" spans="1:8" s="3" customFormat="1" x14ac:dyDescent="0.3">
      <c r="A2057"/>
      <c r="B2057" s="37"/>
      <c r="D2057"/>
      <c r="E2057"/>
      <c r="F2057"/>
      <c r="G2057"/>
      <c r="H2057"/>
    </row>
    <row r="2058" spans="1:8" s="3" customFormat="1" x14ac:dyDescent="0.3">
      <c r="A2058"/>
      <c r="B2058" s="37"/>
      <c r="D2058"/>
      <c r="E2058"/>
      <c r="F2058"/>
      <c r="G2058"/>
      <c r="H2058"/>
    </row>
    <row r="2059" spans="1:8" s="3" customFormat="1" x14ac:dyDescent="0.3">
      <c r="A2059"/>
      <c r="B2059" s="37"/>
      <c r="D2059"/>
      <c r="E2059"/>
      <c r="F2059"/>
      <c r="G2059"/>
      <c r="H2059"/>
    </row>
    <row r="2060" spans="1:8" s="3" customFormat="1" x14ac:dyDescent="0.3">
      <c r="A2060"/>
      <c r="B2060" s="37"/>
      <c r="D2060"/>
      <c r="E2060"/>
      <c r="F2060"/>
      <c r="G2060"/>
      <c r="H2060"/>
    </row>
    <row r="2061" spans="1:8" s="3" customFormat="1" x14ac:dyDescent="0.3">
      <c r="A2061"/>
      <c r="B2061" s="37"/>
      <c r="D2061"/>
      <c r="E2061"/>
      <c r="F2061"/>
      <c r="G2061"/>
      <c r="H2061"/>
    </row>
    <row r="2062" spans="1:8" s="3" customFormat="1" x14ac:dyDescent="0.3">
      <c r="A2062"/>
      <c r="B2062" s="37"/>
      <c r="D2062"/>
      <c r="E2062"/>
      <c r="F2062"/>
      <c r="G2062"/>
      <c r="H2062"/>
    </row>
    <row r="2063" spans="1:8" s="3" customFormat="1" x14ac:dyDescent="0.3">
      <c r="A2063"/>
      <c r="B2063" s="37"/>
      <c r="D2063"/>
      <c r="E2063"/>
      <c r="F2063"/>
      <c r="G2063"/>
      <c r="H2063"/>
    </row>
    <row r="2064" spans="1:8" s="3" customFormat="1" x14ac:dyDescent="0.3">
      <c r="A2064"/>
      <c r="B2064" s="37"/>
      <c r="D2064"/>
      <c r="E2064"/>
      <c r="F2064"/>
      <c r="G2064"/>
      <c r="H2064"/>
    </row>
    <row r="2065" spans="1:8" s="3" customFormat="1" x14ac:dyDescent="0.3">
      <c r="A2065"/>
      <c r="B2065" s="37"/>
      <c r="D2065"/>
      <c r="E2065"/>
      <c r="F2065"/>
      <c r="G2065"/>
      <c r="H2065"/>
    </row>
    <row r="2066" spans="1:8" s="3" customFormat="1" x14ac:dyDescent="0.3">
      <c r="A2066"/>
      <c r="B2066" s="37"/>
      <c r="D2066"/>
      <c r="E2066"/>
      <c r="F2066"/>
      <c r="G2066"/>
      <c r="H2066"/>
    </row>
    <row r="2067" spans="1:8" s="3" customFormat="1" x14ac:dyDescent="0.3">
      <c r="A2067"/>
      <c r="B2067" s="37"/>
      <c r="D2067"/>
      <c r="E2067"/>
      <c r="F2067"/>
      <c r="G2067"/>
      <c r="H2067"/>
    </row>
    <row r="2068" spans="1:8" s="3" customFormat="1" x14ac:dyDescent="0.3">
      <c r="A2068"/>
      <c r="B2068" s="37"/>
      <c r="D2068"/>
      <c r="E2068"/>
      <c r="F2068"/>
      <c r="G2068"/>
      <c r="H2068"/>
    </row>
    <row r="2069" spans="1:8" s="3" customFormat="1" x14ac:dyDescent="0.3">
      <c r="A2069"/>
      <c r="B2069" s="37"/>
      <c r="D2069"/>
      <c r="E2069"/>
      <c r="F2069"/>
      <c r="G2069"/>
      <c r="H2069"/>
    </row>
    <row r="2070" spans="1:8" s="3" customFormat="1" x14ac:dyDescent="0.3">
      <c r="A2070"/>
      <c r="B2070" s="37"/>
      <c r="D2070"/>
      <c r="E2070"/>
      <c r="F2070"/>
      <c r="G2070"/>
      <c r="H2070"/>
    </row>
    <row r="2071" spans="1:8" s="3" customFormat="1" x14ac:dyDescent="0.3">
      <c r="A2071"/>
      <c r="B2071" s="37"/>
      <c r="D2071"/>
      <c r="E2071"/>
      <c r="F2071"/>
      <c r="G2071"/>
      <c r="H2071"/>
    </row>
    <row r="2072" spans="1:8" s="3" customFormat="1" x14ac:dyDescent="0.3">
      <c r="A2072"/>
      <c r="B2072" s="37"/>
      <c r="D2072"/>
      <c r="E2072"/>
      <c r="F2072"/>
      <c r="G2072"/>
      <c r="H2072"/>
    </row>
    <row r="2073" spans="1:8" s="3" customFormat="1" x14ac:dyDescent="0.3">
      <c r="A2073"/>
      <c r="B2073" s="37"/>
      <c r="D2073"/>
      <c r="E2073"/>
      <c r="F2073"/>
      <c r="G2073"/>
      <c r="H2073"/>
    </row>
    <row r="2074" spans="1:8" s="3" customFormat="1" x14ac:dyDescent="0.3">
      <c r="A2074"/>
      <c r="B2074" s="37"/>
      <c r="D2074"/>
      <c r="E2074"/>
      <c r="F2074"/>
      <c r="G2074"/>
      <c r="H2074"/>
    </row>
    <row r="2075" spans="1:8" s="3" customFormat="1" x14ac:dyDescent="0.3">
      <c r="A2075"/>
      <c r="B2075" s="37"/>
      <c r="D2075"/>
      <c r="E2075"/>
      <c r="F2075"/>
      <c r="G2075"/>
      <c r="H2075"/>
    </row>
    <row r="2076" spans="1:8" s="3" customFormat="1" x14ac:dyDescent="0.3">
      <c r="A2076"/>
      <c r="B2076" s="37"/>
      <c r="D2076"/>
      <c r="E2076"/>
      <c r="F2076"/>
      <c r="G2076"/>
      <c r="H2076"/>
    </row>
    <row r="2077" spans="1:8" s="3" customFormat="1" x14ac:dyDescent="0.3">
      <c r="A2077"/>
      <c r="B2077" s="37"/>
      <c r="D2077"/>
      <c r="E2077"/>
      <c r="F2077"/>
      <c r="G2077"/>
      <c r="H2077"/>
    </row>
    <row r="2078" spans="1:8" s="3" customFormat="1" x14ac:dyDescent="0.3">
      <c r="A2078"/>
      <c r="B2078" s="37"/>
      <c r="D2078"/>
      <c r="E2078"/>
      <c r="F2078"/>
      <c r="G2078"/>
      <c r="H2078"/>
    </row>
    <row r="2079" spans="1:8" s="3" customFormat="1" x14ac:dyDescent="0.3">
      <c r="A2079"/>
      <c r="B2079" s="37"/>
      <c r="D2079"/>
      <c r="E2079"/>
      <c r="F2079"/>
      <c r="G2079"/>
      <c r="H2079"/>
    </row>
    <row r="2080" spans="1:8" s="3" customFormat="1" x14ac:dyDescent="0.3">
      <c r="A2080"/>
      <c r="B2080" s="37"/>
      <c r="D2080"/>
      <c r="E2080"/>
      <c r="F2080"/>
      <c r="G2080"/>
      <c r="H2080"/>
    </row>
    <row r="2081" spans="1:8" s="3" customFormat="1" x14ac:dyDescent="0.3">
      <c r="A2081"/>
      <c r="B2081" s="37"/>
      <c r="D2081"/>
      <c r="E2081"/>
      <c r="F2081"/>
      <c r="G2081"/>
      <c r="H2081"/>
    </row>
    <row r="2082" spans="1:8" s="3" customFormat="1" x14ac:dyDescent="0.3">
      <c r="A2082"/>
      <c r="B2082" s="37"/>
      <c r="D2082"/>
      <c r="E2082"/>
      <c r="F2082"/>
      <c r="G2082"/>
      <c r="H2082"/>
    </row>
    <row r="2083" spans="1:8" s="3" customFormat="1" x14ac:dyDescent="0.3">
      <c r="A2083"/>
      <c r="B2083" s="37"/>
      <c r="D2083"/>
      <c r="E2083"/>
      <c r="F2083"/>
      <c r="G2083"/>
      <c r="H2083"/>
    </row>
    <row r="2084" spans="1:8" s="3" customFormat="1" x14ac:dyDescent="0.3">
      <c r="A2084"/>
      <c r="B2084" s="37"/>
      <c r="D2084"/>
      <c r="E2084"/>
      <c r="F2084"/>
      <c r="G2084"/>
      <c r="H2084"/>
    </row>
    <row r="2085" spans="1:8" s="3" customFormat="1" x14ac:dyDescent="0.3">
      <c r="A2085"/>
      <c r="B2085" s="37"/>
      <c r="D2085"/>
      <c r="E2085"/>
      <c r="F2085"/>
      <c r="G2085"/>
      <c r="H2085"/>
    </row>
    <row r="2086" spans="1:8" s="3" customFormat="1" x14ac:dyDescent="0.3">
      <c r="A2086"/>
      <c r="B2086" s="37"/>
      <c r="D2086"/>
      <c r="E2086"/>
      <c r="F2086"/>
      <c r="G2086"/>
      <c r="H2086"/>
    </row>
    <row r="2087" spans="1:8" s="3" customFormat="1" x14ac:dyDescent="0.3">
      <c r="A2087"/>
      <c r="B2087" s="37"/>
      <c r="D2087"/>
      <c r="E2087"/>
      <c r="F2087"/>
      <c r="G2087"/>
      <c r="H2087"/>
    </row>
    <row r="2088" spans="1:8" s="3" customFormat="1" x14ac:dyDescent="0.3">
      <c r="A2088"/>
      <c r="B2088" s="37"/>
      <c r="D2088"/>
      <c r="E2088"/>
      <c r="F2088"/>
      <c r="G2088"/>
      <c r="H2088"/>
    </row>
    <row r="2089" spans="1:8" s="3" customFormat="1" x14ac:dyDescent="0.3">
      <c r="A2089"/>
      <c r="B2089" s="37"/>
      <c r="D2089"/>
      <c r="E2089"/>
      <c r="F2089"/>
      <c r="G2089"/>
      <c r="H2089"/>
    </row>
    <row r="2090" spans="1:8" s="3" customFormat="1" x14ac:dyDescent="0.3">
      <c r="A2090"/>
      <c r="B2090" s="37"/>
      <c r="D2090"/>
      <c r="E2090"/>
      <c r="F2090"/>
      <c r="G2090"/>
      <c r="H2090"/>
    </row>
    <row r="2091" spans="1:8" s="3" customFormat="1" x14ac:dyDescent="0.3">
      <c r="A2091"/>
      <c r="B2091" s="37"/>
      <c r="D2091"/>
      <c r="E2091"/>
      <c r="F2091"/>
      <c r="G2091"/>
      <c r="H2091"/>
    </row>
    <row r="2092" spans="1:8" s="3" customFormat="1" x14ac:dyDescent="0.3">
      <c r="A2092"/>
      <c r="B2092" s="37"/>
      <c r="D2092"/>
      <c r="E2092"/>
      <c r="F2092"/>
      <c r="G2092"/>
      <c r="H2092"/>
    </row>
    <row r="2093" spans="1:8" s="3" customFormat="1" x14ac:dyDescent="0.3">
      <c r="A2093"/>
      <c r="B2093" s="37"/>
      <c r="D2093"/>
      <c r="E2093"/>
      <c r="F2093"/>
      <c r="G2093"/>
      <c r="H2093"/>
    </row>
    <row r="2094" spans="1:8" s="3" customFormat="1" x14ac:dyDescent="0.3">
      <c r="A2094"/>
      <c r="B2094" s="37"/>
      <c r="D2094"/>
      <c r="E2094"/>
      <c r="F2094"/>
      <c r="G2094"/>
      <c r="H2094"/>
    </row>
    <row r="2095" spans="1:8" s="3" customFormat="1" x14ac:dyDescent="0.3">
      <c r="A2095"/>
      <c r="B2095" s="37"/>
      <c r="D2095"/>
      <c r="E2095"/>
      <c r="F2095"/>
      <c r="G2095"/>
      <c r="H2095"/>
    </row>
    <row r="2096" spans="1:8" s="3" customFormat="1" x14ac:dyDescent="0.3">
      <c r="A2096"/>
      <c r="B2096" s="37"/>
      <c r="D2096"/>
      <c r="E2096"/>
      <c r="F2096"/>
      <c r="G2096"/>
      <c r="H2096"/>
    </row>
    <row r="2097" spans="1:8" s="3" customFormat="1" x14ac:dyDescent="0.3">
      <c r="A2097"/>
      <c r="B2097" s="37"/>
      <c r="D2097"/>
      <c r="E2097"/>
      <c r="F2097"/>
      <c r="G2097"/>
      <c r="H2097"/>
    </row>
    <row r="2098" spans="1:8" s="3" customFormat="1" x14ac:dyDescent="0.3">
      <c r="A2098"/>
      <c r="B2098" s="37"/>
      <c r="D2098"/>
      <c r="E2098"/>
      <c r="F2098"/>
      <c r="G2098"/>
      <c r="H2098"/>
    </row>
    <row r="2099" spans="1:8" s="3" customFormat="1" x14ac:dyDescent="0.3">
      <c r="A2099"/>
      <c r="B2099" s="37"/>
      <c r="D2099"/>
      <c r="E2099"/>
      <c r="F2099"/>
      <c r="G2099"/>
      <c r="H2099"/>
    </row>
    <row r="2100" spans="1:8" s="3" customFormat="1" x14ac:dyDescent="0.3">
      <c r="A2100"/>
      <c r="B2100" s="37"/>
      <c r="D2100"/>
      <c r="E2100"/>
      <c r="F2100"/>
      <c r="G2100"/>
      <c r="H2100"/>
    </row>
    <row r="2101" spans="1:8" s="3" customFormat="1" x14ac:dyDescent="0.3">
      <c r="A2101"/>
      <c r="B2101" s="37"/>
      <c r="D2101"/>
      <c r="E2101"/>
      <c r="F2101"/>
      <c r="G2101"/>
      <c r="H2101"/>
    </row>
    <row r="2102" spans="1:8" s="3" customFormat="1" x14ac:dyDescent="0.3">
      <c r="A2102"/>
      <c r="B2102" s="37"/>
      <c r="D2102"/>
      <c r="E2102"/>
      <c r="F2102"/>
      <c r="G2102"/>
      <c r="H2102"/>
    </row>
    <row r="2103" spans="1:8" s="3" customFormat="1" x14ac:dyDescent="0.3">
      <c r="A2103"/>
      <c r="B2103" s="37"/>
      <c r="D2103"/>
      <c r="E2103"/>
      <c r="F2103"/>
      <c r="G2103"/>
      <c r="H2103"/>
    </row>
    <row r="2104" spans="1:8" s="3" customFormat="1" x14ac:dyDescent="0.3">
      <c r="A2104"/>
      <c r="B2104" s="37"/>
      <c r="D2104"/>
      <c r="E2104"/>
      <c r="F2104"/>
      <c r="G2104"/>
      <c r="H2104"/>
    </row>
    <row r="2105" spans="1:8" s="3" customFormat="1" x14ac:dyDescent="0.3">
      <c r="A2105"/>
      <c r="B2105" s="37"/>
      <c r="D2105"/>
      <c r="E2105"/>
      <c r="F2105"/>
      <c r="G2105"/>
      <c r="H2105"/>
    </row>
    <row r="2106" spans="1:8" s="3" customFormat="1" x14ac:dyDescent="0.3">
      <c r="A2106"/>
      <c r="B2106" s="37"/>
      <c r="D2106"/>
      <c r="E2106"/>
      <c r="F2106"/>
      <c r="G2106"/>
      <c r="H2106"/>
    </row>
    <row r="2107" spans="1:8" s="3" customFormat="1" x14ac:dyDescent="0.3">
      <c r="A2107"/>
      <c r="B2107" s="37"/>
      <c r="D2107"/>
      <c r="E2107"/>
      <c r="F2107"/>
      <c r="G2107"/>
      <c r="H2107"/>
    </row>
    <row r="2108" spans="1:8" s="3" customFormat="1" x14ac:dyDescent="0.3">
      <c r="A2108"/>
      <c r="B2108" s="37"/>
      <c r="D2108"/>
      <c r="E2108"/>
      <c r="F2108"/>
      <c r="G2108"/>
      <c r="H2108"/>
    </row>
    <row r="2109" spans="1:8" s="3" customFormat="1" x14ac:dyDescent="0.3">
      <c r="A2109"/>
      <c r="B2109" s="37"/>
      <c r="D2109"/>
      <c r="E2109"/>
      <c r="F2109"/>
      <c r="G2109"/>
      <c r="H2109"/>
    </row>
    <row r="2110" spans="1:8" s="3" customFormat="1" x14ac:dyDescent="0.3">
      <c r="A2110"/>
      <c r="B2110" s="37"/>
      <c r="D2110"/>
      <c r="E2110"/>
      <c r="F2110"/>
      <c r="G2110"/>
      <c r="H2110"/>
    </row>
    <row r="2111" spans="1:8" s="3" customFormat="1" x14ac:dyDescent="0.3">
      <c r="A2111"/>
      <c r="B2111" s="37"/>
      <c r="D2111"/>
      <c r="E2111"/>
      <c r="F2111"/>
      <c r="G2111"/>
      <c r="H2111"/>
    </row>
    <row r="2112" spans="1:8" s="3" customFormat="1" x14ac:dyDescent="0.3">
      <c r="A2112"/>
      <c r="B2112" s="37"/>
      <c r="D2112"/>
      <c r="E2112"/>
      <c r="F2112"/>
      <c r="G2112"/>
      <c r="H2112"/>
    </row>
    <row r="2113" spans="1:8" s="3" customFormat="1" x14ac:dyDescent="0.3">
      <c r="A2113"/>
      <c r="B2113" s="37"/>
      <c r="D2113"/>
      <c r="E2113"/>
      <c r="F2113"/>
      <c r="G2113"/>
      <c r="H2113"/>
    </row>
    <row r="2114" spans="1:8" s="3" customFormat="1" x14ac:dyDescent="0.3">
      <c r="A2114"/>
      <c r="B2114" s="37"/>
      <c r="D2114"/>
      <c r="E2114"/>
      <c r="F2114"/>
      <c r="G2114"/>
      <c r="H2114"/>
    </row>
    <row r="2115" spans="1:8" s="3" customFormat="1" x14ac:dyDescent="0.3">
      <c r="A2115"/>
      <c r="B2115" s="37"/>
      <c r="D2115"/>
      <c r="E2115"/>
      <c r="F2115"/>
      <c r="G2115"/>
      <c r="H2115"/>
    </row>
    <row r="2116" spans="1:8" s="3" customFormat="1" x14ac:dyDescent="0.3">
      <c r="A2116"/>
      <c r="B2116" s="37"/>
      <c r="D2116"/>
      <c r="E2116"/>
      <c r="F2116"/>
      <c r="G2116"/>
      <c r="H2116"/>
    </row>
    <row r="2117" spans="1:8" s="3" customFormat="1" x14ac:dyDescent="0.3">
      <c r="A2117"/>
      <c r="B2117" s="37"/>
      <c r="D2117"/>
      <c r="E2117"/>
      <c r="F2117"/>
      <c r="G2117"/>
      <c r="H2117"/>
    </row>
    <row r="2118" spans="1:8" s="3" customFormat="1" x14ac:dyDescent="0.3">
      <c r="A2118"/>
      <c r="B2118" s="37"/>
      <c r="D2118"/>
      <c r="E2118"/>
      <c r="F2118"/>
      <c r="G2118"/>
      <c r="H2118"/>
    </row>
    <row r="2119" spans="1:8" s="3" customFormat="1" x14ac:dyDescent="0.3">
      <c r="A2119"/>
      <c r="B2119" s="37"/>
      <c r="D2119"/>
      <c r="E2119"/>
      <c r="F2119"/>
      <c r="G2119"/>
      <c r="H2119"/>
    </row>
    <row r="2120" spans="1:8" s="3" customFormat="1" x14ac:dyDescent="0.3">
      <c r="A2120"/>
      <c r="B2120" s="37"/>
      <c r="D2120"/>
      <c r="E2120"/>
      <c r="F2120"/>
      <c r="G2120"/>
      <c r="H2120"/>
    </row>
    <row r="2121" spans="1:8" s="3" customFormat="1" x14ac:dyDescent="0.3">
      <c r="A2121"/>
      <c r="B2121" s="37"/>
      <c r="D2121"/>
      <c r="E2121"/>
      <c r="F2121"/>
      <c r="G2121"/>
      <c r="H2121"/>
    </row>
    <row r="2122" spans="1:8" s="3" customFormat="1" x14ac:dyDescent="0.3">
      <c r="A2122"/>
      <c r="B2122" s="37"/>
      <c r="D2122"/>
      <c r="E2122"/>
      <c r="F2122"/>
      <c r="G2122"/>
      <c r="H2122"/>
    </row>
    <row r="2123" spans="1:8" s="3" customFormat="1" x14ac:dyDescent="0.3">
      <c r="A2123"/>
      <c r="B2123" s="37"/>
      <c r="D2123"/>
      <c r="E2123"/>
      <c r="F2123"/>
      <c r="G2123"/>
      <c r="H2123"/>
    </row>
    <row r="2124" spans="1:8" s="3" customFormat="1" x14ac:dyDescent="0.3">
      <c r="A2124"/>
      <c r="B2124" s="37"/>
      <c r="D2124"/>
      <c r="E2124"/>
      <c r="F2124"/>
      <c r="G2124"/>
      <c r="H2124"/>
    </row>
    <row r="2125" spans="1:8" s="3" customFormat="1" x14ac:dyDescent="0.3">
      <c r="A2125"/>
      <c r="B2125" s="37"/>
      <c r="D2125"/>
      <c r="E2125"/>
      <c r="F2125"/>
      <c r="G2125"/>
      <c r="H2125"/>
    </row>
    <row r="2126" spans="1:8" s="3" customFormat="1" x14ac:dyDescent="0.3">
      <c r="A2126"/>
      <c r="B2126" s="37"/>
      <c r="D2126"/>
      <c r="E2126"/>
      <c r="F2126"/>
      <c r="G2126"/>
      <c r="H2126"/>
    </row>
    <row r="2127" spans="1:8" s="3" customFormat="1" x14ac:dyDescent="0.3">
      <c r="A2127"/>
      <c r="B2127" s="37"/>
      <c r="D2127"/>
      <c r="E2127"/>
      <c r="F2127"/>
      <c r="G2127"/>
      <c r="H2127"/>
    </row>
    <row r="2128" spans="1:8" s="3" customFormat="1" x14ac:dyDescent="0.3">
      <c r="A2128"/>
      <c r="B2128" s="37"/>
      <c r="D2128"/>
      <c r="E2128"/>
      <c r="F2128"/>
      <c r="G2128"/>
      <c r="H2128"/>
    </row>
    <row r="2129" spans="1:8" s="3" customFormat="1" x14ac:dyDescent="0.3">
      <c r="A2129"/>
      <c r="B2129" s="37"/>
      <c r="D2129"/>
      <c r="E2129"/>
      <c r="F2129"/>
      <c r="G2129"/>
      <c r="H2129"/>
    </row>
    <row r="2130" spans="1:8" s="3" customFormat="1" x14ac:dyDescent="0.3">
      <c r="A2130"/>
      <c r="B2130" s="37"/>
      <c r="D2130"/>
      <c r="E2130"/>
      <c r="F2130"/>
      <c r="G2130"/>
      <c r="H2130"/>
    </row>
    <row r="2131" spans="1:8" s="3" customFormat="1" x14ac:dyDescent="0.3">
      <c r="A2131"/>
      <c r="B2131" s="37"/>
      <c r="D2131"/>
      <c r="E2131"/>
      <c r="F2131"/>
      <c r="G2131"/>
      <c r="H2131"/>
    </row>
    <row r="2132" spans="1:8" s="3" customFormat="1" x14ac:dyDescent="0.3">
      <c r="A2132"/>
      <c r="B2132" s="37"/>
      <c r="D2132"/>
      <c r="E2132"/>
      <c r="F2132"/>
      <c r="G2132"/>
      <c r="H2132"/>
    </row>
    <row r="2133" spans="1:8" s="3" customFormat="1" x14ac:dyDescent="0.3">
      <c r="A2133"/>
      <c r="B2133" s="37"/>
      <c r="D2133"/>
      <c r="E2133"/>
      <c r="F2133"/>
      <c r="G2133"/>
      <c r="H2133"/>
    </row>
    <row r="2134" spans="1:8" s="3" customFormat="1" x14ac:dyDescent="0.3">
      <c r="A2134"/>
      <c r="B2134" s="37"/>
      <c r="D2134"/>
      <c r="E2134"/>
      <c r="F2134"/>
      <c r="G2134"/>
      <c r="H2134"/>
    </row>
    <row r="2135" spans="1:8" s="3" customFormat="1" x14ac:dyDescent="0.3">
      <c r="A2135"/>
      <c r="B2135" s="37"/>
      <c r="D2135"/>
      <c r="E2135"/>
      <c r="F2135"/>
      <c r="G2135"/>
      <c r="H2135"/>
    </row>
    <row r="2136" spans="1:8" s="3" customFormat="1" x14ac:dyDescent="0.3">
      <c r="A2136"/>
      <c r="B2136" s="37"/>
      <c r="D2136"/>
      <c r="E2136"/>
      <c r="F2136"/>
      <c r="G2136"/>
      <c r="H2136"/>
    </row>
    <row r="2137" spans="1:8" s="3" customFormat="1" x14ac:dyDescent="0.3">
      <c r="A2137"/>
      <c r="B2137" s="37"/>
      <c r="D2137"/>
      <c r="E2137"/>
      <c r="F2137"/>
      <c r="G2137"/>
      <c r="H2137"/>
    </row>
    <row r="2138" spans="1:8" s="3" customFormat="1" x14ac:dyDescent="0.3">
      <c r="A2138"/>
      <c r="B2138" s="37"/>
      <c r="D2138"/>
      <c r="E2138"/>
      <c r="F2138"/>
      <c r="G2138"/>
      <c r="H2138"/>
    </row>
    <row r="2139" spans="1:8" s="3" customFormat="1" x14ac:dyDescent="0.3">
      <c r="A2139"/>
      <c r="B2139" s="37"/>
      <c r="D2139"/>
      <c r="E2139"/>
      <c r="F2139"/>
      <c r="G2139"/>
      <c r="H2139"/>
    </row>
    <row r="2140" spans="1:8" s="3" customFormat="1" x14ac:dyDescent="0.3">
      <c r="A2140"/>
      <c r="B2140" s="37"/>
      <c r="D2140"/>
      <c r="E2140"/>
      <c r="F2140"/>
      <c r="G2140"/>
      <c r="H2140"/>
    </row>
    <row r="2141" spans="1:8" s="3" customFormat="1" x14ac:dyDescent="0.3">
      <c r="A2141"/>
      <c r="B2141" s="37"/>
      <c r="D2141"/>
      <c r="E2141"/>
      <c r="F2141"/>
      <c r="G2141"/>
      <c r="H2141"/>
    </row>
    <row r="2142" spans="1:8" s="3" customFormat="1" x14ac:dyDescent="0.3">
      <c r="A2142"/>
      <c r="B2142" s="37"/>
      <c r="D2142"/>
      <c r="E2142"/>
      <c r="F2142"/>
      <c r="G2142"/>
      <c r="H2142"/>
    </row>
    <row r="2143" spans="1:8" s="3" customFormat="1" x14ac:dyDescent="0.3">
      <c r="A2143"/>
      <c r="B2143" s="37"/>
      <c r="D2143"/>
      <c r="E2143"/>
      <c r="F2143"/>
      <c r="G2143"/>
      <c r="H2143"/>
    </row>
    <row r="2144" spans="1:8" s="3" customFormat="1" x14ac:dyDescent="0.3">
      <c r="A2144"/>
      <c r="B2144" s="37"/>
      <c r="D2144"/>
      <c r="E2144"/>
      <c r="F2144"/>
      <c r="G2144"/>
      <c r="H2144"/>
    </row>
    <row r="2145" spans="1:8" s="3" customFormat="1" x14ac:dyDescent="0.3">
      <c r="A2145"/>
      <c r="B2145" s="37"/>
      <c r="D2145"/>
      <c r="E2145"/>
      <c r="F2145"/>
      <c r="G2145"/>
      <c r="H2145"/>
    </row>
    <row r="2146" spans="1:8" s="3" customFormat="1" x14ac:dyDescent="0.3">
      <c r="A2146"/>
      <c r="B2146" s="37"/>
      <c r="D2146"/>
      <c r="E2146"/>
      <c r="F2146"/>
      <c r="G2146"/>
      <c r="H2146"/>
    </row>
    <row r="2147" spans="1:8" s="3" customFormat="1" x14ac:dyDescent="0.3">
      <c r="A2147"/>
      <c r="B2147" s="37"/>
      <c r="D2147"/>
      <c r="E2147"/>
      <c r="F2147"/>
      <c r="G2147"/>
      <c r="H2147"/>
    </row>
    <row r="2148" spans="1:8" s="3" customFormat="1" x14ac:dyDescent="0.3">
      <c r="A2148"/>
      <c r="B2148" s="37"/>
      <c r="D2148"/>
      <c r="E2148"/>
      <c r="F2148"/>
      <c r="G2148"/>
      <c r="H2148"/>
    </row>
    <row r="2149" spans="1:8" s="3" customFormat="1" x14ac:dyDescent="0.3">
      <c r="A2149"/>
      <c r="B2149" s="37"/>
      <c r="D2149"/>
      <c r="E2149"/>
      <c r="F2149"/>
      <c r="G2149"/>
      <c r="H2149"/>
    </row>
    <row r="2150" spans="1:8" s="3" customFormat="1" x14ac:dyDescent="0.3">
      <c r="A2150"/>
      <c r="B2150" s="37"/>
      <c r="D2150"/>
      <c r="E2150"/>
      <c r="F2150"/>
      <c r="G2150"/>
      <c r="H2150"/>
    </row>
    <row r="2151" spans="1:8" s="3" customFormat="1" x14ac:dyDescent="0.3">
      <c r="A2151"/>
      <c r="B2151" s="37"/>
      <c r="D2151"/>
      <c r="E2151"/>
      <c r="F2151"/>
      <c r="G2151"/>
      <c r="H2151"/>
    </row>
    <row r="2152" spans="1:8" s="3" customFormat="1" x14ac:dyDescent="0.3">
      <c r="A2152"/>
      <c r="B2152" s="37"/>
      <c r="D2152"/>
      <c r="E2152"/>
      <c r="F2152"/>
      <c r="G2152"/>
      <c r="H2152"/>
    </row>
    <row r="2153" spans="1:8" s="3" customFormat="1" x14ac:dyDescent="0.3">
      <c r="A2153"/>
      <c r="B2153" s="37"/>
      <c r="D2153"/>
      <c r="E2153"/>
      <c r="F2153"/>
      <c r="G2153"/>
      <c r="H2153"/>
    </row>
    <row r="2154" spans="1:8" s="3" customFormat="1" x14ac:dyDescent="0.3">
      <c r="A2154"/>
      <c r="B2154" s="37"/>
      <c r="D2154"/>
      <c r="E2154"/>
      <c r="F2154"/>
      <c r="G2154"/>
      <c r="H2154"/>
    </row>
    <row r="2155" spans="1:8" s="3" customFormat="1" x14ac:dyDescent="0.3">
      <c r="A2155"/>
      <c r="B2155" s="37"/>
      <c r="D2155"/>
      <c r="E2155"/>
      <c r="F2155"/>
      <c r="G2155"/>
      <c r="H2155"/>
    </row>
    <row r="2156" spans="1:8" s="3" customFormat="1" x14ac:dyDescent="0.3">
      <c r="A2156"/>
      <c r="B2156" s="37"/>
      <c r="D2156"/>
      <c r="E2156"/>
      <c r="F2156"/>
      <c r="G2156"/>
      <c r="H2156"/>
    </row>
    <row r="2157" spans="1:8" s="3" customFormat="1" x14ac:dyDescent="0.3">
      <c r="A2157"/>
      <c r="B2157" s="37"/>
      <c r="D2157"/>
      <c r="E2157"/>
      <c r="F2157"/>
      <c r="G2157"/>
      <c r="H2157"/>
    </row>
    <row r="2158" spans="1:8" s="3" customFormat="1" x14ac:dyDescent="0.3">
      <c r="A2158"/>
      <c r="B2158" s="37"/>
      <c r="D2158"/>
      <c r="E2158"/>
      <c r="F2158"/>
      <c r="G2158"/>
      <c r="H2158"/>
    </row>
    <row r="2159" spans="1:8" s="3" customFormat="1" x14ac:dyDescent="0.3">
      <c r="A2159"/>
      <c r="B2159" s="37"/>
      <c r="D2159"/>
      <c r="E2159"/>
      <c r="F2159"/>
      <c r="G2159"/>
      <c r="H2159"/>
    </row>
    <row r="2160" spans="1:8" s="3" customFormat="1" x14ac:dyDescent="0.3">
      <c r="A2160"/>
      <c r="B2160" s="37"/>
      <c r="D2160"/>
      <c r="E2160"/>
      <c r="F2160"/>
      <c r="G2160"/>
      <c r="H2160"/>
    </row>
    <row r="2161" spans="1:8" s="3" customFormat="1" x14ac:dyDescent="0.3">
      <c r="A2161"/>
      <c r="B2161" s="37"/>
      <c r="D2161"/>
      <c r="E2161"/>
      <c r="F2161"/>
      <c r="G2161"/>
      <c r="H2161"/>
    </row>
    <row r="2162" spans="1:8" s="3" customFormat="1" x14ac:dyDescent="0.3">
      <c r="A2162"/>
      <c r="B2162" s="37"/>
      <c r="D2162"/>
      <c r="E2162"/>
      <c r="F2162"/>
      <c r="G2162"/>
      <c r="H2162"/>
    </row>
    <row r="2163" spans="1:8" s="3" customFormat="1" x14ac:dyDescent="0.3">
      <c r="A2163"/>
      <c r="B2163" s="37"/>
      <c r="D2163"/>
      <c r="E2163"/>
      <c r="F2163"/>
      <c r="G2163"/>
      <c r="H2163"/>
    </row>
    <row r="2164" spans="1:8" s="3" customFormat="1" x14ac:dyDescent="0.3">
      <c r="A2164"/>
      <c r="B2164" s="37"/>
      <c r="D2164"/>
      <c r="E2164"/>
      <c r="F2164"/>
      <c r="G2164"/>
      <c r="H2164"/>
    </row>
    <row r="2165" spans="1:8" s="3" customFormat="1" x14ac:dyDescent="0.3">
      <c r="A2165"/>
      <c r="B2165" s="37"/>
      <c r="D2165"/>
      <c r="E2165"/>
      <c r="F2165"/>
      <c r="G2165"/>
      <c r="H2165"/>
    </row>
    <row r="2166" spans="1:8" s="3" customFormat="1" x14ac:dyDescent="0.3">
      <c r="A2166"/>
      <c r="B2166" s="37"/>
      <c r="D2166"/>
      <c r="E2166"/>
      <c r="F2166"/>
      <c r="G2166"/>
      <c r="H2166"/>
    </row>
    <row r="2167" spans="1:8" s="3" customFormat="1" x14ac:dyDescent="0.3">
      <c r="A2167"/>
      <c r="B2167" s="37"/>
      <c r="D2167"/>
      <c r="E2167"/>
      <c r="F2167"/>
      <c r="G2167"/>
      <c r="H2167"/>
    </row>
    <row r="2168" spans="1:8" s="3" customFormat="1" x14ac:dyDescent="0.3">
      <c r="A2168"/>
      <c r="B2168" s="37"/>
      <c r="D2168"/>
      <c r="E2168"/>
      <c r="F2168"/>
      <c r="G2168"/>
      <c r="H2168"/>
    </row>
    <row r="2169" spans="1:8" s="3" customFormat="1" x14ac:dyDescent="0.3">
      <c r="A2169"/>
      <c r="B2169" s="37"/>
      <c r="D2169"/>
      <c r="E2169"/>
      <c r="F2169"/>
      <c r="G2169"/>
      <c r="H2169"/>
    </row>
    <row r="2170" spans="1:8" s="3" customFormat="1" x14ac:dyDescent="0.3">
      <c r="A2170"/>
      <c r="B2170" s="37"/>
      <c r="D2170"/>
      <c r="E2170"/>
      <c r="F2170"/>
      <c r="G2170"/>
      <c r="H2170"/>
    </row>
    <row r="2171" spans="1:8" s="3" customFormat="1" x14ac:dyDescent="0.3">
      <c r="A2171"/>
      <c r="B2171" s="37"/>
      <c r="D2171"/>
      <c r="E2171"/>
      <c r="F2171"/>
      <c r="G2171"/>
      <c r="H2171"/>
    </row>
    <row r="2172" spans="1:8" s="3" customFormat="1" x14ac:dyDescent="0.3">
      <c r="A2172"/>
      <c r="B2172" s="37"/>
      <c r="D2172"/>
      <c r="E2172"/>
      <c r="F2172"/>
      <c r="G2172"/>
      <c r="H2172"/>
    </row>
    <row r="2173" spans="1:8" s="3" customFormat="1" x14ac:dyDescent="0.3">
      <c r="A2173"/>
      <c r="B2173" s="37"/>
      <c r="D2173"/>
      <c r="E2173"/>
      <c r="F2173"/>
      <c r="G2173"/>
      <c r="H2173"/>
    </row>
    <row r="2174" spans="1:8" s="3" customFormat="1" x14ac:dyDescent="0.3">
      <c r="A2174"/>
      <c r="B2174" s="37"/>
      <c r="D2174"/>
      <c r="E2174"/>
      <c r="F2174"/>
      <c r="G2174"/>
      <c r="H2174"/>
    </row>
    <row r="2175" spans="1:8" s="3" customFormat="1" x14ac:dyDescent="0.3">
      <c r="A2175"/>
      <c r="B2175" s="37"/>
      <c r="D2175"/>
      <c r="E2175"/>
      <c r="F2175"/>
      <c r="G2175"/>
      <c r="H2175"/>
    </row>
    <row r="2176" spans="1:8" s="3" customFormat="1" x14ac:dyDescent="0.3">
      <c r="A2176"/>
      <c r="B2176" s="37"/>
      <c r="D2176"/>
      <c r="E2176"/>
      <c r="F2176"/>
      <c r="G2176"/>
      <c r="H2176"/>
    </row>
    <row r="2177" spans="1:8" s="3" customFormat="1" x14ac:dyDescent="0.3">
      <c r="A2177"/>
      <c r="B2177" s="37"/>
      <c r="D2177"/>
      <c r="E2177"/>
      <c r="F2177"/>
      <c r="G2177"/>
      <c r="H2177"/>
    </row>
    <row r="2178" spans="1:8" s="3" customFormat="1" x14ac:dyDescent="0.3">
      <c r="A2178"/>
      <c r="B2178" s="37"/>
      <c r="D2178"/>
      <c r="E2178"/>
      <c r="F2178"/>
      <c r="G2178"/>
      <c r="H2178"/>
    </row>
    <row r="2179" spans="1:8" s="3" customFormat="1" x14ac:dyDescent="0.3">
      <c r="A2179"/>
      <c r="B2179" s="37"/>
      <c r="D2179"/>
      <c r="E2179"/>
      <c r="F2179"/>
      <c r="G2179"/>
      <c r="H2179"/>
    </row>
    <row r="2180" spans="1:8" s="3" customFormat="1" x14ac:dyDescent="0.3">
      <c r="A2180"/>
      <c r="B2180" s="37"/>
      <c r="D2180"/>
      <c r="E2180"/>
      <c r="F2180"/>
      <c r="G2180"/>
      <c r="H2180"/>
    </row>
    <row r="2181" spans="1:8" s="3" customFormat="1" x14ac:dyDescent="0.3">
      <c r="A2181"/>
      <c r="B2181" s="37"/>
      <c r="D2181"/>
      <c r="E2181"/>
      <c r="F2181"/>
      <c r="G2181"/>
      <c r="H2181"/>
    </row>
    <row r="2182" spans="1:8" s="3" customFormat="1" x14ac:dyDescent="0.3">
      <c r="A2182"/>
      <c r="B2182" s="37"/>
      <c r="D2182"/>
      <c r="E2182"/>
      <c r="F2182"/>
      <c r="G2182"/>
      <c r="H2182"/>
    </row>
    <row r="2183" spans="1:8" s="3" customFormat="1" x14ac:dyDescent="0.3">
      <c r="A2183"/>
      <c r="B2183" s="37"/>
      <c r="D2183"/>
      <c r="E2183"/>
      <c r="F2183"/>
      <c r="G2183"/>
      <c r="H2183"/>
    </row>
    <row r="2184" spans="1:8" s="3" customFormat="1" x14ac:dyDescent="0.3">
      <c r="A2184"/>
      <c r="B2184" s="37"/>
      <c r="D2184"/>
      <c r="E2184"/>
      <c r="F2184"/>
      <c r="G2184"/>
      <c r="H2184"/>
    </row>
    <row r="2185" spans="1:8" s="3" customFormat="1" x14ac:dyDescent="0.3">
      <c r="A2185"/>
      <c r="B2185" s="37"/>
      <c r="D2185"/>
      <c r="E2185"/>
      <c r="F2185"/>
      <c r="G2185"/>
      <c r="H2185"/>
    </row>
    <row r="2186" spans="1:8" s="3" customFormat="1" x14ac:dyDescent="0.3">
      <c r="A2186"/>
      <c r="B2186" s="37"/>
      <c r="D2186"/>
      <c r="E2186"/>
      <c r="F2186"/>
      <c r="G2186"/>
      <c r="H2186"/>
    </row>
    <row r="2187" spans="1:8" s="3" customFormat="1" x14ac:dyDescent="0.3">
      <c r="A2187"/>
      <c r="B2187" s="37"/>
      <c r="D2187"/>
      <c r="E2187"/>
      <c r="F2187"/>
      <c r="G2187"/>
      <c r="H2187"/>
    </row>
    <row r="2188" spans="1:8" s="3" customFormat="1" x14ac:dyDescent="0.3">
      <c r="A2188"/>
      <c r="B2188" s="37"/>
      <c r="D2188"/>
      <c r="E2188"/>
      <c r="F2188"/>
      <c r="G2188"/>
      <c r="H2188"/>
    </row>
    <row r="2189" spans="1:8" s="3" customFormat="1" x14ac:dyDescent="0.3">
      <c r="A2189"/>
      <c r="B2189" s="37"/>
      <c r="D2189"/>
      <c r="E2189"/>
      <c r="F2189"/>
      <c r="G2189"/>
      <c r="H2189"/>
    </row>
    <row r="2190" spans="1:8" s="3" customFormat="1" x14ac:dyDescent="0.3">
      <c r="A2190"/>
      <c r="B2190" s="37"/>
      <c r="D2190"/>
      <c r="E2190"/>
      <c r="F2190"/>
      <c r="G2190"/>
      <c r="H2190"/>
    </row>
    <row r="2191" spans="1:8" s="3" customFormat="1" x14ac:dyDescent="0.3">
      <c r="A2191"/>
      <c r="B2191" s="37"/>
      <c r="D2191"/>
      <c r="E2191"/>
      <c r="F2191"/>
      <c r="G2191"/>
      <c r="H2191"/>
    </row>
    <row r="2192" spans="1:8" s="3" customFormat="1" x14ac:dyDescent="0.3">
      <c r="A2192"/>
      <c r="B2192" s="37"/>
      <c r="D2192"/>
      <c r="E2192"/>
      <c r="F2192"/>
      <c r="G2192"/>
      <c r="H2192"/>
    </row>
    <row r="2193" spans="1:8" s="3" customFormat="1" x14ac:dyDescent="0.3">
      <c r="A2193"/>
      <c r="B2193" s="37"/>
      <c r="D2193"/>
      <c r="E2193"/>
      <c r="F2193"/>
      <c r="G2193"/>
      <c r="H2193"/>
    </row>
    <row r="2194" spans="1:8" s="3" customFormat="1" x14ac:dyDescent="0.3">
      <c r="A2194"/>
      <c r="B2194" s="37"/>
      <c r="D2194"/>
      <c r="E2194"/>
      <c r="F2194"/>
      <c r="G2194"/>
      <c r="H2194"/>
    </row>
    <row r="2195" spans="1:8" s="3" customFormat="1" x14ac:dyDescent="0.3">
      <c r="A2195"/>
      <c r="B2195" s="37"/>
      <c r="D2195"/>
      <c r="E2195"/>
      <c r="F2195"/>
      <c r="G2195"/>
      <c r="H2195"/>
    </row>
    <row r="2196" spans="1:8" s="3" customFormat="1" x14ac:dyDescent="0.3">
      <c r="A2196"/>
      <c r="B2196" s="37"/>
      <c r="D2196"/>
      <c r="E2196"/>
      <c r="F2196"/>
      <c r="G2196"/>
      <c r="H2196"/>
    </row>
    <row r="2197" spans="1:8" s="3" customFormat="1" x14ac:dyDescent="0.3">
      <c r="A2197"/>
      <c r="B2197" s="37"/>
      <c r="D2197"/>
      <c r="E2197"/>
      <c r="F2197"/>
      <c r="G2197"/>
      <c r="H2197"/>
    </row>
    <row r="2198" spans="1:8" s="3" customFormat="1" x14ac:dyDescent="0.3">
      <c r="A2198"/>
      <c r="B2198" s="37"/>
      <c r="D2198"/>
      <c r="E2198"/>
      <c r="F2198"/>
      <c r="G2198"/>
      <c r="H2198"/>
    </row>
    <row r="2199" spans="1:8" s="3" customFormat="1" x14ac:dyDescent="0.3">
      <c r="A2199"/>
      <c r="B2199" s="37"/>
      <c r="D2199"/>
      <c r="E2199"/>
      <c r="F2199"/>
      <c r="G2199"/>
      <c r="H2199"/>
    </row>
    <row r="2200" spans="1:8" s="3" customFormat="1" x14ac:dyDescent="0.3">
      <c r="A2200"/>
      <c r="B2200" s="37"/>
      <c r="D2200"/>
      <c r="E2200"/>
      <c r="F2200"/>
      <c r="G2200"/>
      <c r="H2200"/>
    </row>
    <row r="2201" spans="1:8" s="3" customFormat="1" x14ac:dyDescent="0.3">
      <c r="A2201"/>
      <c r="B2201" s="37"/>
      <c r="D2201"/>
      <c r="E2201"/>
      <c r="F2201"/>
      <c r="G2201"/>
      <c r="H2201"/>
    </row>
    <row r="2202" spans="1:8" s="3" customFormat="1" x14ac:dyDescent="0.3">
      <c r="A2202"/>
      <c r="B2202" s="37"/>
      <c r="D2202"/>
      <c r="E2202"/>
      <c r="F2202"/>
      <c r="G2202"/>
      <c r="H2202"/>
    </row>
    <row r="2203" spans="1:8" s="3" customFormat="1" x14ac:dyDescent="0.3">
      <c r="A2203"/>
      <c r="B2203" s="37"/>
      <c r="D2203"/>
      <c r="E2203"/>
      <c r="F2203"/>
      <c r="G2203"/>
      <c r="H2203"/>
    </row>
    <row r="2204" spans="1:8" s="3" customFormat="1" x14ac:dyDescent="0.3">
      <c r="A2204"/>
      <c r="B2204" s="37"/>
      <c r="D2204"/>
      <c r="E2204"/>
      <c r="F2204"/>
      <c r="G2204"/>
      <c r="H2204"/>
    </row>
    <row r="2205" spans="1:8" s="3" customFormat="1" x14ac:dyDescent="0.3">
      <c r="A2205"/>
      <c r="B2205" s="37"/>
      <c r="D2205"/>
      <c r="E2205"/>
      <c r="F2205"/>
      <c r="G2205"/>
      <c r="H2205"/>
    </row>
    <row r="2206" spans="1:8" s="3" customFormat="1" x14ac:dyDescent="0.3">
      <c r="A2206"/>
      <c r="B2206" s="37"/>
      <c r="D2206"/>
      <c r="E2206"/>
      <c r="F2206"/>
      <c r="G2206"/>
      <c r="H2206"/>
    </row>
    <row r="2207" spans="1:8" s="3" customFormat="1" x14ac:dyDescent="0.3">
      <c r="A2207"/>
      <c r="B2207" s="37"/>
      <c r="D2207"/>
      <c r="E2207"/>
      <c r="F2207"/>
      <c r="G2207"/>
      <c r="H2207"/>
    </row>
    <row r="2208" spans="1:8" s="3" customFormat="1" x14ac:dyDescent="0.3">
      <c r="A2208"/>
      <c r="B2208" s="37"/>
      <c r="D2208"/>
      <c r="E2208"/>
      <c r="F2208"/>
      <c r="G2208"/>
      <c r="H2208"/>
    </row>
    <row r="2209" spans="1:8" s="3" customFormat="1" x14ac:dyDescent="0.3">
      <c r="A2209"/>
      <c r="B2209" s="37"/>
      <c r="D2209"/>
      <c r="E2209"/>
      <c r="F2209"/>
      <c r="G2209"/>
      <c r="H2209"/>
    </row>
    <row r="2210" spans="1:8" s="3" customFormat="1" x14ac:dyDescent="0.3">
      <c r="A2210"/>
      <c r="B2210" s="37"/>
      <c r="D2210"/>
      <c r="E2210"/>
      <c r="F2210"/>
      <c r="G2210"/>
      <c r="H2210"/>
    </row>
    <row r="2211" spans="1:8" s="3" customFormat="1" x14ac:dyDescent="0.3">
      <c r="A2211"/>
      <c r="B2211" s="37"/>
      <c r="D2211"/>
      <c r="E2211"/>
      <c r="F2211"/>
      <c r="G2211"/>
      <c r="H2211"/>
    </row>
    <row r="2212" spans="1:8" s="3" customFormat="1" x14ac:dyDescent="0.3">
      <c r="A2212"/>
      <c r="B2212" s="37"/>
      <c r="D2212"/>
      <c r="E2212"/>
      <c r="F2212"/>
      <c r="G2212"/>
      <c r="H2212"/>
    </row>
    <row r="2213" spans="1:8" s="3" customFormat="1" x14ac:dyDescent="0.3">
      <c r="A2213"/>
      <c r="B2213" s="37"/>
      <c r="D2213"/>
      <c r="E2213"/>
      <c r="F2213"/>
      <c r="G2213"/>
      <c r="H2213"/>
    </row>
    <row r="2214" spans="1:8" s="3" customFormat="1" x14ac:dyDescent="0.3">
      <c r="A2214"/>
      <c r="B2214" s="37"/>
      <c r="D2214"/>
      <c r="E2214"/>
      <c r="F2214"/>
      <c r="G2214"/>
      <c r="H2214"/>
    </row>
    <row r="2215" spans="1:8" s="3" customFormat="1" x14ac:dyDescent="0.3">
      <c r="A2215"/>
      <c r="B2215" s="37"/>
      <c r="D2215"/>
      <c r="E2215"/>
      <c r="F2215"/>
      <c r="G2215"/>
      <c r="H2215"/>
    </row>
    <row r="2216" spans="1:8" s="3" customFormat="1" x14ac:dyDescent="0.3">
      <c r="A2216"/>
      <c r="B2216" s="37"/>
      <c r="D2216"/>
      <c r="E2216"/>
      <c r="F2216"/>
      <c r="G2216"/>
      <c r="H2216"/>
    </row>
    <row r="2217" spans="1:8" s="3" customFormat="1" x14ac:dyDescent="0.3">
      <c r="A2217"/>
      <c r="B2217" s="37"/>
      <c r="D2217"/>
      <c r="E2217"/>
      <c r="F2217"/>
      <c r="G2217"/>
      <c r="H2217"/>
    </row>
    <row r="2218" spans="1:8" s="3" customFormat="1" x14ac:dyDescent="0.3">
      <c r="A2218"/>
      <c r="B2218" s="37"/>
      <c r="D2218"/>
      <c r="E2218"/>
      <c r="F2218"/>
      <c r="G2218"/>
      <c r="H2218"/>
    </row>
    <row r="2219" spans="1:8" s="3" customFormat="1" x14ac:dyDescent="0.3">
      <c r="A2219"/>
      <c r="B2219" s="37"/>
      <c r="D2219"/>
      <c r="E2219"/>
      <c r="F2219"/>
      <c r="G2219"/>
      <c r="H2219"/>
    </row>
    <row r="2220" spans="1:8" s="3" customFormat="1" x14ac:dyDescent="0.3">
      <c r="A2220"/>
      <c r="B2220" s="37"/>
      <c r="D2220"/>
      <c r="E2220"/>
      <c r="F2220"/>
      <c r="G2220"/>
      <c r="H2220"/>
    </row>
    <row r="2221" spans="1:8" s="3" customFormat="1" x14ac:dyDescent="0.3">
      <c r="A2221"/>
      <c r="B2221" s="37"/>
      <c r="D2221"/>
      <c r="E2221"/>
      <c r="F2221"/>
      <c r="G2221"/>
      <c r="H2221"/>
    </row>
    <row r="2222" spans="1:8" s="3" customFormat="1" x14ac:dyDescent="0.3">
      <c r="A2222"/>
      <c r="B2222" s="37"/>
      <c r="D2222"/>
      <c r="E2222"/>
      <c r="F2222"/>
      <c r="G2222"/>
      <c r="H2222"/>
    </row>
    <row r="2223" spans="1:8" s="3" customFormat="1" x14ac:dyDescent="0.3">
      <c r="A2223"/>
      <c r="B2223" s="37"/>
      <c r="D2223"/>
      <c r="E2223"/>
      <c r="F2223"/>
      <c r="G2223"/>
      <c r="H2223"/>
    </row>
    <row r="2224" spans="1:8" s="3" customFormat="1" x14ac:dyDescent="0.3">
      <c r="A2224"/>
      <c r="B2224" s="37"/>
      <c r="D2224"/>
      <c r="E2224"/>
      <c r="F2224"/>
      <c r="G2224"/>
      <c r="H2224"/>
    </row>
    <row r="2225" spans="1:8" s="3" customFormat="1" x14ac:dyDescent="0.3">
      <c r="A2225"/>
      <c r="B2225" s="37"/>
      <c r="D2225"/>
      <c r="E2225"/>
      <c r="F2225"/>
      <c r="G2225"/>
      <c r="H2225"/>
    </row>
    <row r="2226" spans="1:8" s="3" customFormat="1" x14ac:dyDescent="0.3">
      <c r="A2226"/>
      <c r="B2226" s="37"/>
      <c r="D2226"/>
      <c r="E2226"/>
      <c r="F2226"/>
      <c r="G2226"/>
      <c r="H2226"/>
    </row>
    <row r="2227" spans="1:8" s="3" customFormat="1" x14ac:dyDescent="0.3">
      <c r="A2227"/>
      <c r="B2227" s="37"/>
      <c r="D2227"/>
      <c r="E2227"/>
      <c r="F2227"/>
      <c r="G2227"/>
      <c r="H2227"/>
    </row>
    <row r="2228" spans="1:8" s="3" customFormat="1" x14ac:dyDescent="0.3">
      <c r="A2228"/>
      <c r="B2228" s="37"/>
      <c r="D2228"/>
      <c r="E2228"/>
      <c r="F2228"/>
      <c r="G2228"/>
      <c r="H2228"/>
    </row>
    <row r="2229" spans="1:8" s="3" customFormat="1" x14ac:dyDescent="0.3">
      <c r="A2229"/>
      <c r="B2229" s="37"/>
      <c r="D2229"/>
      <c r="E2229"/>
      <c r="F2229"/>
      <c r="G2229"/>
      <c r="H2229"/>
    </row>
    <row r="2230" spans="1:8" s="3" customFormat="1" x14ac:dyDescent="0.3">
      <c r="A2230"/>
      <c r="B2230" s="37"/>
      <c r="D2230"/>
      <c r="E2230"/>
      <c r="F2230"/>
      <c r="G2230"/>
      <c r="H2230"/>
    </row>
    <row r="2231" spans="1:8" s="3" customFormat="1" x14ac:dyDescent="0.3">
      <c r="A2231"/>
      <c r="B2231" s="37"/>
      <c r="D2231"/>
      <c r="E2231"/>
      <c r="F2231"/>
      <c r="G2231"/>
      <c r="H2231"/>
    </row>
    <row r="2232" spans="1:8" s="3" customFormat="1" x14ac:dyDescent="0.3">
      <c r="A2232"/>
      <c r="B2232" s="37"/>
      <c r="D2232"/>
      <c r="E2232"/>
      <c r="F2232"/>
      <c r="G2232"/>
      <c r="H2232"/>
    </row>
    <row r="2233" spans="1:8" s="3" customFormat="1" x14ac:dyDescent="0.3">
      <c r="A2233"/>
      <c r="B2233" s="37"/>
      <c r="D2233"/>
      <c r="E2233"/>
      <c r="F2233"/>
      <c r="G2233"/>
      <c r="H2233"/>
    </row>
    <row r="2234" spans="1:8" s="3" customFormat="1" x14ac:dyDescent="0.3">
      <c r="A2234"/>
      <c r="B2234" s="37"/>
      <c r="D2234"/>
      <c r="E2234"/>
      <c r="F2234"/>
      <c r="G2234"/>
      <c r="H2234"/>
    </row>
    <row r="2235" spans="1:8" s="3" customFormat="1" x14ac:dyDescent="0.3">
      <c r="A2235"/>
      <c r="B2235" s="37"/>
      <c r="D2235"/>
      <c r="E2235"/>
      <c r="F2235"/>
      <c r="G2235"/>
      <c r="H2235"/>
    </row>
    <row r="2236" spans="1:8" s="3" customFormat="1" x14ac:dyDescent="0.3">
      <c r="A2236"/>
      <c r="B2236" s="37"/>
      <c r="D2236"/>
      <c r="E2236"/>
      <c r="F2236"/>
      <c r="G2236"/>
      <c r="H2236"/>
    </row>
    <row r="2237" spans="1:8" s="3" customFormat="1" x14ac:dyDescent="0.3">
      <c r="A2237"/>
      <c r="B2237" s="37"/>
      <c r="D2237"/>
      <c r="E2237"/>
      <c r="F2237"/>
      <c r="G2237"/>
      <c r="H2237"/>
    </row>
    <row r="2238" spans="1:8" s="3" customFormat="1" x14ac:dyDescent="0.3">
      <c r="A2238"/>
      <c r="B2238" s="37"/>
      <c r="D2238"/>
      <c r="E2238"/>
      <c r="F2238"/>
      <c r="G2238"/>
      <c r="H2238"/>
    </row>
    <row r="2239" spans="1:8" s="3" customFormat="1" x14ac:dyDescent="0.3">
      <c r="A2239"/>
      <c r="B2239" s="37"/>
      <c r="D2239"/>
      <c r="E2239"/>
      <c r="F2239"/>
      <c r="G2239"/>
      <c r="H2239"/>
    </row>
    <row r="2240" spans="1:8" s="3" customFormat="1" x14ac:dyDescent="0.3">
      <c r="A2240"/>
      <c r="B2240" s="37"/>
      <c r="D2240"/>
      <c r="E2240"/>
      <c r="F2240"/>
      <c r="G2240"/>
      <c r="H2240"/>
    </row>
    <row r="2241" spans="1:8" s="3" customFormat="1" x14ac:dyDescent="0.3">
      <c r="A2241"/>
      <c r="B2241" s="37"/>
      <c r="D2241"/>
      <c r="E2241"/>
      <c r="F2241"/>
      <c r="G2241"/>
      <c r="H2241"/>
    </row>
    <row r="2242" spans="1:8" s="3" customFormat="1" x14ac:dyDescent="0.3">
      <c r="A2242"/>
      <c r="B2242" s="37"/>
      <c r="D2242"/>
      <c r="E2242"/>
      <c r="F2242"/>
      <c r="G2242"/>
      <c r="H2242"/>
    </row>
    <row r="2243" spans="1:8" s="3" customFormat="1" x14ac:dyDescent="0.3">
      <c r="A2243"/>
      <c r="B2243" s="37"/>
      <c r="D2243"/>
      <c r="E2243"/>
      <c r="F2243"/>
      <c r="G2243"/>
      <c r="H2243"/>
    </row>
    <row r="2244" spans="1:8" s="3" customFormat="1" x14ac:dyDescent="0.3">
      <c r="A2244"/>
      <c r="B2244" s="37"/>
      <c r="D2244"/>
      <c r="E2244"/>
      <c r="F2244"/>
      <c r="G2244"/>
      <c r="H2244"/>
    </row>
    <row r="2245" spans="1:8" s="3" customFormat="1" x14ac:dyDescent="0.3">
      <c r="A2245"/>
      <c r="B2245" s="37"/>
      <c r="D2245"/>
      <c r="E2245"/>
      <c r="F2245"/>
      <c r="G2245"/>
      <c r="H2245"/>
    </row>
    <row r="2246" spans="1:8" s="3" customFormat="1" x14ac:dyDescent="0.3">
      <c r="A2246"/>
      <c r="B2246" s="37"/>
      <c r="D2246"/>
      <c r="E2246"/>
      <c r="F2246"/>
      <c r="G2246"/>
      <c r="H2246"/>
    </row>
    <row r="2247" spans="1:8" s="3" customFormat="1" x14ac:dyDescent="0.3">
      <c r="A2247"/>
      <c r="B2247" s="37"/>
      <c r="D2247"/>
      <c r="E2247"/>
      <c r="F2247"/>
      <c r="G2247"/>
      <c r="H2247"/>
    </row>
    <row r="2248" spans="1:8" s="3" customFormat="1" x14ac:dyDescent="0.3">
      <c r="A2248"/>
      <c r="B2248" s="37"/>
      <c r="D2248"/>
      <c r="E2248"/>
      <c r="F2248"/>
      <c r="G2248"/>
      <c r="H2248"/>
    </row>
    <row r="2249" spans="1:8" s="3" customFormat="1" x14ac:dyDescent="0.3">
      <c r="A2249"/>
      <c r="B2249" s="37"/>
      <c r="D2249"/>
      <c r="E2249"/>
      <c r="F2249"/>
      <c r="G2249"/>
      <c r="H2249"/>
    </row>
    <row r="2250" spans="1:8" s="3" customFormat="1" x14ac:dyDescent="0.3">
      <c r="A2250"/>
      <c r="B2250" s="37"/>
      <c r="D2250"/>
      <c r="E2250"/>
      <c r="F2250"/>
      <c r="G2250"/>
      <c r="H2250"/>
    </row>
    <row r="2251" spans="1:8" s="3" customFormat="1" x14ac:dyDescent="0.3">
      <c r="A2251"/>
      <c r="B2251" s="37"/>
      <c r="D2251"/>
      <c r="E2251"/>
      <c r="F2251"/>
      <c r="G2251"/>
      <c r="H2251"/>
    </row>
    <row r="2252" spans="1:8" s="3" customFormat="1" x14ac:dyDescent="0.3">
      <c r="A2252"/>
      <c r="B2252" s="37"/>
      <c r="D2252"/>
      <c r="E2252"/>
      <c r="F2252"/>
      <c r="G2252"/>
      <c r="H2252"/>
    </row>
    <row r="2253" spans="1:8" s="3" customFormat="1" x14ac:dyDescent="0.3">
      <c r="A2253"/>
      <c r="B2253" s="37"/>
      <c r="D2253"/>
      <c r="E2253"/>
      <c r="F2253"/>
      <c r="G2253"/>
      <c r="H2253"/>
    </row>
    <row r="2254" spans="1:8" s="3" customFormat="1" x14ac:dyDescent="0.3">
      <c r="A2254"/>
      <c r="B2254" s="37"/>
      <c r="D2254"/>
      <c r="E2254"/>
      <c r="F2254"/>
      <c r="G2254"/>
      <c r="H2254"/>
    </row>
    <row r="2255" spans="1:8" s="3" customFormat="1" x14ac:dyDescent="0.3">
      <c r="A2255"/>
      <c r="B2255" s="37"/>
      <c r="D2255"/>
      <c r="E2255"/>
      <c r="F2255"/>
      <c r="G2255"/>
      <c r="H2255"/>
    </row>
    <row r="2256" spans="1:8" s="3" customFormat="1" x14ac:dyDescent="0.3">
      <c r="A2256"/>
      <c r="B2256" s="37"/>
      <c r="D2256"/>
      <c r="E2256"/>
      <c r="F2256"/>
      <c r="G2256"/>
      <c r="H2256"/>
    </row>
    <row r="2257" spans="1:8" s="3" customFormat="1" x14ac:dyDescent="0.3">
      <c r="A2257"/>
      <c r="B2257" s="37"/>
      <c r="D2257"/>
      <c r="E2257"/>
      <c r="F2257"/>
      <c r="G2257"/>
      <c r="H2257"/>
    </row>
    <row r="2258" spans="1:8" s="3" customFormat="1" x14ac:dyDescent="0.3">
      <c r="A2258"/>
      <c r="B2258" s="37"/>
      <c r="D2258"/>
      <c r="E2258"/>
      <c r="F2258"/>
      <c r="G2258"/>
      <c r="H2258"/>
    </row>
    <row r="2259" spans="1:8" s="3" customFormat="1" x14ac:dyDescent="0.3">
      <c r="A2259"/>
      <c r="B2259" s="37"/>
      <c r="D2259"/>
      <c r="E2259"/>
      <c r="F2259"/>
      <c r="G2259"/>
      <c r="H2259"/>
    </row>
    <row r="2260" spans="1:8" s="3" customFormat="1" x14ac:dyDescent="0.3">
      <c r="A2260"/>
      <c r="B2260" s="37"/>
      <c r="D2260"/>
      <c r="E2260"/>
      <c r="F2260"/>
      <c r="G2260"/>
      <c r="H2260"/>
    </row>
    <row r="2261" spans="1:8" s="3" customFormat="1" x14ac:dyDescent="0.3">
      <c r="A2261"/>
      <c r="B2261" s="37"/>
      <c r="D2261"/>
      <c r="E2261"/>
      <c r="F2261"/>
      <c r="G2261"/>
      <c r="H2261"/>
    </row>
    <row r="2262" spans="1:8" s="3" customFormat="1" x14ac:dyDescent="0.3">
      <c r="A2262"/>
      <c r="B2262" s="37"/>
      <c r="D2262"/>
      <c r="E2262"/>
      <c r="F2262"/>
      <c r="G2262"/>
      <c r="H2262"/>
    </row>
    <row r="2263" spans="1:8" s="3" customFormat="1" x14ac:dyDescent="0.3">
      <c r="A2263"/>
      <c r="B2263" s="37"/>
      <c r="D2263"/>
      <c r="E2263"/>
      <c r="F2263"/>
      <c r="G2263"/>
      <c r="H2263"/>
    </row>
    <row r="2264" spans="1:8" s="3" customFormat="1" x14ac:dyDescent="0.3">
      <c r="A2264"/>
      <c r="B2264" s="37"/>
      <c r="D2264"/>
      <c r="E2264"/>
      <c r="F2264"/>
      <c r="G2264"/>
      <c r="H2264"/>
    </row>
    <row r="2265" spans="1:8" s="3" customFormat="1" x14ac:dyDescent="0.3">
      <c r="A2265"/>
      <c r="B2265" s="37"/>
      <c r="D2265"/>
      <c r="E2265"/>
      <c r="F2265"/>
      <c r="G2265"/>
      <c r="H2265"/>
    </row>
    <row r="2266" spans="1:8" s="3" customFormat="1" x14ac:dyDescent="0.3">
      <c r="A2266"/>
      <c r="B2266" s="37"/>
      <c r="D2266"/>
      <c r="E2266"/>
      <c r="F2266"/>
      <c r="G2266"/>
      <c r="H2266"/>
    </row>
    <row r="2267" spans="1:8" s="3" customFormat="1" x14ac:dyDescent="0.3">
      <c r="A2267"/>
      <c r="B2267" s="37"/>
      <c r="D2267"/>
      <c r="E2267"/>
      <c r="F2267"/>
      <c r="G2267"/>
      <c r="H2267"/>
    </row>
    <row r="2268" spans="1:8" s="3" customFormat="1" x14ac:dyDescent="0.3">
      <c r="A2268"/>
      <c r="B2268" s="37"/>
      <c r="D2268"/>
      <c r="E2268"/>
      <c r="F2268"/>
      <c r="G2268"/>
      <c r="H2268"/>
    </row>
    <row r="2269" spans="1:8" s="3" customFormat="1" x14ac:dyDescent="0.3">
      <c r="A2269"/>
      <c r="B2269" s="37"/>
      <c r="D2269"/>
      <c r="E2269"/>
      <c r="F2269"/>
      <c r="G2269"/>
      <c r="H2269"/>
    </row>
    <row r="2270" spans="1:8" s="3" customFormat="1" x14ac:dyDescent="0.3">
      <c r="A2270"/>
      <c r="B2270" s="37"/>
      <c r="D2270"/>
      <c r="E2270"/>
      <c r="F2270"/>
      <c r="G2270"/>
      <c r="H2270"/>
    </row>
    <row r="2271" spans="1:8" s="3" customFormat="1" x14ac:dyDescent="0.3">
      <c r="A2271"/>
      <c r="B2271" s="37"/>
      <c r="D2271"/>
      <c r="E2271"/>
      <c r="F2271"/>
      <c r="G2271"/>
      <c r="H2271"/>
    </row>
    <row r="2272" spans="1:8" s="3" customFormat="1" x14ac:dyDescent="0.3">
      <c r="A2272"/>
      <c r="B2272" s="37"/>
      <c r="D2272"/>
      <c r="E2272"/>
      <c r="F2272"/>
      <c r="G2272"/>
      <c r="H2272"/>
    </row>
    <row r="2273" spans="1:8" s="3" customFormat="1" x14ac:dyDescent="0.3">
      <c r="A2273"/>
      <c r="B2273" s="37"/>
      <c r="D2273"/>
      <c r="E2273"/>
      <c r="F2273"/>
      <c r="G2273"/>
      <c r="H2273"/>
    </row>
    <row r="2274" spans="1:8" s="3" customFormat="1" x14ac:dyDescent="0.3">
      <c r="A2274"/>
      <c r="B2274" s="37"/>
      <c r="D2274"/>
      <c r="E2274"/>
      <c r="F2274"/>
      <c r="G2274"/>
      <c r="H2274"/>
    </row>
    <row r="2275" spans="1:8" s="3" customFormat="1" x14ac:dyDescent="0.3">
      <c r="A2275"/>
      <c r="B2275" s="37"/>
      <c r="D2275"/>
      <c r="E2275"/>
      <c r="F2275"/>
      <c r="G2275"/>
      <c r="H2275"/>
    </row>
    <row r="2276" spans="1:8" s="3" customFormat="1" x14ac:dyDescent="0.3">
      <c r="A2276"/>
      <c r="B2276" s="37"/>
      <c r="D2276"/>
      <c r="E2276"/>
      <c r="F2276"/>
      <c r="G2276"/>
      <c r="H2276"/>
    </row>
    <row r="2277" spans="1:8" s="3" customFormat="1" x14ac:dyDescent="0.3">
      <c r="A2277"/>
      <c r="B2277" s="37"/>
      <c r="D2277"/>
      <c r="E2277"/>
      <c r="F2277"/>
      <c r="G2277"/>
      <c r="H2277"/>
    </row>
    <row r="2278" spans="1:8" s="3" customFormat="1" x14ac:dyDescent="0.3">
      <c r="A2278"/>
      <c r="B2278" s="37"/>
      <c r="D2278"/>
      <c r="E2278"/>
      <c r="F2278"/>
      <c r="G2278"/>
      <c r="H2278"/>
    </row>
    <row r="2279" spans="1:8" s="3" customFormat="1" x14ac:dyDescent="0.3">
      <c r="A2279"/>
      <c r="B2279" s="37"/>
      <c r="D2279"/>
      <c r="E2279"/>
      <c r="F2279"/>
      <c r="G2279"/>
      <c r="H2279"/>
    </row>
    <row r="2280" spans="1:8" s="3" customFormat="1" x14ac:dyDescent="0.3">
      <c r="A2280"/>
      <c r="B2280" s="37"/>
      <c r="D2280"/>
      <c r="E2280"/>
      <c r="F2280"/>
      <c r="G2280"/>
      <c r="H2280"/>
    </row>
    <row r="2281" spans="1:8" s="3" customFormat="1" x14ac:dyDescent="0.3">
      <c r="A2281"/>
      <c r="B2281" s="37"/>
      <c r="D2281"/>
      <c r="E2281"/>
      <c r="F2281"/>
      <c r="G2281"/>
      <c r="H2281"/>
    </row>
    <row r="2282" spans="1:8" s="3" customFormat="1" x14ac:dyDescent="0.3">
      <c r="A2282"/>
      <c r="B2282" s="37"/>
      <c r="D2282"/>
      <c r="E2282"/>
      <c r="F2282"/>
      <c r="G2282"/>
      <c r="H2282"/>
    </row>
    <row r="2283" spans="1:8" s="3" customFormat="1" x14ac:dyDescent="0.3">
      <c r="A2283"/>
      <c r="B2283" s="37"/>
      <c r="D2283"/>
      <c r="E2283"/>
      <c r="F2283"/>
      <c r="G2283"/>
      <c r="H2283"/>
    </row>
    <row r="2284" spans="1:8" s="3" customFormat="1" x14ac:dyDescent="0.3">
      <c r="A2284"/>
      <c r="B2284" s="37"/>
      <c r="D2284"/>
      <c r="E2284"/>
      <c r="F2284"/>
      <c r="G2284"/>
      <c r="H2284"/>
    </row>
    <row r="2285" spans="1:8" s="3" customFormat="1" x14ac:dyDescent="0.3">
      <c r="A2285"/>
      <c r="B2285" s="37"/>
      <c r="D2285"/>
      <c r="E2285"/>
      <c r="F2285"/>
      <c r="G2285"/>
      <c r="H2285"/>
    </row>
    <row r="2286" spans="1:8" s="3" customFormat="1" x14ac:dyDescent="0.3">
      <c r="A2286"/>
      <c r="B2286" s="37"/>
      <c r="D2286"/>
      <c r="E2286"/>
      <c r="F2286"/>
      <c r="G2286"/>
      <c r="H2286"/>
    </row>
    <row r="2287" spans="1:8" s="3" customFormat="1" x14ac:dyDescent="0.3">
      <c r="A2287"/>
      <c r="B2287" s="37"/>
      <c r="D2287"/>
      <c r="E2287"/>
      <c r="F2287"/>
      <c r="G2287"/>
      <c r="H2287"/>
    </row>
    <row r="2288" spans="1:8" s="3" customFormat="1" x14ac:dyDescent="0.3">
      <c r="A2288"/>
      <c r="B2288" s="37"/>
      <c r="D2288"/>
      <c r="E2288"/>
      <c r="F2288"/>
      <c r="G2288"/>
      <c r="H2288"/>
    </row>
    <row r="2289" spans="1:8" s="3" customFormat="1" x14ac:dyDescent="0.3">
      <c r="A2289"/>
      <c r="B2289" s="37"/>
      <c r="D2289"/>
      <c r="E2289"/>
      <c r="F2289"/>
      <c r="G2289"/>
      <c r="H2289"/>
    </row>
    <row r="2290" spans="1:8" s="3" customFormat="1" x14ac:dyDescent="0.3">
      <c r="A2290"/>
      <c r="B2290" s="37"/>
      <c r="D2290"/>
      <c r="E2290"/>
      <c r="F2290"/>
      <c r="G2290"/>
      <c r="H2290"/>
    </row>
    <row r="2291" spans="1:8" s="3" customFormat="1" x14ac:dyDescent="0.3">
      <c r="A2291"/>
      <c r="B2291" s="37"/>
      <c r="D2291"/>
      <c r="E2291"/>
      <c r="F2291"/>
      <c r="G2291"/>
      <c r="H2291"/>
    </row>
    <row r="2292" spans="1:8" s="3" customFormat="1" x14ac:dyDescent="0.3">
      <c r="A2292"/>
      <c r="B2292" s="37"/>
      <c r="D2292"/>
      <c r="E2292"/>
      <c r="F2292"/>
      <c r="G2292"/>
      <c r="H2292"/>
    </row>
    <row r="2293" spans="1:8" s="3" customFormat="1" x14ac:dyDescent="0.3">
      <c r="A2293"/>
      <c r="B2293" s="37"/>
      <c r="D2293"/>
      <c r="E2293"/>
      <c r="F2293"/>
      <c r="G2293"/>
      <c r="H2293"/>
    </row>
    <row r="2294" spans="1:8" s="3" customFormat="1" x14ac:dyDescent="0.3">
      <c r="A2294"/>
      <c r="B2294" s="37"/>
      <c r="D2294"/>
      <c r="E2294"/>
      <c r="F2294"/>
      <c r="G2294"/>
      <c r="H2294"/>
    </row>
    <row r="2295" spans="1:8" s="3" customFormat="1" x14ac:dyDescent="0.3">
      <c r="A2295"/>
      <c r="B2295" s="37"/>
      <c r="D2295"/>
      <c r="E2295"/>
      <c r="F2295"/>
      <c r="G2295"/>
      <c r="H2295"/>
    </row>
    <row r="2296" spans="1:8" s="3" customFormat="1" x14ac:dyDescent="0.3">
      <c r="A2296"/>
      <c r="B2296" s="37"/>
      <c r="D2296"/>
      <c r="E2296"/>
      <c r="F2296"/>
      <c r="G2296"/>
      <c r="H2296"/>
    </row>
    <row r="2297" spans="1:8" s="3" customFormat="1" x14ac:dyDescent="0.3">
      <c r="A2297"/>
      <c r="B2297" s="37"/>
      <c r="D2297"/>
      <c r="E2297"/>
      <c r="F2297"/>
      <c r="G2297"/>
      <c r="H2297"/>
    </row>
    <row r="2298" spans="1:8" s="3" customFormat="1" x14ac:dyDescent="0.3">
      <c r="A2298"/>
      <c r="B2298" s="37"/>
      <c r="D2298"/>
      <c r="E2298"/>
      <c r="F2298"/>
      <c r="G2298"/>
      <c r="H2298"/>
    </row>
    <row r="2299" spans="1:8" s="3" customFormat="1" x14ac:dyDescent="0.3">
      <c r="A2299"/>
      <c r="B2299" s="37"/>
      <c r="D2299"/>
      <c r="E2299"/>
      <c r="F2299"/>
      <c r="G2299"/>
      <c r="H2299"/>
    </row>
    <row r="2300" spans="1:8" s="3" customFormat="1" x14ac:dyDescent="0.3">
      <c r="A2300"/>
      <c r="B2300" s="37"/>
      <c r="D2300"/>
      <c r="E2300"/>
      <c r="F2300"/>
      <c r="G2300"/>
      <c r="H2300"/>
    </row>
    <row r="2301" spans="1:8" s="3" customFormat="1" x14ac:dyDescent="0.3">
      <c r="A2301"/>
      <c r="B2301" s="37"/>
      <c r="D2301"/>
      <c r="E2301"/>
      <c r="F2301"/>
      <c r="G2301"/>
      <c r="H2301"/>
    </row>
    <row r="2302" spans="1:8" s="3" customFormat="1" x14ac:dyDescent="0.3">
      <c r="A2302"/>
      <c r="B2302" s="37"/>
      <c r="D2302"/>
      <c r="E2302"/>
      <c r="F2302"/>
      <c r="G2302"/>
      <c r="H2302"/>
    </row>
    <row r="2303" spans="1:8" s="3" customFormat="1" x14ac:dyDescent="0.3">
      <c r="A2303"/>
      <c r="B2303" s="37"/>
      <c r="D2303"/>
      <c r="E2303"/>
      <c r="F2303"/>
      <c r="G2303"/>
      <c r="H2303"/>
    </row>
    <row r="2304" spans="1:8" s="3" customFormat="1" x14ac:dyDescent="0.3">
      <c r="A2304"/>
      <c r="B2304" s="37"/>
      <c r="D2304"/>
      <c r="E2304"/>
      <c r="F2304"/>
      <c r="G2304"/>
      <c r="H2304"/>
    </row>
    <row r="2305" spans="1:8" s="3" customFormat="1" x14ac:dyDescent="0.3">
      <c r="A2305"/>
      <c r="B2305" s="37"/>
      <c r="D2305"/>
      <c r="E2305"/>
      <c r="F2305"/>
      <c r="G2305"/>
      <c r="H2305"/>
    </row>
    <row r="2306" spans="1:8" s="3" customFormat="1" x14ac:dyDescent="0.3">
      <c r="A2306"/>
      <c r="B2306" s="37"/>
      <c r="D2306"/>
      <c r="E2306"/>
      <c r="F2306"/>
      <c r="G2306"/>
      <c r="H2306"/>
    </row>
    <row r="2307" spans="1:8" s="3" customFormat="1" x14ac:dyDescent="0.3">
      <c r="A2307"/>
      <c r="B2307" s="37"/>
      <c r="D2307"/>
      <c r="E2307"/>
      <c r="F2307"/>
      <c r="G2307"/>
      <c r="H2307"/>
    </row>
    <row r="2308" spans="1:8" s="3" customFormat="1" x14ac:dyDescent="0.3">
      <c r="A2308"/>
      <c r="B2308" s="37"/>
      <c r="D2308"/>
      <c r="E2308"/>
      <c r="F2308"/>
      <c r="G2308"/>
      <c r="H2308"/>
    </row>
    <row r="2309" spans="1:8" s="3" customFormat="1" x14ac:dyDescent="0.3">
      <c r="A2309"/>
      <c r="B2309" s="37"/>
      <c r="D2309"/>
      <c r="E2309"/>
      <c r="F2309"/>
      <c r="G2309"/>
      <c r="H2309"/>
    </row>
    <row r="2310" spans="1:8" s="3" customFormat="1" x14ac:dyDescent="0.3">
      <c r="A2310"/>
      <c r="B2310" s="37"/>
      <c r="D2310"/>
      <c r="E2310"/>
      <c r="F2310"/>
      <c r="G2310"/>
      <c r="H2310"/>
    </row>
    <row r="2311" spans="1:8" s="3" customFormat="1" x14ac:dyDescent="0.3">
      <c r="A2311"/>
      <c r="B2311" s="37"/>
      <c r="D2311"/>
      <c r="E2311"/>
      <c r="F2311"/>
      <c r="G2311"/>
      <c r="H2311"/>
    </row>
    <row r="2312" spans="1:8" s="3" customFormat="1" x14ac:dyDescent="0.3">
      <c r="A2312"/>
      <c r="B2312" s="37"/>
      <c r="D2312"/>
      <c r="E2312"/>
      <c r="F2312"/>
      <c r="G2312"/>
      <c r="H2312"/>
    </row>
    <row r="2313" spans="1:8" s="3" customFormat="1" x14ac:dyDescent="0.3">
      <c r="A2313"/>
      <c r="B2313" s="37"/>
      <c r="D2313"/>
      <c r="E2313"/>
      <c r="F2313"/>
      <c r="G2313"/>
      <c r="H2313"/>
    </row>
    <row r="2314" spans="1:8" s="3" customFormat="1" x14ac:dyDescent="0.3">
      <c r="A2314"/>
      <c r="B2314" s="37"/>
      <c r="D2314"/>
      <c r="E2314"/>
      <c r="F2314"/>
      <c r="G2314"/>
      <c r="H2314"/>
    </row>
    <row r="2315" spans="1:8" s="3" customFormat="1" x14ac:dyDescent="0.3">
      <c r="A2315"/>
      <c r="B2315" s="37"/>
      <c r="D2315"/>
      <c r="E2315"/>
      <c r="F2315"/>
      <c r="G2315"/>
      <c r="H2315"/>
    </row>
    <row r="2316" spans="1:8" s="3" customFormat="1" x14ac:dyDescent="0.3">
      <c r="A2316"/>
      <c r="B2316" s="37"/>
      <c r="D2316"/>
      <c r="E2316"/>
      <c r="F2316"/>
      <c r="G2316"/>
      <c r="H2316"/>
    </row>
    <row r="2317" spans="1:8" s="3" customFormat="1" x14ac:dyDescent="0.3">
      <c r="A2317"/>
      <c r="B2317" s="37"/>
      <c r="D2317"/>
      <c r="E2317"/>
      <c r="F2317"/>
      <c r="G2317"/>
      <c r="H2317"/>
    </row>
    <row r="2318" spans="1:8" s="3" customFormat="1" x14ac:dyDescent="0.3">
      <c r="A2318"/>
      <c r="B2318" s="37"/>
      <c r="D2318"/>
      <c r="E2318"/>
      <c r="F2318"/>
      <c r="G2318"/>
      <c r="H2318"/>
    </row>
    <row r="2319" spans="1:8" s="3" customFormat="1" x14ac:dyDescent="0.3">
      <c r="A2319"/>
      <c r="B2319" s="37"/>
      <c r="D2319"/>
      <c r="E2319"/>
      <c r="F2319"/>
      <c r="G2319"/>
      <c r="H2319"/>
    </row>
    <row r="2320" spans="1:8" s="3" customFormat="1" x14ac:dyDescent="0.3">
      <c r="A2320"/>
      <c r="B2320" s="37"/>
      <c r="D2320"/>
      <c r="E2320"/>
      <c r="F2320"/>
      <c r="G2320"/>
      <c r="H2320"/>
    </row>
    <row r="2321" spans="1:8" s="3" customFormat="1" x14ac:dyDescent="0.3">
      <c r="A2321"/>
      <c r="B2321" s="37"/>
      <c r="D2321"/>
      <c r="E2321"/>
      <c r="F2321"/>
      <c r="G2321"/>
      <c r="H2321"/>
    </row>
    <row r="2322" spans="1:8" s="3" customFormat="1" x14ac:dyDescent="0.3">
      <c r="A2322"/>
      <c r="B2322" s="37"/>
      <c r="D2322"/>
      <c r="E2322"/>
      <c r="F2322"/>
      <c r="G2322"/>
      <c r="H2322"/>
    </row>
    <row r="2323" spans="1:8" s="3" customFormat="1" x14ac:dyDescent="0.3">
      <c r="A2323"/>
      <c r="B2323" s="37"/>
      <c r="D2323"/>
      <c r="E2323"/>
      <c r="F2323"/>
      <c r="G2323"/>
      <c r="H2323"/>
    </row>
    <row r="2324" spans="1:8" s="3" customFormat="1" x14ac:dyDescent="0.3">
      <c r="A2324"/>
      <c r="B2324" s="37"/>
      <c r="D2324"/>
      <c r="E2324"/>
      <c r="F2324"/>
      <c r="G2324"/>
      <c r="H2324"/>
    </row>
    <row r="2325" spans="1:8" s="3" customFormat="1" x14ac:dyDescent="0.3">
      <c r="A2325"/>
      <c r="B2325" s="37"/>
      <c r="D2325"/>
      <c r="E2325"/>
      <c r="F2325"/>
      <c r="G2325"/>
      <c r="H2325"/>
    </row>
    <row r="2326" spans="1:8" s="3" customFormat="1" x14ac:dyDescent="0.3">
      <c r="A2326"/>
      <c r="B2326" s="37"/>
      <c r="D2326"/>
      <c r="E2326"/>
      <c r="F2326"/>
      <c r="G2326"/>
      <c r="H2326"/>
    </row>
    <row r="2327" spans="1:8" s="3" customFormat="1" x14ac:dyDescent="0.3">
      <c r="A2327"/>
      <c r="B2327" s="37"/>
      <c r="D2327"/>
      <c r="E2327"/>
      <c r="F2327"/>
      <c r="G2327"/>
      <c r="H2327"/>
    </row>
    <row r="2328" spans="1:8" s="3" customFormat="1" x14ac:dyDescent="0.3">
      <c r="A2328"/>
      <c r="B2328" s="37"/>
      <c r="D2328"/>
      <c r="E2328"/>
      <c r="F2328"/>
      <c r="G2328"/>
      <c r="H2328"/>
    </row>
    <row r="2329" spans="1:8" s="3" customFormat="1" x14ac:dyDescent="0.3">
      <c r="A2329"/>
      <c r="B2329" s="37"/>
      <c r="D2329"/>
      <c r="E2329"/>
      <c r="F2329"/>
      <c r="G2329"/>
      <c r="H2329"/>
    </row>
    <row r="2330" spans="1:8" s="3" customFormat="1" x14ac:dyDescent="0.3">
      <c r="A2330"/>
      <c r="B2330" s="37"/>
      <c r="D2330"/>
      <c r="E2330"/>
      <c r="F2330"/>
      <c r="G2330"/>
      <c r="H2330"/>
    </row>
    <row r="2331" spans="1:8" s="3" customFormat="1" x14ac:dyDescent="0.3">
      <c r="A2331"/>
      <c r="B2331" s="37"/>
      <c r="D2331"/>
      <c r="E2331"/>
      <c r="F2331"/>
      <c r="G2331"/>
      <c r="H2331"/>
    </row>
    <row r="2332" spans="1:8" s="3" customFormat="1" x14ac:dyDescent="0.3">
      <c r="A2332"/>
      <c r="B2332" s="37"/>
      <c r="D2332"/>
      <c r="E2332"/>
      <c r="F2332"/>
      <c r="G2332"/>
      <c r="H2332"/>
    </row>
    <row r="2333" spans="1:8" s="3" customFormat="1" x14ac:dyDescent="0.3">
      <c r="A2333"/>
      <c r="B2333" s="37"/>
      <c r="D2333"/>
      <c r="E2333"/>
      <c r="F2333"/>
      <c r="G2333"/>
      <c r="H2333"/>
    </row>
    <row r="2334" spans="1:8" s="3" customFormat="1" x14ac:dyDescent="0.3">
      <c r="A2334"/>
      <c r="B2334" s="37"/>
      <c r="D2334"/>
      <c r="E2334"/>
      <c r="F2334"/>
      <c r="G2334"/>
      <c r="H2334"/>
    </row>
    <row r="2335" spans="1:8" s="3" customFormat="1" x14ac:dyDescent="0.3">
      <c r="A2335"/>
      <c r="B2335" s="37"/>
      <c r="D2335"/>
      <c r="E2335"/>
      <c r="F2335"/>
      <c r="G2335"/>
      <c r="H2335"/>
    </row>
    <row r="2336" spans="1:8" s="3" customFormat="1" x14ac:dyDescent="0.3">
      <c r="A2336"/>
      <c r="B2336" s="37"/>
      <c r="D2336"/>
      <c r="E2336"/>
      <c r="F2336"/>
      <c r="G2336"/>
      <c r="H2336"/>
    </row>
    <row r="2337" spans="1:8" s="3" customFormat="1" x14ac:dyDescent="0.3">
      <c r="A2337"/>
      <c r="B2337" s="37"/>
      <c r="D2337"/>
      <c r="E2337"/>
      <c r="F2337"/>
      <c r="G2337"/>
      <c r="H2337"/>
    </row>
    <row r="2338" spans="1:8" s="3" customFormat="1" x14ac:dyDescent="0.3">
      <c r="A2338"/>
      <c r="B2338" s="37"/>
      <c r="D2338"/>
      <c r="E2338"/>
      <c r="F2338"/>
      <c r="G2338"/>
      <c r="H2338"/>
    </row>
    <row r="2339" spans="1:8" s="3" customFormat="1" x14ac:dyDescent="0.3">
      <c r="A2339"/>
      <c r="B2339" s="37"/>
      <c r="D2339"/>
      <c r="E2339"/>
      <c r="F2339"/>
      <c r="G2339"/>
      <c r="H2339"/>
    </row>
    <row r="2340" spans="1:8" s="3" customFormat="1" x14ac:dyDescent="0.3">
      <c r="A2340"/>
      <c r="B2340" s="37"/>
      <c r="D2340"/>
      <c r="E2340"/>
      <c r="F2340"/>
      <c r="G2340"/>
      <c r="H2340"/>
    </row>
    <row r="2341" spans="1:8" s="3" customFormat="1" x14ac:dyDescent="0.3">
      <c r="A2341"/>
      <c r="B2341" s="37"/>
      <c r="D2341"/>
      <c r="E2341"/>
      <c r="F2341"/>
      <c r="G2341"/>
      <c r="H2341"/>
    </row>
    <row r="2342" spans="1:8" s="3" customFormat="1" x14ac:dyDescent="0.3">
      <c r="A2342"/>
      <c r="B2342" s="37"/>
      <c r="D2342"/>
      <c r="E2342"/>
      <c r="F2342"/>
      <c r="G2342"/>
      <c r="H2342"/>
    </row>
    <row r="2343" spans="1:8" s="3" customFormat="1" x14ac:dyDescent="0.3">
      <c r="A2343"/>
      <c r="B2343" s="37"/>
      <c r="D2343"/>
      <c r="E2343"/>
      <c r="F2343"/>
      <c r="G2343"/>
      <c r="H2343"/>
    </row>
    <row r="2344" spans="1:8" s="3" customFormat="1" x14ac:dyDescent="0.3">
      <c r="A2344"/>
      <c r="B2344" s="37"/>
      <c r="D2344"/>
      <c r="E2344"/>
      <c r="F2344"/>
      <c r="G2344"/>
      <c r="H2344"/>
    </row>
    <row r="2345" spans="1:8" s="3" customFormat="1" x14ac:dyDescent="0.3">
      <c r="A2345"/>
      <c r="B2345" s="37"/>
      <c r="D2345"/>
      <c r="E2345"/>
      <c r="F2345"/>
      <c r="G2345"/>
      <c r="H2345"/>
    </row>
    <row r="2346" spans="1:8" s="3" customFormat="1" x14ac:dyDescent="0.3">
      <c r="A2346"/>
      <c r="B2346" s="37"/>
      <c r="D2346"/>
      <c r="E2346"/>
      <c r="F2346"/>
      <c r="G2346"/>
      <c r="H2346"/>
    </row>
    <row r="2347" spans="1:8" s="3" customFormat="1" x14ac:dyDescent="0.3">
      <c r="A2347"/>
      <c r="B2347" s="37"/>
      <c r="D2347"/>
      <c r="E2347"/>
      <c r="F2347"/>
      <c r="G2347"/>
      <c r="H2347"/>
    </row>
    <row r="2348" spans="1:8" s="3" customFormat="1" x14ac:dyDescent="0.3">
      <c r="A2348"/>
      <c r="B2348" s="37"/>
      <c r="D2348"/>
      <c r="E2348"/>
      <c r="F2348"/>
      <c r="G2348"/>
      <c r="H2348"/>
    </row>
    <row r="2349" spans="1:8" s="3" customFormat="1" x14ac:dyDescent="0.3">
      <c r="A2349"/>
      <c r="B2349" s="37"/>
      <c r="D2349"/>
      <c r="E2349"/>
      <c r="F2349"/>
      <c r="G2349"/>
      <c r="H2349"/>
    </row>
    <row r="2350" spans="1:8" s="3" customFormat="1" x14ac:dyDescent="0.3">
      <c r="A2350"/>
      <c r="B2350" s="37"/>
      <c r="D2350"/>
      <c r="E2350"/>
      <c r="F2350"/>
      <c r="G2350"/>
      <c r="H2350"/>
    </row>
    <row r="2351" spans="1:8" s="3" customFormat="1" x14ac:dyDescent="0.3">
      <c r="A2351"/>
      <c r="B2351" s="37"/>
      <c r="D2351"/>
      <c r="E2351"/>
      <c r="F2351"/>
      <c r="G2351"/>
      <c r="H2351"/>
    </row>
    <row r="2352" spans="1:8" s="3" customFormat="1" x14ac:dyDescent="0.3">
      <c r="A2352"/>
      <c r="B2352" s="37"/>
      <c r="D2352"/>
      <c r="E2352"/>
      <c r="F2352"/>
      <c r="G2352"/>
      <c r="H2352"/>
    </row>
    <row r="2353" spans="1:8" s="3" customFormat="1" x14ac:dyDescent="0.3">
      <c r="A2353"/>
      <c r="B2353" s="37"/>
      <c r="D2353"/>
      <c r="E2353"/>
      <c r="F2353"/>
      <c r="G2353"/>
      <c r="H2353"/>
    </row>
    <row r="2354" spans="1:8" s="3" customFormat="1" x14ac:dyDescent="0.3">
      <c r="A2354"/>
      <c r="B2354" s="37"/>
      <c r="D2354"/>
      <c r="E2354"/>
      <c r="F2354"/>
      <c r="G2354"/>
      <c r="H2354"/>
    </row>
    <row r="2355" spans="1:8" s="3" customFormat="1" x14ac:dyDescent="0.3">
      <c r="A2355"/>
      <c r="B2355" s="37"/>
      <c r="D2355"/>
      <c r="E2355"/>
      <c r="F2355"/>
      <c r="G2355"/>
      <c r="H2355"/>
    </row>
    <row r="2356" spans="1:8" s="3" customFormat="1" x14ac:dyDescent="0.3">
      <c r="A2356"/>
      <c r="B2356" s="37"/>
      <c r="D2356"/>
      <c r="E2356"/>
      <c r="F2356"/>
      <c r="G2356"/>
      <c r="H2356"/>
    </row>
    <row r="2357" spans="1:8" s="3" customFormat="1" x14ac:dyDescent="0.3">
      <c r="A2357"/>
      <c r="B2357" s="37"/>
      <c r="D2357"/>
      <c r="E2357"/>
      <c r="F2357"/>
      <c r="G2357"/>
      <c r="H2357"/>
    </row>
    <row r="2358" spans="1:8" s="3" customFormat="1" x14ac:dyDescent="0.3">
      <c r="A2358"/>
      <c r="B2358" s="37"/>
      <c r="D2358"/>
      <c r="E2358"/>
      <c r="F2358"/>
      <c r="G2358"/>
      <c r="H2358"/>
    </row>
    <row r="2359" spans="1:8" s="3" customFormat="1" x14ac:dyDescent="0.3">
      <c r="A2359"/>
      <c r="B2359" s="37"/>
      <c r="D2359"/>
      <c r="E2359"/>
      <c r="F2359"/>
      <c r="G2359"/>
      <c r="H2359"/>
    </row>
    <row r="2360" spans="1:8" s="3" customFormat="1" x14ac:dyDescent="0.3">
      <c r="A2360"/>
      <c r="B2360" s="37"/>
      <c r="D2360"/>
      <c r="E2360"/>
      <c r="F2360"/>
      <c r="G2360"/>
      <c r="H2360"/>
    </row>
    <row r="2361" spans="1:8" s="3" customFormat="1" x14ac:dyDescent="0.3">
      <c r="A2361"/>
      <c r="B2361" s="37"/>
      <c r="D2361"/>
      <c r="E2361"/>
      <c r="F2361"/>
      <c r="G2361"/>
      <c r="H2361"/>
    </row>
    <row r="2362" spans="1:8" s="3" customFormat="1" x14ac:dyDescent="0.3">
      <c r="A2362"/>
      <c r="B2362" s="37"/>
      <c r="D2362"/>
      <c r="E2362"/>
      <c r="F2362"/>
      <c r="G2362"/>
      <c r="H2362"/>
    </row>
    <row r="2363" spans="1:8" s="3" customFormat="1" x14ac:dyDescent="0.3">
      <c r="A2363"/>
      <c r="B2363" s="37"/>
      <c r="D2363"/>
      <c r="E2363"/>
      <c r="F2363"/>
      <c r="G2363"/>
      <c r="H2363"/>
    </row>
    <row r="2364" spans="1:8" s="3" customFormat="1" x14ac:dyDescent="0.3">
      <c r="A2364"/>
      <c r="B2364" s="37"/>
      <c r="D2364"/>
      <c r="E2364"/>
      <c r="F2364"/>
      <c r="G2364"/>
      <c r="H2364"/>
    </row>
    <row r="2365" spans="1:8" s="3" customFormat="1" x14ac:dyDescent="0.3">
      <c r="A2365"/>
      <c r="B2365" s="37"/>
      <c r="D2365"/>
      <c r="E2365"/>
      <c r="F2365"/>
      <c r="G2365"/>
      <c r="H2365"/>
    </row>
    <row r="2366" spans="1:8" s="3" customFormat="1" x14ac:dyDescent="0.3">
      <c r="A2366"/>
      <c r="B2366" s="37"/>
      <c r="D2366"/>
      <c r="E2366"/>
      <c r="F2366"/>
      <c r="G2366"/>
      <c r="H2366"/>
    </row>
    <row r="2367" spans="1:8" s="3" customFormat="1" x14ac:dyDescent="0.3">
      <c r="A2367"/>
      <c r="B2367" s="37"/>
      <c r="D2367"/>
      <c r="E2367"/>
      <c r="F2367"/>
      <c r="G2367"/>
      <c r="H2367"/>
    </row>
    <row r="2368" spans="1:8" s="3" customFormat="1" x14ac:dyDescent="0.3">
      <c r="A2368"/>
      <c r="B2368" s="37"/>
      <c r="D2368"/>
      <c r="E2368"/>
      <c r="F2368"/>
      <c r="G2368"/>
      <c r="H2368"/>
    </row>
    <row r="2369" spans="1:8" s="3" customFormat="1" x14ac:dyDescent="0.3">
      <c r="A2369"/>
      <c r="B2369" s="37"/>
      <c r="D2369"/>
      <c r="E2369"/>
      <c r="F2369"/>
      <c r="G2369"/>
      <c r="H2369"/>
    </row>
    <row r="2370" spans="1:8" s="3" customFormat="1" x14ac:dyDescent="0.3">
      <c r="A2370"/>
      <c r="B2370" s="37"/>
      <c r="D2370"/>
      <c r="E2370"/>
      <c r="F2370"/>
      <c r="G2370"/>
      <c r="H2370"/>
    </row>
    <row r="2371" spans="1:8" s="3" customFormat="1" x14ac:dyDescent="0.3">
      <c r="A2371"/>
      <c r="B2371" s="37"/>
      <c r="D2371"/>
      <c r="E2371"/>
      <c r="F2371"/>
      <c r="G2371"/>
      <c r="H2371"/>
    </row>
    <row r="2372" spans="1:8" s="3" customFormat="1" x14ac:dyDescent="0.3">
      <c r="A2372"/>
      <c r="B2372" s="37"/>
      <c r="D2372"/>
      <c r="E2372"/>
      <c r="F2372"/>
      <c r="G2372"/>
      <c r="H2372"/>
    </row>
    <row r="2373" spans="1:8" s="3" customFormat="1" x14ac:dyDescent="0.3">
      <c r="A2373"/>
      <c r="B2373" s="37"/>
      <c r="D2373"/>
      <c r="E2373"/>
      <c r="F2373"/>
      <c r="G2373"/>
      <c r="H2373"/>
    </row>
    <row r="2374" spans="1:8" s="3" customFormat="1" x14ac:dyDescent="0.3">
      <c r="A2374"/>
      <c r="B2374" s="37"/>
      <c r="D2374"/>
      <c r="E2374"/>
      <c r="F2374"/>
      <c r="G2374"/>
      <c r="H2374"/>
    </row>
    <row r="2375" spans="1:8" s="3" customFormat="1" x14ac:dyDescent="0.3">
      <c r="A2375"/>
      <c r="B2375" s="37"/>
      <c r="D2375"/>
      <c r="E2375"/>
      <c r="F2375"/>
      <c r="G2375"/>
      <c r="H2375"/>
    </row>
    <row r="2376" spans="1:8" s="3" customFormat="1" x14ac:dyDescent="0.3">
      <c r="A2376"/>
      <c r="B2376" s="37"/>
      <c r="D2376"/>
      <c r="E2376"/>
      <c r="F2376"/>
      <c r="G2376"/>
      <c r="H2376"/>
    </row>
    <row r="2377" spans="1:8" s="3" customFormat="1" x14ac:dyDescent="0.3">
      <c r="A2377"/>
      <c r="B2377" s="37"/>
      <c r="D2377"/>
      <c r="E2377"/>
      <c r="F2377"/>
      <c r="G2377"/>
      <c r="H2377"/>
    </row>
    <row r="2378" spans="1:8" s="3" customFormat="1" x14ac:dyDescent="0.3">
      <c r="A2378"/>
      <c r="B2378" s="37"/>
      <c r="D2378"/>
      <c r="E2378"/>
      <c r="F2378"/>
      <c r="G2378"/>
      <c r="H2378"/>
    </row>
    <row r="2379" spans="1:8" s="3" customFormat="1" x14ac:dyDescent="0.3">
      <c r="A2379"/>
      <c r="B2379" s="37"/>
      <c r="D2379"/>
      <c r="E2379"/>
      <c r="F2379"/>
      <c r="G2379"/>
      <c r="H2379"/>
    </row>
    <row r="2380" spans="1:8" s="3" customFormat="1" x14ac:dyDescent="0.3">
      <c r="A2380"/>
      <c r="B2380" s="37"/>
      <c r="D2380"/>
      <c r="E2380"/>
      <c r="F2380"/>
      <c r="G2380"/>
      <c r="H2380"/>
    </row>
    <row r="2381" spans="1:8" s="3" customFormat="1" x14ac:dyDescent="0.3">
      <c r="A2381"/>
      <c r="B2381" s="37"/>
      <c r="D2381"/>
      <c r="E2381"/>
      <c r="F2381"/>
      <c r="G2381"/>
      <c r="H2381"/>
    </row>
    <row r="2382" spans="1:8" s="3" customFormat="1" x14ac:dyDescent="0.3">
      <c r="A2382"/>
      <c r="B2382" s="37"/>
      <c r="D2382"/>
      <c r="E2382"/>
      <c r="F2382"/>
      <c r="G2382"/>
      <c r="H2382"/>
    </row>
    <row r="2383" spans="1:8" s="3" customFormat="1" x14ac:dyDescent="0.3">
      <c r="A2383"/>
      <c r="B2383" s="37"/>
      <c r="D2383"/>
      <c r="E2383"/>
      <c r="F2383"/>
      <c r="G2383"/>
      <c r="H2383"/>
    </row>
    <row r="2384" spans="1:8" s="3" customFormat="1" x14ac:dyDescent="0.3">
      <c r="A2384"/>
      <c r="B2384" s="37"/>
      <c r="D2384"/>
      <c r="E2384"/>
      <c r="F2384"/>
      <c r="G2384"/>
      <c r="H2384"/>
    </row>
    <row r="2385" spans="1:8" s="3" customFormat="1" x14ac:dyDescent="0.3">
      <c r="A2385"/>
      <c r="B2385" s="37"/>
      <c r="D2385"/>
      <c r="E2385"/>
      <c r="F2385"/>
      <c r="G2385"/>
      <c r="H2385"/>
    </row>
    <row r="2386" spans="1:8" s="3" customFormat="1" x14ac:dyDescent="0.3">
      <c r="A2386"/>
      <c r="B2386" s="37"/>
      <c r="D2386"/>
      <c r="E2386"/>
      <c r="F2386"/>
      <c r="G2386"/>
      <c r="H2386"/>
    </row>
    <row r="2387" spans="1:8" s="3" customFormat="1" x14ac:dyDescent="0.3">
      <c r="A2387"/>
      <c r="B2387" s="37"/>
      <c r="D2387"/>
      <c r="E2387"/>
      <c r="F2387"/>
      <c r="G2387"/>
      <c r="H2387"/>
    </row>
    <row r="2388" spans="1:8" s="3" customFormat="1" x14ac:dyDescent="0.3">
      <c r="A2388"/>
      <c r="B2388" s="37"/>
      <c r="D2388"/>
      <c r="E2388"/>
      <c r="F2388"/>
      <c r="G2388"/>
      <c r="H2388"/>
    </row>
    <row r="2389" spans="1:8" s="3" customFormat="1" x14ac:dyDescent="0.3">
      <c r="A2389"/>
      <c r="B2389" s="37"/>
      <c r="D2389"/>
      <c r="E2389"/>
      <c r="F2389"/>
      <c r="G2389"/>
      <c r="H2389"/>
    </row>
    <row r="2390" spans="1:8" s="3" customFormat="1" x14ac:dyDescent="0.3">
      <c r="A2390"/>
      <c r="B2390" s="37"/>
      <c r="D2390"/>
      <c r="E2390"/>
      <c r="F2390"/>
      <c r="G2390"/>
      <c r="H2390"/>
    </row>
    <row r="2391" spans="1:8" s="3" customFormat="1" x14ac:dyDescent="0.3">
      <c r="A2391"/>
      <c r="B2391" s="37"/>
      <c r="D2391"/>
      <c r="E2391"/>
      <c r="F2391"/>
      <c r="G2391"/>
      <c r="H2391"/>
    </row>
    <row r="2392" spans="1:8" s="3" customFormat="1" x14ac:dyDescent="0.3">
      <c r="A2392"/>
      <c r="B2392" s="37"/>
      <c r="D2392"/>
      <c r="E2392"/>
      <c r="F2392"/>
      <c r="G2392"/>
      <c r="H2392"/>
    </row>
    <row r="2393" spans="1:8" s="3" customFormat="1" x14ac:dyDescent="0.3">
      <c r="A2393"/>
      <c r="B2393" s="37"/>
      <c r="D2393"/>
      <c r="E2393"/>
      <c r="F2393"/>
      <c r="G2393"/>
      <c r="H2393"/>
    </row>
    <row r="2394" spans="1:8" s="3" customFormat="1" x14ac:dyDescent="0.3">
      <c r="A2394"/>
      <c r="B2394" s="37"/>
      <c r="D2394"/>
      <c r="E2394"/>
      <c r="F2394"/>
      <c r="G2394"/>
      <c r="H2394"/>
    </row>
    <row r="2395" spans="1:8" s="3" customFormat="1" x14ac:dyDescent="0.3">
      <c r="A2395"/>
      <c r="B2395" s="37"/>
      <c r="D2395"/>
      <c r="E2395"/>
      <c r="F2395"/>
      <c r="G2395"/>
      <c r="H2395"/>
    </row>
    <row r="2396" spans="1:8" s="3" customFormat="1" x14ac:dyDescent="0.3">
      <c r="A2396"/>
      <c r="B2396" s="37"/>
      <c r="D2396"/>
      <c r="E2396"/>
      <c r="F2396"/>
      <c r="G2396"/>
      <c r="H2396"/>
    </row>
    <row r="2397" spans="1:8" s="3" customFormat="1" x14ac:dyDescent="0.3">
      <c r="A2397"/>
      <c r="B2397" s="37"/>
      <c r="D2397"/>
      <c r="E2397"/>
      <c r="F2397"/>
      <c r="G2397"/>
      <c r="H2397"/>
    </row>
    <row r="2398" spans="1:8" s="3" customFormat="1" x14ac:dyDescent="0.3">
      <c r="A2398"/>
      <c r="B2398" s="37"/>
      <c r="D2398"/>
      <c r="E2398"/>
      <c r="F2398"/>
      <c r="G2398"/>
      <c r="H2398"/>
    </row>
    <row r="2399" spans="1:8" s="3" customFormat="1" x14ac:dyDescent="0.3">
      <c r="A2399"/>
      <c r="B2399" s="37"/>
      <c r="D2399"/>
      <c r="E2399"/>
      <c r="F2399"/>
      <c r="G2399"/>
      <c r="H2399"/>
    </row>
    <row r="2400" spans="1:8" s="3" customFormat="1" x14ac:dyDescent="0.3">
      <c r="A2400"/>
      <c r="B2400" s="37"/>
      <c r="D2400"/>
      <c r="E2400"/>
      <c r="F2400"/>
      <c r="G2400"/>
      <c r="H2400"/>
    </row>
    <row r="2401" spans="1:8" s="3" customFormat="1" x14ac:dyDescent="0.3">
      <c r="A2401"/>
      <c r="B2401" s="37"/>
      <c r="D2401"/>
      <c r="E2401"/>
      <c r="F2401"/>
      <c r="G2401"/>
      <c r="H2401"/>
    </row>
    <row r="2402" spans="1:8" s="3" customFormat="1" x14ac:dyDescent="0.3">
      <c r="A2402"/>
      <c r="B2402" s="37"/>
      <c r="D2402"/>
      <c r="E2402"/>
      <c r="F2402"/>
      <c r="G2402"/>
      <c r="H2402"/>
    </row>
    <row r="2403" spans="1:8" s="3" customFormat="1" x14ac:dyDescent="0.3">
      <c r="A2403"/>
      <c r="B2403" s="37"/>
      <c r="D2403"/>
      <c r="E2403"/>
      <c r="F2403"/>
      <c r="G2403"/>
      <c r="H2403"/>
    </row>
    <row r="2404" spans="1:8" s="3" customFormat="1" x14ac:dyDescent="0.3">
      <c r="A2404"/>
      <c r="B2404" s="37"/>
      <c r="D2404"/>
      <c r="E2404"/>
      <c r="F2404"/>
      <c r="G2404"/>
      <c r="H2404"/>
    </row>
    <row r="2405" spans="1:8" s="3" customFormat="1" x14ac:dyDescent="0.3">
      <c r="A2405"/>
      <c r="B2405" s="37"/>
      <c r="D2405"/>
      <c r="E2405"/>
      <c r="F2405"/>
      <c r="G2405"/>
      <c r="H2405"/>
    </row>
    <row r="2406" spans="1:8" s="3" customFormat="1" x14ac:dyDescent="0.3">
      <c r="A2406"/>
      <c r="B2406" s="37"/>
      <c r="D2406"/>
      <c r="E2406"/>
      <c r="F2406"/>
      <c r="G2406"/>
      <c r="H2406"/>
    </row>
    <row r="2407" spans="1:8" s="3" customFormat="1" x14ac:dyDescent="0.3">
      <c r="A2407"/>
      <c r="B2407" s="37"/>
      <c r="D2407"/>
      <c r="E2407"/>
      <c r="F2407"/>
      <c r="G2407"/>
      <c r="H2407"/>
    </row>
    <row r="2408" spans="1:8" s="3" customFormat="1" x14ac:dyDescent="0.3">
      <c r="A2408"/>
      <c r="B2408" s="37"/>
      <c r="D2408"/>
      <c r="E2408"/>
      <c r="F2408"/>
      <c r="G2408"/>
      <c r="H2408"/>
    </row>
    <row r="2409" spans="1:8" s="3" customFormat="1" x14ac:dyDescent="0.3">
      <c r="A2409"/>
      <c r="B2409" s="37"/>
      <c r="D2409"/>
      <c r="E2409"/>
      <c r="F2409"/>
      <c r="G2409"/>
      <c r="H2409"/>
    </row>
    <row r="2410" spans="1:8" s="3" customFormat="1" x14ac:dyDescent="0.3">
      <c r="A2410"/>
      <c r="B2410" s="37"/>
      <c r="D2410"/>
      <c r="E2410"/>
      <c r="F2410"/>
      <c r="G2410"/>
      <c r="H2410"/>
    </row>
    <row r="2411" spans="1:8" s="3" customFormat="1" x14ac:dyDescent="0.3">
      <c r="A2411"/>
      <c r="B2411" s="37"/>
      <c r="D2411"/>
      <c r="E2411"/>
      <c r="F2411"/>
      <c r="G2411"/>
      <c r="H2411"/>
    </row>
    <row r="2412" spans="1:8" s="3" customFormat="1" x14ac:dyDescent="0.3">
      <c r="A2412"/>
      <c r="B2412" s="37"/>
      <c r="D2412"/>
      <c r="E2412"/>
      <c r="F2412"/>
      <c r="G2412"/>
      <c r="H2412"/>
    </row>
    <row r="2413" spans="1:8" s="3" customFormat="1" x14ac:dyDescent="0.3">
      <c r="A2413"/>
      <c r="B2413" s="37"/>
      <c r="D2413"/>
      <c r="E2413"/>
      <c r="F2413"/>
      <c r="G2413"/>
      <c r="H2413"/>
    </row>
    <row r="2414" spans="1:8" s="3" customFormat="1" x14ac:dyDescent="0.3">
      <c r="A2414"/>
      <c r="B2414" s="37"/>
      <c r="D2414"/>
      <c r="E2414"/>
      <c r="F2414"/>
      <c r="G2414"/>
      <c r="H2414"/>
    </row>
    <row r="2415" spans="1:8" s="3" customFormat="1" x14ac:dyDescent="0.3">
      <c r="A2415"/>
      <c r="B2415" s="37"/>
      <c r="D2415"/>
      <c r="E2415"/>
      <c r="F2415"/>
      <c r="G2415"/>
      <c r="H2415"/>
    </row>
    <row r="2416" spans="1:8" s="3" customFormat="1" x14ac:dyDescent="0.3">
      <c r="A2416"/>
      <c r="B2416" s="37"/>
      <c r="D2416"/>
      <c r="E2416"/>
      <c r="F2416"/>
      <c r="G2416"/>
      <c r="H2416"/>
    </row>
    <row r="2417" spans="1:8" s="3" customFormat="1" x14ac:dyDescent="0.3">
      <c r="A2417"/>
      <c r="B2417" s="37"/>
      <c r="D2417"/>
      <c r="E2417"/>
      <c r="F2417"/>
      <c r="G2417"/>
      <c r="H2417"/>
    </row>
    <row r="2418" spans="1:8" s="3" customFormat="1" x14ac:dyDescent="0.3">
      <c r="A2418"/>
      <c r="B2418" s="37"/>
      <c r="D2418"/>
      <c r="E2418"/>
      <c r="F2418"/>
      <c r="G2418"/>
      <c r="H2418"/>
    </row>
    <row r="2419" spans="1:8" s="3" customFormat="1" x14ac:dyDescent="0.3">
      <c r="A2419"/>
      <c r="B2419" s="37"/>
      <c r="D2419"/>
      <c r="E2419"/>
      <c r="F2419"/>
      <c r="G2419"/>
      <c r="H2419"/>
    </row>
    <row r="2420" spans="1:8" s="3" customFormat="1" x14ac:dyDescent="0.3">
      <c r="A2420"/>
      <c r="B2420" s="37"/>
      <c r="D2420"/>
      <c r="E2420"/>
      <c r="F2420"/>
      <c r="G2420"/>
      <c r="H2420"/>
    </row>
    <row r="2421" spans="1:8" s="3" customFormat="1" x14ac:dyDescent="0.3">
      <c r="A2421"/>
      <c r="B2421" s="37"/>
      <c r="D2421"/>
      <c r="E2421"/>
      <c r="F2421"/>
      <c r="G2421"/>
      <c r="H2421"/>
    </row>
    <row r="2422" spans="1:8" s="3" customFormat="1" x14ac:dyDescent="0.3">
      <c r="A2422"/>
      <c r="B2422" s="37"/>
      <c r="D2422"/>
      <c r="E2422"/>
      <c r="F2422"/>
      <c r="G2422"/>
      <c r="H2422"/>
    </row>
    <row r="2423" spans="1:8" s="3" customFormat="1" x14ac:dyDescent="0.3">
      <c r="A2423"/>
      <c r="B2423" s="37"/>
      <c r="D2423"/>
      <c r="E2423"/>
      <c r="F2423"/>
      <c r="G2423"/>
      <c r="H2423"/>
    </row>
    <row r="2424" spans="1:8" s="3" customFormat="1" x14ac:dyDescent="0.3">
      <c r="A2424"/>
      <c r="B2424" s="37"/>
      <c r="D2424"/>
      <c r="E2424"/>
      <c r="F2424"/>
      <c r="G2424"/>
      <c r="H2424"/>
    </row>
    <row r="2425" spans="1:8" s="3" customFormat="1" x14ac:dyDescent="0.3">
      <c r="A2425"/>
      <c r="B2425" s="37"/>
      <c r="D2425"/>
      <c r="E2425"/>
      <c r="F2425"/>
      <c r="G2425"/>
      <c r="H2425"/>
    </row>
    <row r="2426" spans="1:8" s="3" customFormat="1" x14ac:dyDescent="0.3">
      <c r="A2426"/>
      <c r="B2426" s="37"/>
      <c r="D2426"/>
      <c r="E2426"/>
      <c r="F2426"/>
      <c r="G2426"/>
      <c r="H2426"/>
    </row>
    <row r="2427" spans="1:8" s="3" customFormat="1" x14ac:dyDescent="0.3">
      <c r="A2427"/>
      <c r="B2427" s="37"/>
      <c r="D2427"/>
      <c r="E2427"/>
      <c r="F2427"/>
      <c r="G2427"/>
      <c r="H2427"/>
    </row>
    <row r="2428" spans="1:8" s="3" customFormat="1" x14ac:dyDescent="0.3">
      <c r="A2428"/>
      <c r="B2428" s="37"/>
      <c r="D2428"/>
      <c r="E2428"/>
      <c r="F2428"/>
      <c r="G2428"/>
      <c r="H2428"/>
    </row>
    <row r="2429" spans="1:8" s="3" customFormat="1" x14ac:dyDescent="0.3">
      <c r="A2429"/>
      <c r="B2429" s="37"/>
      <c r="D2429"/>
      <c r="E2429"/>
      <c r="F2429"/>
      <c r="G2429"/>
      <c r="H2429"/>
    </row>
    <row r="2430" spans="1:8" s="3" customFormat="1" x14ac:dyDescent="0.3">
      <c r="A2430"/>
      <c r="B2430" s="37"/>
      <c r="D2430"/>
      <c r="E2430"/>
      <c r="F2430"/>
      <c r="G2430"/>
      <c r="H2430"/>
    </row>
    <row r="2431" spans="1:8" s="3" customFormat="1" x14ac:dyDescent="0.3">
      <c r="A2431"/>
      <c r="B2431" s="37"/>
      <c r="D2431"/>
      <c r="E2431"/>
      <c r="F2431"/>
      <c r="G2431"/>
      <c r="H2431"/>
    </row>
    <row r="2432" spans="1:8" s="3" customFormat="1" x14ac:dyDescent="0.3">
      <c r="A2432"/>
      <c r="B2432" s="37"/>
      <c r="D2432"/>
      <c r="E2432"/>
      <c r="F2432"/>
      <c r="G2432"/>
      <c r="H2432"/>
    </row>
    <row r="2433" spans="1:8" s="3" customFormat="1" x14ac:dyDescent="0.3">
      <c r="A2433"/>
      <c r="B2433" s="37"/>
      <c r="D2433"/>
      <c r="E2433"/>
      <c r="F2433"/>
      <c r="G2433"/>
      <c r="H2433"/>
    </row>
    <row r="2434" spans="1:8" s="3" customFormat="1" x14ac:dyDescent="0.3">
      <c r="A2434"/>
      <c r="B2434" s="37"/>
      <c r="D2434"/>
      <c r="E2434"/>
      <c r="F2434"/>
      <c r="G2434"/>
      <c r="H2434"/>
    </row>
    <row r="2435" spans="1:8" s="3" customFormat="1" x14ac:dyDescent="0.3">
      <c r="A2435"/>
      <c r="B2435" s="37"/>
      <c r="D2435"/>
      <c r="E2435"/>
      <c r="F2435"/>
      <c r="G2435"/>
      <c r="H2435"/>
    </row>
    <row r="2436" spans="1:8" s="3" customFormat="1" x14ac:dyDescent="0.3">
      <c r="A2436"/>
      <c r="B2436" s="37"/>
      <c r="D2436"/>
      <c r="E2436"/>
      <c r="F2436"/>
      <c r="G2436"/>
      <c r="H2436"/>
    </row>
    <row r="2437" spans="1:8" s="3" customFormat="1" x14ac:dyDescent="0.3">
      <c r="A2437"/>
      <c r="B2437" s="37"/>
      <c r="D2437"/>
      <c r="E2437"/>
      <c r="F2437"/>
      <c r="G2437"/>
      <c r="H2437"/>
    </row>
    <row r="2438" spans="1:8" s="3" customFormat="1" x14ac:dyDescent="0.3">
      <c r="A2438"/>
      <c r="B2438" s="37"/>
      <c r="D2438"/>
      <c r="E2438"/>
      <c r="F2438"/>
      <c r="G2438"/>
      <c r="H2438"/>
    </row>
    <row r="2439" spans="1:8" s="3" customFormat="1" x14ac:dyDescent="0.3">
      <c r="A2439"/>
      <c r="B2439" s="37"/>
      <c r="D2439"/>
      <c r="E2439"/>
      <c r="F2439"/>
      <c r="G2439"/>
      <c r="H2439"/>
    </row>
    <row r="2440" spans="1:8" s="3" customFormat="1" x14ac:dyDescent="0.3">
      <c r="A2440"/>
      <c r="B2440" s="37"/>
      <c r="D2440"/>
      <c r="E2440"/>
      <c r="F2440"/>
      <c r="G2440"/>
      <c r="H2440"/>
    </row>
    <row r="2441" spans="1:8" s="3" customFormat="1" x14ac:dyDescent="0.3">
      <c r="A2441"/>
      <c r="B2441" s="37"/>
      <c r="D2441"/>
      <c r="E2441"/>
      <c r="F2441"/>
      <c r="G2441"/>
      <c r="H2441"/>
    </row>
    <row r="2442" spans="1:8" s="3" customFormat="1" x14ac:dyDescent="0.3">
      <c r="A2442"/>
      <c r="B2442" s="37"/>
      <c r="D2442"/>
      <c r="E2442"/>
      <c r="F2442"/>
      <c r="G2442"/>
      <c r="H2442"/>
    </row>
    <row r="2443" spans="1:8" s="3" customFormat="1" x14ac:dyDescent="0.3">
      <c r="A2443"/>
      <c r="B2443" s="37"/>
      <c r="D2443"/>
      <c r="E2443"/>
      <c r="F2443"/>
      <c r="G2443"/>
      <c r="H2443"/>
    </row>
    <row r="2444" spans="1:8" s="3" customFormat="1" x14ac:dyDescent="0.3">
      <c r="A2444"/>
      <c r="B2444" s="37"/>
      <c r="D2444"/>
      <c r="E2444"/>
      <c r="F2444"/>
      <c r="G2444"/>
      <c r="H2444"/>
    </row>
    <row r="2445" spans="1:8" s="3" customFormat="1" x14ac:dyDescent="0.3">
      <c r="A2445"/>
      <c r="B2445" s="37"/>
      <c r="D2445"/>
      <c r="E2445"/>
      <c r="F2445"/>
      <c r="G2445"/>
      <c r="H2445"/>
    </row>
    <row r="2446" spans="1:8" s="3" customFormat="1" x14ac:dyDescent="0.3">
      <c r="A2446"/>
      <c r="B2446" s="37"/>
      <c r="D2446"/>
      <c r="E2446"/>
      <c r="F2446"/>
      <c r="G2446"/>
      <c r="H2446"/>
    </row>
    <row r="2447" spans="1:8" s="3" customFormat="1" x14ac:dyDescent="0.3">
      <c r="A2447"/>
      <c r="B2447" s="37"/>
      <c r="D2447"/>
      <c r="E2447"/>
      <c r="F2447"/>
      <c r="G2447"/>
      <c r="H2447"/>
    </row>
    <row r="2448" spans="1:8" s="3" customFormat="1" x14ac:dyDescent="0.3">
      <c r="A2448"/>
      <c r="B2448" s="37"/>
      <c r="D2448"/>
      <c r="E2448"/>
      <c r="F2448"/>
      <c r="G2448"/>
      <c r="H2448"/>
    </row>
    <row r="2449" spans="1:8" s="3" customFormat="1" x14ac:dyDescent="0.3">
      <c r="A2449"/>
      <c r="B2449" s="37"/>
      <c r="D2449"/>
      <c r="E2449"/>
      <c r="F2449"/>
      <c r="G2449"/>
      <c r="H2449"/>
    </row>
    <row r="2450" spans="1:8" s="3" customFormat="1" x14ac:dyDescent="0.3">
      <c r="A2450"/>
      <c r="B2450" s="37"/>
      <c r="D2450"/>
      <c r="E2450"/>
      <c r="F2450"/>
      <c r="G2450"/>
      <c r="H2450"/>
    </row>
    <row r="2451" spans="1:8" s="3" customFormat="1" x14ac:dyDescent="0.3">
      <c r="A2451"/>
      <c r="B2451" s="37"/>
      <c r="D2451"/>
      <c r="E2451"/>
      <c r="F2451"/>
      <c r="G2451"/>
      <c r="H2451"/>
    </row>
    <row r="2452" spans="1:8" s="3" customFormat="1" x14ac:dyDescent="0.3">
      <c r="A2452"/>
      <c r="B2452" s="37"/>
      <c r="D2452"/>
      <c r="E2452"/>
      <c r="F2452"/>
      <c r="G2452"/>
      <c r="H2452"/>
    </row>
    <row r="2453" spans="1:8" s="3" customFormat="1" x14ac:dyDescent="0.3">
      <c r="A2453"/>
      <c r="B2453" s="37"/>
      <c r="D2453"/>
      <c r="E2453"/>
      <c r="F2453"/>
      <c r="G2453"/>
      <c r="H2453"/>
    </row>
    <row r="2454" spans="1:8" s="3" customFormat="1" x14ac:dyDescent="0.3">
      <c r="A2454"/>
      <c r="B2454" s="37"/>
      <c r="D2454"/>
      <c r="E2454"/>
      <c r="F2454"/>
      <c r="G2454"/>
      <c r="H2454"/>
    </row>
    <row r="2455" spans="1:8" s="3" customFormat="1" x14ac:dyDescent="0.3">
      <c r="A2455"/>
      <c r="B2455" s="37"/>
      <c r="D2455"/>
      <c r="E2455"/>
      <c r="F2455"/>
      <c r="G2455"/>
      <c r="H2455"/>
    </row>
    <row r="2456" spans="1:8" s="3" customFormat="1" x14ac:dyDescent="0.3">
      <c r="A2456"/>
      <c r="B2456" s="37"/>
      <c r="D2456"/>
      <c r="E2456"/>
      <c r="F2456"/>
      <c r="G2456"/>
      <c r="H2456"/>
    </row>
    <row r="2457" spans="1:8" s="3" customFormat="1" x14ac:dyDescent="0.3">
      <c r="A2457"/>
      <c r="B2457" s="37"/>
      <c r="D2457"/>
      <c r="E2457"/>
      <c r="F2457"/>
      <c r="G2457"/>
      <c r="H2457"/>
    </row>
    <row r="2458" spans="1:8" s="3" customFormat="1" x14ac:dyDescent="0.3">
      <c r="A2458"/>
      <c r="B2458" s="37"/>
      <c r="D2458"/>
      <c r="E2458"/>
      <c r="F2458"/>
      <c r="G2458"/>
      <c r="H2458"/>
    </row>
    <row r="2459" spans="1:8" s="3" customFormat="1" x14ac:dyDescent="0.3">
      <c r="A2459"/>
      <c r="B2459" s="37"/>
      <c r="D2459"/>
      <c r="E2459"/>
      <c r="F2459"/>
      <c r="G2459"/>
      <c r="H2459"/>
    </row>
    <row r="2460" spans="1:8" s="3" customFormat="1" x14ac:dyDescent="0.3">
      <c r="A2460"/>
      <c r="B2460" s="37"/>
      <c r="D2460"/>
      <c r="E2460"/>
      <c r="F2460"/>
      <c r="G2460"/>
      <c r="H2460"/>
    </row>
    <row r="2461" spans="1:8" s="3" customFormat="1" x14ac:dyDescent="0.3">
      <c r="A2461"/>
      <c r="B2461" s="37"/>
      <c r="D2461"/>
      <c r="E2461"/>
      <c r="F2461"/>
      <c r="G2461"/>
      <c r="H2461"/>
    </row>
    <row r="2462" spans="1:8" s="3" customFormat="1" x14ac:dyDescent="0.3">
      <c r="A2462"/>
      <c r="B2462" s="37"/>
      <c r="D2462"/>
      <c r="E2462"/>
      <c r="F2462"/>
      <c r="G2462"/>
      <c r="H2462"/>
    </row>
    <row r="2463" spans="1:8" s="3" customFormat="1" x14ac:dyDescent="0.3">
      <c r="A2463"/>
      <c r="B2463" s="37"/>
      <c r="D2463"/>
      <c r="E2463"/>
      <c r="F2463"/>
      <c r="G2463"/>
      <c r="H2463"/>
    </row>
    <row r="2464" spans="1:8" s="3" customFormat="1" x14ac:dyDescent="0.3">
      <c r="A2464"/>
      <c r="B2464" s="37"/>
      <c r="D2464"/>
      <c r="E2464"/>
      <c r="F2464"/>
      <c r="G2464"/>
      <c r="H2464"/>
    </row>
    <row r="2465" spans="1:8" s="3" customFormat="1" x14ac:dyDescent="0.3">
      <c r="A2465"/>
      <c r="B2465" s="37"/>
      <c r="D2465"/>
      <c r="E2465"/>
      <c r="F2465"/>
      <c r="G2465"/>
      <c r="H2465"/>
    </row>
    <row r="2466" spans="1:8" s="3" customFormat="1" x14ac:dyDescent="0.3">
      <c r="A2466"/>
      <c r="B2466" s="37"/>
      <c r="D2466"/>
      <c r="E2466"/>
      <c r="F2466"/>
      <c r="G2466"/>
      <c r="H2466"/>
    </row>
    <row r="2467" spans="1:8" s="3" customFormat="1" x14ac:dyDescent="0.3">
      <c r="A2467"/>
      <c r="B2467" s="37"/>
      <c r="D2467"/>
      <c r="E2467"/>
      <c r="F2467"/>
      <c r="G2467"/>
      <c r="H2467"/>
    </row>
    <row r="2468" spans="1:8" s="3" customFormat="1" x14ac:dyDescent="0.3">
      <c r="A2468"/>
      <c r="B2468" s="37"/>
      <c r="D2468"/>
      <c r="E2468"/>
      <c r="F2468"/>
      <c r="G2468"/>
      <c r="H2468"/>
    </row>
    <row r="2469" spans="1:8" s="3" customFormat="1" x14ac:dyDescent="0.3">
      <c r="A2469"/>
      <c r="B2469" s="37"/>
      <c r="D2469"/>
      <c r="E2469"/>
      <c r="F2469"/>
      <c r="G2469"/>
      <c r="H2469"/>
    </row>
    <row r="2470" spans="1:8" s="3" customFormat="1" x14ac:dyDescent="0.3">
      <c r="A2470"/>
      <c r="B2470" s="37"/>
      <c r="D2470"/>
      <c r="E2470"/>
      <c r="F2470"/>
      <c r="G2470"/>
      <c r="H2470"/>
    </row>
    <row r="2471" spans="1:8" s="3" customFormat="1" x14ac:dyDescent="0.3">
      <c r="A2471"/>
      <c r="B2471" s="37"/>
      <c r="D2471"/>
      <c r="E2471"/>
      <c r="F2471"/>
      <c r="G2471"/>
      <c r="H2471"/>
    </row>
    <row r="2472" spans="1:8" s="3" customFormat="1" x14ac:dyDescent="0.3">
      <c r="A2472"/>
      <c r="B2472" s="37"/>
      <c r="D2472"/>
      <c r="E2472"/>
      <c r="F2472"/>
      <c r="G2472"/>
      <c r="H2472"/>
    </row>
    <row r="2473" spans="1:8" s="3" customFormat="1" x14ac:dyDescent="0.3">
      <c r="A2473"/>
      <c r="B2473" s="37"/>
      <c r="D2473"/>
      <c r="E2473"/>
      <c r="F2473"/>
      <c r="G2473"/>
      <c r="H2473"/>
    </row>
    <row r="2474" spans="1:8" s="3" customFormat="1" x14ac:dyDescent="0.3">
      <c r="A2474"/>
      <c r="B2474" s="37"/>
      <c r="D2474"/>
      <c r="E2474"/>
      <c r="F2474"/>
      <c r="G2474"/>
      <c r="H2474"/>
    </row>
    <row r="2475" spans="1:8" s="3" customFormat="1" x14ac:dyDescent="0.3">
      <c r="A2475"/>
      <c r="B2475" s="37"/>
      <c r="D2475"/>
      <c r="E2475"/>
      <c r="F2475"/>
      <c r="G2475"/>
      <c r="H2475"/>
    </row>
    <row r="2476" spans="1:8" s="3" customFormat="1" x14ac:dyDescent="0.3">
      <c r="A2476"/>
      <c r="B2476" s="37"/>
      <c r="D2476"/>
      <c r="E2476"/>
      <c r="F2476"/>
      <c r="G2476"/>
      <c r="H2476"/>
    </row>
    <row r="2477" spans="1:8" s="3" customFormat="1" x14ac:dyDescent="0.3">
      <c r="A2477"/>
      <c r="B2477" s="37"/>
      <c r="D2477"/>
      <c r="E2477"/>
      <c r="F2477"/>
      <c r="G2477"/>
      <c r="H2477"/>
    </row>
    <row r="2478" spans="1:8" s="3" customFormat="1" x14ac:dyDescent="0.3">
      <c r="A2478"/>
      <c r="B2478" s="37"/>
      <c r="D2478"/>
      <c r="E2478"/>
      <c r="F2478"/>
      <c r="G2478"/>
      <c r="H2478"/>
    </row>
    <row r="2479" spans="1:8" s="3" customFormat="1" x14ac:dyDescent="0.3">
      <c r="A2479"/>
      <c r="B2479" s="37"/>
      <c r="D2479"/>
      <c r="E2479"/>
      <c r="F2479"/>
      <c r="G2479"/>
      <c r="H2479"/>
    </row>
    <row r="2480" spans="1:8" s="3" customFormat="1" x14ac:dyDescent="0.3">
      <c r="A2480"/>
      <c r="B2480" s="37"/>
      <c r="D2480"/>
      <c r="E2480"/>
      <c r="F2480"/>
      <c r="G2480"/>
      <c r="H2480"/>
    </row>
    <row r="2481" spans="1:8" s="3" customFormat="1" x14ac:dyDescent="0.3">
      <c r="A2481"/>
      <c r="B2481" s="37"/>
      <c r="D2481"/>
      <c r="E2481"/>
      <c r="F2481"/>
      <c r="G2481"/>
      <c r="H2481"/>
    </row>
    <row r="2482" spans="1:8" s="3" customFormat="1" x14ac:dyDescent="0.3">
      <c r="A2482"/>
      <c r="B2482" s="37"/>
      <c r="D2482"/>
      <c r="E2482"/>
      <c r="F2482"/>
      <c r="G2482"/>
      <c r="H2482"/>
    </row>
    <row r="2483" spans="1:8" s="3" customFormat="1" x14ac:dyDescent="0.3">
      <c r="A2483"/>
      <c r="B2483" s="37"/>
      <c r="D2483"/>
      <c r="E2483"/>
      <c r="F2483"/>
      <c r="G2483"/>
      <c r="H2483"/>
    </row>
    <row r="2484" spans="1:8" s="3" customFormat="1" x14ac:dyDescent="0.3">
      <c r="A2484"/>
      <c r="B2484" s="37"/>
      <c r="D2484"/>
      <c r="E2484"/>
      <c r="F2484"/>
      <c r="G2484"/>
      <c r="H2484"/>
    </row>
    <row r="2485" spans="1:8" s="3" customFormat="1" x14ac:dyDescent="0.3">
      <c r="A2485"/>
      <c r="B2485" s="37"/>
      <c r="D2485"/>
      <c r="E2485"/>
      <c r="F2485"/>
      <c r="G2485"/>
      <c r="H2485"/>
    </row>
    <row r="2486" spans="1:8" s="3" customFormat="1" x14ac:dyDescent="0.3">
      <c r="A2486"/>
      <c r="B2486" s="37"/>
      <c r="D2486"/>
      <c r="E2486"/>
      <c r="F2486"/>
      <c r="G2486"/>
      <c r="H2486"/>
    </row>
    <row r="2487" spans="1:8" s="3" customFormat="1" x14ac:dyDescent="0.3">
      <c r="A2487"/>
      <c r="B2487" s="37"/>
      <c r="D2487"/>
      <c r="E2487"/>
      <c r="F2487"/>
      <c r="G2487"/>
      <c r="H2487"/>
    </row>
    <row r="2488" spans="1:8" s="3" customFormat="1" x14ac:dyDescent="0.3">
      <c r="A2488"/>
      <c r="B2488" s="37"/>
      <c r="D2488"/>
      <c r="E2488"/>
      <c r="F2488"/>
      <c r="G2488"/>
      <c r="H2488"/>
    </row>
    <row r="2489" spans="1:8" s="3" customFormat="1" x14ac:dyDescent="0.3">
      <c r="A2489"/>
      <c r="B2489" s="37"/>
      <c r="D2489"/>
      <c r="E2489"/>
      <c r="F2489"/>
      <c r="G2489"/>
      <c r="H2489"/>
    </row>
    <row r="2490" spans="1:8" s="3" customFormat="1" x14ac:dyDescent="0.3">
      <c r="A2490"/>
      <c r="B2490" s="37"/>
      <c r="D2490"/>
      <c r="E2490"/>
      <c r="F2490"/>
      <c r="G2490"/>
      <c r="H2490"/>
    </row>
    <row r="2491" spans="1:8" s="3" customFormat="1" x14ac:dyDescent="0.3">
      <c r="A2491"/>
      <c r="B2491" s="37"/>
      <c r="D2491"/>
      <c r="E2491"/>
      <c r="F2491"/>
      <c r="G2491"/>
      <c r="H2491"/>
    </row>
    <row r="2492" spans="1:8" s="3" customFormat="1" x14ac:dyDescent="0.3">
      <c r="A2492"/>
      <c r="B2492" s="37"/>
      <c r="D2492"/>
      <c r="E2492"/>
      <c r="F2492"/>
      <c r="G2492"/>
      <c r="H2492"/>
    </row>
    <row r="2493" spans="1:8" s="3" customFormat="1" x14ac:dyDescent="0.3">
      <c r="A2493"/>
      <c r="B2493" s="37"/>
      <c r="D2493"/>
      <c r="E2493"/>
      <c r="F2493"/>
      <c r="G2493"/>
      <c r="H2493"/>
    </row>
    <row r="2494" spans="1:8" s="3" customFormat="1" x14ac:dyDescent="0.3">
      <c r="A2494"/>
      <c r="B2494" s="37"/>
      <c r="D2494"/>
      <c r="E2494"/>
      <c r="F2494"/>
      <c r="G2494"/>
      <c r="H2494"/>
    </row>
    <row r="2495" spans="1:8" s="3" customFormat="1" x14ac:dyDescent="0.3">
      <c r="A2495"/>
      <c r="B2495" s="37"/>
      <c r="D2495"/>
      <c r="E2495"/>
      <c r="F2495"/>
      <c r="G2495"/>
      <c r="H2495"/>
    </row>
    <row r="2496" spans="1:8" s="3" customFormat="1" x14ac:dyDescent="0.3">
      <c r="A2496"/>
      <c r="B2496" s="37"/>
      <c r="D2496"/>
      <c r="E2496"/>
      <c r="F2496"/>
      <c r="G2496"/>
      <c r="H2496"/>
    </row>
    <row r="2497" spans="1:8" s="3" customFormat="1" x14ac:dyDescent="0.3">
      <c r="A2497"/>
      <c r="B2497" s="37"/>
      <c r="D2497"/>
      <c r="E2497"/>
      <c r="F2497"/>
      <c r="G2497"/>
      <c r="H2497"/>
    </row>
    <row r="2498" spans="1:8" s="3" customFormat="1" x14ac:dyDescent="0.3">
      <c r="A2498"/>
      <c r="B2498" s="37"/>
      <c r="D2498"/>
      <c r="E2498"/>
      <c r="F2498"/>
      <c r="G2498"/>
      <c r="H2498"/>
    </row>
    <row r="2499" spans="1:8" s="3" customFormat="1" x14ac:dyDescent="0.3">
      <c r="A2499"/>
      <c r="B2499" s="37"/>
      <c r="D2499"/>
      <c r="E2499"/>
      <c r="F2499"/>
      <c r="G2499"/>
      <c r="H2499"/>
    </row>
    <row r="2500" spans="1:8" s="3" customFormat="1" x14ac:dyDescent="0.3">
      <c r="A2500"/>
      <c r="B2500" s="37"/>
      <c r="D2500"/>
      <c r="E2500"/>
      <c r="F2500"/>
      <c r="G2500"/>
      <c r="H2500"/>
    </row>
    <row r="2501" spans="1:8" s="3" customFormat="1" x14ac:dyDescent="0.3">
      <c r="A2501"/>
      <c r="B2501" s="37"/>
      <c r="D2501"/>
      <c r="E2501"/>
      <c r="F2501"/>
      <c r="G2501"/>
      <c r="H2501"/>
    </row>
    <row r="2502" spans="1:8" s="3" customFormat="1" x14ac:dyDescent="0.3">
      <c r="A2502"/>
      <c r="B2502" s="37"/>
      <c r="D2502"/>
      <c r="E2502"/>
      <c r="F2502"/>
      <c r="G2502"/>
      <c r="H2502"/>
    </row>
    <row r="2503" spans="1:8" s="3" customFormat="1" x14ac:dyDescent="0.3">
      <c r="A2503"/>
      <c r="B2503" s="37"/>
      <c r="D2503"/>
      <c r="E2503"/>
      <c r="F2503"/>
      <c r="G2503"/>
      <c r="H2503"/>
    </row>
    <row r="2504" spans="1:8" s="3" customFormat="1" x14ac:dyDescent="0.3">
      <c r="A2504"/>
      <c r="B2504" s="37"/>
      <c r="D2504"/>
      <c r="E2504"/>
      <c r="F2504"/>
      <c r="G2504"/>
      <c r="H2504"/>
    </row>
    <row r="2505" spans="1:8" s="3" customFormat="1" x14ac:dyDescent="0.3">
      <c r="A2505"/>
      <c r="B2505" s="37"/>
      <c r="D2505"/>
      <c r="E2505"/>
      <c r="F2505"/>
      <c r="G2505"/>
      <c r="H2505"/>
    </row>
    <row r="2506" spans="1:8" s="3" customFormat="1" x14ac:dyDescent="0.3">
      <c r="A2506"/>
      <c r="B2506" s="37"/>
      <c r="D2506"/>
      <c r="E2506"/>
      <c r="F2506"/>
      <c r="G2506"/>
      <c r="H2506"/>
    </row>
    <row r="2507" spans="1:8" s="3" customFormat="1" x14ac:dyDescent="0.3">
      <c r="A2507"/>
      <c r="B2507" s="37"/>
      <c r="D2507"/>
      <c r="E2507"/>
      <c r="F2507"/>
      <c r="G2507"/>
      <c r="H2507"/>
    </row>
    <row r="2508" spans="1:8" s="3" customFormat="1" x14ac:dyDescent="0.3">
      <c r="A2508"/>
      <c r="B2508" s="37"/>
      <c r="D2508"/>
      <c r="E2508"/>
      <c r="F2508"/>
      <c r="G2508"/>
      <c r="H2508"/>
    </row>
    <row r="2509" spans="1:8" s="3" customFormat="1" x14ac:dyDescent="0.3">
      <c r="A2509"/>
      <c r="B2509" s="37"/>
      <c r="D2509"/>
      <c r="E2509"/>
      <c r="F2509"/>
      <c r="G2509"/>
      <c r="H2509"/>
    </row>
    <row r="2510" spans="1:8" s="3" customFormat="1" x14ac:dyDescent="0.3">
      <c r="A2510"/>
      <c r="B2510" s="37"/>
      <c r="D2510"/>
      <c r="E2510"/>
      <c r="F2510"/>
      <c r="G2510"/>
      <c r="H2510"/>
    </row>
    <row r="2511" spans="1:8" s="3" customFormat="1" x14ac:dyDescent="0.3">
      <c r="A2511"/>
      <c r="B2511" s="37"/>
      <c r="D2511"/>
      <c r="E2511"/>
      <c r="F2511"/>
      <c r="G2511"/>
      <c r="H2511"/>
    </row>
    <row r="2512" spans="1:8" s="3" customFormat="1" x14ac:dyDescent="0.3">
      <c r="A2512"/>
      <c r="B2512" s="37"/>
      <c r="D2512"/>
      <c r="E2512"/>
      <c r="F2512"/>
      <c r="G2512"/>
      <c r="H2512"/>
    </row>
    <row r="2513" spans="1:8" s="3" customFormat="1" x14ac:dyDescent="0.3">
      <c r="A2513"/>
      <c r="B2513" s="37"/>
      <c r="D2513"/>
      <c r="E2513"/>
      <c r="F2513"/>
      <c r="G2513"/>
      <c r="H2513"/>
    </row>
    <row r="2514" spans="1:8" s="3" customFormat="1" x14ac:dyDescent="0.3">
      <c r="A2514"/>
      <c r="B2514" s="37"/>
      <c r="D2514"/>
      <c r="E2514"/>
      <c r="F2514"/>
      <c r="G2514"/>
      <c r="H2514"/>
    </row>
    <row r="2515" spans="1:8" s="3" customFormat="1" x14ac:dyDescent="0.3">
      <c r="A2515"/>
      <c r="B2515" s="37"/>
      <c r="D2515"/>
      <c r="E2515"/>
      <c r="F2515"/>
      <c r="G2515"/>
      <c r="H2515"/>
    </row>
    <row r="2516" spans="1:8" s="3" customFormat="1" x14ac:dyDescent="0.3">
      <c r="A2516"/>
      <c r="B2516" s="37"/>
      <c r="D2516"/>
      <c r="E2516"/>
      <c r="F2516"/>
      <c r="G2516"/>
      <c r="H2516"/>
    </row>
    <row r="2517" spans="1:8" s="3" customFormat="1" x14ac:dyDescent="0.3">
      <c r="A2517"/>
      <c r="B2517" s="37"/>
      <c r="D2517"/>
      <c r="E2517"/>
      <c r="F2517"/>
      <c r="G2517"/>
      <c r="H2517"/>
    </row>
    <row r="2518" spans="1:8" s="3" customFormat="1" x14ac:dyDescent="0.3">
      <c r="A2518"/>
      <c r="B2518" s="37"/>
      <c r="D2518"/>
      <c r="E2518"/>
      <c r="F2518"/>
      <c r="G2518"/>
      <c r="H2518"/>
    </row>
    <row r="2519" spans="1:8" s="3" customFormat="1" x14ac:dyDescent="0.3">
      <c r="A2519"/>
      <c r="B2519" s="37"/>
      <c r="D2519"/>
      <c r="E2519"/>
      <c r="F2519"/>
      <c r="G2519"/>
      <c r="H2519"/>
    </row>
    <row r="2520" spans="1:8" s="3" customFormat="1" x14ac:dyDescent="0.3">
      <c r="A2520"/>
      <c r="B2520" s="37"/>
      <c r="D2520"/>
      <c r="E2520"/>
      <c r="F2520"/>
      <c r="G2520"/>
      <c r="H2520"/>
    </row>
    <row r="2521" spans="1:8" s="3" customFormat="1" x14ac:dyDescent="0.3">
      <c r="A2521"/>
      <c r="B2521" s="37"/>
      <c r="D2521"/>
      <c r="E2521"/>
      <c r="F2521"/>
      <c r="G2521"/>
      <c r="H2521"/>
    </row>
    <row r="2522" spans="1:8" s="3" customFormat="1" x14ac:dyDescent="0.3">
      <c r="A2522"/>
      <c r="B2522" s="37"/>
      <c r="D2522"/>
      <c r="E2522"/>
      <c r="F2522"/>
      <c r="G2522"/>
      <c r="H2522"/>
    </row>
    <row r="2523" spans="1:8" s="3" customFormat="1" x14ac:dyDescent="0.3">
      <c r="A2523"/>
      <c r="B2523" s="37"/>
      <c r="D2523"/>
      <c r="E2523"/>
      <c r="F2523"/>
      <c r="G2523"/>
      <c r="H2523"/>
    </row>
    <row r="2524" spans="1:8" s="3" customFormat="1" x14ac:dyDescent="0.3">
      <c r="A2524"/>
      <c r="B2524" s="37"/>
      <c r="D2524"/>
      <c r="E2524"/>
      <c r="F2524"/>
      <c r="G2524"/>
      <c r="H2524"/>
    </row>
    <row r="2525" spans="1:8" s="3" customFormat="1" x14ac:dyDescent="0.3">
      <c r="A2525"/>
      <c r="B2525" s="37"/>
      <c r="D2525"/>
      <c r="E2525"/>
      <c r="F2525"/>
      <c r="G2525"/>
      <c r="H2525"/>
    </row>
    <row r="2526" spans="1:8" s="3" customFormat="1" x14ac:dyDescent="0.3">
      <c r="A2526"/>
      <c r="B2526" s="37"/>
      <c r="D2526"/>
      <c r="E2526"/>
      <c r="F2526"/>
      <c r="G2526"/>
      <c r="H2526"/>
    </row>
    <row r="2527" spans="1:8" s="3" customFormat="1" x14ac:dyDescent="0.3">
      <c r="A2527"/>
      <c r="B2527" s="37"/>
      <c r="D2527"/>
      <c r="E2527"/>
      <c r="F2527"/>
      <c r="G2527"/>
      <c r="H2527"/>
    </row>
    <row r="2528" spans="1:8" s="3" customFormat="1" x14ac:dyDescent="0.3">
      <c r="A2528"/>
      <c r="B2528" s="37"/>
      <c r="D2528"/>
      <c r="E2528"/>
      <c r="F2528"/>
      <c r="G2528"/>
      <c r="H2528"/>
    </row>
    <row r="2529" spans="1:8" s="3" customFormat="1" x14ac:dyDescent="0.3">
      <c r="A2529"/>
      <c r="B2529" s="37"/>
      <c r="D2529"/>
      <c r="E2529"/>
      <c r="F2529"/>
      <c r="G2529"/>
      <c r="H2529"/>
    </row>
    <row r="2530" spans="1:8" s="3" customFormat="1" x14ac:dyDescent="0.3">
      <c r="A2530"/>
      <c r="B2530" s="37"/>
      <c r="D2530"/>
      <c r="E2530"/>
      <c r="F2530"/>
      <c r="G2530"/>
      <c r="H2530"/>
    </row>
    <row r="2531" spans="1:8" s="3" customFormat="1" x14ac:dyDescent="0.3">
      <c r="A2531"/>
      <c r="B2531" s="37"/>
      <c r="D2531"/>
      <c r="E2531"/>
      <c r="F2531"/>
      <c r="G2531"/>
      <c r="H2531"/>
    </row>
    <row r="2532" spans="1:8" s="3" customFormat="1" x14ac:dyDescent="0.3">
      <c r="A2532"/>
      <c r="B2532" s="37"/>
      <c r="D2532"/>
      <c r="E2532"/>
      <c r="F2532"/>
      <c r="G2532"/>
      <c r="H2532"/>
    </row>
    <row r="2533" spans="1:8" s="3" customFormat="1" x14ac:dyDescent="0.3">
      <c r="A2533"/>
      <c r="B2533" s="37"/>
      <c r="D2533"/>
      <c r="E2533"/>
      <c r="F2533"/>
      <c r="G2533"/>
      <c r="H2533"/>
    </row>
    <row r="2534" spans="1:8" s="3" customFormat="1" x14ac:dyDescent="0.3">
      <c r="A2534"/>
      <c r="B2534" s="37"/>
      <c r="D2534"/>
      <c r="E2534"/>
      <c r="F2534"/>
      <c r="G2534"/>
      <c r="H2534"/>
    </row>
    <row r="2535" spans="1:8" s="3" customFormat="1" x14ac:dyDescent="0.3">
      <c r="A2535"/>
      <c r="B2535" s="37"/>
      <c r="D2535"/>
      <c r="E2535"/>
      <c r="F2535"/>
      <c r="G2535"/>
      <c r="H2535"/>
    </row>
    <row r="2536" spans="1:8" s="3" customFormat="1" x14ac:dyDescent="0.3">
      <c r="A2536"/>
      <c r="B2536" s="37"/>
      <c r="D2536"/>
      <c r="E2536"/>
      <c r="F2536"/>
      <c r="G2536"/>
      <c r="H2536"/>
    </row>
    <row r="2537" spans="1:8" s="3" customFormat="1" x14ac:dyDescent="0.3">
      <c r="A2537"/>
      <c r="B2537" s="37"/>
      <c r="D2537"/>
      <c r="E2537"/>
      <c r="F2537"/>
      <c r="G2537"/>
      <c r="H2537"/>
    </row>
    <row r="2538" spans="1:8" s="3" customFormat="1" x14ac:dyDescent="0.3">
      <c r="A2538"/>
      <c r="B2538" s="37"/>
      <c r="D2538"/>
      <c r="E2538"/>
      <c r="F2538"/>
      <c r="G2538"/>
      <c r="H2538"/>
    </row>
    <row r="2539" spans="1:8" s="3" customFormat="1" x14ac:dyDescent="0.3">
      <c r="A2539"/>
      <c r="B2539" s="37"/>
      <c r="D2539"/>
      <c r="E2539"/>
      <c r="F2539"/>
      <c r="G2539"/>
      <c r="H2539"/>
    </row>
    <row r="2540" spans="1:8" s="3" customFormat="1" x14ac:dyDescent="0.3">
      <c r="A2540"/>
      <c r="B2540" s="37"/>
      <c r="D2540"/>
      <c r="E2540"/>
      <c r="F2540"/>
      <c r="G2540"/>
      <c r="H2540"/>
    </row>
    <row r="2541" spans="1:8" s="3" customFormat="1" x14ac:dyDescent="0.3">
      <c r="A2541"/>
      <c r="B2541" s="37"/>
      <c r="D2541"/>
      <c r="E2541"/>
      <c r="F2541"/>
      <c r="G2541"/>
      <c r="H2541"/>
    </row>
    <row r="2542" spans="1:8" s="3" customFormat="1" x14ac:dyDescent="0.3">
      <c r="A2542"/>
      <c r="B2542" s="37"/>
      <c r="D2542"/>
      <c r="E2542"/>
      <c r="F2542"/>
      <c r="G2542"/>
      <c r="H2542"/>
    </row>
    <row r="2543" spans="1:8" s="3" customFormat="1" x14ac:dyDescent="0.3">
      <c r="A2543"/>
      <c r="B2543" s="37"/>
      <c r="D2543"/>
      <c r="E2543"/>
      <c r="F2543"/>
      <c r="G2543"/>
      <c r="H2543"/>
    </row>
    <row r="2544" spans="1:8" s="3" customFormat="1" x14ac:dyDescent="0.3">
      <c r="A2544"/>
      <c r="B2544" s="37"/>
      <c r="D2544"/>
      <c r="E2544"/>
      <c r="F2544"/>
      <c r="G2544"/>
      <c r="H2544"/>
    </row>
    <row r="2545" spans="1:8" s="3" customFormat="1" x14ac:dyDescent="0.3">
      <c r="A2545"/>
      <c r="B2545" s="37"/>
      <c r="D2545"/>
      <c r="E2545"/>
      <c r="F2545"/>
      <c r="G2545"/>
      <c r="H2545"/>
    </row>
    <row r="2546" spans="1:8" s="3" customFormat="1" x14ac:dyDescent="0.3">
      <c r="A2546"/>
      <c r="B2546" s="37"/>
      <c r="D2546"/>
      <c r="E2546"/>
      <c r="F2546"/>
      <c r="G2546"/>
      <c r="H2546"/>
    </row>
    <row r="2547" spans="1:8" s="3" customFormat="1" x14ac:dyDescent="0.3">
      <c r="A2547"/>
      <c r="B2547" s="37"/>
      <c r="D2547"/>
      <c r="E2547"/>
      <c r="F2547"/>
      <c r="G2547"/>
      <c r="H2547"/>
    </row>
    <row r="2548" spans="1:8" s="3" customFormat="1" x14ac:dyDescent="0.3">
      <c r="A2548"/>
      <c r="B2548" s="37"/>
      <c r="D2548"/>
      <c r="E2548"/>
      <c r="F2548"/>
      <c r="G2548"/>
      <c r="H2548"/>
    </row>
    <row r="2549" spans="1:8" s="3" customFormat="1" x14ac:dyDescent="0.3">
      <c r="A2549"/>
      <c r="B2549" s="37"/>
      <c r="D2549"/>
      <c r="E2549"/>
      <c r="F2549"/>
      <c r="G2549"/>
      <c r="H2549"/>
    </row>
    <row r="2550" spans="1:8" s="3" customFormat="1" x14ac:dyDescent="0.3">
      <c r="A2550"/>
      <c r="B2550" s="37"/>
      <c r="D2550"/>
      <c r="E2550"/>
      <c r="F2550"/>
      <c r="G2550"/>
      <c r="H2550"/>
    </row>
    <row r="2551" spans="1:8" s="3" customFormat="1" x14ac:dyDescent="0.3">
      <c r="A2551"/>
      <c r="B2551" s="37"/>
      <c r="D2551"/>
      <c r="E2551"/>
      <c r="F2551"/>
      <c r="G2551"/>
      <c r="H2551"/>
    </row>
    <row r="2552" spans="1:8" s="3" customFormat="1" x14ac:dyDescent="0.3">
      <c r="A2552"/>
      <c r="B2552" s="37"/>
      <c r="D2552"/>
      <c r="E2552"/>
      <c r="F2552"/>
      <c r="G2552"/>
      <c r="H2552"/>
    </row>
    <row r="2553" spans="1:8" s="3" customFormat="1" x14ac:dyDescent="0.3">
      <c r="A2553"/>
      <c r="B2553" s="37"/>
      <c r="D2553"/>
      <c r="E2553"/>
      <c r="F2553"/>
      <c r="G2553"/>
      <c r="H2553"/>
    </row>
    <row r="2554" spans="1:8" s="3" customFormat="1" x14ac:dyDescent="0.3">
      <c r="A2554"/>
      <c r="B2554" s="37"/>
      <c r="D2554"/>
      <c r="E2554"/>
      <c r="F2554"/>
      <c r="G2554"/>
      <c r="H2554"/>
    </row>
    <row r="2555" spans="1:8" s="3" customFormat="1" x14ac:dyDescent="0.3">
      <c r="A2555"/>
      <c r="B2555" s="37"/>
      <c r="D2555"/>
      <c r="E2555"/>
      <c r="F2555"/>
      <c r="G2555"/>
      <c r="H2555"/>
    </row>
    <row r="2556" spans="1:8" s="3" customFormat="1" x14ac:dyDescent="0.3">
      <c r="A2556"/>
      <c r="B2556" s="37"/>
      <c r="D2556"/>
      <c r="E2556"/>
      <c r="F2556"/>
      <c r="G2556"/>
      <c r="H2556"/>
    </row>
    <row r="2557" spans="1:8" s="3" customFormat="1" x14ac:dyDescent="0.3">
      <c r="A2557"/>
      <c r="B2557" s="37"/>
      <c r="D2557"/>
      <c r="E2557"/>
      <c r="F2557"/>
      <c r="G2557"/>
      <c r="H2557"/>
    </row>
    <row r="2558" spans="1:8" s="3" customFormat="1" x14ac:dyDescent="0.3">
      <c r="A2558"/>
      <c r="B2558" s="37"/>
      <c r="D2558"/>
      <c r="E2558"/>
      <c r="F2558"/>
      <c r="G2558"/>
      <c r="H2558"/>
    </row>
    <row r="2559" spans="1:8" s="3" customFormat="1" x14ac:dyDescent="0.3">
      <c r="A2559"/>
      <c r="B2559" s="37"/>
      <c r="D2559"/>
      <c r="E2559"/>
      <c r="F2559"/>
      <c r="G2559"/>
      <c r="H2559"/>
    </row>
    <row r="2560" spans="1:8" s="3" customFormat="1" x14ac:dyDescent="0.3">
      <c r="A2560"/>
      <c r="B2560" s="37"/>
      <c r="D2560"/>
      <c r="E2560"/>
      <c r="F2560"/>
      <c r="G2560"/>
      <c r="H2560"/>
    </row>
    <row r="2561" spans="1:8" s="3" customFormat="1" x14ac:dyDescent="0.3">
      <c r="A2561"/>
      <c r="B2561" s="37"/>
      <c r="D2561"/>
      <c r="E2561"/>
      <c r="F2561"/>
      <c r="G2561"/>
      <c r="H2561"/>
    </row>
    <row r="2562" spans="1:8" s="3" customFormat="1" x14ac:dyDescent="0.3">
      <c r="A2562"/>
      <c r="B2562" s="37"/>
      <c r="D2562"/>
      <c r="E2562"/>
      <c r="F2562"/>
      <c r="G2562"/>
      <c r="H2562"/>
    </row>
    <row r="2563" spans="1:8" s="3" customFormat="1" x14ac:dyDescent="0.3">
      <c r="A2563"/>
      <c r="B2563" s="37"/>
      <c r="D2563"/>
      <c r="E2563"/>
      <c r="F2563"/>
      <c r="G2563"/>
      <c r="H2563"/>
    </row>
    <row r="2564" spans="1:8" s="3" customFormat="1" x14ac:dyDescent="0.3">
      <c r="A2564"/>
      <c r="B2564" s="37"/>
      <c r="D2564"/>
      <c r="E2564"/>
      <c r="F2564"/>
      <c r="G2564"/>
      <c r="H2564"/>
    </row>
    <row r="2565" spans="1:8" s="3" customFormat="1" x14ac:dyDescent="0.3">
      <c r="A2565"/>
      <c r="B2565" s="37"/>
      <c r="D2565"/>
      <c r="E2565"/>
      <c r="F2565"/>
      <c r="G2565"/>
      <c r="H2565"/>
    </row>
    <row r="2566" spans="1:8" s="3" customFormat="1" x14ac:dyDescent="0.3">
      <c r="A2566"/>
      <c r="B2566" s="37"/>
      <c r="D2566"/>
      <c r="E2566"/>
      <c r="F2566"/>
      <c r="G2566"/>
      <c r="H2566"/>
    </row>
    <row r="2567" spans="1:8" s="3" customFormat="1" x14ac:dyDescent="0.3">
      <c r="A2567"/>
      <c r="B2567" s="37"/>
      <c r="D2567"/>
      <c r="E2567"/>
      <c r="F2567"/>
      <c r="G2567"/>
      <c r="H2567"/>
    </row>
    <row r="2568" spans="1:8" s="3" customFormat="1" x14ac:dyDescent="0.3">
      <c r="A2568"/>
      <c r="B2568" s="37"/>
      <c r="D2568"/>
      <c r="E2568"/>
      <c r="F2568"/>
      <c r="G2568"/>
      <c r="H2568"/>
    </row>
    <row r="2569" spans="1:8" s="3" customFormat="1" x14ac:dyDescent="0.3">
      <c r="A2569"/>
      <c r="B2569" s="37"/>
      <c r="D2569"/>
      <c r="E2569"/>
      <c r="F2569"/>
      <c r="G2569"/>
      <c r="H2569"/>
    </row>
    <row r="2570" spans="1:8" s="3" customFormat="1" x14ac:dyDescent="0.3">
      <c r="A2570"/>
      <c r="B2570" s="37"/>
      <c r="D2570"/>
      <c r="E2570"/>
      <c r="F2570"/>
      <c r="G2570"/>
      <c r="H2570"/>
    </row>
    <row r="2571" spans="1:8" s="3" customFormat="1" x14ac:dyDescent="0.3">
      <c r="A2571"/>
      <c r="B2571" s="37"/>
      <c r="D2571"/>
      <c r="E2571"/>
      <c r="F2571"/>
      <c r="G2571"/>
      <c r="H2571"/>
    </row>
    <row r="2572" spans="1:8" s="3" customFormat="1" x14ac:dyDescent="0.3">
      <c r="A2572"/>
      <c r="B2572" s="37"/>
      <c r="D2572"/>
      <c r="E2572"/>
      <c r="F2572"/>
      <c r="G2572"/>
      <c r="H2572"/>
    </row>
    <row r="2573" spans="1:8" s="3" customFormat="1" x14ac:dyDescent="0.3">
      <c r="A2573"/>
      <c r="B2573" s="37"/>
      <c r="D2573"/>
      <c r="E2573"/>
      <c r="F2573"/>
      <c r="G2573"/>
      <c r="H2573"/>
    </row>
    <row r="2574" spans="1:8" s="3" customFormat="1" x14ac:dyDescent="0.3">
      <c r="A2574"/>
      <c r="B2574" s="37"/>
      <c r="D2574"/>
      <c r="E2574"/>
      <c r="F2574"/>
      <c r="G2574"/>
      <c r="H2574"/>
    </row>
    <row r="2575" spans="1:8" s="3" customFormat="1" x14ac:dyDescent="0.3">
      <c r="A2575"/>
      <c r="B2575" s="37"/>
      <c r="D2575"/>
      <c r="E2575"/>
      <c r="F2575"/>
      <c r="G2575"/>
      <c r="H2575"/>
    </row>
    <row r="2576" spans="1:8" s="3" customFormat="1" x14ac:dyDescent="0.3">
      <c r="A2576"/>
      <c r="B2576" s="37"/>
      <c r="D2576"/>
      <c r="E2576"/>
      <c r="F2576"/>
      <c r="G2576"/>
      <c r="H2576"/>
    </row>
    <row r="2577" spans="1:8" s="3" customFormat="1" x14ac:dyDescent="0.3">
      <c r="A2577"/>
      <c r="B2577" s="37"/>
      <c r="D2577"/>
      <c r="E2577"/>
      <c r="F2577"/>
      <c r="G2577"/>
      <c r="H2577"/>
    </row>
    <row r="2578" spans="1:8" s="3" customFormat="1" x14ac:dyDescent="0.3">
      <c r="A2578"/>
      <c r="B2578" s="37"/>
      <c r="D2578"/>
      <c r="E2578"/>
      <c r="F2578"/>
      <c r="G2578"/>
      <c r="H2578"/>
    </row>
    <row r="2579" spans="1:8" s="3" customFormat="1" x14ac:dyDescent="0.3">
      <c r="A2579"/>
      <c r="B2579" s="37"/>
      <c r="D2579"/>
      <c r="E2579"/>
      <c r="F2579"/>
      <c r="G2579"/>
      <c r="H2579"/>
    </row>
    <row r="2580" spans="1:8" s="3" customFormat="1" x14ac:dyDescent="0.3">
      <c r="A2580"/>
      <c r="B2580" s="37"/>
      <c r="D2580"/>
      <c r="E2580"/>
      <c r="F2580"/>
      <c r="G2580"/>
      <c r="H2580"/>
    </row>
    <row r="2581" spans="1:8" s="3" customFormat="1" x14ac:dyDescent="0.3">
      <c r="A2581"/>
      <c r="B2581" s="37"/>
      <c r="D2581"/>
      <c r="E2581"/>
      <c r="F2581"/>
      <c r="G2581"/>
      <c r="H2581"/>
    </row>
    <row r="2582" spans="1:8" s="3" customFormat="1" x14ac:dyDescent="0.3">
      <c r="A2582"/>
      <c r="B2582" s="37"/>
      <c r="D2582"/>
      <c r="E2582"/>
      <c r="F2582"/>
      <c r="G2582"/>
      <c r="H2582"/>
    </row>
    <row r="2583" spans="1:8" s="3" customFormat="1" x14ac:dyDescent="0.3">
      <c r="A2583"/>
      <c r="B2583" s="37"/>
      <c r="D2583"/>
      <c r="E2583"/>
      <c r="F2583"/>
      <c r="G2583"/>
      <c r="H2583"/>
    </row>
    <row r="2584" spans="1:8" s="3" customFormat="1" x14ac:dyDescent="0.3">
      <c r="A2584"/>
      <c r="B2584" s="37"/>
      <c r="D2584"/>
      <c r="E2584"/>
      <c r="F2584"/>
      <c r="G2584"/>
      <c r="H2584"/>
    </row>
    <row r="2585" spans="1:8" s="3" customFormat="1" x14ac:dyDescent="0.3">
      <c r="A2585"/>
      <c r="B2585" s="37"/>
      <c r="D2585"/>
      <c r="E2585"/>
      <c r="F2585"/>
      <c r="G2585"/>
      <c r="H2585"/>
    </row>
    <row r="2586" spans="1:8" s="3" customFormat="1" x14ac:dyDescent="0.3">
      <c r="A2586"/>
      <c r="B2586" s="37"/>
      <c r="D2586"/>
      <c r="E2586"/>
      <c r="F2586"/>
      <c r="G2586"/>
      <c r="H2586"/>
    </row>
    <row r="2587" spans="1:8" s="3" customFormat="1" x14ac:dyDescent="0.3">
      <c r="A2587"/>
      <c r="B2587" s="37"/>
      <c r="D2587"/>
      <c r="E2587"/>
      <c r="F2587"/>
      <c r="G2587"/>
      <c r="H2587"/>
    </row>
    <row r="2588" spans="1:8" s="3" customFormat="1" x14ac:dyDescent="0.3">
      <c r="A2588"/>
      <c r="B2588" s="37"/>
      <c r="D2588"/>
      <c r="E2588"/>
      <c r="F2588"/>
      <c r="G2588"/>
      <c r="H2588"/>
    </row>
    <row r="2589" spans="1:8" s="3" customFormat="1" x14ac:dyDescent="0.3">
      <c r="A2589"/>
      <c r="B2589" s="37"/>
      <c r="D2589"/>
      <c r="E2589"/>
      <c r="F2589"/>
      <c r="G2589"/>
      <c r="H2589"/>
    </row>
    <row r="2590" spans="1:8" s="3" customFormat="1" x14ac:dyDescent="0.3">
      <c r="A2590"/>
      <c r="B2590" s="37"/>
      <c r="D2590"/>
      <c r="E2590"/>
      <c r="F2590"/>
      <c r="G2590"/>
      <c r="H2590"/>
    </row>
    <row r="2591" spans="1:8" s="3" customFormat="1" x14ac:dyDescent="0.3">
      <c r="A2591"/>
      <c r="B2591" s="37"/>
      <c r="D2591"/>
      <c r="E2591"/>
      <c r="F2591"/>
      <c r="G2591"/>
      <c r="H2591"/>
    </row>
    <row r="2592" spans="1:8" s="3" customFormat="1" x14ac:dyDescent="0.3">
      <c r="A2592"/>
      <c r="B2592" s="37"/>
      <c r="D2592"/>
      <c r="E2592"/>
      <c r="F2592"/>
      <c r="G2592"/>
      <c r="H2592"/>
    </row>
    <row r="2593" spans="1:8" s="3" customFormat="1" x14ac:dyDescent="0.3">
      <c r="A2593"/>
      <c r="B2593" s="37"/>
      <c r="D2593"/>
      <c r="E2593"/>
      <c r="F2593"/>
      <c r="G2593"/>
      <c r="H2593"/>
    </row>
    <row r="2594" spans="1:8" s="3" customFormat="1" x14ac:dyDescent="0.3">
      <c r="A2594"/>
      <c r="B2594" s="37"/>
      <c r="D2594"/>
      <c r="E2594"/>
      <c r="F2594"/>
      <c r="G2594"/>
      <c r="H2594"/>
    </row>
    <row r="2595" spans="1:8" s="3" customFormat="1" x14ac:dyDescent="0.3">
      <c r="A2595"/>
      <c r="B2595" s="37"/>
      <c r="D2595"/>
      <c r="E2595"/>
      <c r="F2595"/>
      <c r="G2595"/>
      <c r="H2595"/>
    </row>
    <row r="2596" spans="1:8" s="3" customFormat="1" x14ac:dyDescent="0.3">
      <c r="A2596"/>
      <c r="B2596" s="37"/>
      <c r="D2596"/>
      <c r="E2596"/>
      <c r="F2596"/>
      <c r="G2596"/>
      <c r="H2596"/>
    </row>
    <row r="2597" spans="1:8" s="3" customFormat="1" x14ac:dyDescent="0.3">
      <c r="A2597"/>
      <c r="B2597" s="37"/>
      <c r="D2597"/>
      <c r="E2597"/>
      <c r="F2597"/>
      <c r="G2597"/>
      <c r="H2597"/>
    </row>
    <row r="2598" spans="1:8" s="3" customFormat="1" x14ac:dyDescent="0.3">
      <c r="A2598"/>
      <c r="B2598" s="37"/>
      <c r="D2598"/>
      <c r="E2598"/>
      <c r="F2598"/>
      <c r="G2598"/>
      <c r="H2598"/>
    </row>
    <row r="2599" spans="1:8" s="3" customFormat="1" x14ac:dyDescent="0.3">
      <c r="A2599"/>
      <c r="B2599" s="37"/>
      <c r="D2599"/>
      <c r="E2599"/>
      <c r="F2599"/>
      <c r="G2599"/>
      <c r="H2599"/>
    </row>
    <row r="2600" spans="1:8" s="3" customFormat="1" x14ac:dyDescent="0.3">
      <c r="A2600"/>
      <c r="B2600" s="37"/>
      <c r="D2600"/>
      <c r="E2600"/>
      <c r="F2600"/>
      <c r="G2600"/>
      <c r="H2600"/>
    </row>
    <row r="2601" spans="1:8" s="3" customFormat="1" x14ac:dyDescent="0.3">
      <c r="A2601"/>
      <c r="B2601" s="37"/>
      <c r="D2601"/>
      <c r="E2601"/>
      <c r="F2601"/>
      <c r="G2601"/>
      <c r="H2601"/>
    </row>
    <row r="2602" spans="1:8" s="3" customFormat="1" x14ac:dyDescent="0.3">
      <c r="A2602"/>
      <c r="B2602" s="37"/>
      <c r="D2602"/>
      <c r="E2602"/>
      <c r="F2602"/>
      <c r="G2602"/>
      <c r="H2602"/>
    </row>
    <row r="2603" spans="1:8" s="3" customFormat="1" x14ac:dyDescent="0.3">
      <c r="A2603"/>
      <c r="B2603" s="37"/>
      <c r="D2603"/>
      <c r="E2603"/>
      <c r="F2603"/>
      <c r="G2603"/>
      <c r="H2603"/>
    </row>
    <row r="2604" spans="1:8" s="3" customFormat="1" x14ac:dyDescent="0.3">
      <c r="A2604"/>
      <c r="B2604" s="37"/>
      <c r="D2604"/>
      <c r="E2604"/>
      <c r="F2604"/>
      <c r="G2604"/>
      <c r="H2604"/>
    </row>
    <row r="2605" spans="1:8" s="3" customFormat="1" x14ac:dyDescent="0.3">
      <c r="A2605"/>
      <c r="B2605" s="37"/>
      <c r="D2605"/>
      <c r="E2605"/>
      <c r="F2605"/>
      <c r="G2605"/>
      <c r="H2605"/>
    </row>
    <row r="2606" spans="1:8" s="3" customFormat="1" x14ac:dyDescent="0.3">
      <c r="A2606"/>
      <c r="B2606" s="37"/>
      <c r="D2606"/>
      <c r="E2606"/>
      <c r="F2606"/>
      <c r="G2606"/>
      <c r="H2606"/>
    </row>
    <row r="2607" spans="1:8" s="3" customFormat="1" x14ac:dyDescent="0.3">
      <c r="A2607"/>
      <c r="B2607" s="37"/>
      <c r="D2607"/>
      <c r="E2607"/>
      <c r="F2607"/>
      <c r="G2607"/>
      <c r="H2607"/>
    </row>
    <row r="2608" spans="1:8" s="3" customFormat="1" x14ac:dyDescent="0.3">
      <c r="A2608"/>
      <c r="B2608" s="37"/>
      <c r="D2608"/>
      <c r="E2608"/>
      <c r="F2608"/>
      <c r="G2608"/>
      <c r="H2608"/>
    </row>
    <row r="2609" spans="1:8" s="3" customFormat="1" x14ac:dyDescent="0.3">
      <c r="A2609"/>
      <c r="B2609" s="37"/>
      <c r="D2609"/>
      <c r="E2609"/>
      <c r="F2609"/>
      <c r="G2609"/>
      <c r="H2609"/>
    </row>
    <row r="2610" spans="1:8" s="3" customFormat="1" x14ac:dyDescent="0.3">
      <c r="A2610"/>
      <c r="B2610" s="37"/>
      <c r="D2610"/>
      <c r="E2610"/>
      <c r="F2610"/>
      <c r="G2610"/>
      <c r="H2610"/>
    </row>
    <row r="2611" spans="1:8" s="3" customFormat="1" x14ac:dyDescent="0.3">
      <c r="A2611"/>
      <c r="B2611" s="37"/>
      <c r="D2611"/>
      <c r="E2611"/>
      <c r="F2611"/>
      <c r="G2611"/>
      <c r="H2611"/>
    </row>
    <row r="2612" spans="1:8" s="3" customFormat="1" x14ac:dyDescent="0.3">
      <c r="A2612"/>
      <c r="B2612" s="37"/>
      <c r="D2612"/>
      <c r="E2612"/>
      <c r="F2612"/>
      <c r="G2612"/>
      <c r="H2612"/>
    </row>
    <row r="2613" spans="1:8" s="3" customFormat="1" x14ac:dyDescent="0.3">
      <c r="A2613"/>
      <c r="B2613" s="37"/>
      <c r="D2613"/>
      <c r="E2613"/>
      <c r="F2613"/>
      <c r="G2613"/>
      <c r="H2613"/>
    </row>
    <row r="2614" spans="1:8" s="3" customFormat="1" x14ac:dyDescent="0.3">
      <c r="A2614"/>
      <c r="B2614" s="37"/>
      <c r="D2614"/>
      <c r="E2614"/>
      <c r="F2614"/>
      <c r="G2614"/>
      <c r="H2614"/>
    </row>
    <row r="2615" spans="1:8" s="3" customFormat="1" x14ac:dyDescent="0.3">
      <c r="A2615"/>
      <c r="B2615" s="37"/>
      <c r="D2615"/>
      <c r="E2615"/>
      <c r="F2615"/>
      <c r="G2615"/>
      <c r="H2615"/>
    </row>
    <row r="2616" spans="1:8" s="3" customFormat="1" x14ac:dyDescent="0.3">
      <c r="A2616"/>
      <c r="B2616" s="37"/>
      <c r="D2616"/>
      <c r="E2616"/>
      <c r="F2616"/>
      <c r="G2616"/>
      <c r="H2616"/>
    </row>
    <row r="2617" spans="1:8" s="3" customFormat="1" x14ac:dyDescent="0.3">
      <c r="A2617"/>
      <c r="B2617" s="37"/>
      <c r="D2617"/>
      <c r="E2617"/>
      <c r="F2617"/>
      <c r="G2617"/>
      <c r="H2617"/>
    </row>
    <row r="2618" spans="1:8" s="3" customFormat="1" x14ac:dyDescent="0.3">
      <c r="A2618"/>
      <c r="B2618" s="37"/>
      <c r="D2618"/>
      <c r="E2618"/>
      <c r="F2618"/>
      <c r="G2618"/>
      <c r="H2618"/>
    </row>
    <row r="2619" spans="1:8" s="3" customFormat="1" x14ac:dyDescent="0.3">
      <c r="A2619"/>
      <c r="B2619" s="37"/>
      <c r="D2619"/>
      <c r="E2619"/>
      <c r="F2619"/>
      <c r="G2619"/>
      <c r="H2619"/>
    </row>
    <row r="2620" spans="1:8" s="3" customFormat="1" x14ac:dyDescent="0.3">
      <c r="A2620"/>
      <c r="B2620" s="37"/>
      <c r="D2620"/>
      <c r="E2620"/>
      <c r="F2620"/>
      <c r="G2620"/>
      <c r="H2620"/>
    </row>
    <row r="2621" spans="1:8" s="3" customFormat="1" x14ac:dyDescent="0.3">
      <c r="A2621"/>
      <c r="B2621" s="37"/>
      <c r="D2621"/>
      <c r="E2621"/>
      <c r="F2621"/>
      <c r="G2621"/>
      <c r="H2621"/>
    </row>
    <row r="2622" spans="1:8" s="3" customFormat="1" x14ac:dyDescent="0.3">
      <c r="A2622"/>
      <c r="B2622" s="37"/>
      <c r="D2622"/>
      <c r="E2622"/>
      <c r="F2622"/>
      <c r="G2622"/>
      <c r="H2622"/>
    </row>
    <row r="2623" spans="1:8" s="3" customFormat="1" x14ac:dyDescent="0.3">
      <c r="A2623"/>
      <c r="B2623" s="37"/>
      <c r="D2623"/>
      <c r="E2623"/>
      <c r="F2623"/>
      <c r="G2623"/>
      <c r="H2623"/>
    </row>
    <row r="2624" spans="1:8" s="3" customFormat="1" x14ac:dyDescent="0.3">
      <c r="A2624"/>
      <c r="B2624" s="37"/>
      <c r="D2624"/>
      <c r="E2624"/>
      <c r="F2624"/>
      <c r="G2624"/>
      <c r="H2624"/>
    </row>
    <row r="2625" spans="1:8" s="3" customFormat="1" x14ac:dyDescent="0.3">
      <c r="A2625"/>
      <c r="B2625" s="37"/>
      <c r="D2625"/>
      <c r="E2625"/>
      <c r="F2625"/>
      <c r="G2625"/>
      <c r="H2625"/>
    </row>
    <row r="2626" spans="1:8" s="3" customFormat="1" x14ac:dyDescent="0.3">
      <c r="A2626"/>
      <c r="B2626" s="37"/>
      <c r="D2626"/>
      <c r="E2626"/>
      <c r="F2626"/>
      <c r="G2626"/>
      <c r="H2626"/>
    </row>
    <row r="2627" spans="1:8" s="3" customFormat="1" x14ac:dyDescent="0.3">
      <c r="A2627"/>
      <c r="B2627" s="37"/>
      <c r="D2627"/>
      <c r="E2627"/>
      <c r="F2627"/>
      <c r="G2627"/>
      <c r="H2627"/>
    </row>
    <row r="2628" spans="1:8" s="3" customFormat="1" x14ac:dyDescent="0.3">
      <c r="A2628"/>
      <c r="B2628" s="37"/>
      <c r="D2628"/>
      <c r="E2628"/>
      <c r="F2628"/>
      <c r="G2628"/>
      <c r="H2628"/>
    </row>
    <row r="2629" spans="1:8" s="3" customFormat="1" x14ac:dyDescent="0.3">
      <c r="A2629"/>
      <c r="B2629" s="37"/>
      <c r="D2629"/>
      <c r="E2629"/>
      <c r="F2629"/>
      <c r="G2629"/>
      <c r="H2629"/>
    </row>
    <row r="2630" spans="1:8" s="3" customFormat="1" x14ac:dyDescent="0.3">
      <c r="A2630"/>
      <c r="B2630" s="37"/>
      <c r="D2630"/>
      <c r="E2630"/>
      <c r="F2630"/>
      <c r="G2630"/>
      <c r="H2630"/>
    </row>
    <row r="2631" spans="1:8" s="3" customFormat="1" x14ac:dyDescent="0.3">
      <c r="A2631"/>
      <c r="B2631" s="37"/>
      <c r="D2631"/>
      <c r="E2631"/>
      <c r="F2631"/>
      <c r="G2631"/>
      <c r="H2631"/>
    </row>
    <row r="2632" spans="1:8" s="3" customFormat="1" x14ac:dyDescent="0.3">
      <c r="A2632"/>
      <c r="B2632" s="37"/>
      <c r="D2632"/>
      <c r="E2632"/>
      <c r="F2632"/>
      <c r="G2632"/>
      <c r="H2632"/>
    </row>
    <row r="2633" spans="1:8" s="3" customFormat="1" x14ac:dyDescent="0.3">
      <c r="A2633"/>
      <c r="B2633" s="37"/>
      <c r="D2633"/>
      <c r="E2633"/>
      <c r="F2633"/>
      <c r="G2633"/>
      <c r="H2633"/>
    </row>
    <row r="2634" spans="1:8" s="3" customFormat="1" x14ac:dyDescent="0.3">
      <c r="A2634"/>
      <c r="B2634" s="37"/>
      <c r="D2634"/>
      <c r="E2634"/>
      <c r="F2634"/>
      <c r="G2634"/>
      <c r="H2634"/>
    </row>
    <row r="2635" spans="1:8" s="3" customFormat="1" x14ac:dyDescent="0.3">
      <c r="A2635"/>
      <c r="B2635" s="37"/>
      <c r="D2635"/>
      <c r="E2635"/>
      <c r="F2635"/>
      <c r="G2635"/>
      <c r="H2635"/>
    </row>
    <row r="2636" spans="1:8" s="3" customFormat="1" x14ac:dyDescent="0.3">
      <c r="A2636"/>
      <c r="B2636" s="37"/>
      <c r="D2636"/>
      <c r="E2636"/>
      <c r="F2636"/>
      <c r="G2636"/>
      <c r="H2636"/>
    </row>
    <row r="2637" spans="1:8" s="3" customFormat="1" x14ac:dyDescent="0.3">
      <c r="A2637"/>
      <c r="B2637" s="37"/>
      <c r="D2637"/>
      <c r="E2637"/>
      <c r="F2637"/>
      <c r="G2637"/>
      <c r="H2637"/>
    </row>
    <row r="2638" spans="1:8" s="3" customFormat="1" x14ac:dyDescent="0.3">
      <c r="A2638"/>
      <c r="B2638" s="37"/>
      <c r="D2638"/>
      <c r="E2638"/>
      <c r="F2638"/>
      <c r="G2638"/>
      <c r="H2638"/>
    </row>
    <row r="2639" spans="1:8" s="3" customFormat="1" x14ac:dyDescent="0.3">
      <c r="A2639"/>
      <c r="B2639" s="37"/>
      <c r="D2639"/>
      <c r="E2639"/>
      <c r="F2639"/>
      <c r="G2639"/>
      <c r="H2639"/>
    </row>
    <row r="2640" spans="1:8" s="3" customFormat="1" x14ac:dyDescent="0.3">
      <c r="A2640"/>
      <c r="B2640" s="37"/>
      <c r="D2640"/>
      <c r="E2640"/>
      <c r="F2640"/>
      <c r="G2640"/>
      <c r="H2640"/>
    </row>
    <row r="2641" spans="1:8" s="3" customFormat="1" x14ac:dyDescent="0.3">
      <c r="A2641"/>
      <c r="B2641" s="37"/>
      <c r="D2641"/>
      <c r="E2641"/>
      <c r="F2641"/>
      <c r="G2641"/>
      <c r="H2641"/>
    </row>
    <row r="2642" spans="1:8" s="3" customFormat="1" x14ac:dyDescent="0.3">
      <c r="A2642"/>
      <c r="B2642" s="37"/>
      <c r="D2642"/>
      <c r="E2642"/>
      <c r="F2642"/>
      <c r="G2642"/>
      <c r="H2642"/>
    </row>
    <row r="2643" spans="1:8" s="3" customFormat="1" x14ac:dyDescent="0.3">
      <c r="A2643"/>
      <c r="B2643" s="37"/>
      <c r="D2643"/>
      <c r="E2643"/>
      <c r="F2643"/>
      <c r="G2643"/>
      <c r="H2643"/>
    </row>
    <row r="2644" spans="1:8" s="3" customFormat="1" x14ac:dyDescent="0.3">
      <c r="A2644"/>
      <c r="B2644" s="37"/>
      <c r="D2644"/>
      <c r="E2644"/>
      <c r="F2644"/>
      <c r="G2644"/>
      <c r="H2644"/>
    </row>
    <row r="2645" spans="1:8" s="3" customFormat="1" x14ac:dyDescent="0.3">
      <c r="A2645"/>
      <c r="B2645" s="37"/>
      <c r="D2645"/>
      <c r="E2645"/>
      <c r="F2645"/>
      <c r="G2645"/>
      <c r="H2645"/>
    </row>
    <row r="2646" spans="1:8" s="3" customFormat="1" x14ac:dyDescent="0.3">
      <c r="A2646"/>
      <c r="B2646" s="37"/>
      <c r="D2646"/>
      <c r="E2646"/>
      <c r="F2646"/>
      <c r="G2646"/>
      <c r="H2646"/>
    </row>
    <row r="2647" spans="1:8" s="3" customFormat="1" x14ac:dyDescent="0.3">
      <c r="A2647"/>
      <c r="B2647" s="37"/>
      <c r="D2647"/>
      <c r="E2647"/>
      <c r="F2647"/>
      <c r="G2647"/>
      <c r="H2647"/>
    </row>
    <row r="2648" spans="1:8" s="3" customFormat="1" x14ac:dyDescent="0.3">
      <c r="A2648"/>
      <c r="B2648" s="37"/>
      <c r="D2648"/>
      <c r="E2648"/>
      <c r="F2648"/>
      <c r="G2648"/>
      <c r="H2648"/>
    </row>
    <row r="2649" spans="1:8" s="3" customFormat="1" x14ac:dyDescent="0.3">
      <c r="A2649"/>
      <c r="B2649" s="37"/>
      <c r="D2649"/>
      <c r="E2649"/>
      <c r="F2649"/>
      <c r="G2649"/>
      <c r="H2649"/>
    </row>
    <row r="2650" spans="1:8" s="3" customFormat="1" x14ac:dyDescent="0.3">
      <c r="A2650"/>
      <c r="B2650" s="37"/>
      <c r="D2650"/>
      <c r="E2650"/>
      <c r="F2650"/>
      <c r="G2650"/>
      <c r="H2650"/>
    </row>
    <row r="2651" spans="1:8" s="3" customFormat="1" x14ac:dyDescent="0.3">
      <c r="A2651"/>
      <c r="B2651" s="37"/>
      <c r="D2651"/>
      <c r="E2651"/>
      <c r="F2651"/>
      <c r="G2651"/>
      <c r="H2651"/>
    </row>
    <row r="2652" spans="1:8" s="3" customFormat="1" x14ac:dyDescent="0.3">
      <c r="A2652"/>
      <c r="B2652" s="37"/>
      <c r="D2652"/>
      <c r="E2652"/>
      <c r="F2652"/>
      <c r="G2652"/>
      <c r="H2652"/>
    </row>
    <row r="2653" spans="1:8" s="3" customFormat="1" x14ac:dyDescent="0.3">
      <c r="A2653"/>
      <c r="B2653" s="37"/>
      <c r="D2653"/>
      <c r="E2653"/>
      <c r="F2653"/>
      <c r="G2653"/>
      <c r="H2653"/>
    </row>
    <row r="2654" spans="1:8" s="3" customFormat="1" x14ac:dyDescent="0.3">
      <c r="A2654"/>
      <c r="B2654" s="37"/>
      <c r="D2654"/>
      <c r="E2654"/>
      <c r="F2654"/>
      <c r="G2654"/>
      <c r="H2654"/>
    </row>
    <row r="2655" spans="1:8" s="3" customFormat="1" x14ac:dyDescent="0.3">
      <c r="A2655"/>
      <c r="B2655" s="37"/>
      <c r="D2655"/>
      <c r="E2655"/>
      <c r="F2655"/>
      <c r="G2655"/>
      <c r="H2655"/>
    </row>
    <row r="2656" spans="1:8" s="3" customFormat="1" x14ac:dyDescent="0.3">
      <c r="A2656"/>
      <c r="B2656" s="37"/>
      <c r="D2656"/>
      <c r="E2656"/>
      <c r="F2656"/>
      <c r="G2656"/>
      <c r="H2656"/>
    </row>
    <row r="2657" spans="1:8" s="3" customFormat="1" x14ac:dyDescent="0.3">
      <c r="A2657"/>
      <c r="B2657" s="37"/>
      <c r="D2657"/>
      <c r="E2657"/>
      <c r="F2657"/>
      <c r="G2657"/>
      <c r="H2657"/>
    </row>
    <row r="2658" spans="1:8" s="3" customFormat="1" x14ac:dyDescent="0.3">
      <c r="A2658"/>
      <c r="B2658" s="37"/>
      <c r="D2658"/>
      <c r="E2658"/>
      <c r="F2658"/>
      <c r="G2658"/>
      <c r="H2658"/>
    </row>
    <row r="2659" spans="1:8" s="3" customFormat="1" x14ac:dyDescent="0.3">
      <c r="A2659"/>
      <c r="B2659" s="37"/>
      <c r="D2659"/>
      <c r="E2659"/>
      <c r="F2659"/>
      <c r="G2659"/>
      <c r="H2659"/>
    </row>
    <row r="2660" spans="1:8" s="3" customFormat="1" x14ac:dyDescent="0.3">
      <c r="A2660"/>
      <c r="B2660" s="37"/>
      <c r="D2660"/>
      <c r="E2660"/>
      <c r="F2660"/>
      <c r="G2660"/>
      <c r="H2660"/>
    </row>
    <row r="2661" spans="1:8" s="3" customFormat="1" x14ac:dyDescent="0.3">
      <c r="A2661"/>
      <c r="B2661" s="37"/>
      <c r="D2661"/>
      <c r="E2661"/>
      <c r="F2661"/>
      <c r="G2661"/>
      <c r="H2661"/>
    </row>
    <row r="2662" spans="1:8" s="3" customFormat="1" x14ac:dyDescent="0.3">
      <c r="A2662"/>
      <c r="B2662" s="37"/>
      <c r="D2662"/>
      <c r="E2662"/>
      <c r="F2662"/>
      <c r="G2662"/>
      <c r="H2662"/>
    </row>
    <row r="2663" spans="1:8" s="3" customFormat="1" x14ac:dyDescent="0.3">
      <c r="A2663"/>
      <c r="B2663" s="37"/>
      <c r="D2663"/>
      <c r="E2663"/>
      <c r="F2663"/>
      <c r="G2663"/>
      <c r="H2663"/>
    </row>
    <row r="2664" spans="1:8" s="3" customFormat="1" x14ac:dyDescent="0.3">
      <c r="A2664"/>
      <c r="B2664" s="37"/>
      <c r="D2664"/>
      <c r="E2664"/>
      <c r="F2664"/>
      <c r="G2664"/>
      <c r="H2664"/>
    </row>
    <row r="2665" spans="1:8" s="3" customFormat="1" x14ac:dyDescent="0.3">
      <c r="A2665"/>
      <c r="B2665" s="37"/>
      <c r="D2665"/>
      <c r="E2665"/>
      <c r="F2665"/>
      <c r="G2665"/>
      <c r="H2665"/>
    </row>
    <row r="2666" spans="1:8" s="3" customFormat="1" x14ac:dyDescent="0.3">
      <c r="A2666"/>
      <c r="B2666" s="37"/>
      <c r="D2666"/>
      <c r="E2666"/>
      <c r="F2666"/>
      <c r="G2666"/>
      <c r="H2666"/>
    </row>
    <row r="2667" spans="1:8" s="3" customFormat="1" x14ac:dyDescent="0.3">
      <c r="A2667"/>
      <c r="B2667" s="37"/>
      <c r="D2667"/>
      <c r="E2667"/>
      <c r="F2667"/>
      <c r="G2667"/>
      <c r="H2667"/>
    </row>
    <row r="2668" spans="1:8" s="3" customFormat="1" x14ac:dyDescent="0.3">
      <c r="A2668"/>
      <c r="B2668" s="37"/>
      <c r="D2668"/>
      <c r="E2668"/>
      <c r="F2668"/>
      <c r="G2668"/>
      <c r="H2668"/>
    </row>
    <row r="2669" spans="1:8" s="3" customFormat="1" x14ac:dyDescent="0.3">
      <c r="A2669"/>
      <c r="B2669" s="37"/>
      <c r="D2669"/>
      <c r="E2669"/>
      <c r="F2669"/>
      <c r="G2669"/>
      <c r="H2669"/>
    </row>
    <row r="2670" spans="1:8" s="3" customFormat="1" x14ac:dyDescent="0.3">
      <c r="A2670"/>
      <c r="B2670" s="37"/>
      <c r="D2670"/>
      <c r="E2670"/>
      <c r="F2670"/>
      <c r="G2670"/>
      <c r="H2670"/>
    </row>
    <row r="2671" spans="1:8" s="3" customFormat="1" x14ac:dyDescent="0.3">
      <c r="A2671"/>
      <c r="B2671" s="37"/>
      <c r="D2671"/>
      <c r="E2671"/>
      <c r="F2671"/>
      <c r="G2671"/>
      <c r="H2671"/>
    </row>
    <row r="2672" spans="1:8" s="3" customFormat="1" x14ac:dyDescent="0.3">
      <c r="A2672"/>
      <c r="B2672" s="37"/>
      <c r="D2672"/>
      <c r="E2672"/>
      <c r="F2672"/>
      <c r="G2672"/>
      <c r="H2672"/>
    </row>
    <row r="2673" spans="1:8" s="3" customFormat="1" x14ac:dyDescent="0.3">
      <c r="A2673"/>
      <c r="B2673" s="37"/>
      <c r="D2673"/>
      <c r="E2673"/>
      <c r="F2673"/>
      <c r="G2673"/>
      <c r="H2673"/>
    </row>
    <row r="2674" spans="1:8" s="3" customFormat="1" x14ac:dyDescent="0.3">
      <c r="A2674"/>
      <c r="B2674" s="37"/>
      <c r="D2674"/>
      <c r="E2674"/>
      <c r="F2674"/>
      <c r="G2674"/>
      <c r="H2674"/>
    </row>
    <row r="2675" spans="1:8" s="3" customFormat="1" x14ac:dyDescent="0.3">
      <c r="A2675"/>
      <c r="B2675" s="37"/>
      <c r="D2675"/>
      <c r="E2675"/>
      <c r="F2675"/>
      <c r="G2675"/>
      <c r="H2675"/>
    </row>
    <row r="2676" spans="1:8" s="3" customFormat="1" x14ac:dyDescent="0.3">
      <c r="A2676"/>
      <c r="B2676" s="37"/>
      <c r="D2676"/>
      <c r="E2676"/>
      <c r="F2676"/>
      <c r="G2676"/>
      <c r="H2676"/>
    </row>
    <row r="2677" spans="1:8" s="3" customFormat="1" x14ac:dyDescent="0.3">
      <c r="A2677"/>
      <c r="B2677" s="37"/>
      <c r="D2677"/>
      <c r="E2677"/>
      <c r="F2677"/>
      <c r="G2677"/>
      <c r="H2677"/>
    </row>
    <row r="2678" spans="1:8" s="3" customFormat="1" x14ac:dyDescent="0.3">
      <c r="A2678"/>
      <c r="B2678" s="37"/>
      <c r="D2678"/>
      <c r="E2678"/>
      <c r="F2678"/>
      <c r="G2678"/>
      <c r="H2678"/>
    </row>
    <row r="2679" spans="1:8" s="3" customFormat="1" x14ac:dyDescent="0.3">
      <c r="A2679"/>
      <c r="B2679" s="37"/>
      <c r="D2679"/>
      <c r="E2679"/>
      <c r="F2679"/>
      <c r="G2679"/>
      <c r="H2679"/>
    </row>
    <row r="2680" spans="1:8" s="3" customFormat="1" x14ac:dyDescent="0.3">
      <c r="A2680"/>
      <c r="B2680" s="37"/>
      <c r="D2680"/>
      <c r="E2680"/>
      <c r="F2680"/>
      <c r="G2680"/>
      <c r="H2680"/>
    </row>
    <row r="2681" spans="1:8" s="3" customFormat="1" x14ac:dyDescent="0.3">
      <c r="A2681"/>
      <c r="B2681" s="37"/>
      <c r="D2681"/>
      <c r="E2681"/>
      <c r="F2681"/>
      <c r="G2681"/>
      <c r="H2681"/>
    </row>
    <row r="2682" spans="1:8" s="3" customFormat="1" x14ac:dyDescent="0.3">
      <c r="A2682"/>
      <c r="B2682" s="37"/>
      <c r="D2682"/>
      <c r="E2682"/>
      <c r="F2682"/>
      <c r="G2682"/>
      <c r="H2682"/>
    </row>
    <row r="2683" spans="1:8" s="3" customFormat="1" x14ac:dyDescent="0.3">
      <c r="A2683"/>
      <c r="B2683" s="37"/>
      <c r="D2683"/>
      <c r="E2683"/>
      <c r="F2683"/>
      <c r="G2683"/>
      <c r="H2683"/>
    </row>
    <row r="2684" spans="1:8" s="3" customFormat="1" x14ac:dyDescent="0.3">
      <c r="A2684"/>
      <c r="B2684" s="37"/>
      <c r="D2684"/>
      <c r="E2684"/>
      <c r="F2684"/>
      <c r="G2684"/>
      <c r="H2684"/>
    </row>
    <row r="2685" spans="1:8" s="3" customFormat="1" x14ac:dyDescent="0.3">
      <c r="A2685"/>
      <c r="B2685" s="37"/>
      <c r="D2685"/>
      <c r="E2685"/>
      <c r="F2685"/>
      <c r="G2685"/>
      <c r="H2685"/>
    </row>
    <row r="2686" spans="1:8" s="3" customFormat="1" x14ac:dyDescent="0.3">
      <c r="A2686"/>
      <c r="B2686" s="37"/>
      <c r="D2686"/>
      <c r="E2686"/>
      <c r="F2686"/>
      <c r="G2686"/>
      <c r="H2686"/>
    </row>
    <row r="2687" spans="1:8" s="3" customFormat="1" x14ac:dyDescent="0.3">
      <c r="A2687"/>
      <c r="B2687" s="37"/>
      <c r="D2687"/>
      <c r="E2687"/>
      <c r="F2687"/>
      <c r="G2687"/>
      <c r="H2687"/>
    </row>
    <row r="2688" spans="1:8" s="3" customFormat="1" x14ac:dyDescent="0.3">
      <c r="A2688"/>
      <c r="B2688" s="37"/>
      <c r="D2688"/>
      <c r="E2688"/>
      <c r="F2688"/>
      <c r="G2688"/>
      <c r="H2688"/>
    </row>
    <row r="2689" spans="1:8" s="3" customFormat="1" x14ac:dyDescent="0.3">
      <c r="A2689"/>
      <c r="B2689" s="37"/>
      <c r="D2689"/>
      <c r="E2689"/>
      <c r="F2689"/>
      <c r="G2689"/>
      <c r="H2689"/>
    </row>
    <row r="2690" spans="1:8" s="3" customFormat="1" x14ac:dyDescent="0.3">
      <c r="A2690"/>
      <c r="B2690" s="37"/>
      <c r="D2690"/>
      <c r="E2690"/>
      <c r="F2690"/>
      <c r="G2690"/>
      <c r="H2690"/>
    </row>
    <row r="2691" spans="1:8" s="3" customFormat="1" x14ac:dyDescent="0.3">
      <c r="A2691"/>
      <c r="B2691" s="37"/>
      <c r="D2691"/>
      <c r="E2691"/>
      <c r="F2691"/>
      <c r="G2691"/>
      <c r="H2691"/>
    </row>
    <row r="2692" spans="1:8" s="3" customFormat="1" x14ac:dyDescent="0.3">
      <c r="A2692"/>
      <c r="B2692" s="37"/>
      <c r="D2692"/>
      <c r="E2692"/>
      <c r="F2692"/>
      <c r="G2692"/>
      <c r="H2692"/>
    </row>
    <row r="2693" spans="1:8" s="3" customFormat="1" x14ac:dyDescent="0.3">
      <c r="A2693"/>
      <c r="B2693" s="37"/>
      <c r="D2693"/>
      <c r="E2693"/>
      <c r="F2693"/>
      <c r="G2693"/>
      <c r="H2693"/>
    </row>
    <row r="2694" spans="1:8" s="3" customFormat="1" x14ac:dyDescent="0.3">
      <c r="A2694"/>
      <c r="B2694" s="37"/>
      <c r="D2694"/>
      <c r="E2694"/>
      <c r="F2694"/>
      <c r="G2694"/>
      <c r="H2694"/>
    </row>
    <row r="2695" spans="1:8" s="3" customFormat="1" x14ac:dyDescent="0.3">
      <c r="A2695"/>
      <c r="B2695" s="37"/>
      <c r="D2695"/>
      <c r="E2695"/>
      <c r="F2695"/>
      <c r="G2695"/>
      <c r="H2695"/>
    </row>
    <row r="2696" spans="1:8" s="3" customFormat="1" x14ac:dyDescent="0.3">
      <c r="A2696"/>
      <c r="B2696" s="37"/>
      <c r="D2696"/>
      <c r="E2696"/>
      <c r="F2696"/>
      <c r="G2696"/>
      <c r="H2696"/>
    </row>
    <row r="2697" spans="1:8" s="3" customFormat="1" x14ac:dyDescent="0.3">
      <c r="A2697"/>
      <c r="B2697" s="37"/>
      <c r="D2697"/>
      <c r="E2697"/>
      <c r="F2697"/>
      <c r="G2697"/>
      <c r="H2697"/>
    </row>
    <row r="2698" spans="1:8" s="3" customFormat="1" x14ac:dyDescent="0.3">
      <c r="A2698"/>
      <c r="B2698" s="37"/>
      <c r="D2698"/>
      <c r="E2698"/>
      <c r="F2698"/>
      <c r="G2698"/>
      <c r="H2698"/>
    </row>
    <row r="2699" spans="1:8" s="3" customFormat="1" x14ac:dyDescent="0.3">
      <c r="A2699"/>
      <c r="B2699" s="37"/>
      <c r="D2699"/>
      <c r="E2699"/>
      <c r="F2699"/>
      <c r="G2699"/>
      <c r="H2699"/>
    </row>
    <row r="2700" spans="1:8" s="3" customFormat="1" x14ac:dyDescent="0.3">
      <c r="A2700"/>
      <c r="B2700" s="37"/>
      <c r="D2700"/>
      <c r="E2700"/>
      <c r="F2700"/>
      <c r="G2700"/>
      <c r="H2700"/>
    </row>
    <row r="2701" spans="1:8" s="3" customFormat="1" x14ac:dyDescent="0.3">
      <c r="A2701"/>
      <c r="B2701" s="37"/>
      <c r="D2701"/>
      <c r="E2701"/>
      <c r="F2701"/>
      <c r="G2701"/>
      <c r="H2701"/>
    </row>
    <row r="2702" spans="1:8" s="3" customFormat="1" x14ac:dyDescent="0.3">
      <c r="A2702"/>
      <c r="B2702" s="37"/>
      <c r="D2702"/>
      <c r="E2702"/>
      <c r="F2702"/>
      <c r="G2702"/>
      <c r="H2702"/>
    </row>
    <row r="2703" spans="1:8" s="3" customFormat="1" x14ac:dyDescent="0.3">
      <c r="A2703"/>
      <c r="B2703" s="37"/>
      <c r="D2703"/>
      <c r="E2703"/>
      <c r="F2703"/>
      <c r="G2703"/>
      <c r="H2703"/>
    </row>
    <row r="2704" spans="1:8" s="3" customFormat="1" x14ac:dyDescent="0.3">
      <c r="A2704"/>
      <c r="B2704" s="37"/>
      <c r="D2704"/>
      <c r="E2704"/>
      <c r="F2704"/>
      <c r="G2704"/>
      <c r="H2704"/>
    </row>
    <row r="2705" spans="1:8" s="3" customFormat="1" x14ac:dyDescent="0.3">
      <c r="A2705"/>
      <c r="B2705" s="37"/>
      <c r="D2705"/>
      <c r="E2705"/>
      <c r="F2705"/>
      <c r="G2705"/>
      <c r="H2705"/>
    </row>
    <row r="2706" spans="1:8" s="3" customFormat="1" x14ac:dyDescent="0.3">
      <c r="A2706"/>
      <c r="B2706" s="37"/>
      <c r="D2706"/>
      <c r="E2706"/>
      <c r="F2706"/>
      <c r="G2706"/>
      <c r="H2706"/>
    </row>
    <row r="2707" spans="1:8" s="3" customFormat="1" x14ac:dyDescent="0.3">
      <c r="A2707"/>
      <c r="B2707" s="37"/>
      <c r="D2707"/>
      <c r="E2707"/>
      <c r="F2707"/>
      <c r="G2707"/>
      <c r="H2707"/>
    </row>
    <row r="2708" spans="1:8" s="3" customFormat="1" x14ac:dyDescent="0.3">
      <c r="A2708"/>
      <c r="B2708" s="37"/>
      <c r="D2708"/>
      <c r="E2708"/>
      <c r="F2708"/>
      <c r="G2708"/>
      <c r="H2708"/>
    </row>
    <row r="2709" spans="1:8" s="3" customFormat="1" x14ac:dyDescent="0.3">
      <c r="A2709"/>
      <c r="B2709" s="37"/>
      <c r="D2709"/>
      <c r="E2709"/>
      <c r="F2709"/>
      <c r="G2709"/>
      <c r="H2709"/>
    </row>
    <row r="2710" spans="1:8" s="3" customFormat="1" x14ac:dyDescent="0.3">
      <c r="A2710"/>
      <c r="B2710" s="37"/>
      <c r="D2710"/>
      <c r="E2710"/>
      <c r="F2710"/>
      <c r="G2710"/>
      <c r="H2710"/>
    </row>
    <row r="2711" spans="1:8" s="3" customFormat="1" x14ac:dyDescent="0.3">
      <c r="A2711"/>
      <c r="B2711" s="37"/>
      <c r="D2711"/>
      <c r="E2711"/>
      <c r="F2711"/>
      <c r="G2711"/>
      <c r="H2711"/>
    </row>
    <row r="2712" spans="1:8" s="3" customFormat="1" x14ac:dyDescent="0.3">
      <c r="A2712"/>
      <c r="B2712" s="37"/>
      <c r="D2712"/>
      <c r="E2712"/>
      <c r="F2712"/>
      <c r="G2712"/>
      <c r="H2712"/>
    </row>
    <row r="2713" spans="1:8" s="3" customFormat="1" x14ac:dyDescent="0.3">
      <c r="A2713"/>
      <c r="B2713" s="37"/>
      <c r="D2713"/>
      <c r="E2713"/>
      <c r="F2713"/>
      <c r="G2713"/>
      <c r="H2713"/>
    </row>
    <row r="2714" spans="1:8" s="3" customFormat="1" x14ac:dyDescent="0.3">
      <c r="A2714"/>
      <c r="B2714" s="37"/>
      <c r="D2714"/>
      <c r="E2714"/>
      <c r="F2714"/>
      <c r="G2714"/>
      <c r="H2714"/>
    </row>
    <row r="2715" spans="1:8" s="3" customFormat="1" x14ac:dyDescent="0.3">
      <c r="A2715"/>
      <c r="B2715" s="37"/>
      <c r="D2715"/>
      <c r="E2715"/>
      <c r="F2715"/>
      <c r="G2715"/>
      <c r="H2715"/>
    </row>
    <row r="2716" spans="1:8" s="3" customFormat="1" x14ac:dyDescent="0.3">
      <c r="A2716"/>
      <c r="B2716" s="37"/>
      <c r="D2716"/>
      <c r="E2716"/>
      <c r="F2716"/>
      <c r="G2716"/>
      <c r="H2716"/>
    </row>
    <row r="2717" spans="1:8" s="3" customFormat="1" x14ac:dyDescent="0.3">
      <c r="A2717"/>
      <c r="B2717" s="37"/>
      <c r="D2717"/>
      <c r="E2717"/>
      <c r="F2717"/>
      <c r="G2717"/>
      <c r="H2717"/>
    </row>
    <row r="2718" spans="1:8" s="3" customFormat="1" x14ac:dyDescent="0.3">
      <c r="A2718"/>
      <c r="B2718" s="37"/>
      <c r="D2718"/>
      <c r="E2718"/>
      <c r="F2718"/>
      <c r="G2718"/>
      <c r="H2718"/>
    </row>
    <row r="2719" spans="1:8" s="3" customFormat="1" x14ac:dyDescent="0.3">
      <c r="A2719"/>
      <c r="B2719" s="37"/>
      <c r="D2719"/>
      <c r="E2719"/>
      <c r="F2719"/>
      <c r="G2719"/>
      <c r="H2719"/>
    </row>
    <row r="2720" spans="1:8" s="3" customFormat="1" x14ac:dyDescent="0.3">
      <c r="A2720"/>
      <c r="B2720" s="37"/>
      <c r="D2720"/>
      <c r="E2720"/>
      <c r="F2720"/>
      <c r="G2720"/>
      <c r="H2720"/>
    </row>
    <row r="2721" spans="1:8" s="3" customFormat="1" x14ac:dyDescent="0.3">
      <c r="A2721"/>
      <c r="B2721" s="37"/>
      <c r="D2721"/>
      <c r="E2721"/>
      <c r="F2721"/>
      <c r="G2721"/>
      <c r="H2721"/>
    </row>
    <row r="2722" spans="1:8" s="3" customFormat="1" x14ac:dyDescent="0.3">
      <c r="A2722"/>
      <c r="B2722" s="37"/>
      <c r="D2722"/>
      <c r="E2722"/>
      <c r="F2722"/>
      <c r="G2722"/>
      <c r="H2722"/>
    </row>
    <row r="2723" spans="1:8" s="3" customFormat="1" x14ac:dyDescent="0.3">
      <c r="A2723"/>
      <c r="B2723" s="37"/>
      <c r="D2723"/>
      <c r="E2723"/>
      <c r="F2723"/>
      <c r="G2723"/>
      <c r="H2723"/>
    </row>
    <row r="2724" spans="1:8" s="3" customFormat="1" x14ac:dyDescent="0.3">
      <c r="A2724"/>
      <c r="B2724" s="37"/>
      <c r="D2724"/>
      <c r="E2724"/>
      <c r="F2724"/>
      <c r="G2724"/>
      <c r="H2724"/>
    </row>
    <row r="2725" spans="1:8" s="3" customFormat="1" x14ac:dyDescent="0.3">
      <c r="A2725"/>
      <c r="B2725" s="37"/>
      <c r="D2725"/>
      <c r="E2725"/>
      <c r="F2725"/>
      <c r="G2725"/>
      <c r="H2725"/>
    </row>
    <row r="2726" spans="1:8" s="3" customFormat="1" x14ac:dyDescent="0.3">
      <c r="A2726"/>
      <c r="B2726" s="37"/>
      <c r="D2726"/>
      <c r="E2726"/>
      <c r="F2726"/>
      <c r="G2726"/>
      <c r="H2726"/>
    </row>
    <row r="2727" spans="1:8" s="3" customFormat="1" x14ac:dyDescent="0.3">
      <c r="A2727"/>
      <c r="B2727" s="37"/>
      <c r="D2727"/>
      <c r="E2727"/>
      <c r="F2727"/>
      <c r="G2727"/>
      <c r="H2727"/>
    </row>
    <row r="2728" spans="1:8" s="3" customFormat="1" x14ac:dyDescent="0.3">
      <c r="A2728"/>
      <c r="B2728" s="37"/>
      <c r="D2728"/>
      <c r="E2728"/>
      <c r="F2728"/>
      <c r="G2728"/>
      <c r="H2728"/>
    </row>
    <row r="2729" spans="1:8" s="3" customFormat="1" x14ac:dyDescent="0.3">
      <c r="A2729"/>
      <c r="B2729" s="37"/>
      <c r="D2729"/>
      <c r="E2729"/>
      <c r="F2729"/>
      <c r="G2729"/>
      <c r="H2729"/>
    </row>
    <row r="2730" spans="1:8" s="3" customFormat="1" x14ac:dyDescent="0.3">
      <c r="A2730"/>
      <c r="B2730" s="37"/>
      <c r="D2730"/>
      <c r="E2730"/>
      <c r="F2730"/>
      <c r="G2730"/>
      <c r="H2730"/>
    </row>
    <row r="2731" spans="1:8" s="3" customFormat="1" x14ac:dyDescent="0.3">
      <c r="A2731"/>
      <c r="B2731" s="37"/>
      <c r="D2731"/>
      <c r="E2731"/>
      <c r="F2731"/>
      <c r="G2731"/>
      <c r="H2731"/>
    </row>
    <row r="2732" spans="1:8" s="3" customFormat="1" x14ac:dyDescent="0.3">
      <c r="A2732"/>
      <c r="B2732" s="37"/>
      <c r="D2732"/>
      <c r="E2732"/>
      <c r="F2732"/>
      <c r="G2732"/>
      <c r="H2732"/>
    </row>
    <row r="2733" spans="1:8" s="3" customFormat="1" x14ac:dyDescent="0.3">
      <c r="A2733"/>
      <c r="B2733" s="37"/>
      <c r="D2733"/>
      <c r="E2733"/>
      <c r="F2733"/>
      <c r="G2733"/>
      <c r="H2733"/>
    </row>
    <row r="2734" spans="1:8" s="3" customFormat="1" x14ac:dyDescent="0.3">
      <c r="A2734"/>
      <c r="B2734" s="37"/>
      <c r="D2734"/>
      <c r="E2734"/>
      <c r="F2734"/>
      <c r="G2734"/>
      <c r="H2734"/>
    </row>
    <row r="2735" spans="1:8" s="3" customFormat="1" x14ac:dyDescent="0.3">
      <c r="A2735"/>
      <c r="B2735" s="37"/>
      <c r="D2735"/>
      <c r="E2735"/>
      <c r="F2735"/>
      <c r="G2735"/>
      <c r="H2735"/>
    </row>
    <row r="2736" spans="1:8" s="3" customFormat="1" x14ac:dyDescent="0.3">
      <c r="A2736"/>
      <c r="B2736" s="37"/>
      <c r="D2736"/>
      <c r="E2736"/>
      <c r="F2736"/>
      <c r="G2736"/>
      <c r="H2736"/>
    </row>
    <row r="2737" spans="1:8" s="3" customFormat="1" x14ac:dyDescent="0.3">
      <c r="A2737"/>
      <c r="B2737" s="37"/>
      <c r="D2737"/>
      <c r="E2737"/>
      <c r="F2737"/>
      <c r="G2737"/>
      <c r="H2737"/>
    </row>
    <row r="2738" spans="1:8" s="3" customFormat="1" x14ac:dyDescent="0.3">
      <c r="A2738"/>
      <c r="B2738" s="37"/>
      <c r="D2738"/>
      <c r="E2738"/>
      <c r="F2738"/>
      <c r="G2738"/>
      <c r="H2738"/>
    </row>
    <row r="2739" spans="1:8" s="3" customFormat="1" x14ac:dyDescent="0.3">
      <c r="A2739"/>
      <c r="B2739" s="37"/>
      <c r="D2739"/>
      <c r="E2739"/>
      <c r="F2739"/>
      <c r="G2739"/>
      <c r="H2739"/>
    </row>
    <row r="2740" spans="1:8" s="3" customFormat="1" x14ac:dyDescent="0.3">
      <c r="A2740"/>
      <c r="B2740" s="37"/>
      <c r="D2740"/>
      <c r="E2740"/>
      <c r="F2740"/>
      <c r="G2740"/>
      <c r="H2740"/>
    </row>
    <row r="2741" spans="1:8" s="3" customFormat="1" x14ac:dyDescent="0.3">
      <c r="A2741"/>
      <c r="B2741" s="37"/>
      <c r="D2741"/>
      <c r="E2741"/>
      <c r="F2741"/>
      <c r="G2741"/>
      <c r="H2741"/>
    </row>
    <row r="2742" spans="1:8" s="3" customFormat="1" x14ac:dyDescent="0.3">
      <c r="A2742"/>
      <c r="B2742" s="37"/>
      <c r="D2742"/>
      <c r="E2742"/>
      <c r="F2742"/>
      <c r="G2742"/>
      <c r="H2742"/>
    </row>
    <row r="2743" spans="1:8" s="3" customFormat="1" x14ac:dyDescent="0.3">
      <c r="A2743"/>
      <c r="B2743" s="37"/>
      <c r="D2743"/>
      <c r="E2743"/>
      <c r="F2743"/>
      <c r="G2743"/>
      <c r="H2743"/>
    </row>
    <row r="2744" spans="1:8" s="3" customFormat="1" x14ac:dyDescent="0.3">
      <c r="A2744"/>
      <c r="B2744" s="37"/>
      <c r="D2744"/>
      <c r="E2744"/>
      <c r="F2744"/>
      <c r="G2744"/>
      <c r="H2744"/>
    </row>
    <row r="2745" spans="1:8" s="3" customFormat="1" x14ac:dyDescent="0.3">
      <c r="A2745"/>
      <c r="B2745" s="37"/>
      <c r="D2745"/>
      <c r="E2745"/>
      <c r="F2745"/>
      <c r="G2745"/>
      <c r="H2745"/>
    </row>
    <row r="2746" spans="1:8" s="3" customFormat="1" x14ac:dyDescent="0.3">
      <c r="A2746"/>
      <c r="B2746" s="37"/>
      <c r="D2746"/>
      <c r="E2746"/>
      <c r="F2746"/>
      <c r="G2746"/>
      <c r="H2746"/>
    </row>
    <row r="2747" spans="1:8" s="3" customFormat="1" x14ac:dyDescent="0.3">
      <c r="A2747"/>
      <c r="B2747" s="37"/>
      <c r="D2747"/>
      <c r="E2747"/>
      <c r="F2747"/>
      <c r="G2747"/>
      <c r="H2747"/>
    </row>
    <row r="2748" spans="1:8" s="3" customFormat="1" x14ac:dyDescent="0.3">
      <c r="A2748"/>
      <c r="B2748" s="37"/>
      <c r="D2748"/>
      <c r="E2748"/>
      <c r="F2748"/>
      <c r="G2748"/>
      <c r="H2748"/>
    </row>
    <row r="2749" spans="1:8" s="3" customFormat="1" x14ac:dyDescent="0.3">
      <c r="A2749"/>
      <c r="B2749" s="37"/>
      <c r="D2749"/>
      <c r="E2749"/>
      <c r="F2749"/>
      <c r="G2749"/>
      <c r="H2749"/>
    </row>
    <row r="2750" spans="1:8" s="3" customFormat="1" x14ac:dyDescent="0.3">
      <c r="A2750"/>
      <c r="B2750" s="37"/>
      <c r="D2750"/>
      <c r="E2750"/>
      <c r="F2750"/>
      <c r="G2750"/>
      <c r="H2750"/>
    </row>
    <row r="2751" spans="1:8" s="3" customFormat="1" x14ac:dyDescent="0.3">
      <c r="A2751"/>
      <c r="B2751" s="37"/>
      <c r="D2751"/>
      <c r="E2751"/>
      <c r="F2751"/>
      <c r="G2751"/>
      <c r="H2751"/>
    </row>
    <row r="2752" spans="1:8" s="3" customFormat="1" x14ac:dyDescent="0.3">
      <c r="A2752"/>
      <c r="B2752" s="37"/>
      <c r="D2752"/>
      <c r="E2752"/>
      <c r="F2752"/>
      <c r="G2752"/>
      <c r="H2752"/>
    </row>
    <row r="2753" spans="1:8" s="3" customFormat="1" x14ac:dyDescent="0.3">
      <c r="A2753"/>
      <c r="B2753" s="37"/>
      <c r="D2753"/>
      <c r="E2753"/>
      <c r="F2753"/>
      <c r="G2753"/>
      <c r="H2753"/>
    </row>
    <row r="2754" spans="1:8" s="3" customFormat="1" x14ac:dyDescent="0.3">
      <c r="A2754"/>
      <c r="B2754" s="37"/>
      <c r="D2754"/>
      <c r="E2754"/>
      <c r="F2754"/>
      <c r="G2754"/>
      <c r="H2754"/>
    </row>
    <row r="2755" spans="1:8" s="3" customFormat="1" x14ac:dyDescent="0.3">
      <c r="A2755"/>
      <c r="B2755" s="37"/>
      <c r="D2755"/>
      <c r="E2755"/>
      <c r="F2755"/>
      <c r="G2755"/>
      <c r="H2755"/>
    </row>
    <row r="2756" spans="1:8" s="3" customFormat="1" x14ac:dyDescent="0.3">
      <c r="A2756"/>
      <c r="B2756" s="37"/>
      <c r="D2756"/>
      <c r="E2756"/>
      <c r="F2756"/>
      <c r="G2756"/>
      <c r="H2756"/>
    </row>
    <row r="2757" spans="1:8" s="3" customFormat="1" x14ac:dyDescent="0.3">
      <c r="A2757"/>
      <c r="B2757" s="37"/>
      <c r="D2757"/>
      <c r="E2757"/>
      <c r="F2757"/>
      <c r="G2757"/>
      <c r="H2757"/>
    </row>
    <row r="2758" spans="1:8" s="3" customFormat="1" x14ac:dyDescent="0.3">
      <c r="A2758"/>
      <c r="B2758" s="37"/>
      <c r="D2758"/>
      <c r="E2758"/>
      <c r="F2758"/>
      <c r="G2758"/>
      <c r="H2758"/>
    </row>
    <row r="2759" spans="1:8" s="3" customFormat="1" x14ac:dyDescent="0.3">
      <c r="A2759"/>
      <c r="B2759" s="37"/>
      <c r="D2759"/>
      <c r="E2759"/>
      <c r="F2759"/>
      <c r="G2759"/>
      <c r="H2759"/>
    </row>
    <row r="2760" spans="1:8" s="3" customFormat="1" x14ac:dyDescent="0.3">
      <c r="A2760"/>
      <c r="B2760" s="37"/>
      <c r="D2760"/>
      <c r="E2760"/>
      <c r="F2760"/>
      <c r="G2760"/>
      <c r="H2760"/>
    </row>
    <row r="2761" spans="1:8" s="3" customFormat="1" x14ac:dyDescent="0.3">
      <c r="A2761"/>
      <c r="B2761" s="37"/>
      <c r="D2761"/>
      <c r="E2761"/>
      <c r="F2761"/>
      <c r="G2761"/>
      <c r="H2761"/>
    </row>
    <row r="2762" spans="1:8" s="3" customFormat="1" x14ac:dyDescent="0.3">
      <c r="A2762"/>
      <c r="B2762" s="37"/>
      <c r="D2762"/>
      <c r="E2762"/>
      <c r="F2762"/>
      <c r="G2762"/>
      <c r="H2762"/>
    </row>
    <row r="2763" spans="1:8" s="3" customFormat="1" x14ac:dyDescent="0.3">
      <c r="A2763"/>
      <c r="B2763" s="37"/>
      <c r="D2763"/>
      <c r="E2763"/>
      <c r="F2763"/>
      <c r="G2763"/>
      <c r="H2763"/>
    </row>
    <row r="2764" spans="1:8" s="3" customFormat="1" x14ac:dyDescent="0.3">
      <c r="A2764"/>
      <c r="B2764" s="37"/>
      <c r="D2764"/>
      <c r="E2764"/>
      <c r="F2764"/>
      <c r="G2764"/>
      <c r="H2764"/>
    </row>
    <row r="2765" spans="1:8" s="3" customFormat="1" x14ac:dyDescent="0.3">
      <c r="A2765"/>
      <c r="B2765" s="37"/>
      <c r="D2765"/>
      <c r="E2765"/>
      <c r="F2765"/>
      <c r="G2765"/>
      <c r="H2765"/>
    </row>
    <row r="2766" spans="1:8" s="3" customFormat="1" x14ac:dyDescent="0.3">
      <c r="A2766"/>
      <c r="B2766" s="37"/>
      <c r="D2766"/>
      <c r="E2766"/>
      <c r="F2766"/>
      <c r="G2766"/>
      <c r="H2766"/>
    </row>
    <row r="2767" spans="1:8" s="3" customFormat="1" x14ac:dyDescent="0.3">
      <c r="A2767"/>
      <c r="B2767" s="37"/>
      <c r="D2767"/>
      <c r="E2767"/>
      <c r="F2767"/>
      <c r="G2767"/>
      <c r="H2767"/>
    </row>
    <row r="2768" spans="1:8" s="3" customFormat="1" x14ac:dyDescent="0.3">
      <c r="A2768"/>
      <c r="B2768" s="37"/>
      <c r="D2768"/>
      <c r="E2768"/>
      <c r="F2768"/>
      <c r="G2768"/>
      <c r="H2768"/>
    </row>
    <row r="2769" spans="1:8" s="3" customFormat="1" x14ac:dyDescent="0.3">
      <c r="A2769"/>
      <c r="B2769" s="37"/>
      <c r="D2769"/>
      <c r="E2769"/>
      <c r="F2769"/>
      <c r="G2769"/>
      <c r="H2769"/>
    </row>
    <row r="2770" spans="1:8" s="3" customFormat="1" x14ac:dyDescent="0.3">
      <c r="A2770"/>
      <c r="B2770" s="37"/>
      <c r="D2770"/>
      <c r="E2770"/>
      <c r="F2770"/>
      <c r="G2770"/>
      <c r="H2770"/>
    </row>
    <row r="2771" spans="1:8" s="3" customFormat="1" x14ac:dyDescent="0.3">
      <c r="A2771"/>
      <c r="B2771" s="37"/>
      <c r="D2771"/>
      <c r="E2771"/>
      <c r="F2771"/>
      <c r="G2771"/>
      <c r="H2771"/>
    </row>
    <row r="2772" spans="1:8" s="3" customFormat="1" x14ac:dyDescent="0.3">
      <c r="A2772"/>
      <c r="B2772" s="37"/>
      <c r="D2772"/>
      <c r="E2772"/>
      <c r="F2772"/>
      <c r="G2772"/>
      <c r="H2772"/>
    </row>
    <row r="2773" spans="1:8" s="3" customFormat="1" x14ac:dyDescent="0.3">
      <c r="A2773"/>
      <c r="B2773" s="37"/>
      <c r="D2773"/>
      <c r="E2773"/>
      <c r="F2773"/>
      <c r="G2773"/>
      <c r="H2773"/>
    </row>
    <row r="2774" spans="1:8" s="3" customFormat="1" x14ac:dyDescent="0.3">
      <c r="A2774"/>
      <c r="B2774" s="37"/>
      <c r="D2774"/>
      <c r="E2774"/>
      <c r="F2774"/>
      <c r="G2774"/>
      <c r="H2774"/>
    </row>
    <row r="2775" spans="1:8" s="3" customFormat="1" x14ac:dyDescent="0.3">
      <c r="A2775"/>
      <c r="B2775" s="37"/>
      <c r="D2775"/>
      <c r="E2775"/>
      <c r="F2775"/>
      <c r="G2775"/>
      <c r="H2775"/>
    </row>
    <row r="2776" spans="1:8" s="3" customFormat="1" x14ac:dyDescent="0.3">
      <c r="A2776"/>
      <c r="B2776" s="37"/>
      <c r="D2776"/>
      <c r="E2776"/>
      <c r="F2776"/>
      <c r="G2776"/>
      <c r="H2776"/>
    </row>
    <row r="2777" spans="1:8" s="3" customFormat="1" x14ac:dyDescent="0.3">
      <c r="A2777"/>
      <c r="B2777" s="37"/>
      <c r="D2777"/>
      <c r="E2777"/>
      <c r="F2777"/>
      <c r="G2777"/>
      <c r="H2777"/>
    </row>
    <row r="2778" spans="1:8" s="3" customFormat="1" x14ac:dyDescent="0.3">
      <c r="A2778"/>
      <c r="B2778" s="37"/>
      <c r="D2778"/>
      <c r="E2778"/>
      <c r="F2778"/>
      <c r="G2778"/>
      <c r="H2778"/>
    </row>
    <row r="2779" spans="1:8" s="3" customFormat="1" x14ac:dyDescent="0.3">
      <c r="A2779"/>
      <c r="B2779" s="37"/>
      <c r="D2779"/>
      <c r="E2779"/>
      <c r="F2779"/>
      <c r="G2779"/>
      <c r="H2779"/>
    </row>
    <row r="2780" spans="1:8" s="3" customFormat="1" x14ac:dyDescent="0.3">
      <c r="A2780"/>
      <c r="B2780" s="37"/>
      <c r="D2780"/>
      <c r="E2780"/>
      <c r="F2780"/>
      <c r="G2780"/>
      <c r="H2780"/>
    </row>
    <row r="2781" spans="1:8" s="3" customFormat="1" x14ac:dyDescent="0.3">
      <c r="A2781"/>
      <c r="B2781" s="37"/>
      <c r="D2781"/>
      <c r="E2781"/>
      <c r="F2781"/>
      <c r="G2781"/>
      <c r="H2781"/>
    </row>
    <row r="2782" spans="1:8" s="3" customFormat="1" x14ac:dyDescent="0.3">
      <c r="A2782"/>
      <c r="B2782" s="37"/>
      <c r="D2782"/>
      <c r="E2782"/>
      <c r="F2782"/>
      <c r="G2782"/>
      <c r="H2782"/>
    </row>
    <row r="2783" spans="1:8" s="3" customFormat="1" x14ac:dyDescent="0.3">
      <c r="A2783"/>
      <c r="B2783" s="37"/>
      <c r="D2783"/>
      <c r="E2783"/>
      <c r="F2783"/>
      <c r="G2783"/>
      <c r="H2783"/>
    </row>
    <row r="2784" spans="1:8" s="3" customFormat="1" x14ac:dyDescent="0.3">
      <c r="A2784"/>
      <c r="B2784" s="37"/>
      <c r="D2784"/>
      <c r="E2784"/>
      <c r="F2784"/>
      <c r="G2784"/>
      <c r="H2784"/>
    </row>
    <row r="2785" spans="1:8" s="3" customFormat="1" x14ac:dyDescent="0.3">
      <c r="A2785"/>
      <c r="B2785" s="37"/>
      <c r="D2785"/>
      <c r="E2785"/>
      <c r="F2785"/>
      <c r="G2785"/>
      <c r="H2785"/>
    </row>
    <row r="2786" spans="1:8" s="3" customFormat="1" x14ac:dyDescent="0.3">
      <c r="A2786"/>
      <c r="B2786" s="37"/>
      <c r="D2786"/>
      <c r="E2786"/>
      <c r="F2786"/>
      <c r="G2786"/>
      <c r="H2786"/>
    </row>
    <row r="2787" spans="1:8" s="3" customFormat="1" x14ac:dyDescent="0.3">
      <c r="A2787"/>
      <c r="B2787" s="37"/>
      <c r="D2787"/>
      <c r="E2787"/>
      <c r="F2787"/>
      <c r="G2787"/>
      <c r="H2787"/>
    </row>
    <row r="2788" spans="1:8" s="3" customFormat="1" x14ac:dyDescent="0.3">
      <c r="A2788"/>
      <c r="B2788" s="37"/>
      <c r="D2788"/>
      <c r="E2788"/>
      <c r="F2788"/>
      <c r="G2788"/>
      <c r="H2788"/>
    </row>
    <row r="2789" spans="1:8" s="3" customFormat="1" x14ac:dyDescent="0.3">
      <c r="A2789"/>
      <c r="B2789" s="37"/>
      <c r="D2789"/>
      <c r="E2789"/>
      <c r="F2789"/>
      <c r="G2789"/>
      <c r="H2789"/>
    </row>
    <row r="2790" spans="1:8" s="3" customFormat="1" x14ac:dyDescent="0.3">
      <c r="A2790"/>
      <c r="B2790" s="37"/>
      <c r="D2790"/>
      <c r="E2790"/>
      <c r="F2790"/>
      <c r="G2790"/>
      <c r="H2790"/>
    </row>
    <row r="2791" spans="1:8" s="3" customFormat="1" x14ac:dyDescent="0.3">
      <c r="A2791"/>
      <c r="B2791" s="37"/>
      <c r="D2791"/>
      <c r="E2791"/>
      <c r="F2791"/>
      <c r="G2791"/>
      <c r="H2791"/>
    </row>
    <row r="2792" spans="1:8" s="3" customFormat="1" x14ac:dyDescent="0.3">
      <c r="A2792"/>
      <c r="B2792" s="37"/>
      <c r="D2792"/>
      <c r="E2792"/>
      <c r="F2792"/>
      <c r="G2792"/>
      <c r="H2792"/>
    </row>
    <row r="2793" spans="1:8" s="3" customFormat="1" x14ac:dyDescent="0.3">
      <c r="A2793"/>
      <c r="B2793" s="37"/>
      <c r="D2793"/>
      <c r="E2793"/>
      <c r="F2793"/>
      <c r="G2793"/>
      <c r="H2793"/>
    </row>
    <row r="2794" spans="1:8" s="3" customFormat="1" x14ac:dyDescent="0.3">
      <c r="A2794"/>
      <c r="B2794" s="37"/>
      <c r="D2794"/>
      <c r="E2794"/>
      <c r="F2794"/>
      <c r="G2794"/>
      <c r="H2794"/>
    </row>
    <row r="2795" spans="1:8" s="3" customFormat="1" x14ac:dyDescent="0.3">
      <c r="A2795"/>
      <c r="B2795" s="37"/>
      <c r="D2795"/>
      <c r="E2795"/>
      <c r="F2795"/>
      <c r="G2795"/>
      <c r="H2795"/>
    </row>
    <row r="2796" spans="1:8" s="3" customFormat="1" x14ac:dyDescent="0.3">
      <c r="A2796"/>
      <c r="B2796" s="37"/>
      <c r="D2796"/>
      <c r="E2796"/>
      <c r="F2796"/>
      <c r="G2796"/>
      <c r="H2796"/>
    </row>
    <row r="2797" spans="1:8" s="3" customFormat="1" x14ac:dyDescent="0.3">
      <c r="A2797"/>
      <c r="B2797" s="37"/>
      <c r="D2797"/>
      <c r="E2797"/>
      <c r="F2797"/>
      <c r="G2797"/>
      <c r="H2797"/>
    </row>
    <row r="2798" spans="1:8" s="3" customFormat="1" x14ac:dyDescent="0.3">
      <c r="A2798"/>
      <c r="B2798" s="37"/>
      <c r="D2798"/>
      <c r="E2798"/>
      <c r="F2798"/>
      <c r="G2798"/>
      <c r="H2798"/>
    </row>
    <row r="2799" spans="1:8" s="3" customFormat="1" x14ac:dyDescent="0.3">
      <c r="A2799"/>
      <c r="B2799" s="37"/>
      <c r="D2799"/>
      <c r="E2799"/>
      <c r="F2799"/>
      <c r="G2799"/>
      <c r="H2799"/>
    </row>
    <row r="2800" spans="1:8" s="3" customFormat="1" x14ac:dyDescent="0.3">
      <c r="A2800"/>
      <c r="B2800" s="37"/>
      <c r="D2800"/>
      <c r="E2800"/>
      <c r="F2800"/>
      <c r="G2800"/>
      <c r="H2800"/>
    </row>
    <row r="2801" spans="1:8" s="3" customFormat="1" x14ac:dyDescent="0.3">
      <c r="A2801"/>
      <c r="B2801" s="37"/>
      <c r="D2801"/>
      <c r="E2801"/>
      <c r="F2801"/>
      <c r="G2801"/>
      <c r="H2801"/>
    </row>
    <row r="2802" spans="1:8" s="3" customFormat="1" x14ac:dyDescent="0.3">
      <c r="A2802"/>
      <c r="B2802" s="37"/>
      <c r="D2802"/>
      <c r="E2802"/>
      <c r="F2802"/>
      <c r="G2802"/>
      <c r="H2802"/>
    </row>
    <row r="2803" spans="1:8" s="3" customFormat="1" x14ac:dyDescent="0.3">
      <c r="A2803"/>
      <c r="B2803" s="37"/>
      <c r="D2803"/>
      <c r="E2803"/>
      <c r="F2803"/>
      <c r="G2803"/>
      <c r="H2803"/>
    </row>
    <row r="2804" spans="1:8" s="3" customFormat="1" x14ac:dyDescent="0.3">
      <c r="A2804"/>
      <c r="B2804" s="37"/>
      <c r="D2804"/>
      <c r="E2804"/>
      <c r="F2804"/>
      <c r="G2804"/>
      <c r="H2804"/>
    </row>
    <row r="2805" spans="1:8" s="3" customFormat="1" x14ac:dyDescent="0.3">
      <c r="A2805"/>
      <c r="B2805" s="37"/>
      <c r="D2805"/>
      <c r="E2805"/>
      <c r="F2805"/>
      <c r="G2805"/>
      <c r="H2805"/>
    </row>
    <row r="2806" spans="1:8" s="3" customFormat="1" x14ac:dyDescent="0.3">
      <c r="A2806"/>
      <c r="B2806" s="37"/>
      <c r="D2806"/>
      <c r="E2806"/>
      <c r="F2806"/>
      <c r="G2806"/>
      <c r="H2806"/>
    </row>
    <row r="2807" spans="1:8" s="3" customFormat="1" x14ac:dyDescent="0.3">
      <c r="A2807"/>
      <c r="B2807" s="37"/>
      <c r="D2807"/>
      <c r="E2807"/>
      <c r="F2807"/>
      <c r="G2807"/>
      <c r="H2807"/>
    </row>
    <row r="2808" spans="1:8" s="3" customFormat="1" x14ac:dyDescent="0.3">
      <c r="A2808"/>
      <c r="B2808" s="37"/>
      <c r="D2808"/>
      <c r="E2808"/>
      <c r="F2808"/>
      <c r="G2808"/>
      <c r="H2808"/>
    </row>
    <row r="2809" spans="1:8" s="3" customFormat="1" x14ac:dyDescent="0.3">
      <c r="A2809"/>
      <c r="B2809" s="37"/>
      <c r="D2809"/>
      <c r="E2809"/>
      <c r="F2809"/>
      <c r="G2809"/>
      <c r="H2809"/>
    </row>
    <row r="2810" spans="1:8" s="3" customFormat="1" x14ac:dyDescent="0.3">
      <c r="A2810"/>
      <c r="B2810" s="37"/>
      <c r="D2810"/>
      <c r="E2810"/>
      <c r="F2810"/>
      <c r="G2810"/>
      <c r="H2810"/>
    </row>
    <row r="2811" spans="1:8" s="3" customFormat="1" x14ac:dyDescent="0.3">
      <c r="A2811"/>
      <c r="B2811" s="37"/>
      <c r="D2811"/>
      <c r="E2811"/>
      <c r="F2811"/>
      <c r="G2811"/>
      <c r="H2811"/>
    </row>
    <row r="2812" spans="1:8" s="3" customFormat="1" x14ac:dyDescent="0.3">
      <c r="A2812"/>
      <c r="B2812" s="37"/>
      <c r="D2812"/>
      <c r="E2812"/>
      <c r="F2812"/>
      <c r="G2812"/>
      <c r="H2812"/>
    </row>
    <row r="2813" spans="1:8" s="3" customFormat="1" x14ac:dyDescent="0.3">
      <c r="A2813"/>
      <c r="B2813" s="37"/>
      <c r="D2813"/>
      <c r="E2813"/>
      <c r="F2813"/>
      <c r="G2813"/>
      <c r="H2813"/>
    </row>
    <row r="2814" spans="1:8" s="3" customFormat="1" x14ac:dyDescent="0.3">
      <c r="A2814"/>
      <c r="B2814" s="37"/>
      <c r="D2814"/>
      <c r="E2814"/>
      <c r="F2814"/>
      <c r="G2814"/>
      <c r="H2814"/>
    </row>
    <row r="2815" spans="1:8" s="3" customFormat="1" x14ac:dyDescent="0.3">
      <c r="A2815"/>
      <c r="B2815" s="37"/>
      <c r="D2815"/>
      <c r="E2815"/>
      <c r="F2815"/>
      <c r="G2815"/>
      <c r="H2815"/>
    </row>
    <row r="2816" spans="1:8" s="3" customFormat="1" x14ac:dyDescent="0.3">
      <c r="A2816"/>
      <c r="B2816" s="37"/>
      <c r="D2816"/>
      <c r="E2816"/>
      <c r="F2816"/>
      <c r="G2816"/>
      <c r="H2816"/>
    </row>
    <row r="2817" spans="1:8" s="3" customFormat="1" x14ac:dyDescent="0.3">
      <c r="A2817"/>
      <c r="B2817" s="37"/>
      <c r="D2817"/>
      <c r="E2817"/>
      <c r="F2817"/>
      <c r="G2817"/>
      <c r="H2817"/>
    </row>
    <row r="2818" spans="1:8" s="3" customFormat="1" x14ac:dyDescent="0.3">
      <c r="A2818"/>
      <c r="B2818" s="37"/>
      <c r="D2818"/>
      <c r="E2818"/>
      <c r="F2818"/>
      <c r="G2818"/>
      <c r="H2818"/>
    </row>
    <row r="2819" spans="1:8" s="3" customFormat="1" x14ac:dyDescent="0.3">
      <c r="A2819"/>
      <c r="B2819" s="37"/>
      <c r="D2819"/>
      <c r="E2819"/>
      <c r="F2819"/>
      <c r="G2819"/>
      <c r="H2819"/>
    </row>
    <row r="2820" spans="1:8" s="3" customFormat="1" x14ac:dyDescent="0.3">
      <c r="A2820"/>
      <c r="B2820" s="37"/>
      <c r="D2820"/>
      <c r="E2820"/>
      <c r="F2820"/>
      <c r="G2820"/>
      <c r="H2820"/>
    </row>
    <row r="2821" spans="1:8" s="3" customFormat="1" x14ac:dyDescent="0.3">
      <c r="A2821"/>
      <c r="B2821" s="37"/>
      <c r="D2821"/>
      <c r="E2821"/>
      <c r="F2821"/>
      <c r="G2821"/>
      <c r="H2821"/>
    </row>
    <row r="2822" spans="1:8" s="3" customFormat="1" x14ac:dyDescent="0.3">
      <c r="A2822"/>
      <c r="B2822" s="37"/>
      <c r="D2822"/>
      <c r="E2822"/>
      <c r="F2822"/>
      <c r="G2822"/>
      <c r="H2822"/>
    </row>
    <row r="2823" spans="1:8" s="3" customFormat="1" x14ac:dyDescent="0.3">
      <c r="A2823"/>
      <c r="B2823" s="37"/>
      <c r="D2823"/>
      <c r="E2823"/>
      <c r="F2823"/>
      <c r="G2823"/>
      <c r="H2823"/>
    </row>
    <row r="2824" spans="1:8" s="3" customFormat="1" x14ac:dyDescent="0.3">
      <c r="A2824"/>
      <c r="B2824" s="37"/>
      <c r="D2824"/>
      <c r="E2824"/>
      <c r="F2824"/>
      <c r="G2824"/>
      <c r="H2824"/>
    </row>
    <row r="2825" spans="1:8" s="3" customFormat="1" x14ac:dyDescent="0.3">
      <c r="A2825"/>
      <c r="B2825" s="37"/>
      <c r="D2825"/>
      <c r="E2825"/>
      <c r="F2825"/>
      <c r="G2825"/>
      <c r="H2825"/>
    </row>
    <row r="2826" spans="1:8" s="3" customFormat="1" x14ac:dyDescent="0.3">
      <c r="A2826"/>
      <c r="B2826" s="37"/>
      <c r="D2826"/>
      <c r="E2826"/>
      <c r="F2826"/>
      <c r="G2826"/>
      <c r="H2826"/>
    </row>
    <row r="2827" spans="1:8" s="3" customFormat="1" x14ac:dyDescent="0.3">
      <c r="A2827"/>
      <c r="B2827" s="37"/>
      <c r="D2827"/>
      <c r="E2827"/>
      <c r="F2827"/>
      <c r="G2827"/>
      <c r="H2827"/>
    </row>
    <row r="2828" spans="1:8" s="3" customFormat="1" x14ac:dyDescent="0.3">
      <c r="A2828"/>
      <c r="B2828" s="37"/>
      <c r="D2828"/>
      <c r="E2828"/>
      <c r="F2828"/>
      <c r="G2828"/>
      <c r="H2828"/>
    </row>
    <row r="2829" spans="1:8" s="3" customFormat="1" x14ac:dyDescent="0.3">
      <c r="A2829"/>
      <c r="B2829" s="37"/>
      <c r="D2829"/>
      <c r="E2829"/>
      <c r="F2829"/>
      <c r="G2829"/>
      <c r="H2829"/>
    </row>
    <row r="2830" spans="1:8" s="3" customFormat="1" x14ac:dyDescent="0.3">
      <c r="A2830"/>
      <c r="B2830" s="37"/>
      <c r="D2830"/>
      <c r="E2830"/>
      <c r="F2830"/>
      <c r="G2830"/>
      <c r="H2830"/>
    </row>
    <row r="2831" spans="1:8" s="3" customFormat="1" x14ac:dyDescent="0.3">
      <c r="A2831"/>
      <c r="B2831" s="37"/>
      <c r="D2831"/>
      <c r="E2831"/>
      <c r="F2831"/>
      <c r="G2831"/>
      <c r="H2831"/>
    </row>
    <row r="2832" spans="1:8" s="3" customFormat="1" x14ac:dyDescent="0.3">
      <c r="A2832"/>
      <c r="B2832" s="37"/>
      <c r="D2832"/>
      <c r="E2832"/>
      <c r="F2832"/>
      <c r="G2832"/>
      <c r="H2832"/>
    </row>
    <row r="2833" spans="1:8" s="3" customFormat="1" x14ac:dyDescent="0.3">
      <c r="A2833"/>
      <c r="B2833" s="37"/>
      <c r="D2833"/>
      <c r="E2833"/>
      <c r="F2833"/>
      <c r="G2833"/>
      <c r="H2833"/>
    </row>
    <row r="2834" spans="1:8" s="3" customFormat="1" x14ac:dyDescent="0.3">
      <c r="A2834"/>
      <c r="B2834" s="37"/>
      <c r="D2834"/>
      <c r="E2834"/>
      <c r="F2834"/>
      <c r="G2834"/>
      <c r="H2834"/>
    </row>
    <row r="2835" spans="1:8" s="3" customFormat="1" x14ac:dyDescent="0.3">
      <c r="A2835"/>
      <c r="B2835" s="37"/>
      <c r="D2835"/>
      <c r="E2835"/>
      <c r="F2835"/>
      <c r="G2835"/>
      <c r="H2835"/>
    </row>
    <row r="2836" spans="1:8" s="3" customFormat="1" x14ac:dyDescent="0.3">
      <c r="A2836"/>
      <c r="B2836" s="37"/>
      <c r="D2836"/>
      <c r="E2836"/>
      <c r="F2836"/>
      <c r="G2836"/>
      <c r="H2836"/>
    </row>
    <row r="2837" spans="1:8" s="3" customFormat="1" x14ac:dyDescent="0.3">
      <c r="A2837"/>
      <c r="B2837" s="37"/>
      <c r="D2837"/>
      <c r="E2837"/>
      <c r="F2837"/>
      <c r="G2837"/>
      <c r="H2837"/>
    </row>
    <row r="2838" spans="1:8" s="3" customFormat="1" x14ac:dyDescent="0.3">
      <c r="A2838"/>
      <c r="B2838" s="37"/>
      <c r="D2838"/>
      <c r="E2838"/>
      <c r="F2838"/>
      <c r="G2838"/>
      <c r="H2838"/>
    </row>
    <row r="2839" spans="1:8" s="3" customFormat="1" x14ac:dyDescent="0.3">
      <c r="A2839"/>
      <c r="B2839" s="37"/>
      <c r="D2839"/>
      <c r="E2839"/>
      <c r="F2839"/>
      <c r="G2839"/>
      <c r="H2839"/>
    </row>
    <row r="2840" spans="1:8" s="3" customFormat="1" x14ac:dyDescent="0.3">
      <c r="A2840"/>
      <c r="B2840" s="37"/>
      <c r="D2840"/>
      <c r="E2840"/>
      <c r="F2840"/>
      <c r="G2840"/>
      <c r="H2840"/>
    </row>
    <row r="2841" spans="1:8" s="3" customFormat="1" x14ac:dyDescent="0.3">
      <c r="A2841"/>
      <c r="B2841" s="37"/>
      <c r="D2841"/>
      <c r="E2841"/>
      <c r="F2841"/>
      <c r="G2841"/>
      <c r="H2841"/>
    </row>
    <row r="2842" spans="1:8" s="3" customFormat="1" x14ac:dyDescent="0.3">
      <c r="A2842"/>
      <c r="B2842" s="37"/>
      <c r="D2842"/>
      <c r="E2842"/>
      <c r="F2842"/>
      <c r="G2842"/>
      <c r="H2842"/>
    </row>
    <row r="2843" spans="1:8" s="3" customFormat="1" x14ac:dyDescent="0.3">
      <c r="A2843"/>
      <c r="B2843" s="37"/>
      <c r="D2843"/>
      <c r="E2843"/>
      <c r="F2843"/>
      <c r="G2843"/>
      <c r="H2843"/>
    </row>
    <row r="2844" spans="1:8" s="3" customFormat="1" x14ac:dyDescent="0.3">
      <c r="A2844"/>
      <c r="B2844" s="37"/>
      <c r="D2844"/>
      <c r="E2844"/>
      <c r="F2844"/>
      <c r="G2844"/>
      <c r="H2844"/>
    </row>
    <row r="2845" spans="1:8" s="3" customFormat="1" x14ac:dyDescent="0.3">
      <c r="A2845"/>
      <c r="B2845" s="37"/>
      <c r="D2845"/>
      <c r="E2845"/>
      <c r="F2845"/>
      <c r="G2845"/>
      <c r="H2845"/>
    </row>
    <row r="2846" spans="1:8" s="3" customFormat="1" x14ac:dyDescent="0.3">
      <c r="A2846"/>
      <c r="B2846" s="37"/>
      <c r="D2846"/>
      <c r="E2846"/>
      <c r="F2846"/>
      <c r="G2846"/>
      <c r="H2846"/>
    </row>
    <row r="2847" spans="1:8" s="3" customFormat="1" x14ac:dyDescent="0.3">
      <c r="A2847"/>
      <c r="B2847" s="37"/>
      <c r="D2847"/>
      <c r="E2847"/>
      <c r="F2847"/>
      <c r="G2847"/>
      <c r="H2847"/>
    </row>
    <row r="2848" spans="1:8" s="3" customFormat="1" x14ac:dyDescent="0.3">
      <c r="A2848"/>
      <c r="B2848" s="37"/>
      <c r="D2848"/>
      <c r="E2848"/>
      <c r="F2848"/>
      <c r="G2848"/>
      <c r="H2848"/>
    </row>
    <row r="2849" spans="1:8" s="3" customFormat="1" x14ac:dyDescent="0.3">
      <c r="A2849"/>
      <c r="B2849" s="37"/>
      <c r="D2849"/>
      <c r="E2849"/>
      <c r="F2849"/>
      <c r="G2849"/>
      <c r="H2849"/>
    </row>
    <row r="2850" spans="1:8" s="3" customFormat="1" x14ac:dyDescent="0.3">
      <c r="A2850"/>
      <c r="B2850" s="37"/>
      <c r="D2850"/>
      <c r="E2850"/>
      <c r="F2850"/>
      <c r="G2850"/>
      <c r="H2850"/>
    </row>
    <row r="2851" spans="1:8" s="3" customFormat="1" x14ac:dyDescent="0.3">
      <c r="A2851"/>
      <c r="B2851" s="37"/>
      <c r="D2851"/>
      <c r="E2851"/>
      <c r="F2851"/>
      <c r="G2851"/>
      <c r="H2851"/>
    </row>
    <row r="2852" spans="1:8" s="3" customFormat="1" x14ac:dyDescent="0.3">
      <c r="A2852"/>
      <c r="B2852" s="37"/>
      <c r="D2852"/>
      <c r="E2852"/>
      <c r="F2852"/>
      <c r="G2852"/>
      <c r="H2852"/>
    </row>
    <row r="2853" spans="1:8" s="3" customFormat="1" x14ac:dyDescent="0.3">
      <c r="A2853"/>
      <c r="B2853" s="37"/>
      <c r="D2853"/>
      <c r="E2853"/>
      <c r="F2853"/>
      <c r="G2853"/>
      <c r="H2853"/>
    </row>
    <row r="2854" spans="1:8" s="3" customFormat="1" x14ac:dyDescent="0.3">
      <c r="A2854"/>
      <c r="B2854" s="37"/>
      <c r="D2854"/>
      <c r="E2854"/>
      <c r="F2854"/>
      <c r="G2854"/>
      <c r="H2854"/>
    </row>
    <row r="2855" spans="1:8" s="3" customFormat="1" x14ac:dyDescent="0.3">
      <c r="A2855"/>
      <c r="B2855" s="37"/>
      <c r="D2855"/>
      <c r="E2855"/>
      <c r="F2855"/>
      <c r="G2855"/>
      <c r="H2855"/>
    </row>
    <row r="2856" spans="1:8" s="3" customFormat="1" x14ac:dyDescent="0.3">
      <c r="A2856"/>
      <c r="B2856" s="37"/>
      <c r="D2856"/>
      <c r="E2856"/>
      <c r="F2856"/>
      <c r="G2856"/>
      <c r="H2856"/>
    </row>
    <row r="2857" spans="1:8" s="3" customFormat="1" x14ac:dyDescent="0.3">
      <c r="A2857"/>
      <c r="B2857" s="37"/>
      <c r="D2857"/>
      <c r="E2857"/>
      <c r="F2857"/>
      <c r="G2857"/>
      <c r="H2857"/>
    </row>
    <row r="2858" spans="1:8" s="3" customFormat="1" x14ac:dyDescent="0.3">
      <c r="A2858"/>
      <c r="B2858" s="37"/>
      <c r="D2858"/>
      <c r="E2858"/>
      <c r="F2858"/>
      <c r="G2858"/>
      <c r="H2858"/>
    </row>
    <row r="2859" spans="1:8" s="3" customFormat="1" x14ac:dyDescent="0.3">
      <c r="A2859"/>
      <c r="B2859" s="37"/>
      <c r="D2859"/>
      <c r="E2859"/>
      <c r="F2859"/>
      <c r="G2859"/>
      <c r="H2859"/>
    </row>
    <row r="2860" spans="1:8" s="3" customFormat="1" x14ac:dyDescent="0.3">
      <c r="A2860"/>
      <c r="B2860" s="37"/>
      <c r="D2860"/>
      <c r="E2860"/>
      <c r="F2860"/>
      <c r="G2860"/>
      <c r="H2860"/>
    </row>
    <row r="2861" spans="1:8" s="3" customFormat="1" x14ac:dyDescent="0.3">
      <c r="A2861"/>
      <c r="B2861" s="37"/>
      <c r="D2861"/>
      <c r="E2861"/>
      <c r="F2861"/>
      <c r="G2861"/>
      <c r="H2861"/>
    </row>
    <row r="2862" spans="1:8" s="3" customFormat="1" x14ac:dyDescent="0.3">
      <c r="A2862"/>
      <c r="B2862" s="37"/>
      <c r="D2862"/>
      <c r="E2862"/>
      <c r="F2862"/>
      <c r="G2862"/>
      <c r="H2862"/>
    </row>
    <row r="2863" spans="1:8" s="3" customFormat="1" x14ac:dyDescent="0.3">
      <c r="A2863"/>
      <c r="B2863" s="37"/>
      <c r="D2863"/>
      <c r="E2863"/>
      <c r="F2863"/>
      <c r="G2863"/>
      <c r="H2863"/>
    </row>
    <row r="2864" spans="1:8" s="3" customFormat="1" x14ac:dyDescent="0.3">
      <c r="A2864"/>
      <c r="B2864" s="37"/>
      <c r="D2864"/>
      <c r="E2864"/>
      <c r="F2864"/>
      <c r="G2864"/>
      <c r="H2864"/>
    </row>
    <row r="2865" spans="1:8" s="3" customFormat="1" x14ac:dyDescent="0.3">
      <c r="A2865"/>
      <c r="B2865" s="37"/>
      <c r="D2865"/>
      <c r="E2865"/>
      <c r="F2865"/>
      <c r="G2865"/>
      <c r="H2865"/>
    </row>
    <row r="2866" spans="1:8" s="3" customFormat="1" x14ac:dyDescent="0.3">
      <c r="A2866"/>
      <c r="B2866" s="37"/>
      <c r="D2866"/>
      <c r="E2866"/>
      <c r="F2866"/>
      <c r="G2866"/>
      <c r="H2866"/>
    </row>
    <row r="2867" spans="1:8" s="3" customFormat="1" x14ac:dyDescent="0.3">
      <c r="A2867"/>
      <c r="B2867" s="37"/>
      <c r="D2867"/>
      <c r="E2867"/>
      <c r="F2867"/>
      <c r="G2867"/>
      <c r="H2867"/>
    </row>
    <row r="2868" spans="1:8" s="3" customFormat="1" x14ac:dyDescent="0.3">
      <c r="A2868"/>
      <c r="B2868" s="37"/>
      <c r="D2868"/>
      <c r="E2868"/>
      <c r="F2868"/>
      <c r="G2868"/>
      <c r="H2868"/>
    </row>
    <row r="2869" spans="1:8" s="3" customFormat="1" x14ac:dyDescent="0.3">
      <c r="A2869"/>
      <c r="B2869" s="37"/>
      <c r="D2869"/>
      <c r="E2869"/>
      <c r="F2869"/>
      <c r="G2869"/>
      <c r="H2869"/>
    </row>
    <row r="2870" spans="1:8" s="3" customFormat="1" x14ac:dyDescent="0.3">
      <c r="A2870"/>
      <c r="B2870" s="37"/>
      <c r="D2870"/>
      <c r="E2870"/>
      <c r="F2870"/>
      <c r="G2870"/>
      <c r="H2870"/>
    </row>
    <row r="2871" spans="1:8" s="3" customFormat="1" x14ac:dyDescent="0.3">
      <c r="A2871"/>
      <c r="B2871" s="37"/>
      <c r="D2871"/>
      <c r="E2871"/>
      <c r="F2871"/>
      <c r="G2871"/>
      <c r="H2871"/>
    </row>
    <row r="2872" spans="1:8" s="3" customFormat="1" x14ac:dyDescent="0.3">
      <c r="A2872"/>
      <c r="B2872" s="37"/>
      <c r="D2872"/>
      <c r="E2872"/>
      <c r="F2872"/>
      <c r="G2872"/>
      <c r="H2872"/>
    </row>
    <row r="2873" spans="1:8" s="3" customFormat="1" x14ac:dyDescent="0.3">
      <c r="A2873"/>
      <c r="B2873" s="37"/>
      <c r="D2873"/>
      <c r="E2873"/>
      <c r="F2873"/>
      <c r="G2873"/>
      <c r="H2873"/>
    </row>
    <row r="2874" spans="1:8" s="3" customFormat="1" x14ac:dyDescent="0.3">
      <c r="A2874"/>
      <c r="B2874" s="37"/>
      <c r="D2874"/>
      <c r="E2874"/>
      <c r="F2874"/>
      <c r="G2874"/>
      <c r="H2874"/>
    </row>
    <row r="2875" spans="1:8" s="3" customFormat="1" x14ac:dyDescent="0.3">
      <c r="A2875"/>
      <c r="B2875" s="37"/>
      <c r="D2875"/>
      <c r="E2875"/>
      <c r="F2875"/>
      <c r="G2875"/>
      <c r="H2875"/>
    </row>
    <row r="2876" spans="1:8" s="3" customFormat="1" x14ac:dyDescent="0.3">
      <c r="A2876"/>
      <c r="B2876" s="37"/>
      <c r="D2876"/>
      <c r="E2876"/>
      <c r="F2876"/>
      <c r="G2876"/>
      <c r="H2876"/>
    </row>
    <row r="2877" spans="1:8" s="3" customFormat="1" x14ac:dyDescent="0.3">
      <c r="A2877"/>
      <c r="B2877" s="37"/>
      <c r="D2877"/>
      <c r="E2877"/>
      <c r="F2877"/>
      <c r="G2877"/>
      <c r="H2877"/>
    </row>
    <row r="2878" spans="1:8" s="3" customFormat="1" x14ac:dyDescent="0.3">
      <c r="A2878"/>
      <c r="B2878" s="37"/>
      <c r="D2878"/>
      <c r="E2878"/>
      <c r="F2878"/>
      <c r="G2878"/>
      <c r="H2878"/>
    </row>
    <row r="2879" spans="1:8" s="3" customFormat="1" x14ac:dyDescent="0.3">
      <c r="A2879"/>
      <c r="B2879" s="37"/>
      <c r="D2879"/>
      <c r="E2879"/>
      <c r="F2879"/>
      <c r="G2879"/>
      <c r="H2879"/>
    </row>
    <row r="2880" spans="1:8" s="3" customFormat="1" x14ac:dyDescent="0.3">
      <c r="A2880"/>
      <c r="B2880" s="37"/>
      <c r="D2880"/>
      <c r="E2880"/>
      <c r="F2880"/>
      <c r="G2880"/>
      <c r="H2880"/>
    </row>
    <row r="2881" spans="1:8" s="3" customFormat="1" x14ac:dyDescent="0.3">
      <c r="A2881"/>
      <c r="B2881" s="37"/>
      <c r="D2881"/>
      <c r="E2881"/>
      <c r="F2881"/>
      <c r="G2881"/>
      <c r="H2881"/>
    </row>
    <row r="2882" spans="1:8" s="3" customFormat="1" x14ac:dyDescent="0.3">
      <c r="A2882"/>
      <c r="B2882" s="37"/>
      <c r="D2882"/>
      <c r="E2882"/>
      <c r="F2882"/>
      <c r="G2882"/>
      <c r="H2882"/>
    </row>
    <row r="2883" spans="1:8" s="3" customFormat="1" x14ac:dyDescent="0.3">
      <c r="A2883"/>
      <c r="B2883" s="37"/>
      <c r="D2883"/>
      <c r="E2883"/>
      <c r="F2883"/>
      <c r="G2883"/>
      <c r="H2883"/>
    </row>
    <row r="2884" spans="1:8" s="3" customFormat="1" x14ac:dyDescent="0.3">
      <c r="A2884"/>
      <c r="B2884" s="37"/>
      <c r="D2884"/>
      <c r="E2884"/>
      <c r="F2884"/>
      <c r="G2884"/>
      <c r="H2884"/>
    </row>
    <row r="2885" spans="1:8" s="3" customFormat="1" x14ac:dyDescent="0.3">
      <c r="A2885"/>
      <c r="B2885" s="37"/>
      <c r="D2885"/>
      <c r="E2885"/>
      <c r="F2885"/>
      <c r="G2885"/>
      <c r="H2885"/>
    </row>
    <row r="2886" spans="1:8" s="3" customFormat="1" x14ac:dyDescent="0.3">
      <c r="A2886"/>
      <c r="B2886" s="37"/>
      <c r="D2886"/>
      <c r="E2886"/>
      <c r="F2886"/>
      <c r="G2886"/>
      <c r="H2886"/>
    </row>
    <row r="2887" spans="1:8" s="3" customFormat="1" x14ac:dyDescent="0.3">
      <c r="A2887"/>
      <c r="B2887" s="37"/>
      <c r="D2887"/>
      <c r="E2887"/>
      <c r="F2887"/>
      <c r="G2887"/>
      <c r="H2887"/>
    </row>
    <row r="2888" spans="1:8" s="3" customFormat="1" x14ac:dyDescent="0.3">
      <c r="A2888"/>
      <c r="B2888" s="37"/>
      <c r="D2888"/>
      <c r="E2888"/>
      <c r="F2888"/>
      <c r="G2888"/>
      <c r="H2888"/>
    </row>
    <row r="2889" spans="1:8" s="3" customFormat="1" x14ac:dyDescent="0.3">
      <c r="A2889"/>
      <c r="B2889" s="37"/>
      <c r="D2889"/>
      <c r="E2889"/>
      <c r="F2889"/>
      <c r="G2889"/>
      <c r="H2889"/>
    </row>
    <row r="2890" spans="1:8" s="3" customFormat="1" x14ac:dyDescent="0.3">
      <c r="A2890"/>
      <c r="B2890" s="37"/>
      <c r="D2890"/>
      <c r="E2890"/>
      <c r="F2890"/>
      <c r="G2890"/>
      <c r="H2890"/>
    </row>
    <row r="2891" spans="1:8" s="3" customFormat="1" x14ac:dyDescent="0.3">
      <c r="A2891"/>
      <c r="B2891" s="37"/>
      <c r="D2891"/>
      <c r="E2891"/>
      <c r="F2891"/>
      <c r="G2891"/>
      <c r="H2891"/>
    </row>
    <row r="2892" spans="1:8" s="3" customFormat="1" x14ac:dyDescent="0.3">
      <c r="A2892"/>
      <c r="B2892" s="37"/>
      <c r="D2892"/>
      <c r="E2892"/>
      <c r="F2892"/>
      <c r="G2892"/>
      <c r="H2892"/>
    </row>
    <row r="2893" spans="1:8" s="3" customFormat="1" x14ac:dyDescent="0.3">
      <c r="A2893"/>
      <c r="B2893" s="37"/>
      <c r="D2893"/>
      <c r="E2893"/>
      <c r="F2893"/>
      <c r="G2893"/>
      <c r="H2893"/>
    </row>
    <row r="2894" spans="1:8" s="3" customFormat="1" x14ac:dyDescent="0.3">
      <c r="A2894"/>
      <c r="B2894" s="37"/>
      <c r="D2894"/>
      <c r="E2894"/>
      <c r="F2894"/>
      <c r="G2894"/>
      <c r="H2894"/>
    </row>
    <row r="2895" spans="1:8" s="3" customFormat="1" x14ac:dyDescent="0.3">
      <c r="A2895"/>
      <c r="B2895" s="37"/>
      <c r="D2895"/>
      <c r="E2895"/>
      <c r="F2895"/>
      <c r="G2895"/>
      <c r="H2895"/>
    </row>
    <row r="2896" spans="1:8" s="3" customFormat="1" x14ac:dyDescent="0.3">
      <c r="A2896"/>
      <c r="B2896" s="37"/>
      <c r="D2896"/>
      <c r="E2896"/>
      <c r="F2896"/>
      <c r="G2896"/>
      <c r="H2896"/>
    </row>
    <row r="2897" spans="1:8" s="3" customFormat="1" x14ac:dyDescent="0.3">
      <c r="A2897"/>
      <c r="B2897" s="37"/>
      <c r="D2897"/>
      <c r="E2897"/>
      <c r="F2897"/>
      <c r="G2897"/>
      <c r="H2897"/>
    </row>
    <row r="2898" spans="1:8" s="3" customFormat="1" x14ac:dyDescent="0.3">
      <c r="A2898"/>
      <c r="B2898" s="37"/>
      <c r="D2898"/>
      <c r="E2898"/>
      <c r="F2898"/>
      <c r="G2898"/>
      <c r="H2898"/>
    </row>
    <row r="2899" spans="1:8" s="3" customFormat="1" x14ac:dyDescent="0.3">
      <c r="A2899"/>
      <c r="B2899" s="37"/>
      <c r="D2899"/>
      <c r="E2899"/>
      <c r="F2899"/>
      <c r="G2899"/>
      <c r="H2899"/>
    </row>
    <row r="2900" spans="1:8" s="3" customFormat="1" x14ac:dyDescent="0.3">
      <c r="A2900"/>
      <c r="B2900" s="37"/>
      <c r="D2900"/>
      <c r="E2900"/>
      <c r="F2900"/>
      <c r="G2900"/>
      <c r="H2900"/>
    </row>
    <row r="2901" spans="1:8" s="3" customFormat="1" x14ac:dyDescent="0.3">
      <c r="A2901"/>
      <c r="B2901" s="37"/>
      <c r="D2901"/>
      <c r="E2901"/>
      <c r="F2901"/>
      <c r="G2901"/>
      <c r="H2901"/>
    </row>
    <row r="2902" spans="1:8" s="3" customFormat="1" x14ac:dyDescent="0.3">
      <c r="A2902"/>
      <c r="B2902" s="37"/>
      <c r="D2902"/>
      <c r="E2902"/>
      <c r="F2902"/>
      <c r="G2902"/>
      <c r="H2902"/>
    </row>
    <row r="2903" spans="1:8" s="3" customFormat="1" x14ac:dyDescent="0.3">
      <c r="A2903"/>
      <c r="B2903" s="37"/>
      <c r="D2903"/>
      <c r="E2903"/>
      <c r="F2903"/>
      <c r="G2903"/>
      <c r="H2903"/>
    </row>
    <row r="2904" spans="1:8" s="3" customFormat="1" x14ac:dyDescent="0.3">
      <c r="A2904"/>
      <c r="B2904" s="37"/>
      <c r="D2904"/>
      <c r="E2904"/>
      <c r="F2904"/>
      <c r="G2904"/>
      <c r="H2904"/>
    </row>
    <row r="2905" spans="1:8" s="3" customFormat="1" x14ac:dyDescent="0.3">
      <c r="A2905"/>
      <c r="B2905" s="37"/>
      <c r="D2905"/>
      <c r="E2905"/>
      <c r="F2905"/>
      <c r="G2905"/>
      <c r="H2905"/>
    </row>
    <row r="2906" spans="1:8" s="3" customFormat="1" x14ac:dyDescent="0.3">
      <c r="A2906"/>
      <c r="B2906" s="37"/>
      <c r="D2906"/>
      <c r="E2906"/>
      <c r="F2906"/>
      <c r="G2906"/>
      <c r="H2906"/>
    </row>
    <row r="2907" spans="1:8" s="3" customFormat="1" x14ac:dyDescent="0.3">
      <c r="A2907"/>
      <c r="B2907" s="37"/>
      <c r="D2907"/>
      <c r="E2907"/>
      <c r="F2907"/>
      <c r="G2907"/>
      <c r="H2907"/>
    </row>
    <row r="2908" spans="1:8" s="3" customFormat="1" x14ac:dyDescent="0.3">
      <c r="A2908"/>
      <c r="B2908" s="37"/>
      <c r="D2908"/>
      <c r="E2908"/>
      <c r="F2908"/>
      <c r="G2908"/>
      <c r="H2908"/>
    </row>
    <row r="2909" spans="1:8" s="3" customFormat="1" x14ac:dyDescent="0.3">
      <c r="A2909"/>
      <c r="B2909" s="37"/>
      <c r="D2909"/>
      <c r="E2909"/>
      <c r="F2909"/>
      <c r="G2909"/>
      <c r="H2909"/>
    </row>
    <row r="2910" spans="1:8" s="3" customFormat="1" x14ac:dyDescent="0.3">
      <c r="A2910"/>
      <c r="B2910" s="37"/>
      <c r="D2910"/>
      <c r="E2910"/>
      <c r="F2910"/>
      <c r="G2910"/>
      <c r="H2910"/>
    </row>
    <row r="2911" spans="1:8" s="3" customFormat="1" x14ac:dyDescent="0.3">
      <c r="A2911"/>
      <c r="B2911" s="37"/>
      <c r="D2911"/>
      <c r="E2911"/>
      <c r="F2911"/>
      <c r="G2911"/>
      <c r="H2911"/>
    </row>
    <row r="2912" spans="1:8" s="3" customFormat="1" x14ac:dyDescent="0.3">
      <c r="A2912"/>
      <c r="B2912" s="37"/>
      <c r="D2912"/>
      <c r="E2912"/>
      <c r="F2912"/>
      <c r="G2912"/>
      <c r="H2912"/>
    </row>
    <row r="2913" spans="1:8" s="3" customFormat="1" x14ac:dyDescent="0.3">
      <c r="A2913"/>
      <c r="B2913" s="37"/>
      <c r="D2913"/>
      <c r="E2913"/>
      <c r="F2913"/>
      <c r="G2913"/>
      <c r="H2913"/>
    </row>
    <row r="2914" spans="1:8" s="3" customFormat="1" x14ac:dyDescent="0.3">
      <c r="A2914"/>
      <c r="B2914" s="37"/>
      <c r="D2914"/>
      <c r="E2914"/>
      <c r="F2914"/>
      <c r="G2914"/>
      <c r="H2914"/>
    </row>
    <row r="2915" spans="1:8" s="3" customFormat="1" x14ac:dyDescent="0.3">
      <c r="A2915"/>
      <c r="B2915" s="37"/>
      <c r="D2915"/>
      <c r="E2915"/>
      <c r="F2915"/>
      <c r="G2915"/>
      <c r="H2915"/>
    </row>
    <row r="2916" spans="1:8" s="3" customFormat="1" x14ac:dyDescent="0.3">
      <c r="A2916"/>
      <c r="B2916" s="37"/>
      <c r="D2916"/>
      <c r="E2916"/>
      <c r="F2916"/>
      <c r="G2916"/>
      <c r="H2916"/>
    </row>
    <row r="2917" spans="1:8" s="3" customFormat="1" x14ac:dyDescent="0.3">
      <c r="A2917"/>
      <c r="B2917" s="37"/>
      <c r="D2917"/>
      <c r="E2917"/>
      <c r="F2917"/>
      <c r="G2917"/>
      <c r="H2917"/>
    </row>
    <row r="2918" spans="1:8" s="3" customFormat="1" x14ac:dyDescent="0.3">
      <c r="A2918"/>
      <c r="B2918" s="37"/>
      <c r="D2918"/>
      <c r="E2918"/>
      <c r="F2918"/>
      <c r="G2918"/>
      <c r="H2918"/>
    </row>
    <row r="2919" spans="1:8" s="3" customFormat="1" x14ac:dyDescent="0.3">
      <c r="A2919"/>
      <c r="B2919" s="37"/>
      <c r="D2919"/>
      <c r="E2919"/>
      <c r="F2919"/>
      <c r="G2919"/>
      <c r="H2919"/>
    </row>
    <row r="2920" spans="1:8" s="3" customFormat="1" x14ac:dyDescent="0.3">
      <c r="A2920"/>
      <c r="B2920" s="37"/>
      <c r="D2920"/>
      <c r="E2920"/>
      <c r="F2920"/>
      <c r="G2920"/>
      <c r="H2920"/>
    </row>
    <row r="2921" spans="1:8" s="3" customFormat="1" x14ac:dyDescent="0.3">
      <c r="A2921"/>
      <c r="B2921" s="37"/>
      <c r="D2921"/>
      <c r="E2921"/>
      <c r="F2921"/>
      <c r="G2921"/>
      <c r="H2921"/>
    </row>
    <row r="2922" spans="1:8" s="3" customFormat="1" x14ac:dyDescent="0.3">
      <c r="A2922"/>
      <c r="B2922" s="37"/>
      <c r="D2922"/>
      <c r="E2922"/>
      <c r="F2922"/>
      <c r="G2922"/>
      <c r="H2922"/>
    </row>
    <row r="2923" spans="1:8" s="3" customFormat="1" x14ac:dyDescent="0.3">
      <c r="A2923"/>
      <c r="B2923" s="37"/>
      <c r="D2923"/>
      <c r="E2923"/>
      <c r="F2923"/>
      <c r="G2923"/>
      <c r="H2923"/>
    </row>
    <row r="2924" spans="1:8" s="3" customFormat="1" x14ac:dyDescent="0.3">
      <c r="A2924"/>
      <c r="B2924" s="37"/>
      <c r="D2924"/>
      <c r="E2924"/>
      <c r="F2924"/>
      <c r="G2924"/>
      <c r="H2924"/>
    </row>
    <row r="2925" spans="1:8" s="3" customFormat="1" x14ac:dyDescent="0.3">
      <c r="A2925"/>
      <c r="B2925" s="37"/>
      <c r="D2925"/>
      <c r="E2925"/>
      <c r="F2925"/>
      <c r="G2925"/>
      <c r="H2925"/>
    </row>
    <row r="2926" spans="1:8" s="3" customFormat="1" x14ac:dyDescent="0.3">
      <c r="A2926"/>
      <c r="B2926" s="37"/>
      <c r="D2926"/>
      <c r="E2926"/>
      <c r="F2926"/>
      <c r="G2926"/>
      <c r="H2926"/>
    </row>
    <row r="2927" spans="1:8" s="3" customFormat="1" x14ac:dyDescent="0.3">
      <c r="A2927"/>
      <c r="B2927" s="37"/>
      <c r="D2927"/>
      <c r="E2927"/>
      <c r="F2927"/>
      <c r="G2927"/>
      <c r="H2927"/>
    </row>
    <row r="2928" spans="1:8" s="3" customFormat="1" x14ac:dyDescent="0.3">
      <c r="A2928"/>
      <c r="B2928" s="37"/>
      <c r="D2928"/>
      <c r="E2928"/>
      <c r="F2928"/>
      <c r="G2928"/>
      <c r="H2928"/>
    </row>
    <row r="2929" spans="1:8" s="3" customFormat="1" x14ac:dyDescent="0.3">
      <c r="A2929"/>
      <c r="B2929" s="37"/>
      <c r="D2929"/>
      <c r="E2929"/>
      <c r="F2929"/>
      <c r="G2929"/>
      <c r="H2929"/>
    </row>
    <row r="2930" spans="1:8" s="3" customFormat="1" x14ac:dyDescent="0.3">
      <c r="A2930"/>
      <c r="B2930" s="37"/>
      <c r="D2930"/>
      <c r="E2930"/>
      <c r="F2930"/>
      <c r="G2930"/>
      <c r="H2930"/>
    </row>
    <row r="2931" spans="1:8" s="3" customFormat="1" x14ac:dyDescent="0.3">
      <c r="A2931"/>
      <c r="B2931" s="37"/>
      <c r="D2931"/>
      <c r="E2931"/>
      <c r="F2931"/>
      <c r="G2931"/>
      <c r="H2931"/>
    </row>
    <row r="2932" spans="1:8" s="3" customFormat="1" x14ac:dyDescent="0.3">
      <c r="A2932"/>
      <c r="B2932" s="37"/>
      <c r="D2932"/>
      <c r="E2932"/>
      <c r="F2932"/>
      <c r="G2932"/>
      <c r="H2932"/>
    </row>
    <row r="2933" spans="1:8" s="3" customFormat="1" x14ac:dyDescent="0.3">
      <c r="A2933"/>
      <c r="B2933" s="37"/>
      <c r="D2933"/>
      <c r="E2933"/>
      <c r="F2933"/>
      <c r="G2933"/>
      <c r="H2933"/>
    </row>
    <row r="2934" spans="1:8" s="3" customFormat="1" x14ac:dyDescent="0.3">
      <c r="A2934"/>
      <c r="B2934" s="37"/>
      <c r="D2934"/>
      <c r="E2934"/>
      <c r="F2934"/>
      <c r="G2934"/>
      <c r="H2934"/>
    </row>
    <row r="2935" spans="1:8" s="3" customFormat="1" x14ac:dyDescent="0.3">
      <c r="A2935"/>
      <c r="B2935" s="37"/>
      <c r="D2935"/>
      <c r="E2935"/>
      <c r="F2935"/>
      <c r="G2935"/>
      <c r="H2935"/>
    </row>
    <row r="2936" spans="1:8" s="3" customFormat="1" x14ac:dyDescent="0.3">
      <c r="A2936"/>
      <c r="B2936" s="37"/>
      <c r="D2936"/>
      <c r="E2936"/>
      <c r="F2936"/>
      <c r="G2936"/>
      <c r="H2936"/>
    </row>
    <row r="2937" spans="1:8" s="3" customFormat="1" x14ac:dyDescent="0.3">
      <c r="A2937"/>
      <c r="B2937" s="37"/>
      <c r="D2937"/>
      <c r="E2937"/>
      <c r="F2937"/>
      <c r="G2937"/>
      <c r="H2937"/>
    </row>
    <row r="2938" spans="1:8" s="3" customFormat="1" x14ac:dyDescent="0.3">
      <c r="A2938"/>
      <c r="B2938" s="37"/>
      <c r="D2938"/>
      <c r="E2938"/>
      <c r="F2938"/>
      <c r="G2938"/>
      <c r="H2938"/>
    </row>
    <row r="2939" spans="1:8" s="3" customFormat="1" x14ac:dyDescent="0.3">
      <c r="A2939"/>
      <c r="B2939" s="37"/>
      <c r="D2939"/>
      <c r="E2939"/>
      <c r="F2939"/>
      <c r="G2939"/>
      <c r="H2939"/>
    </row>
    <row r="2940" spans="1:8" s="3" customFormat="1" x14ac:dyDescent="0.3">
      <c r="A2940"/>
      <c r="B2940" s="37"/>
      <c r="D2940"/>
      <c r="E2940"/>
      <c r="F2940"/>
      <c r="G2940"/>
      <c r="H2940"/>
    </row>
    <row r="2941" spans="1:8" s="3" customFormat="1" x14ac:dyDescent="0.3">
      <c r="A2941"/>
      <c r="B2941" s="37"/>
      <c r="D2941"/>
      <c r="E2941"/>
      <c r="F2941"/>
      <c r="G2941"/>
      <c r="H2941"/>
    </row>
    <row r="2942" spans="1:8" s="3" customFormat="1" x14ac:dyDescent="0.3">
      <c r="A2942"/>
      <c r="B2942" s="37"/>
      <c r="D2942"/>
      <c r="E2942"/>
      <c r="F2942"/>
      <c r="G2942"/>
      <c r="H2942"/>
    </row>
    <row r="2943" spans="1:8" s="3" customFormat="1" x14ac:dyDescent="0.3">
      <c r="A2943"/>
      <c r="B2943" s="37"/>
      <c r="D2943"/>
      <c r="E2943"/>
      <c r="F2943"/>
      <c r="G2943"/>
      <c r="H2943"/>
    </row>
    <row r="2944" spans="1:8" s="3" customFormat="1" x14ac:dyDescent="0.3">
      <c r="A2944"/>
      <c r="B2944" s="37"/>
      <c r="D2944"/>
      <c r="E2944"/>
      <c r="F2944"/>
      <c r="G2944"/>
      <c r="H2944"/>
    </row>
    <row r="2945" spans="1:8" s="3" customFormat="1" x14ac:dyDescent="0.3">
      <c r="A2945"/>
      <c r="B2945" s="37"/>
      <c r="D2945"/>
      <c r="E2945"/>
      <c r="F2945"/>
      <c r="G2945"/>
      <c r="H2945"/>
    </row>
    <row r="2946" spans="1:8" s="3" customFormat="1" x14ac:dyDescent="0.3">
      <c r="A2946"/>
      <c r="B2946" s="37"/>
      <c r="D2946"/>
      <c r="E2946"/>
      <c r="F2946"/>
      <c r="G2946"/>
      <c r="H2946"/>
    </row>
    <row r="2947" spans="1:8" s="3" customFormat="1" x14ac:dyDescent="0.3">
      <c r="A2947"/>
      <c r="B2947" s="37"/>
      <c r="D2947"/>
      <c r="E2947"/>
      <c r="F2947"/>
      <c r="G2947"/>
      <c r="H2947"/>
    </row>
    <row r="2948" spans="1:8" s="3" customFormat="1" x14ac:dyDescent="0.3">
      <c r="A2948"/>
      <c r="B2948" s="37"/>
      <c r="D2948"/>
      <c r="E2948"/>
      <c r="F2948"/>
      <c r="G2948"/>
      <c r="H2948"/>
    </row>
    <row r="2949" spans="1:8" s="3" customFormat="1" x14ac:dyDescent="0.3">
      <c r="A2949"/>
      <c r="B2949" s="37"/>
      <c r="D2949"/>
      <c r="E2949"/>
      <c r="F2949"/>
      <c r="G2949"/>
      <c r="H2949"/>
    </row>
    <row r="2950" spans="1:8" s="3" customFormat="1" x14ac:dyDescent="0.3">
      <c r="A2950"/>
      <c r="B2950" s="37"/>
      <c r="D2950"/>
      <c r="E2950"/>
      <c r="F2950"/>
      <c r="G2950"/>
      <c r="H2950"/>
    </row>
    <row r="2951" spans="1:8" s="3" customFormat="1" x14ac:dyDescent="0.3">
      <c r="A2951"/>
      <c r="B2951" s="37"/>
      <c r="D2951"/>
      <c r="E2951"/>
      <c r="F2951"/>
      <c r="G2951"/>
      <c r="H2951"/>
    </row>
    <row r="2952" spans="1:8" s="3" customFormat="1" x14ac:dyDescent="0.3">
      <c r="A2952"/>
      <c r="B2952" s="37"/>
      <c r="D2952"/>
      <c r="E2952"/>
      <c r="F2952"/>
      <c r="G2952"/>
      <c r="H2952"/>
    </row>
    <row r="2953" spans="1:8" s="3" customFormat="1" x14ac:dyDescent="0.3">
      <c r="A2953"/>
      <c r="B2953" s="37"/>
      <c r="D2953"/>
      <c r="E2953"/>
      <c r="F2953"/>
      <c r="G2953"/>
      <c r="H2953"/>
    </row>
    <row r="2954" spans="1:8" s="3" customFormat="1" x14ac:dyDescent="0.3">
      <c r="A2954"/>
      <c r="B2954" s="37"/>
      <c r="D2954"/>
      <c r="E2954"/>
      <c r="F2954"/>
      <c r="G2954"/>
      <c r="H2954"/>
    </row>
    <row r="2955" spans="1:8" s="3" customFormat="1" x14ac:dyDescent="0.3">
      <c r="A2955"/>
      <c r="B2955" s="37"/>
      <c r="D2955"/>
      <c r="E2955"/>
      <c r="F2955"/>
      <c r="G2955"/>
      <c r="H2955"/>
    </row>
    <row r="2956" spans="1:8" s="3" customFormat="1" x14ac:dyDescent="0.3">
      <c r="A2956"/>
      <c r="B2956" s="37"/>
      <c r="D2956"/>
      <c r="E2956"/>
      <c r="F2956"/>
      <c r="G2956"/>
      <c r="H2956"/>
    </row>
    <row r="2957" spans="1:8" s="3" customFormat="1" x14ac:dyDescent="0.3">
      <c r="A2957"/>
      <c r="B2957" s="37"/>
      <c r="D2957"/>
      <c r="E2957"/>
      <c r="F2957"/>
      <c r="G2957"/>
      <c r="H2957"/>
    </row>
    <row r="2958" spans="1:8" s="3" customFormat="1" x14ac:dyDescent="0.3">
      <c r="A2958"/>
      <c r="B2958" s="37"/>
      <c r="D2958"/>
      <c r="E2958"/>
      <c r="F2958"/>
      <c r="G2958"/>
      <c r="H2958"/>
    </row>
    <row r="2959" spans="1:8" s="3" customFormat="1" x14ac:dyDescent="0.3">
      <c r="A2959"/>
      <c r="B2959" s="37"/>
      <c r="D2959"/>
      <c r="E2959"/>
      <c r="F2959"/>
      <c r="G2959"/>
      <c r="H2959"/>
    </row>
    <row r="2960" spans="1:8" s="3" customFormat="1" x14ac:dyDescent="0.3">
      <c r="A2960"/>
      <c r="B2960" s="37"/>
      <c r="D2960"/>
      <c r="E2960"/>
      <c r="F2960"/>
      <c r="G2960"/>
      <c r="H2960"/>
    </row>
    <row r="2961" spans="1:8" s="3" customFormat="1" x14ac:dyDescent="0.3">
      <c r="A2961"/>
      <c r="B2961" s="37"/>
      <c r="D2961"/>
      <c r="E2961"/>
      <c r="F2961"/>
      <c r="G2961"/>
      <c r="H2961"/>
    </row>
    <row r="2962" spans="1:8" s="3" customFormat="1" x14ac:dyDescent="0.3">
      <c r="A2962"/>
      <c r="B2962" s="37"/>
      <c r="D2962"/>
      <c r="E2962"/>
      <c r="F2962"/>
      <c r="G2962"/>
      <c r="H2962"/>
    </row>
    <row r="2963" spans="1:8" s="3" customFormat="1" x14ac:dyDescent="0.3">
      <c r="A2963"/>
      <c r="B2963" s="37"/>
      <c r="D2963"/>
      <c r="E2963"/>
      <c r="F2963"/>
      <c r="G2963"/>
      <c r="H2963"/>
    </row>
    <row r="2964" spans="1:8" s="3" customFormat="1" x14ac:dyDescent="0.3">
      <c r="A2964"/>
      <c r="B2964" s="37"/>
      <c r="D2964"/>
      <c r="E2964"/>
      <c r="F2964"/>
      <c r="G2964"/>
      <c r="H2964"/>
    </row>
    <row r="2965" spans="1:8" s="3" customFormat="1" x14ac:dyDescent="0.3">
      <c r="A2965"/>
      <c r="B2965" s="37"/>
      <c r="D2965"/>
      <c r="E2965"/>
      <c r="F2965"/>
      <c r="G2965"/>
      <c r="H2965"/>
    </row>
    <row r="2966" spans="1:8" s="3" customFormat="1" x14ac:dyDescent="0.3">
      <c r="A2966"/>
      <c r="B2966" s="37"/>
      <c r="D2966"/>
      <c r="E2966"/>
      <c r="F2966"/>
      <c r="G2966"/>
      <c r="H2966"/>
    </row>
    <row r="2967" spans="1:8" s="3" customFormat="1" x14ac:dyDescent="0.3">
      <c r="A2967"/>
      <c r="B2967" s="37"/>
      <c r="D2967"/>
      <c r="E2967"/>
      <c r="F2967"/>
      <c r="G2967"/>
      <c r="H2967"/>
    </row>
    <row r="2968" spans="1:8" s="3" customFormat="1" x14ac:dyDescent="0.3">
      <c r="A2968"/>
      <c r="B2968" s="37"/>
      <c r="D2968"/>
      <c r="E2968"/>
      <c r="F2968"/>
      <c r="G2968"/>
      <c r="H2968"/>
    </row>
    <row r="2969" spans="1:8" s="3" customFormat="1" x14ac:dyDescent="0.3">
      <c r="A2969"/>
      <c r="B2969" s="37"/>
      <c r="D2969"/>
      <c r="E2969"/>
      <c r="F2969"/>
      <c r="G2969"/>
      <c r="H2969"/>
    </row>
    <row r="2970" spans="1:8" s="3" customFormat="1" x14ac:dyDescent="0.3">
      <c r="A2970"/>
      <c r="B2970" s="37"/>
      <c r="D2970"/>
      <c r="E2970"/>
      <c r="F2970"/>
      <c r="G2970"/>
      <c r="H2970"/>
    </row>
    <row r="2971" spans="1:8" s="3" customFormat="1" x14ac:dyDescent="0.3">
      <c r="A2971"/>
      <c r="B2971" s="37"/>
      <c r="D2971"/>
      <c r="E2971"/>
      <c r="F2971"/>
      <c r="G2971"/>
      <c r="H2971"/>
    </row>
    <row r="2972" spans="1:8" s="3" customFormat="1" x14ac:dyDescent="0.3">
      <c r="A2972"/>
      <c r="B2972" s="37"/>
      <c r="D2972"/>
      <c r="E2972"/>
      <c r="F2972"/>
      <c r="G2972"/>
      <c r="H2972"/>
    </row>
    <row r="2973" spans="1:8" s="3" customFormat="1" x14ac:dyDescent="0.3">
      <c r="A2973"/>
      <c r="B2973" s="37"/>
      <c r="D2973"/>
      <c r="E2973"/>
      <c r="F2973"/>
      <c r="G2973"/>
      <c r="H2973"/>
    </row>
    <row r="2974" spans="1:8" s="3" customFormat="1" x14ac:dyDescent="0.3">
      <c r="A2974"/>
      <c r="B2974" s="37"/>
      <c r="D2974"/>
      <c r="E2974"/>
      <c r="F2974"/>
      <c r="G2974"/>
      <c r="H2974"/>
    </row>
    <row r="2975" spans="1:8" s="3" customFormat="1" x14ac:dyDescent="0.3">
      <c r="A2975"/>
      <c r="B2975" s="37"/>
      <c r="D2975"/>
      <c r="E2975"/>
      <c r="F2975"/>
      <c r="G2975"/>
      <c r="H2975"/>
    </row>
    <row r="2976" spans="1:8" s="3" customFormat="1" x14ac:dyDescent="0.3">
      <c r="A2976"/>
      <c r="B2976" s="37"/>
      <c r="D2976"/>
      <c r="E2976"/>
      <c r="F2976"/>
      <c r="G2976"/>
      <c r="H2976"/>
    </row>
    <row r="2977" spans="1:8" s="3" customFormat="1" x14ac:dyDescent="0.3">
      <c r="A2977"/>
      <c r="B2977" s="37"/>
      <c r="D2977"/>
      <c r="E2977"/>
      <c r="F2977"/>
      <c r="G2977"/>
      <c r="H2977"/>
    </row>
    <row r="2978" spans="1:8" s="3" customFormat="1" x14ac:dyDescent="0.3">
      <c r="A2978"/>
      <c r="B2978" s="37"/>
      <c r="D2978"/>
      <c r="E2978"/>
      <c r="F2978"/>
      <c r="G2978"/>
      <c r="H2978"/>
    </row>
    <row r="2979" spans="1:8" s="3" customFormat="1" x14ac:dyDescent="0.3">
      <c r="A2979"/>
      <c r="B2979" s="37"/>
      <c r="D2979"/>
      <c r="E2979"/>
      <c r="F2979"/>
      <c r="G2979"/>
      <c r="H2979"/>
    </row>
    <row r="2980" spans="1:8" s="3" customFormat="1" x14ac:dyDescent="0.3">
      <c r="A2980"/>
      <c r="B2980" s="37"/>
      <c r="D2980"/>
      <c r="E2980"/>
      <c r="F2980"/>
      <c r="G2980"/>
      <c r="H2980"/>
    </row>
    <row r="2981" spans="1:8" s="3" customFormat="1" x14ac:dyDescent="0.3">
      <c r="A2981"/>
      <c r="B2981" s="37"/>
      <c r="D2981"/>
      <c r="E2981"/>
      <c r="F2981"/>
      <c r="G2981"/>
      <c r="H2981"/>
    </row>
    <row r="2982" spans="1:8" s="3" customFormat="1" x14ac:dyDescent="0.3">
      <c r="A2982"/>
      <c r="B2982" s="37"/>
      <c r="D2982"/>
      <c r="E2982"/>
      <c r="F2982"/>
      <c r="G2982"/>
      <c r="H2982"/>
    </row>
    <row r="2983" spans="1:8" s="3" customFormat="1" x14ac:dyDescent="0.3">
      <c r="A2983"/>
      <c r="B2983" s="37"/>
      <c r="D2983"/>
      <c r="E2983"/>
      <c r="F2983"/>
      <c r="G2983"/>
      <c r="H2983"/>
    </row>
    <row r="2984" spans="1:8" s="3" customFormat="1" x14ac:dyDescent="0.3">
      <c r="A2984"/>
      <c r="B2984" s="37"/>
      <c r="D2984"/>
      <c r="E2984"/>
      <c r="F2984"/>
      <c r="G2984"/>
      <c r="H2984"/>
    </row>
    <row r="2985" spans="1:8" s="3" customFormat="1" x14ac:dyDescent="0.3">
      <c r="A2985"/>
      <c r="B2985" s="37"/>
      <c r="D2985"/>
      <c r="E2985"/>
      <c r="F2985"/>
      <c r="G2985"/>
      <c r="H2985"/>
    </row>
    <row r="2986" spans="1:8" s="3" customFormat="1" x14ac:dyDescent="0.3">
      <c r="A2986"/>
      <c r="B2986" s="37"/>
      <c r="D2986"/>
      <c r="E2986"/>
      <c r="F2986"/>
      <c r="G2986"/>
      <c r="H2986"/>
    </row>
    <row r="2987" spans="1:8" s="3" customFormat="1" x14ac:dyDescent="0.3">
      <c r="A2987"/>
      <c r="B2987" s="37"/>
      <c r="D2987"/>
      <c r="E2987"/>
      <c r="F2987"/>
      <c r="G2987"/>
      <c r="H2987"/>
    </row>
    <row r="2988" spans="1:8" s="3" customFormat="1" x14ac:dyDescent="0.3">
      <c r="A2988"/>
      <c r="B2988" s="37"/>
      <c r="D2988"/>
      <c r="E2988"/>
      <c r="F2988"/>
      <c r="G2988"/>
      <c r="H2988"/>
    </row>
    <row r="2989" spans="1:8" s="3" customFormat="1" x14ac:dyDescent="0.3">
      <c r="A2989"/>
      <c r="B2989" s="37"/>
      <c r="D2989"/>
      <c r="E2989"/>
      <c r="F2989"/>
      <c r="G2989"/>
      <c r="H2989"/>
    </row>
    <row r="2990" spans="1:8" s="3" customFormat="1" x14ac:dyDescent="0.3">
      <c r="A2990"/>
      <c r="B2990" s="37"/>
      <c r="D2990"/>
      <c r="E2990"/>
      <c r="F2990"/>
      <c r="G2990"/>
      <c r="H2990"/>
    </row>
    <row r="2991" spans="1:8" s="3" customFormat="1" x14ac:dyDescent="0.3">
      <c r="A2991"/>
      <c r="B2991" s="37"/>
      <c r="D2991"/>
      <c r="E2991"/>
      <c r="F2991"/>
      <c r="G2991"/>
      <c r="H2991"/>
    </row>
    <row r="2992" spans="1:8" s="3" customFormat="1" x14ac:dyDescent="0.3">
      <c r="A2992"/>
      <c r="B2992" s="37"/>
      <c r="D2992"/>
      <c r="E2992"/>
      <c r="F2992"/>
      <c r="G2992"/>
      <c r="H2992"/>
    </row>
    <row r="2993" spans="1:8" s="3" customFormat="1" x14ac:dyDescent="0.3">
      <c r="A2993"/>
      <c r="B2993" s="37"/>
      <c r="D2993"/>
      <c r="E2993"/>
      <c r="F2993"/>
      <c r="G2993"/>
      <c r="H2993"/>
    </row>
    <row r="2994" spans="1:8" s="3" customFormat="1" x14ac:dyDescent="0.3">
      <c r="A2994"/>
      <c r="B2994" s="37"/>
      <c r="D2994"/>
      <c r="E2994"/>
      <c r="F2994"/>
      <c r="G2994"/>
      <c r="H2994"/>
    </row>
    <row r="2995" spans="1:8" s="3" customFormat="1" x14ac:dyDescent="0.3">
      <c r="A2995"/>
      <c r="B2995" s="37"/>
      <c r="D2995"/>
      <c r="E2995"/>
      <c r="F2995"/>
      <c r="G2995"/>
      <c r="H2995"/>
    </row>
    <row r="2996" spans="1:8" s="3" customFormat="1" x14ac:dyDescent="0.3">
      <c r="A2996"/>
      <c r="B2996" s="37"/>
      <c r="D2996"/>
      <c r="E2996"/>
      <c r="F2996"/>
      <c r="G2996"/>
      <c r="H2996"/>
    </row>
    <row r="2997" spans="1:8" s="3" customFormat="1" x14ac:dyDescent="0.3">
      <c r="A2997"/>
      <c r="B2997" s="37"/>
      <c r="D2997"/>
      <c r="E2997"/>
      <c r="F2997"/>
      <c r="G2997"/>
      <c r="H2997"/>
    </row>
    <row r="2998" spans="1:8" s="3" customFormat="1" x14ac:dyDescent="0.3">
      <c r="A2998"/>
      <c r="B2998" s="37"/>
      <c r="D2998"/>
      <c r="E2998"/>
      <c r="F2998"/>
      <c r="G2998"/>
      <c r="H2998"/>
    </row>
    <row r="2999" spans="1:8" s="3" customFormat="1" x14ac:dyDescent="0.3">
      <c r="A2999"/>
      <c r="B2999" s="37"/>
      <c r="D2999"/>
      <c r="E2999"/>
      <c r="F2999"/>
      <c r="G2999"/>
      <c r="H2999"/>
    </row>
    <row r="3000" spans="1:8" s="3" customFormat="1" x14ac:dyDescent="0.3">
      <c r="A3000"/>
      <c r="B3000" s="37"/>
      <c r="D3000"/>
      <c r="E3000"/>
      <c r="F3000"/>
      <c r="G3000"/>
      <c r="H3000"/>
    </row>
    <row r="3001" spans="1:8" s="3" customFormat="1" x14ac:dyDescent="0.3">
      <c r="A3001"/>
      <c r="B3001" s="37"/>
      <c r="D3001"/>
      <c r="E3001"/>
      <c r="F3001"/>
      <c r="G3001"/>
      <c r="H3001"/>
    </row>
    <row r="3002" spans="1:8" s="3" customFormat="1" x14ac:dyDescent="0.3">
      <c r="A3002"/>
      <c r="B3002" s="37"/>
      <c r="D3002"/>
      <c r="E3002"/>
      <c r="F3002"/>
      <c r="G3002"/>
      <c r="H3002"/>
    </row>
    <row r="3003" spans="1:8" s="3" customFormat="1" x14ac:dyDescent="0.3">
      <c r="A3003"/>
      <c r="B3003" s="37"/>
      <c r="D3003"/>
      <c r="E3003"/>
      <c r="F3003"/>
      <c r="G3003"/>
      <c r="H3003"/>
    </row>
    <row r="3004" spans="1:8" s="3" customFormat="1" x14ac:dyDescent="0.3">
      <c r="A3004"/>
      <c r="B3004" s="37"/>
      <c r="D3004"/>
      <c r="E3004"/>
      <c r="F3004"/>
      <c r="G3004"/>
      <c r="H3004"/>
    </row>
    <row r="3005" spans="1:8" s="3" customFormat="1" x14ac:dyDescent="0.3">
      <c r="A3005"/>
      <c r="B3005" s="37"/>
      <c r="D3005"/>
      <c r="E3005"/>
      <c r="F3005"/>
      <c r="G3005"/>
      <c r="H3005"/>
    </row>
    <row r="3006" spans="1:8" s="3" customFormat="1" x14ac:dyDescent="0.3">
      <c r="A3006"/>
      <c r="B3006" s="37"/>
      <c r="D3006"/>
      <c r="E3006"/>
      <c r="F3006"/>
      <c r="G3006"/>
      <c r="H3006"/>
    </row>
    <row r="3007" spans="1:8" s="3" customFormat="1" x14ac:dyDescent="0.3">
      <c r="A3007"/>
      <c r="B3007" s="37"/>
      <c r="D3007"/>
      <c r="E3007"/>
      <c r="F3007"/>
      <c r="G3007"/>
      <c r="H3007"/>
    </row>
    <row r="3008" spans="1:8" s="3" customFormat="1" x14ac:dyDescent="0.3">
      <c r="A3008"/>
      <c r="B3008" s="37"/>
      <c r="D3008"/>
      <c r="E3008"/>
      <c r="F3008"/>
      <c r="G3008"/>
      <c r="H3008"/>
    </row>
    <row r="3009" spans="1:8" s="3" customFormat="1" x14ac:dyDescent="0.3">
      <c r="A3009"/>
      <c r="B3009" s="37"/>
      <c r="D3009"/>
      <c r="E3009"/>
      <c r="F3009"/>
      <c r="G3009"/>
      <c r="H3009"/>
    </row>
    <row r="3010" spans="1:8" s="3" customFormat="1" x14ac:dyDescent="0.3">
      <c r="A3010"/>
      <c r="B3010" s="37"/>
      <c r="D3010"/>
      <c r="E3010"/>
      <c r="F3010"/>
      <c r="G3010"/>
      <c r="H3010"/>
    </row>
    <row r="3011" spans="1:8" s="3" customFormat="1" x14ac:dyDescent="0.3">
      <c r="A3011"/>
      <c r="B3011" s="37"/>
      <c r="D3011"/>
      <c r="E3011"/>
      <c r="F3011"/>
      <c r="G3011"/>
      <c r="H3011"/>
    </row>
    <row r="3012" spans="1:8" s="3" customFormat="1" x14ac:dyDescent="0.3">
      <c r="A3012"/>
      <c r="B3012" s="37"/>
      <c r="D3012"/>
      <c r="E3012"/>
      <c r="F3012"/>
      <c r="G3012"/>
      <c r="H3012"/>
    </row>
    <row r="3013" spans="1:8" s="3" customFormat="1" x14ac:dyDescent="0.3">
      <c r="A3013"/>
      <c r="B3013" s="37"/>
      <c r="D3013"/>
      <c r="E3013"/>
      <c r="F3013"/>
      <c r="G3013"/>
      <c r="H3013"/>
    </row>
    <row r="3014" spans="1:8" s="3" customFormat="1" x14ac:dyDescent="0.3">
      <c r="A3014"/>
      <c r="B3014" s="37"/>
      <c r="D3014"/>
      <c r="E3014"/>
      <c r="F3014"/>
      <c r="G3014"/>
      <c r="H3014"/>
    </row>
    <row r="3015" spans="1:8" s="3" customFormat="1" x14ac:dyDescent="0.3">
      <c r="A3015"/>
      <c r="B3015" s="37"/>
      <c r="D3015"/>
      <c r="E3015"/>
      <c r="F3015"/>
      <c r="G3015"/>
      <c r="H3015"/>
    </row>
    <row r="3016" spans="1:8" s="3" customFormat="1" x14ac:dyDescent="0.3">
      <c r="A3016"/>
      <c r="B3016" s="37"/>
      <c r="D3016"/>
      <c r="E3016"/>
      <c r="F3016"/>
      <c r="G3016"/>
      <c r="H3016"/>
    </row>
    <row r="3017" spans="1:8" s="3" customFormat="1" x14ac:dyDescent="0.3">
      <c r="A3017"/>
      <c r="B3017" s="37"/>
      <c r="D3017"/>
      <c r="E3017"/>
      <c r="F3017"/>
      <c r="G3017"/>
      <c r="H3017"/>
    </row>
    <row r="3018" spans="1:8" s="3" customFormat="1" x14ac:dyDescent="0.3">
      <c r="A3018"/>
      <c r="B3018" s="37"/>
      <c r="D3018"/>
      <c r="E3018"/>
      <c r="F3018"/>
      <c r="G3018"/>
      <c r="H3018"/>
    </row>
    <row r="3019" spans="1:8" s="3" customFormat="1" x14ac:dyDescent="0.3">
      <c r="A3019"/>
      <c r="B3019" s="37"/>
      <c r="D3019"/>
      <c r="E3019"/>
      <c r="F3019"/>
      <c r="G3019"/>
      <c r="H3019"/>
    </row>
    <row r="3020" spans="1:8" s="3" customFormat="1" x14ac:dyDescent="0.3">
      <c r="A3020"/>
      <c r="B3020" s="37"/>
      <c r="D3020"/>
      <c r="E3020"/>
      <c r="F3020"/>
      <c r="G3020"/>
      <c r="H3020"/>
    </row>
    <row r="3021" spans="1:8" s="3" customFormat="1" x14ac:dyDescent="0.3">
      <c r="A3021"/>
      <c r="B3021" s="37"/>
      <c r="D3021"/>
      <c r="E3021"/>
      <c r="F3021"/>
      <c r="G3021"/>
      <c r="H3021"/>
    </row>
    <row r="3022" spans="1:8" s="3" customFormat="1" x14ac:dyDescent="0.3">
      <c r="A3022"/>
      <c r="B3022" s="37"/>
      <c r="D3022"/>
      <c r="E3022"/>
      <c r="F3022"/>
      <c r="G3022"/>
      <c r="H3022"/>
    </row>
    <row r="3023" spans="1:8" s="3" customFormat="1" x14ac:dyDescent="0.3">
      <c r="A3023"/>
      <c r="B3023" s="37"/>
      <c r="D3023"/>
      <c r="E3023"/>
      <c r="F3023"/>
      <c r="G3023"/>
      <c r="H3023"/>
    </row>
    <row r="3024" spans="1:8" s="3" customFormat="1" x14ac:dyDescent="0.3">
      <c r="A3024"/>
      <c r="B3024" s="37"/>
      <c r="D3024"/>
      <c r="E3024"/>
      <c r="F3024"/>
      <c r="G3024"/>
      <c r="H3024"/>
    </row>
    <row r="3025" spans="1:8" s="3" customFormat="1" x14ac:dyDescent="0.3">
      <c r="A3025"/>
      <c r="B3025" s="37"/>
      <c r="D3025"/>
      <c r="E3025"/>
      <c r="F3025"/>
      <c r="G3025"/>
      <c r="H3025"/>
    </row>
    <row r="3026" spans="1:8" s="3" customFormat="1" x14ac:dyDescent="0.3">
      <c r="A3026"/>
      <c r="B3026" s="37"/>
      <c r="D3026"/>
      <c r="E3026"/>
      <c r="F3026"/>
      <c r="G3026"/>
      <c r="H3026"/>
    </row>
    <row r="3027" spans="1:8" s="3" customFormat="1" x14ac:dyDescent="0.3">
      <c r="A3027"/>
      <c r="B3027" s="37"/>
      <c r="D3027"/>
      <c r="E3027"/>
      <c r="F3027"/>
      <c r="G3027"/>
      <c r="H3027"/>
    </row>
    <row r="3028" spans="1:8" s="3" customFormat="1" x14ac:dyDescent="0.3">
      <c r="A3028"/>
      <c r="B3028" s="37"/>
      <c r="D3028"/>
      <c r="E3028"/>
      <c r="F3028"/>
      <c r="G3028"/>
      <c r="H3028"/>
    </row>
    <row r="3029" spans="1:8" s="3" customFormat="1" x14ac:dyDescent="0.3">
      <c r="A3029"/>
      <c r="B3029" s="37"/>
      <c r="D3029"/>
      <c r="E3029"/>
      <c r="F3029"/>
      <c r="G3029"/>
      <c r="H3029"/>
    </row>
    <row r="3030" spans="1:8" s="3" customFormat="1" x14ac:dyDescent="0.3">
      <c r="A3030"/>
      <c r="B3030" s="37"/>
      <c r="D3030"/>
      <c r="E3030"/>
      <c r="F3030"/>
      <c r="G3030"/>
      <c r="H3030"/>
    </row>
    <row r="3031" spans="1:8" s="3" customFormat="1" x14ac:dyDescent="0.3">
      <c r="A3031"/>
      <c r="B3031" s="37"/>
      <c r="D3031"/>
      <c r="E3031"/>
      <c r="F3031"/>
      <c r="G3031"/>
      <c r="H3031"/>
    </row>
    <row r="3032" spans="1:8" s="3" customFormat="1" x14ac:dyDescent="0.3">
      <c r="A3032"/>
      <c r="B3032" s="37"/>
      <c r="D3032"/>
      <c r="E3032"/>
      <c r="F3032"/>
      <c r="G3032"/>
      <c r="H3032"/>
    </row>
    <row r="3033" spans="1:8" s="3" customFormat="1" x14ac:dyDescent="0.3">
      <c r="A3033"/>
      <c r="B3033" s="37"/>
      <c r="D3033"/>
      <c r="E3033"/>
      <c r="F3033"/>
      <c r="G3033"/>
      <c r="H3033"/>
    </row>
    <row r="3034" spans="1:8" s="3" customFormat="1" x14ac:dyDescent="0.3">
      <c r="A3034"/>
      <c r="B3034" s="37"/>
      <c r="D3034"/>
      <c r="E3034"/>
      <c r="F3034"/>
      <c r="G3034"/>
      <c r="H3034"/>
    </row>
    <row r="3035" spans="1:8" s="3" customFormat="1" x14ac:dyDescent="0.3">
      <c r="A3035"/>
      <c r="B3035" s="37"/>
      <c r="D3035"/>
      <c r="E3035"/>
      <c r="F3035"/>
      <c r="G3035"/>
      <c r="H3035"/>
    </row>
    <row r="3036" spans="1:8" s="3" customFormat="1" x14ac:dyDescent="0.3">
      <c r="A3036"/>
      <c r="B3036" s="37"/>
      <c r="D3036"/>
      <c r="E3036"/>
      <c r="F3036"/>
      <c r="G3036"/>
      <c r="H3036"/>
    </row>
    <row r="3037" spans="1:8" s="3" customFormat="1" x14ac:dyDescent="0.3">
      <c r="A3037"/>
      <c r="B3037" s="37"/>
      <c r="D3037"/>
      <c r="E3037"/>
      <c r="F3037"/>
      <c r="G3037"/>
      <c r="H3037"/>
    </row>
    <row r="3038" spans="1:8" s="3" customFormat="1" x14ac:dyDescent="0.3">
      <c r="A3038"/>
      <c r="B3038" s="37"/>
      <c r="D3038"/>
      <c r="E3038"/>
      <c r="F3038"/>
      <c r="G3038"/>
      <c r="H3038"/>
    </row>
    <row r="3039" spans="1:8" s="3" customFormat="1" x14ac:dyDescent="0.3">
      <c r="A3039"/>
      <c r="B3039" s="37"/>
      <c r="D3039"/>
      <c r="E3039"/>
      <c r="F3039"/>
      <c r="G3039"/>
      <c r="H3039"/>
    </row>
    <row r="3040" spans="1:8" s="3" customFormat="1" x14ac:dyDescent="0.3">
      <c r="A3040"/>
      <c r="B3040" s="37"/>
      <c r="D3040"/>
      <c r="E3040"/>
      <c r="F3040"/>
      <c r="G3040"/>
      <c r="H3040"/>
    </row>
    <row r="3041" spans="1:8" s="3" customFormat="1" x14ac:dyDescent="0.3">
      <c r="A3041"/>
      <c r="B3041" s="37"/>
      <c r="D3041"/>
      <c r="E3041"/>
      <c r="F3041"/>
      <c r="G3041"/>
      <c r="H3041"/>
    </row>
    <row r="3042" spans="1:8" s="3" customFormat="1" x14ac:dyDescent="0.3">
      <c r="A3042"/>
      <c r="B3042" s="37"/>
      <c r="D3042"/>
      <c r="E3042"/>
      <c r="F3042"/>
      <c r="G3042"/>
      <c r="H3042"/>
    </row>
    <row r="3043" spans="1:8" s="3" customFormat="1" x14ac:dyDescent="0.3">
      <c r="A3043"/>
      <c r="B3043" s="37"/>
      <c r="D3043"/>
      <c r="E3043"/>
      <c r="F3043"/>
      <c r="G3043"/>
      <c r="H3043"/>
    </row>
    <row r="3044" spans="1:8" s="3" customFormat="1" x14ac:dyDescent="0.3">
      <c r="A3044"/>
      <c r="B3044" s="37"/>
      <c r="D3044"/>
      <c r="E3044"/>
      <c r="F3044"/>
      <c r="G3044"/>
      <c r="H3044"/>
    </row>
    <row r="3045" spans="1:8" s="3" customFormat="1" x14ac:dyDescent="0.3">
      <c r="A3045"/>
      <c r="B3045" s="37"/>
      <c r="D3045"/>
      <c r="E3045"/>
      <c r="F3045"/>
      <c r="G3045"/>
      <c r="H3045"/>
    </row>
    <row r="3046" spans="1:8" s="3" customFormat="1" x14ac:dyDescent="0.3">
      <c r="A3046"/>
      <c r="B3046" s="37"/>
      <c r="D3046"/>
      <c r="E3046"/>
      <c r="F3046"/>
      <c r="G3046"/>
      <c r="H3046"/>
    </row>
    <row r="3047" spans="1:8" s="3" customFormat="1" x14ac:dyDescent="0.3">
      <c r="A3047"/>
      <c r="B3047" s="37"/>
      <c r="D3047"/>
      <c r="E3047"/>
      <c r="F3047"/>
      <c r="G3047"/>
      <c r="H3047"/>
    </row>
    <row r="3048" spans="1:8" s="3" customFormat="1" x14ac:dyDescent="0.3">
      <c r="A3048"/>
      <c r="B3048" s="37"/>
      <c r="D3048"/>
      <c r="E3048"/>
      <c r="F3048"/>
      <c r="G3048"/>
      <c r="H3048"/>
    </row>
    <row r="3049" spans="1:8" s="3" customFormat="1" x14ac:dyDescent="0.3">
      <c r="A3049"/>
      <c r="B3049" s="37"/>
      <c r="D3049"/>
      <c r="E3049"/>
      <c r="F3049"/>
      <c r="G3049"/>
      <c r="H3049"/>
    </row>
    <row r="3050" spans="1:8" s="3" customFormat="1" x14ac:dyDescent="0.3">
      <c r="A3050"/>
      <c r="B3050" s="37"/>
      <c r="D3050"/>
      <c r="E3050"/>
      <c r="F3050"/>
      <c r="G3050"/>
      <c r="H3050"/>
    </row>
    <row r="3051" spans="1:8" s="3" customFormat="1" x14ac:dyDescent="0.3">
      <c r="A3051"/>
      <c r="B3051" s="37"/>
      <c r="D3051"/>
      <c r="E3051"/>
      <c r="F3051"/>
      <c r="G3051"/>
      <c r="H3051"/>
    </row>
    <row r="3052" spans="1:8" s="3" customFormat="1" x14ac:dyDescent="0.3">
      <c r="A3052"/>
      <c r="B3052" s="37"/>
      <c r="D3052"/>
      <c r="E3052"/>
      <c r="F3052"/>
      <c r="G3052"/>
      <c r="H3052"/>
    </row>
    <row r="3053" spans="1:8" s="3" customFormat="1" x14ac:dyDescent="0.3">
      <c r="A3053"/>
      <c r="B3053" s="37"/>
      <c r="D3053"/>
      <c r="E3053"/>
      <c r="F3053"/>
      <c r="G3053"/>
      <c r="H3053"/>
    </row>
    <row r="3054" spans="1:8" s="3" customFormat="1" x14ac:dyDescent="0.3">
      <c r="A3054"/>
      <c r="B3054" s="37"/>
      <c r="D3054"/>
      <c r="E3054"/>
      <c r="F3054"/>
      <c r="G3054"/>
      <c r="H3054"/>
    </row>
    <row r="3055" spans="1:8" s="3" customFormat="1" x14ac:dyDescent="0.3">
      <c r="A3055"/>
      <c r="B3055" s="37"/>
      <c r="D3055"/>
      <c r="E3055"/>
      <c r="F3055"/>
      <c r="G3055"/>
      <c r="H3055"/>
    </row>
    <row r="3056" spans="1:8" s="3" customFormat="1" x14ac:dyDescent="0.3">
      <c r="A3056"/>
      <c r="B3056" s="37"/>
      <c r="D3056"/>
      <c r="E3056"/>
      <c r="F3056"/>
      <c r="G3056"/>
      <c r="H3056"/>
    </row>
    <row r="3057" spans="1:8" s="3" customFormat="1" x14ac:dyDescent="0.3">
      <c r="A3057"/>
      <c r="B3057" s="37"/>
      <c r="D3057"/>
      <c r="E3057"/>
      <c r="F3057"/>
      <c r="G3057"/>
      <c r="H3057"/>
    </row>
    <row r="3058" spans="1:8" s="3" customFormat="1" x14ac:dyDescent="0.3">
      <c r="A3058"/>
      <c r="B3058" s="37"/>
      <c r="D3058"/>
      <c r="E3058"/>
      <c r="F3058"/>
      <c r="G3058"/>
      <c r="H3058"/>
    </row>
    <row r="3059" spans="1:8" s="3" customFormat="1" x14ac:dyDescent="0.3">
      <c r="A3059"/>
      <c r="B3059" s="37"/>
      <c r="D3059"/>
      <c r="E3059"/>
      <c r="F3059"/>
      <c r="G3059"/>
      <c r="H3059"/>
    </row>
    <row r="3060" spans="1:8" s="3" customFormat="1" x14ac:dyDescent="0.3">
      <c r="A3060"/>
      <c r="B3060" s="37"/>
      <c r="D3060"/>
      <c r="E3060"/>
      <c r="F3060"/>
      <c r="G3060"/>
      <c r="H3060"/>
    </row>
    <row r="3061" spans="1:8" s="3" customFormat="1" x14ac:dyDescent="0.3">
      <c r="A3061"/>
      <c r="B3061" s="37"/>
      <c r="D3061"/>
      <c r="E3061"/>
      <c r="F3061"/>
      <c r="G3061"/>
      <c r="H3061"/>
    </row>
    <row r="3062" spans="1:8" s="3" customFormat="1" x14ac:dyDescent="0.3">
      <c r="A3062"/>
      <c r="B3062" s="37"/>
      <c r="D3062"/>
      <c r="E3062"/>
      <c r="F3062"/>
      <c r="G3062"/>
      <c r="H3062"/>
    </row>
    <row r="3063" spans="1:8" s="3" customFormat="1" x14ac:dyDescent="0.3">
      <c r="A3063"/>
      <c r="B3063" s="37"/>
      <c r="D3063"/>
      <c r="E3063"/>
      <c r="F3063"/>
      <c r="G3063"/>
      <c r="H3063"/>
    </row>
    <row r="3064" spans="1:8" s="3" customFormat="1" x14ac:dyDescent="0.3">
      <c r="A3064"/>
      <c r="B3064" s="37"/>
      <c r="D3064"/>
      <c r="E3064"/>
      <c r="F3064"/>
      <c r="G3064"/>
      <c r="H3064"/>
    </row>
    <row r="3065" spans="1:8" s="3" customFormat="1" x14ac:dyDescent="0.3">
      <c r="A3065"/>
      <c r="B3065" s="37"/>
      <c r="D3065"/>
      <c r="E3065"/>
      <c r="F3065"/>
      <c r="G3065"/>
      <c r="H3065"/>
    </row>
    <row r="3066" spans="1:8" s="3" customFormat="1" x14ac:dyDescent="0.3">
      <c r="A3066"/>
      <c r="B3066" s="37"/>
      <c r="D3066"/>
      <c r="E3066"/>
      <c r="F3066"/>
      <c r="G3066"/>
      <c r="H3066"/>
    </row>
    <row r="3067" spans="1:8" s="3" customFormat="1" x14ac:dyDescent="0.3">
      <c r="A3067"/>
      <c r="B3067" s="37"/>
      <c r="D3067"/>
      <c r="E3067"/>
      <c r="F3067"/>
      <c r="G3067"/>
      <c r="H3067"/>
    </row>
    <row r="3068" spans="1:8" s="3" customFormat="1" x14ac:dyDescent="0.3">
      <c r="A3068"/>
      <c r="B3068" s="37"/>
      <c r="D3068"/>
      <c r="E3068"/>
      <c r="F3068"/>
      <c r="G3068"/>
      <c r="H3068"/>
    </row>
    <row r="3069" spans="1:8" s="3" customFormat="1" x14ac:dyDescent="0.3">
      <c r="A3069"/>
      <c r="B3069" s="37"/>
      <c r="D3069"/>
      <c r="E3069"/>
      <c r="F3069"/>
      <c r="G3069"/>
      <c r="H3069"/>
    </row>
    <row r="3070" spans="1:8" s="3" customFormat="1" x14ac:dyDescent="0.3">
      <c r="A3070"/>
      <c r="B3070" s="37"/>
      <c r="D3070"/>
      <c r="E3070"/>
      <c r="F3070"/>
      <c r="G3070"/>
      <c r="H3070"/>
    </row>
    <row r="3071" spans="1:8" s="3" customFormat="1" x14ac:dyDescent="0.3">
      <c r="A3071"/>
      <c r="B3071" s="37"/>
      <c r="D3071"/>
      <c r="E3071"/>
      <c r="F3071"/>
      <c r="G3071"/>
      <c r="H3071"/>
    </row>
    <row r="3072" spans="1:8" s="3" customFormat="1" x14ac:dyDescent="0.3">
      <c r="A3072"/>
      <c r="B3072" s="37"/>
      <c r="D3072"/>
      <c r="E3072"/>
      <c r="F3072"/>
      <c r="G3072"/>
      <c r="H3072"/>
    </row>
    <row r="3073" spans="1:8" s="3" customFormat="1" x14ac:dyDescent="0.3">
      <c r="A3073"/>
      <c r="B3073" s="37"/>
      <c r="D3073"/>
      <c r="E3073"/>
      <c r="F3073"/>
      <c r="G3073"/>
      <c r="H3073"/>
    </row>
    <row r="3074" spans="1:8" s="3" customFormat="1" x14ac:dyDescent="0.3">
      <c r="A3074"/>
      <c r="B3074" s="37"/>
      <c r="D3074"/>
      <c r="E3074"/>
      <c r="F3074"/>
      <c r="G3074"/>
      <c r="H3074"/>
    </row>
    <row r="3075" spans="1:8" s="3" customFormat="1" x14ac:dyDescent="0.3">
      <c r="A3075"/>
      <c r="B3075" s="37"/>
      <c r="D3075"/>
      <c r="E3075"/>
      <c r="F3075"/>
      <c r="G3075"/>
      <c r="H3075"/>
    </row>
    <row r="3076" spans="1:8" s="3" customFormat="1" x14ac:dyDescent="0.3">
      <c r="A3076"/>
      <c r="B3076" s="37"/>
      <c r="D3076"/>
      <c r="E3076"/>
      <c r="F3076"/>
      <c r="G3076"/>
      <c r="H3076"/>
    </row>
    <row r="3077" spans="1:8" s="3" customFormat="1" x14ac:dyDescent="0.3">
      <c r="A3077"/>
      <c r="B3077" s="37"/>
      <c r="D3077"/>
      <c r="E3077"/>
      <c r="F3077"/>
      <c r="G3077"/>
      <c r="H3077"/>
    </row>
    <row r="3078" spans="1:8" s="3" customFormat="1" x14ac:dyDescent="0.3">
      <c r="A3078"/>
      <c r="B3078" s="37"/>
      <c r="D3078"/>
      <c r="E3078"/>
      <c r="F3078"/>
      <c r="G3078"/>
      <c r="H3078"/>
    </row>
    <row r="3079" spans="1:8" s="3" customFormat="1" x14ac:dyDescent="0.3">
      <c r="A3079"/>
      <c r="B3079" s="37"/>
      <c r="D3079"/>
      <c r="E3079"/>
      <c r="F3079"/>
      <c r="G3079"/>
      <c r="H3079"/>
    </row>
    <row r="3080" spans="1:8" s="3" customFormat="1" x14ac:dyDescent="0.3">
      <c r="A3080"/>
      <c r="B3080" s="37"/>
      <c r="D3080"/>
      <c r="E3080"/>
      <c r="F3080"/>
      <c r="G3080"/>
      <c r="H3080"/>
    </row>
    <row r="3081" spans="1:8" s="3" customFormat="1" x14ac:dyDescent="0.3">
      <c r="A3081"/>
      <c r="B3081" s="37"/>
      <c r="D3081"/>
      <c r="E3081"/>
      <c r="F3081"/>
      <c r="G3081"/>
      <c r="H3081"/>
    </row>
    <row r="3082" spans="1:8" s="3" customFormat="1" x14ac:dyDescent="0.3">
      <c r="A3082"/>
      <c r="B3082" s="37"/>
      <c r="D3082"/>
      <c r="E3082"/>
      <c r="F3082"/>
      <c r="G3082"/>
      <c r="H3082"/>
    </row>
    <row r="3083" spans="1:8" s="3" customFormat="1" x14ac:dyDescent="0.3">
      <c r="A3083"/>
      <c r="B3083" s="37"/>
      <c r="D3083"/>
      <c r="E3083"/>
      <c r="F3083"/>
      <c r="G3083"/>
      <c r="H3083"/>
    </row>
    <row r="3084" spans="1:8" s="3" customFormat="1" x14ac:dyDescent="0.3">
      <c r="A3084"/>
      <c r="B3084" s="37"/>
      <c r="D3084"/>
      <c r="E3084"/>
      <c r="F3084"/>
      <c r="G3084"/>
      <c r="H3084"/>
    </row>
    <row r="3085" spans="1:8" s="3" customFormat="1" x14ac:dyDescent="0.3">
      <c r="A3085"/>
      <c r="B3085" s="37"/>
      <c r="D3085"/>
      <c r="E3085"/>
      <c r="F3085"/>
      <c r="G3085"/>
      <c r="H3085"/>
    </row>
    <row r="3086" spans="1:8" s="3" customFormat="1" x14ac:dyDescent="0.3">
      <c r="A3086"/>
      <c r="B3086" s="37"/>
      <c r="D3086"/>
      <c r="E3086"/>
      <c r="F3086"/>
      <c r="G3086"/>
      <c r="H3086"/>
    </row>
    <row r="3087" spans="1:8" s="3" customFormat="1" x14ac:dyDescent="0.3">
      <c r="A3087"/>
      <c r="B3087" s="37"/>
      <c r="D3087"/>
      <c r="E3087"/>
      <c r="F3087"/>
      <c r="G3087"/>
      <c r="H3087"/>
    </row>
    <row r="3088" spans="1:8" s="3" customFormat="1" x14ac:dyDescent="0.3">
      <c r="A3088"/>
      <c r="B3088" s="37"/>
      <c r="D3088"/>
      <c r="E3088"/>
      <c r="F3088"/>
      <c r="G3088"/>
      <c r="H3088"/>
    </row>
    <row r="3089" spans="1:8" s="3" customFormat="1" x14ac:dyDescent="0.3">
      <c r="A3089"/>
      <c r="B3089" s="37"/>
      <c r="D3089"/>
      <c r="E3089"/>
      <c r="F3089"/>
      <c r="G3089"/>
      <c r="H3089"/>
    </row>
    <row r="3090" spans="1:8" s="3" customFormat="1" x14ac:dyDescent="0.3">
      <c r="A3090"/>
      <c r="B3090" s="37"/>
      <c r="D3090"/>
      <c r="E3090"/>
      <c r="F3090"/>
      <c r="G3090"/>
      <c r="H3090"/>
    </row>
    <row r="3091" spans="1:8" s="3" customFormat="1" x14ac:dyDescent="0.3">
      <c r="A3091"/>
      <c r="B3091" s="37"/>
      <c r="D3091"/>
      <c r="E3091"/>
      <c r="F3091"/>
      <c r="G3091"/>
      <c r="H3091"/>
    </row>
    <row r="3092" spans="1:8" s="3" customFormat="1" x14ac:dyDescent="0.3">
      <c r="A3092"/>
      <c r="B3092" s="37"/>
      <c r="D3092"/>
      <c r="E3092"/>
      <c r="F3092"/>
      <c r="G3092"/>
      <c r="H3092"/>
    </row>
    <row r="3093" spans="1:8" s="3" customFormat="1" x14ac:dyDescent="0.3">
      <c r="A3093"/>
      <c r="B3093" s="37"/>
      <c r="D3093"/>
      <c r="E3093"/>
      <c r="F3093"/>
      <c r="G3093"/>
      <c r="H3093"/>
    </row>
    <row r="3094" spans="1:8" s="3" customFormat="1" x14ac:dyDescent="0.3">
      <c r="A3094"/>
      <c r="B3094" s="37"/>
      <c r="D3094"/>
      <c r="E3094"/>
      <c r="F3094"/>
      <c r="G3094"/>
      <c r="H3094"/>
    </row>
    <row r="3095" spans="1:8" s="3" customFormat="1" x14ac:dyDescent="0.3">
      <c r="A3095"/>
      <c r="B3095" s="37"/>
      <c r="D3095"/>
      <c r="E3095"/>
      <c r="F3095"/>
      <c r="G3095"/>
      <c r="H3095"/>
    </row>
    <row r="3096" spans="1:8" s="3" customFormat="1" x14ac:dyDescent="0.3">
      <c r="A3096"/>
      <c r="B3096" s="37"/>
      <c r="D3096"/>
      <c r="E3096"/>
      <c r="F3096"/>
      <c r="G3096"/>
      <c r="H3096"/>
    </row>
    <row r="3097" spans="1:8" s="3" customFormat="1" x14ac:dyDescent="0.3">
      <c r="A3097"/>
      <c r="B3097" s="37"/>
      <c r="D3097"/>
      <c r="E3097"/>
      <c r="F3097"/>
      <c r="G3097"/>
      <c r="H3097"/>
    </row>
    <row r="3098" spans="1:8" s="3" customFormat="1" x14ac:dyDescent="0.3">
      <c r="A3098"/>
      <c r="B3098" s="37"/>
      <c r="D3098"/>
      <c r="E3098"/>
      <c r="F3098"/>
      <c r="G3098"/>
      <c r="H3098"/>
    </row>
    <row r="3099" spans="1:8" s="3" customFormat="1" x14ac:dyDescent="0.3">
      <c r="A3099"/>
      <c r="B3099" s="37"/>
      <c r="D3099"/>
      <c r="E3099"/>
      <c r="F3099"/>
      <c r="G3099"/>
      <c r="H3099"/>
    </row>
    <row r="3100" spans="1:8" s="3" customFormat="1" x14ac:dyDescent="0.3">
      <c r="A3100"/>
      <c r="B3100" s="37"/>
      <c r="D3100"/>
      <c r="E3100"/>
      <c r="F3100"/>
      <c r="G3100"/>
      <c r="H3100"/>
    </row>
    <row r="3101" spans="1:8" s="3" customFormat="1" x14ac:dyDescent="0.3">
      <c r="A3101"/>
      <c r="B3101" s="37"/>
      <c r="D3101"/>
      <c r="E3101"/>
      <c r="F3101"/>
      <c r="G3101"/>
      <c r="H3101"/>
    </row>
    <row r="3102" spans="1:8" s="3" customFormat="1" x14ac:dyDescent="0.3">
      <c r="A3102"/>
      <c r="B3102" s="37"/>
      <c r="D3102"/>
      <c r="E3102"/>
      <c r="F3102"/>
      <c r="G3102"/>
      <c r="H3102"/>
    </row>
    <row r="3103" spans="1:8" s="3" customFormat="1" x14ac:dyDescent="0.3">
      <c r="A3103"/>
      <c r="B3103" s="37"/>
      <c r="D3103"/>
      <c r="E3103"/>
      <c r="F3103"/>
      <c r="G3103"/>
      <c r="H3103"/>
    </row>
    <row r="3104" spans="1:8" s="3" customFormat="1" x14ac:dyDescent="0.3">
      <c r="A3104"/>
      <c r="B3104" s="37"/>
      <c r="D3104"/>
      <c r="E3104"/>
      <c r="F3104"/>
      <c r="G3104"/>
      <c r="H3104"/>
    </row>
    <row r="3105" spans="1:8" s="3" customFormat="1" x14ac:dyDescent="0.3">
      <c r="A3105"/>
      <c r="B3105" s="37"/>
      <c r="D3105"/>
      <c r="E3105"/>
      <c r="F3105"/>
      <c r="G3105"/>
      <c r="H3105"/>
    </row>
    <row r="3106" spans="1:8" s="3" customFormat="1" x14ac:dyDescent="0.3">
      <c r="A3106"/>
      <c r="B3106" s="37"/>
      <c r="D3106"/>
      <c r="E3106"/>
      <c r="F3106"/>
      <c r="G3106"/>
      <c r="H3106"/>
    </row>
    <row r="3107" spans="1:8" s="3" customFormat="1" x14ac:dyDescent="0.3">
      <c r="A3107"/>
      <c r="B3107" s="37"/>
      <c r="D3107"/>
      <c r="E3107"/>
      <c r="F3107"/>
      <c r="G3107"/>
      <c r="H3107"/>
    </row>
    <row r="3108" spans="1:8" s="3" customFormat="1" x14ac:dyDescent="0.3">
      <c r="A3108"/>
      <c r="B3108" s="37"/>
      <c r="D3108"/>
      <c r="E3108"/>
      <c r="F3108"/>
      <c r="G3108"/>
      <c r="H3108"/>
    </row>
    <row r="3109" spans="1:8" s="3" customFormat="1" x14ac:dyDescent="0.3">
      <c r="A3109"/>
      <c r="B3109" s="37"/>
      <c r="D3109"/>
      <c r="E3109"/>
      <c r="F3109"/>
      <c r="G3109"/>
      <c r="H3109"/>
    </row>
    <row r="3110" spans="1:8" s="3" customFormat="1" x14ac:dyDescent="0.3">
      <c r="A3110"/>
      <c r="B3110" s="37"/>
      <c r="D3110"/>
      <c r="E3110"/>
      <c r="F3110"/>
      <c r="G3110"/>
      <c r="H3110"/>
    </row>
    <row r="3111" spans="1:8" s="3" customFormat="1" x14ac:dyDescent="0.3">
      <c r="A3111"/>
      <c r="B3111" s="37"/>
      <c r="D3111"/>
      <c r="E3111"/>
      <c r="F3111"/>
      <c r="G3111"/>
      <c r="H3111"/>
    </row>
    <row r="3112" spans="1:8" s="3" customFormat="1" x14ac:dyDescent="0.3">
      <c r="A3112"/>
      <c r="B3112" s="37"/>
      <c r="D3112"/>
      <c r="E3112"/>
      <c r="F3112"/>
      <c r="G3112"/>
      <c r="H3112"/>
    </row>
    <row r="3113" spans="1:8" s="3" customFormat="1" x14ac:dyDescent="0.3">
      <c r="A3113"/>
      <c r="B3113" s="37"/>
      <c r="D3113"/>
      <c r="E3113"/>
      <c r="F3113"/>
      <c r="G3113"/>
      <c r="H3113"/>
    </row>
    <row r="3114" spans="1:8" s="3" customFormat="1" x14ac:dyDescent="0.3">
      <c r="A3114"/>
      <c r="B3114" s="37"/>
      <c r="D3114"/>
      <c r="E3114"/>
      <c r="F3114"/>
      <c r="G3114"/>
      <c r="H3114"/>
    </row>
    <row r="3115" spans="1:8" s="3" customFormat="1" x14ac:dyDescent="0.3">
      <c r="A3115"/>
      <c r="B3115" s="37"/>
      <c r="D3115"/>
      <c r="E3115"/>
      <c r="F3115"/>
      <c r="G3115"/>
      <c r="H3115"/>
    </row>
    <row r="3116" spans="1:8" s="3" customFormat="1" x14ac:dyDescent="0.3">
      <c r="A3116"/>
      <c r="B3116" s="37"/>
      <c r="D3116"/>
      <c r="E3116"/>
      <c r="F3116"/>
      <c r="G3116"/>
      <c r="H3116"/>
    </row>
    <row r="3117" spans="1:8" s="3" customFormat="1" x14ac:dyDescent="0.3">
      <c r="A3117"/>
      <c r="B3117" s="37"/>
      <c r="D3117"/>
      <c r="E3117"/>
      <c r="F3117"/>
      <c r="G3117"/>
      <c r="H3117"/>
    </row>
    <row r="3118" spans="1:8" s="3" customFormat="1" x14ac:dyDescent="0.3">
      <c r="A3118"/>
      <c r="B3118" s="37"/>
      <c r="D3118"/>
      <c r="E3118"/>
      <c r="F3118"/>
      <c r="G3118"/>
      <c r="H3118"/>
    </row>
    <row r="3119" spans="1:8" s="3" customFormat="1" x14ac:dyDescent="0.3">
      <c r="A3119"/>
      <c r="B3119" s="37"/>
      <c r="D3119"/>
      <c r="E3119"/>
      <c r="F3119"/>
      <c r="G3119"/>
      <c r="H3119"/>
    </row>
    <row r="3120" spans="1:8" s="3" customFormat="1" x14ac:dyDescent="0.3">
      <c r="A3120"/>
      <c r="B3120" s="37"/>
      <c r="D3120"/>
      <c r="E3120"/>
      <c r="F3120"/>
      <c r="G3120"/>
      <c r="H3120"/>
    </row>
    <row r="3121" spans="1:8" s="3" customFormat="1" x14ac:dyDescent="0.3">
      <c r="A3121"/>
      <c r="B3121" s="37"/>
      <c r="D3121"/>
      <c r="E3121"/>
      <c r="F3121"/>
      <c r="G3121"/>
      <c r="H3121"/>
    </row>
    <row r="3122" spans="1:8" s="3" customFormat="1" x14ac:dyDescent="0.3">
      <c r="A3122"/>
      <c r="B3122" s="37"/>
      <c r="D3122"/>
      <c r="E3122"/>
      <c r="F3122"/>
      <c r="G3122"/>
      <c r="H3122"/>
    </row>
    <row r="3123" spans="1:8" s="3" customFormat="1" x14ac:dyDescent="0.3">
      <c r="A3123"/>
      <c r="B3123" s="37"/>
      <c r="D3123"/>
      <c r="E3123"/>
      <c r="F3123"/>
      <c r="G3123"/>
      <c r="H3123"/>
    </row>
    <row r="3124" spans="1:8" s="3" customFormat="1" x14ac:dyDescent="0.3">
      <c r="A3124"/>
      <c r="B3124" s="37"/>
      <c r="D3124"/>
      <c r="E3124"/>
      <c r="F3124"/>
      <c r="G3124"/>
      <c r="H3124"/>
    </row>
    <row r="3125" spans="1:8" s="3" customFormat="1" x14ac:dyDescent="0.3">
      <c r="A3125"/>
      <c r="B3125" s="37"/>
      <c r="D3125"/>
      <c r="E3125"/>
      <c r="F3125"/>
      <c r="G3125"/>
      <c r="H3125"/>
    </row>
    <row r="3126" spans="1:8" s="3" customFormat="1" x14ac:dyDescent="0.3">
      <c r="A3126"/>
      <c r="B3126" s="37"/>
      <c r="D3126"/>
      <c r="E3126"/>
      <c r="F3126"/>
      <c r="G3126"/>
      <c r="H3126"/>
    </row>
    <row r="3127" spans="1:8" s="3" customFormat="1" x14ac:dyDescent="0.3">
      <c r="A3127"/>
      <c r="B3127" s="37"/>
      <c r="D3127"/>
      <c r="E3127"/>
      <c r="F3127"/>
      <c r="G3127"/>
      <c r="H3127"/>
    </row>
    <row r="3128" spans="1:8" s="3" customFormat="1" x14ac:dyDescent="0.3">
      <c r="A3128"/>
      <c r="B3128" s="37"/>
      <c r="D3128"/>
      <c r="E3128"/>
      <c r="F3128"/>
      <c r="G3128"/>
      <c r="H3128"/>
    </row>
    <row r="3129" spans="1:8" s="3" customFormat="1" x14ac:dyDescent="0.3">
      <c r="A3129"/>
      <c r="B3129" s="37"/>
      <c r="D3129"/>
      <c r="E3129"/>
      <c r="F3129"/>
      <c r="G3129"/>
      <c r="H3129"/>
    </row>
    <row r="3130" spans="1:8" s="3" customFormat="1" x14ac:dyDescent="0.3">
      <c r="A3130"/>
      <c r="B3130" s="37"/>
      <c r="D3130"/>
      <c r="E3130"/>
      <c r="F3130"/>
      <c r="G3130"/>
      <c r="H3130"/>
    </row>
    <row r="3131" spans="1:8" s="3" customFormat="1" x14ac:dyDescent="0.3">
      <c r="A3131"/>
      <c r="B3131" s="37"/>
      <c r="D3131"/>
      <c r="E3131"/>
      <c r="F3131"/>
      <c r="G3131"/>
      <c r="H3131"/>
    </row>
    <row r="3132" spans="1:8" s="3" customFormat="1" x14ac:dyDescent="0.3">
      <c r="A3132"/>
      <c r="B3132" s="37"/>
      <c r="D3132"/>
      <c r="E3132"/>
      <c r="F3132"/>
      <c r="G3132"/>
      <c r="H3132"/>
    </row>
    <row r="3133" spans="1:8" s="3" customFormat="1" x14ac:dyDescent="0.3">
      <c r="A3133"/>
      <c r="B3133" s="37"/>
      <c r="D3133"/>
      <c r="E3133"/>
      <c r="F3133"/>
      <c r="G3133"/>
      <c r="H3133"/>
    </row>
    <row r="3134" spans="1:8" s="3" customFormat="1" x14ac:dyDescent="0.3">
      <c r="A3134"/>
      <c r="B3134" s="37"/>
      <c r="D3134"/>
      <c r="E3134"/>
      <c r="F3134"/>
      <c r="G3134"/>
      <c r="H3134"/>
    </row>
    <row r="3135" spans="1:8" s="3" customFormat="1" x14ac:dyDescent="0.3">
      <c r="A3135"/>
      <c r="B3135" s="37"/>
      <c r="D3135"/>
      <c r="E3135"/>
      <c r="F3135"/>
      <c r="G3135"/>
      <c r="H3135"/>
    </row>
    <row r="3136" spans="1:8" s="3" customFormat="1" x14ac:dyDescent="0.3">
      <c r="A3136"/>
      <c r="B3136" s="37"/>
      <c r="D3136"/>
      <c r="E3136"/>
      <c r="F3136"/>
      <c r="G3136"/>
      <c r="H3136"/>
    </row>
    <row r="3137" spans="1:8" s="3" customFormat="1" x14ac:dyDescent="0.3">
      <c r="A3137"/>
      <c r="B3137" s="37"/>
      <c r="D3137"/>
      <c r="E3137"/>
      <c r="F3137"/>
      <c r="G3137"/>
      <c r="H3137"/>
    </row>
    <row r="3138" spans="1:8" s="3" customFormat="1" x14ac:dyDescent="0.3">
      <c r="A3138"/>
      <c r="B3138" s="37"/>
      <c r="D3138"/>
      <c r="E3138"/>
      <c r="F3138"/>
      <c r="G3138"/>
      <c r="H3138"/>
    </row>
    <row r="3139" spans="1:8" s="3" customFormat="1" x14ac:dyDescent="0.3">
      <c r="A3139"/>
      <c r="B3139" s="37"/>
      <c r="D3139"/>
      <c r="E3139"/>
      <c r="F3139"/>
      <c r="G3139"/>
      <c r="H3139"/>
    </row>
    <row r="3140" spans="1:8" s="3" customFormat="1" x14ac:dyDescent="0.3">
      <c r="A3140"/>
      <c r="B3140" s="37"/>
      <c r="D3140"/>
      <c r="E3140"/>
      <c r="F3140"/>
      <c r="G3140"/>
      <c r="H3140"/>
    </row>
    <row r="3141" spans="1:8" s="3" customFormat="1" x14ac:dyDescent="0.3">
      <c r="A3141"/>
      <c r="B3141" s="37"/>
      <c r="D3141"/>
      <c r="E3141"/>
      <c r="F3141"/>
      <c r="G3141"/>
      <c r="H3141"/>
    </row>
    <row r="3142" spans="1:8" s="3" customFormat="1" x14ac:dyDescent="0.3">
      <c r="A3142"/>
      <c r="B3142" s="37"/>
      <c r="D3142"/>
      <c r="E3142"/>
      <c r="F3142"/>
      <c r="G3142"/>
      <c r="H3142"/>
    </row>
    <row r="3143" spans="1:8" s="3" customFormat="1" x14ac:dyDescent="0.3">
      <c r="A3143"/>
      <c r="B3143" s="37"/>
      <c r="D3143"/>
      <c r="E3143"/>
      <c r="F3143"/>
      <c r="G3143"/>
      <c r="H3143"/>
    </row>
    <row r="3144" spans="1:8" s="3" customFormat="1" x14ac:dyDescent="0.3">
      <c r="A3144"/>
      <c r="B3144" s="37"/>
      <c r="D3144"/>
      <c r="E3144"/>
      <c r="F3144"/>
      <c r="G3144"/>
      <c r="H3144"/>
    </row>
    <row r="3145" spans="1:8" s="3" customFormat="1" x14ac:dyDescent="0.3">
      <c r="A3145"/>
      <c r="B3145" s="37"/>
      <c r="D3145"/>
      <c r="E3145"/>
      <c r="F3145"/>
      <c r="G3145"/>
      <c r="H3145"/>
    </row>
    <row r="3146" spans="1:8" s="3" customFormat="1" x14ac:dyDescent="0.3">
      <c r="A3146"/>
      <c r="B3146" s="37"/>
      <c r="D3146"/>
      <c r="E3146"/>
      <c r="F3146"/>
      <c r="G3146"/>
      <c r="H3146"/>
    </row>
    <row r="3147" spans="1:8" s="3" customFormat="1" x14ac:dyDescent="0.3">
      <c r="A3147"/>
      <c r="B3147" s="37"/>
      <c r="D3147"/>
      <c r="E3147"/>
      <c r="F3147"/>
      <c r="G3147"/>
      <c r="H3147"/>
    </row>
    <row r="3148" spans="1:8" s="3" customFormat="1" x14ac:dyDescent="0.3">
      <c r="A3148"/>
      <c r="B3148" s="37"/>
      <c r="D3148"/>
      <c r="E3148"/>
      <c r="F3148"/>
      <c r="G3148"/>
      <c r="H3148"/>
    </row>
    <row r="3149" spans="1:8" s="3" customFormat="1" x14ac:dyDescent="0.3">
      <c r="A3149"/>
      <c r="B3149" s="37"/>
      <c r="D3149"/>
      <c r="E3149"/>
      <c r="F3149"/>
      <c r="G3149"/>
      <c r="H3149"/>
    </row>
    <row r="3150" spans="1:8" s="3" customFormat="1" x14ac:dyDescent="0.3">
      <c r="A3150"/>
      <c r="B3150" s="37"/>
      <c r="D3150"/>
      <c r="E3150"/>
      <c r="F3150"/>
      <c r="G3150"/>
      <c r="H3150"/>
    </row>
    <row r="3151" spans="1:8" s="3" customFormat="1" x14ac:dyDescent="0.3">
      <c r="A3151"/>
      <c r="B3151" s="37"/>
      <c r="D3151"/>
      <c r="E3151"/>
      <c r="F3151"/>
      <c r="G3151"/>
      <c r="H3151"/>
    </row>
    <row r="3152" spans="1:8" s="3" customFormat="1" x14ac:dyDescent="0.3">
      <c r="A3152"/>
      <c r="B3152" s="37"/>
      <c r="D3152"/>
      <c r="E3152"/>
      <c r="F3152"/>
      <c r="G3152"/>
      <c r="H3152"/>
    </row>
    <row r="3153" spans="1:8" s="3" customFormat="1" x14ac:dyDescent="0.3">
      <c r="A3153"/>
      <c r="B3153" s="37"/>
      <c r="D3153"/>
      <c r="E3153"/>
      <c r="F3153"/>
      <c r="G3153"/>
      <c r="H3153"/>
    </row>
    <row r="3154" spans="1:8" s="3" customFormat="1" x14ac:dyDescent="0.3">
      <c r="A3154"/>
      <c r="B3154" s="37"/>
      <c r="D3154"/>
      <c r="E3154"/>
      <c r="F3154"/>
      <c r="G3154"/>
      <c r="H3154"/>
    </row>
    <row r="3155" spans="1:8" s="3" customFormat="1" x14ac:dyDescent="0.3">
      <c r="A3155"/>
      <c r="B3155" s="37"/>
      <c r="D3155"/>
      <c r="E3155"/>
      <c r="F3155"/>
      <c r="G3155"/>
      <c r="H3155"/>
    </row>
    <row r="3156" spans="1:8" s="3" customFormat="1" x14ac:dyDescent="0.3">
      <c r="A3156"/>
      <c r="B3156" s="37"/>
      <c r="D3156"/>
      <c r="E3156"/>
      <c r="F3156"/>
      <c r="G3156"/>
      <c r="H3156"/>
    </row>
    <row r="3157" spans="1:8" s="3" customFormat="1" x14ac:dyDescent="0.3">
      <c r="A3157"/>
      <c r="B3157" s="37"/>
      <c r="D3157"/>
      <c r="E3157"/>
      <c r="F3157"/>
      <c r="G3157"/>
      <c r="H3157"/>
    </row>
    <row r="3158" spans="1:8" s="3" customFormat="1" x14ac:dyDescent="0.3">
      <c r="A3158"/>
      <c r="B3158" s="37"/>
      <c r="D3158"/>
      <c r="E3158"/>
      <c r="F3158"/>
      <c r="G3158"/>
      <c r="H3158"/>
    </row>
    <row r="3159" spans="1:8" s="3" customFormat="1" x14ac:dyDescent="0.3">
      <c r="A3159"/>
      <c r="B3159" s="37"/>
      <c r="D3159"/>
      <c r="E3159"/>
      <c r="F3159"/>
      <c r="G3159"/>
      <c r="H3159"/>
    </row>
    <row r="3160" spans="1:8" s="3" customFormat="1" x14ac:dyDescent="0.3">
      <c r="A3160"/>
      <c r="B3160" s="37"/>
      <c r="D3160"/>
      <c r="E3160"/>
      <c r="F3160"/>
      <c r="G3160"/>
      <c r="H3160"/>
    </row>
    <row r="3161" spans="1:8" s="3" customFormat="1" x14ac:dyDescent="0.3">
      <c r="A3161"/>
      <c r="B3161" s="37"/>
      <c r="D3161"/>
      <c r="E3161"/>
      <c r="F3161"/>
      <c r="G3161"/>
      <c r="H3161"/>
    </row>
    <row r="3162" spans="1:8" s="3" customFormat="1" x14ac:dyDescent="0.3">
      <c r="A3162"/>
      <c r="B3162" s="37"/>
      <c r="D3162"/>
      <c r="E3162"/>
      <c r="F3162"/>
      <c r="G3162"/>
      <c r="H3162"/>
    </row>
    <row r="3163" spans="1:8" s="3" customFormat="1" x14ac:dyDescent="0.3">
      <c r="A3163"/>
      <c r="B3163" s="37"/>
      <c r="D3163"/>
      <c r="E3163"/>
      <c r="F3163"/>
      <c r="G3163"/>
      <c r="H3163"/>
    </row>
    <row r="3164" spans="1:8" s="3" customFormat="1" x14ac:dyDescent="0.3">
      <c r="A3164"/>
      <c r="B3164" s="37"/>
      <c r="D3164"/>
      <c r="E3164"/>
      <c r="F3164"/>
      <c r="G3164"/>
      <c r="H3164"/>
    </row>
    <row r="3165" spans="1:8" s="3" customFormat="1" x14ac:dyDescent="0.3">
      <c r="A3165"/>
      <c r="B3165" s="37"/>
      <c r="D3165"/>
      <c r="E3165"/>
      <c r="F3165"/>
      <c r="G3165"/>
      <c r="H3165"/>
    </row>
    <row r="3166" spans="1:8" s="3" customFormat="1" x14ac:dyDescent="0.3">
      <c r="A3166"/>
      <c r="B3166" s="37"/>
      <c r="D3166"/>
      <c r="E3166"/>
      <c r="F3166"/>
      <c r="G3166"/>
      <c r="H3166"/>
    </row>
    <row r="3167" spans="1:8" s="3" customFormat="1" x14ac:dyDescent="0.3">
      <c r="A3167"/>
      <c r="B3167" s="37"/>
      <c r="D3167"/>
      <c r="E3167"/>
      <c r="F3167"/>
      <c r="G3167"/>
      <c r="H3167"/>
    </row>
    <row r="3168" spans="1:8" s="3" customFormat="1" x14ac:dyDescent="0.3">
      <c r="A3168"/>
      <c r="B3168" s="37"/>
      <c r="D3168"/>
      <c r="E3168"/>
      <c r="F3168"/>
      <c r="G3168"/>
      <c r="H3168"/>
    </row>
    <row r="3169" spans="1:8" s="3" customFormat="1" x14ac:dyDescent="0.3">
      <c r="A3169"/>
      <c r="B3169" s="37"/>
      <c r="D3169"/>
      <c r="E3169"/>
      <c r="F3169"/>
      <c r="G3169"/>
      <c r="H3169"/>
    </row>
    <row r="3170" spans="1:8" s="3" customFormat="1" x14ac:dyDescent="0.3">
      <c r="A3170"/>
      <c r="B3170" s="37"/>
      <c r="D3170"/>
      <c r="E3170"/>
      <c r="F3170"/>
      <c r="G3170"/>
      <c r="H3170"/>
    </row>
    <row r="3171" spans="1:8" s="3" customFormat="1" x14ac:dyDescent="0.3">
      <c r="A3171"/>
      <c r="B3171" s="37"/>
      <c r="D3171"/>
      <c r="E3171"/>
      <c r="F3171"/>
      <c r="G3171"/>
      <c r="H3171"/>
    </row>
    <row r="3172" spans="1:8" s="3" customFormat="1" x14ac:dyDescent="0.3">
      <c r="A3172"/>
      <c r="B3172" s="37"/>
      <c r="D3172"/>
      <c r="E3172"/>
      <c r="F3172"/>
      <c r="G3172"/>
      <c r="H3172"/>
    </row>
    <row r="3173" spans="1:8" s="3" customFormat="1" x14ac:dyDescent="0.3">
      <c r="A3173"/>
      <c r="B3173" s="37"/>
      <c r="D3173"/>
      <c r="E3173"/>
      <c r="F3173"/>
      <c r="G3173"/>
      <c r="H3173"/>
    </row>
    <row r="3174" spans="1:8" s="3" customFormat="1" x14ac:dyDescent="0.3">
      <c r="A3174"/>
      <c r="B3174" s="37"/>
      <c r="D3174"/>
      <c r="E3174"/>
      <c r="F3174"/>
      <c r="G3174"/>
      <c r="H3174"/>
    </row>
    <row r="3175" spans="1:8" s="3" customFormat="1" x14ac:dyDescent="0.3">
      <c r="A3175"/>
      <c r="B3175" s="37"/>
      <c r="D3175"/>
      <c r="E3175"/>
      <c r="F3175"/>
      <c r="G3175"/>
      <c r="H3175"/>
    </row>
    <row r="3176" spans="1:8" s="3" customFormat="1" x14ac:dyDescent="0.3">
      <c r="A3176"/>
      <c r="B3176" s="37"/>
      <c r="D3176"/>
      <c r="E3176"/>
      <c r="F3176"/>
      <c r="G3176"/>
      <c r="H3176"/>
    </row>
    <row r="3177" spans="1:8" s="3" customFormat="1" x14ac:dyDescent="0.3">
      <c r="A3177"/>
      <c r="B3177" s="37"/>
      <c r="D3177"/>
      <c r="E3177"/>
      <c r="F3177"/>
      <c r="G3177"/>
      <c r="H3177"/>
    </row>
    <row r="3178" spans="1:8" s="3" customFormat="1" x14ac:dyDescent="0.3">
      <c r="A3178"/>
      <c r="B3178" s="37"/>
      <c r="D3178"/>
      <c r="E3178"/>
      <c r="F3178"/>
      <c r="G3178"/>
      <c r="H3178"/>
    </row>
    <row r="3179" spans="1:8" s="3" customFormat="1" x14ac:dyDescent="0.3">
      <c r="A3179"/>
      <c r="B3179" s="37"/>
      <c r="D3179"/>
      <c r="E3179"/>
      <c r="F3179"/>
      <c r="G3179"/>
      <c r="H3179"/>
    </row>
    <row r="3180" spans="1:8" s="3" customFormat="1" x14ac:dyDescent="0.3">
      <c r="A3180"/>
      <c r="B3180" s="37"/>
      <c r="D3180"/>
      <c r="E3180"/>
      <c r="F3180"/>
      <c r="G3180"/>
      <c r="H3180"/>
    </row>
    <row r="3181" spans="1:8" s="3" customFormat="1" x14ac:dyDescent="0.3">
      <c r="A3181"/>
      <c r="B3181" s="37"/>
      <c r="D3181"/>
      <c r="E3181"/>
      <c r="F3181"/>
      <c r="G3181"/>
      <c r="H3181"/>
    </row>
    <row r="3182" spans="1:8" s="3" customFormat="1" x14ac:dyDescent="0.3">
      <c r="A3182"/>
      <c r="B3182" s="37"/>
      <c r="D3182"/>
      <c r="E3182"/>
      <c r="F3182"/>
      <c r="G3182"/>
      <c r="H3182"/>
    </row>
    <row r="3183" spans="1:8" s="3" customFormat="1" x14ac:dyDescent="0.3">
      <c r="A3183"/>
      <c r="B3183" s="37"/>
      <c r="D3183"/>
      <c r="E3183"/>
      <c r="F3183"/>
      <c r="G3183"/>
      <c r="H3183"/>
    </row>
    <row r="3184" spans="1:8" s="3" customFormat="1" x14ac:dyDescent="0.3">
      <c r="A3184"/>
      <c r="B3184" s="37"/>
      <c r="D3184"/>
      <c r="E3184"/>
      <c r="F3184"/>
      <c r="G3184"/>
      <c r="H3184"/>
    </row>
    <row r="3185" spans="1:8" s="3" customFormat="1" x14ac:dyDescent="0.3">
      <c r="A3185"/>
      <c r="B3185" s="37"/>
      <c r="D3185"/>
      <c r="E3185"/>
      <c r="F3185"/>
      <c r="G3185"/>
      <c r="H3185"/>
    </row>
    <row r="3186" spans="1:8" s="3" customFormat="1" x14ac:dyDescent="0.3">
      <c r="A3186"/>
      <c r="B3186" s="37"/>
      <c r="D3186"/>
      <c r="E3186"/>
      <c r="F3186"/>
      <c r="G3186"/>
      <c r="H3186"/>
    </row>
    <row r="3187" spans="1:8" s="3" customFormat="1" x14ac:dyDescent="0.3">
      <c r="A3187"/>
      <c r="B3187" s="37"/>
      <c r="D3187"/>
      <c r="E3187"/>
      <c r="F3187"/>
      <c r="G3187"/>
      <c r="H3187"/>
    </row>
    <row r="3188" spans="1:8" s="3" customFormat="1" x14ac:dyDescent="0.3">
      <c r="A3188"/>
      <c r="B3188" s="37"/>
      <c r="D3188"/>
      <c r="E3188"/>
      <c r="F3188"/>
      <c r="G3188"/>
      <c r="H3188"/>
    </row>
    <row r="3189" spans="1:8" s="3" customFormat="1" x14ac:dyDescent="0.3">
      <c r="A3189"/>
      <c r="B3189" s="37"/>
      <c r="D3189"/>
      <c r="E3189"/>
      <c r="F3189"/>
      <c r="G3189"/>
      <c r="H3189"/>
    </row>
    <row r="3190" spans="1:8" s="3" customFormat="1" x14ac:dyDescent="0.3">
      <c r="A3190"/>
      <c r="B3190" s="37"/>
      <c r="D3190"/>
      <c r="E3190"/>
      <c r="F3190"/>
      <c r="G3190"/>
      <c r="H3190"/>
    </row>
    <row r="3191" spans="1:8" s="3" customFormat="1" x14ac:dyDescent="0.3">
      <c r="A3191"/>
      <c r="B3191" s="37"/>
      <c r="D3191"/>
      <c r="E3191"/>
      <c r="F3191"/>
      <c r="G3191"/>
      <c r="H3191"/>
    </row>
    <row r="3192" spans="1:8" s="3" customFormat="1" x14ac:dyDescent="0.3">
      <c r="A3192"/>
      <c r="B3192" s="37"/>
      <c r="D3192"/>
      <c r="E3192"/>
      <c r="F3192"/>
      <c r="G3192"/>
      <c r="H3192"/>
    </row>
    <row r="3193" spans="1:8" s="3" customFormat="1" x14ac:dyDescent="0.3">
      <c r="A3193"/>
      <c r="B3193" s="37"/>
      <c r="D3193"/>
      <c r="E3193"/>
      <c r="F3193"/>
      <c r="G3193"/>
      <c r="H3193"/>
    </row>
    <row r="3194" spans="1:8" s="3" customFormat="1" x14ac:dyDescent="0.3">
      <c r="A3194"/>
      <c r="B3194" s="37"/>
      <c r="D3194"/>
      <c r="E3194"/>
      <c r="F3194"/>
      <c r="G3194"/>
      <c r="H3194"/>
    </row>
    <row r="3195" spans="1:8" s="3" customFormat="1" x14ac:dyDescent="0.3">
      <c r="A3195"/>
      <c r="B3195" s="37"/>
      <c r="D3195"/>
      <c r="E3195"/>
      <c r="F3195"/>
      <c r="G3195"/>
      <c r="H3195"/>
    </row>
    <row r="3196" spans="1:8" s="3" customFormat="1" x14ac:dyDescent="0.3">
      <c r="A3196"/>
      <c r="B3196" s="37"/>
      <c r="D3196"/>
      <c r="E3196"/>
      <c r="F3196"/>
      <c r="G3196"/>
      <c r="H3196"/>
    </row>
    <row r="3197" spans="1:8" s="3" customFormat="1" x14ac:dyDescent="0.3">
      <c r="A3197"/>
      <c r="B3197" s="37"/>
      <c r="D3197"/>
      <c r="E3197"/>
      <c r="F3197"/>
      <c r="G3197"/>
      <c r="H3197"/>
    </row>
    <row r="3198" spans="1:8" s="3" customFormat="1" x14ac:dyDescent="0.3">
      <c r="A3198"/>
      <c r="B3198" s="37"/>
      <c r="D3198"/>
      <c r="E3198"/>
      <c r="F3198"/>
      <c r="G3198"/>
      <c r="H3198"/>
    </row>
    <row r="3199" spans="1:8" s="3" customFormat="1" x14ac:dyDescent="0.3">
      <c r="A3199"/>
      <c r="B3199" s="37"/>
      <c r="D3199"/>
      <c r="E3199"/>
      <c r="F3199"/>
      <c r="G3199"/>
      <c r="H3199"/>
    </row>
    <row r="3200" spans="1:8" s="3" customFormat="1" x14ac:dyDescent="0.3">
      <c r="A3200"/>
      <c r="B3200" s="37"/>
      <c r="D3200"/>
      <c r="E3200"/>
      <c r="F3200"/>
      <c r="G3200"/>
      <c r="H3200"/>
    </row>
    <row r="3201" spans="1:8" s="3" customFormat="1" x14ac:dyDescent="0.3">
      <c r="A3201"/>
      <c r="B3201" s="37"/>
      <c r="D3201"/>
      <c r="E3201"/>
      <c r="F3201"/>
      <c r="G3201"/>
      <c r="H3201"/>
    </row>
    <row r="3202" spans="1:8" s="3" customFormat="1" x14ac:dyDescent="0.3">
      <c r="A3202"/>
      <c r="B3202" s="37"/>
      <c r="D3202"/>
      <c r="E3202"/>
      <c r="F3202"/>
      <c r="G3202"/>
      <c r="H3202"/>
    </row>
    <row r="3203" spans="1:8" s="3" customFormat="1" x14ac:dyDescent="0.3">
      <c r="A3203"/>
      <c r="B3203" s="37"/>
      <c r="D3203"/>
      <c r="E3203"/>
      <c r="F3203"/>
      <c r="G3203"/>
      <c r="H3203"/>
    </row>
    <row r="3204" spans="1:8" s="3" customFormat="1" x14ac:dyDescent="0.3">
      <c r="A3204"/>
      <c r="B3204" s="37"/>
      <c r="D3204"/>
      <c r="E3204"/>
      <c r="F3204"/>
      <c r="G3204"/>
      <c r="H3204"/>
    </row>
    <row r="3205" spans="1:8" s="3" customFormat="1" x14ac:dyDescent="0.3">
      <c r="A3205"/>
      <c r="B3205" s="37"/>
      <c r="D3205"/>
      <c r="E3205"/>
      <c r="F3205"/>
      <c r="G3205"/>
      <c r="H3205"/>
    </row>
    <row r="3206" spans="1:8" s="3" customFormat="1" x14ac:dyDescent="0.3">
      <c r="A3206"/>
      <c r="B3206" s="37"/>
      <c r="D3206"/>
      <c r="E3206"/>
      <c r="F3206"/>
      <c r="G3206"/>
      <c r="H3206"/>
    </row>
    <row r="3207" spans="1:8" s="3" customFormat="1" x14ac:dyDescent="0.3">
      <c r="A3207"/>
      <c r="B3207" s="37"/>
      <c r="D3207"/>
      <c r="E3207"/>
      <c r="F3207"/>
      <c r="G3207"/>
      <c r="H3207"/>
    </row>
    <row r="3208" spans="1:8" s="3" customFormat="1" x14ac:dyDescent="0.3">
      <c r="A3208"/>
      <c r="B3208" s="37"/>
      <c r="D3208"/>
      <c r="E3208"/>
      <c r="F3208"/>
      <c r="G3208"/>
      <c r="H3208"/>
    </row>
    <row r="3209" spans="1:8" s="3" customFormat="1" x14ac:dyDescent="0.3">
      <c r="A3209"/>
      <c r="B3209" s="37"/>
      <c r="D3209"/>
      <c r="E3209"/>
      <c r="F3209"/>
      <c r="G3209"/>
      <c r="H3209"/>
    </row>
    <row r="3210" spans="1:8" s="3" customFormat="1" x14ac:dyDescent="0.3">
      <c r="A3210"/>
      <c r="B3210" s="37"/>
      <c r="D3210"/>
      <c r="E3210"/>
      <c r="F3210"/>
      <c r="G3210"/>
      <c r="H3210"/>
    </row>
    <row r="3211" spans="1:8" s="3" customFormat="1" x14ac:dyDescent="0.3">
      <c r="A3211"/>
      <c r="B3211" s="37"/>
      <c r="D3211"/>
      <c r="E3211"/>
      <c r="F3211"/>
      <c r="G3211"/>
      <c r="H3211"/>
    </row>
    <row r="3212" spans="1:8" s="3" customFormat="1" x14ac:dyDescent="0.3">
      <c r="A3212"/>
      <c r="B3212" s="37"/>
      <c r="D3212"/>
      <c r="E3212"/>
      <c r="F3212"/>
      <c r="G3212"/>
      <c r="H3212"/>
    </row>
    <row r="3213" spans="1:8" s="3" customFormat="1" x14ac:dyDescent="0.3">
      <c r="A3213"/>
      <c r="B3213" s="37"/>
      <c r="D3213"/>
      <c r="E3213"/>
      <c r="F3213"/>
      <c r="G3213"/>
      <c r="H3213"/>
    </row>
    <row r="3214" spans="1:8" s="3" customFormat="1" x14ac:dyDescent="0.3">
      <c r="A3214"/>
      <c r="B3214" s="37"/>
      <c r="D3214"/>
      <c r="E3214"/>
      <c r="F3214"/>
      <c r="G3214"/>
      <c r="H3214"/>
    </row>
    <row r="3215" spans="1:8" s="3" customFormat="1" x14ac:dyDescent="0.3">
      <c r="A3215"/>
      <c r="B3215" s="37"/>
      <c r="D3215"/>
      <c r="E3215"/>
      <c r="F3215"/>
      <c r="G3215"/>
      <c r="H3215"/>
    </row>
    <row r="3216" spans="1:8" s="3" customFormat="1" x14ac:dyDescent="0.3">
      <c r="A3216"/>
      <c r="B3216" s="37"/>
      <c r="D3216"/>
      <c r="E3216"/>
      <c r="F3216"/>
      <c r="G3216"/>
      <c r="H3216"/>
    </row>
    <row r="3217" spans="1:8" s="3" customFormat="1" x14ac:dyDescent="0.3">
      <c r="A3217"/>
      <c r="B3217" s="37"/>
      <c r="D3217"/>
      <c r="E3217"/>
      <c r="F3217"/>
      <c r="G3217"/>
      <c r="H3217"/>
    </row>
    <row r="3218" spans="1:8" s="3" customFormat="1" x14ac:dyDescent="0.3">
      <c r="A3218"/>
      <c r="B3218" s="37"/>
      <c r="D3218"/>
      <c r="E3218"/>
      <c r="F3218"/>
      <c r="G3218"/>
      <c r="H3218"/>
    </row>
    <row r="3219" spans="1:8" s="3" customFormat="1" x14ac:dyDescent="0.3">
      <c r="A3219"/>
      <c r="B3219" s="37"/>
      <c r="D3219"/>
      <c r="E3219"/>
      <c r="F3219"/>
      <c r="G3219"/>
      <c r="H3219"/>
    </row>
    <row r="3220" spans="1:8" s="3" customFormat="1" x14ac:dyDescent="0.3">
      <c r="A3220"/>
      <c r="B3220" s="37"/>
      <c r="D3220"/>
      <c r="E3220"/>
      <c r="F3220"/>
      <c r="G3220"/>
      <c r="H3220"/>
    </row>
    <row r="3221" spans="1:8" s="3" customFormat="1" x14ac:dyDescent="0.3">
      <c r="A3221"/>
      <c r="B3221" s="37"/>
      <c r="D3221"/>
      <c r="E3221"/>
      <c r="F3221"/>
      <c r="G3221"/>
      <c r="H3221"/>
    </row>
    <row r="3222" spans="1:8" s="3" customFormat="1" x14ac:dyDescent="0.3">
      <c r="A3222"/>
      <c r="B3222" s="37"/>
      <c r="D3222"/>
      <c r="E3222"/>
      <c r="F3222"/>
      <c r="G3222"/>
      <c r="H3222"/>
    </row>
    <row r="3223" spans="1:8" s="3" customFormat="1" x14ac:dyDescent="0.3">
      <c r="A3223"/>
      <c r="B3223" s="37"/>
      <c r="D3223"/>
      <c r="E3223"/>
      <c r="F3223"/>
      <c r="G3223"/>
      <c r="H3223"/>
    </row>
    <row r="3224" spans="1:8" s="3" customFormat="1" x14ac:dyDescent="0.3">
      <c r="A3224"/>
      <c r="B3224" s="37"/>
      <c r="D3224"/>
      <c r="E3224"/>
      <c r="F3224"/>
      <c r="G3224"/>
      <c r="H3224"/>
    </row>
    <row r="3225" spans="1:8" s="3" customFormat="1" x14ac:dyDescent="0.3">
      <c r="A3225"/>
      <c r="B3225" s="37"/>
      <c r="D3225"/>
      <c r="E3225"/>
      <c r="F3225"/>
      <c r="G3225"/>
      <c r="H3225"/>
    </row>
    <row r="3226" spans="1:8" s="3" customFormat="1" x14ac:dyDescent="0.3">
      <c r="A3226"/>
      <c r="B3226" s="37"/>
      <c r="D3226"/>
      <c r="E3226"/>
      <c r="F3226"/>
      <c r="G3226"/>
      <c r="H3226"/>
    </row>
    <row r="3227" spans="1:8" s="3" customFormat="1" x14ac:dyDescent="0.3">
      <c r="A3227"/>
      <c r="B3227" s="37"/>
      <c r="D3227"/>
      <c r="E3227"/>
      <c r="F3227"/>
      <c r="G3227"/>
      <c r="H3227"/>
    </row>
    <row r="3228" spans="1:8" s="3" customFormat="1" x14ac:dyDescent="0.3">
      <c r="A3228"/>
      <c r="B3228" s="37"/>
      <c r="D3228"/>
      <c r="E3228"/>
      <c r="F3228"/>
      <c r="G3228"/>
      <c r="H3228"/>
    </row>
    <row r="3229" spans="1:8" s="3" customFormat="1" x14ac:dyDescent="0.3">
      <c r="A3229"/>
      <c r="B3229" s="37"/>
      <c r="D3229"/>
      <c r="E3229"/>
      <c r="F3229"/>
      <c r="G3229"/>
      <c r="H3229"/>
    </row>
    <row r="3230" spans="1:8" s="3" customFormat="1" x14ac:dyDescent="0.3">
      <c r="A3230"/>
      <c r="B3230" s="37"/>
      <c r="D3230"/>
      <c r="E3230"/>
      <c r="F3230"/>
      <c r="G3230"/>
      <c r="H3230"/>
    </row>
    <row r="3231" spans="1:8" s="3" customFormat="1" x14ac:dyDescent="0.3">
      <c r="A3231"/>
      <c r="B3231" s="37"/>
      <c r="D3231"/>
      <c r="E3231"/>
      <c r="F3231"/>
      <c r="G3231"/>
      <c r="H3231"/>
    </row>
    <row r="3232" spans="1:8" s="3" customFormat="1" x14ac:dyDescent="0.3">
      <c r="A3232"/>
      <c r="B3232" s="37"/>
      <c r="D3232"/>
      <c r="E3232"/>
      <c r="F3232"/>
      <c r="G3232"/>
      <c r="H3232"/>
    </row>
    <row r="3233" spans="1:8" s="3" customFormat="1" x14ac:dyDescent="0.3">
      <c r="A3233"/>
      <c r="B3233" s="37"/>
      <c r="D3233"/>
      <c r="E3233"/>
      <c r="F3233"/>
      <c r="G3233"/>
      <c r="H3233"/>
    </row>
    <row r="3234" spans="1:8" s="3" customFormat="1" x14ac:dyDescent="0.3">
      <c r="A3234"/>
      <c r="B3234" s="37"/>
      <c r="D3234"/>
      <c r="E3234"/>
      <c r="F3234"/>
      <c r="G3234"/>
      <c r="H3234"/>
    </row>
    <row r="3235" spans="1:8" s="3" customFormat="1" x14ac:dyDescent="0.3">
      <c r="A3235"/>
      <c r="B3235" s="37"/>
      <c r="D3235"/>
      <c r="E3235"/>
      <c r="F3235"/>
      <c r="G3235"/>
      <c r="H3235"/>
    </row>
    <row r="3236" spans="1:8" s="3" customFormat="1" x14ac:dyDescent="0.3">
      <c r="A3236"/>
      <c r="B3236" s="37"/>
      <c r="D3236"/>
      <c r="E3236"/>
      <c r="F3236"/>
      <c r="G3236"/>
      <c r="H3236"/>
    </row>
    <row r="3237" spans="1:8" s="3" customFormat="1" x14ac:dyDescent="0.3">
      <c r="A3237"/>
      <c r="B3237" s="37"/>
      <c r="D3237"/>
      <c r="E3237"/>
      <c r="F3237"/>
      <c r="G3237"/>
      <c r="H3237"/>
    </row>
    <row r="3238" spans="1:8" s="3" customFormat="1" x14ac:dyDescent="0.3">
      <c r="A3238"/>
      <c r="B3238" s="37"/>
      <c r="D3238"/>
      <c r="E3238"/>
      <c r="F3238"/>
      <c r="G3238"/>
      <c r="H3238"/>
    </row>
    <row r="3239" spans="1:8" s="3" customFormat="1" x14ac:dyDescent="0.3">
      <c r="A3239"/>
      <c r="B3239" s="37"/>
      <c r="D3239"/>
      <c r="E3239"/>
      <c r="F3239"/>
      <c r="G3239"/>
      <c r="H3239"/>
    </row>
    <row r="3240" spans="1:8" s="3" customFormat="1" x14ac:dyDescent="0.3">
      <c r="A3240"/>
      <c r="B3240" s="37"/>
      <c r="D3240"/>
      <c r="E3240"/>
      <c r="F3240"/>
      <c r="G3240"/>
      <c r="H3240"/>
    </row>
    <row r="3241" spans="1:8" s="3" customFormat="1" x14ac:dyDescent="0.3">
      <c r="A3241"/>
      <c r="B3241" s="37"/>
      <c r="D3241"/>
      <c r="E3241"/>
      <c r="F3241"/>
      <c r="G3241"/>
      <c r="H3241"/>
    </row>
    <row r="3242" spans="1:8" s="3" customFormat="1" x14ac:dyDescent="0.3">
      <c r="A3242"/>
      <c r="B3242" s="37"/>
      <c r="D3242"/>
      <c r="E3242"/>
      <c r="F3242"/>
      <c r="G3242"/>
      <c r="H3242"/>
    </row>
    <row r="3243" spans="1:8" s="3" customFormat="1" x14ac:dyDescent="0.3">
      <c r="A3243"/>
      <c r="B3243" s="37"/>
      <c r="D3243"/>
      <c r="E3243"/>
      <c r="F3243"/>
      <c r="G3243"/>
      <c r="H3243"/>
    </row>
    <row r="3244" spans="1:8" s="3" customFormat="1" x14ac:dyDescent="0.3">
      <c r="A3244"/>
      <c r="B3244" s="37"/>
      <c r="D3244"/>
      <c r="E3244"/>
      <c r="F3244"/>
      <c r="G3244"/>
      <c r="H3244"/>
    </row>
    <row r="3245" spans="1:8" s="3" customFormat="1" x14ac:dyDescent="0.3">
      <c r="A3245"/>
      <c r="B3245" s="37"/>
      <c r="D3245"/>
      <c r="E3245"/>
      <c r="F3245"/>
      <c r="G3245"/>
      <c r="H3245"/>
    </row>
    <row r="3246" spans="1:8" s="3" customFormat="1" x14ac:dyDescent="0.3">
      <c r="A3246"/>
      <c r="B3246" s="37"/>
      <c r="D3246"/>
      <c r="E3246"/>
      <c r="F3246"/>
      <c r="G3246"/>
      <c r="H3246"/>
    </row>
    <row r="3247" spans="1:8" s="3" customFormat="1" x14ac:dyDescent="0.3">
      <c r="A3247"/>
      <c r="B3247" s="37"/>
      <c r="D3247"/>
      <c r="E3247"/>
      <c r="F3247"/>
      <c r="G3247"/>
      <c r="H3247"/>
    </row>
    <row r="3248" spans="1:8" s="3" customFormat="1" x14ac:dyDescent="0.3">
      <c r="A3248"/>
      <c r="B3248" s="37"/>
      <c r="D3248"/>
      <c r="E3248"/>
      <c r="F3248"/>
      <c r="G3248"/>
      <c r="H3248"/>
    </row>
    <row r="3249" spans="1:8" s="3" customFormat="1" x14ac:dyDescent="0.3">
      <c r="A3249"/>
      <c r="B3249" s="37"/>
      <c r="D3249"/>
      <c r="E3249"/>
      <c r="F3249"/>
      <c r="G3249"/>
      <c r="H3249"/>
    </row>
    <row r="3250" spans="1:8" s="3" customFormat="1" x14ac:dyDescent="0.3">
      <c r="A3250"/>
      <c r="B3250" s="37"/>
      <c r="D3250"/>
      <c r="E3250"/>
      <c r="F3250"/>
      <c r="G3250"/>
      <c r="H3250"/>
    </row>
    <row r="3251" spans="1:8" s="3" customFormat="1" x14ac:dyDescent="0.3">
      <c r="A3251"/>
      <c r="B3251" s="37"/>
      <c r="D3251"/>
      <c r="E3251"/>
      <c r="F3251"/>
      <c r="G3251"/>
      <c r="H3251"/>
    </row>
    <row r="3252" spans="1:8" s="3" customFormat="1" x14ac:dyDescent="0.3">
      <c r="A3252"/>
      <c r="B3252" s="37"/>
      <c r="D3252"/>
      <c r="E3252"/>
      <c r="F3252"/>
      <c r="G3252"/>
      <c r="H3252"/>
    </row>
    <row r="3253" spans="1:8" s="3" customFormat="1" x14ac:dyDescent="0.3">
      <c r="A3253"/>
      <c r="B3253" s="37"/>
      <c r="D3253"/>
      <c r="E3253"/>
      <c r="F3253"/>
      <c r="G3253"/>
      <c r="H3253"/>
    </row>
    <row r="3254" spans="1:8" s="3" customFormat="1" x14ac:dyDescent="0.3">
      <c r="A3254"/>
      <c r="B3254" s="37"/>
      <c r="D3254"/>
      <c r="E3254"/>
      <c r="F3254"/>
      <c r="G3254"/>
      <c r="H3254"/>
    </row>
    <row r="3255" spans="1:8" s="3" customFormat="1" x14ac:dyDescent="0.3">
      <c r="A3255"/>
      <c r="B3255" s="37"/>
      <c r="D3255"/>
      <c r="E3255"/>
      <c r="F3255"/>
      <c r="G3255"/>
      <c r="H3255"/>
    </row>
    <row r="3256" spans="1:8" s="3" customFormat="1" x14ac:dyDescent="0.3">
      <c r="A3256"/>
      <c r="B3256" s="37"/>
      <c r="D3256"/>
      <c r="E3256"/>
      <c r="F3256"/>
      <c r="G3256"/>
      <c r="H3256"/>
    </row>
    <row r="3257" spans="1:8" s="3" customFormat="1" x14ac:dyDescent="0.3">
      <c r="A3257"/>
      <c r="B3257" s="37"/>
      <c r="D3257"/>
      <c r="E3257"/>
      <c r="F3257"/>
      <c r="G3257"/>
      <c r="H3257"/>
    </row>
    <row r="3258" spans="1:8" s="3" customFormat="1" x14ac:dyDescent="0.3">
      <c r="A3258"/>
      <c r="B3258" s="37"/>
      <c r="D3258"/>
      <c r="E3258"/>
      <c r="F3258"/>
      <c r="G3258"/>
      <c r="H3258"/>
    </row>
    <row r="3259" spans="1:8" s="3" customFormat="1" x14ac:dyDescent="0.3">
      <c r="A3259"/>
      <c r="B3259" s="37"/>
      <c r="D3259"/>
      <c r="E3259"/>
      <c r="F3259"/>
      <c r="G3259"/>
      <c r="H3259"/>
    </row>
    <row r="3260" spans="1:8" s="3" customFormat="1" x14ac:dyDescent="0.3">
      <c r="A3260"/>
      <c r="B3260" s="37"/>
      <c r="D3260"/>
      <c r="E3260"/>
      <c r="F3260"/>
      <c r="G3260"/>
      <c r="H3260"/>
    </row>
    <row r="3261" spans="1:8" s="3" customFormat="1" x14ac:dyDescent="0.3">
      <c r="A3261"/>
      <c r="B3261" s="37"/>
      <c r="D3261"/>
      <c r="E3261"/>
      <c r="F3261"/>
      <c r="G3261"/>
      <c r="H3261"/>
    </row>
    <row r="3262" spans="1:8" s="3" customFormat="1" x14ac:dyDescent="0.3">
      <c r="A3262"/>
      <c r="B3262" s="37"/>
      <c r="D3262"/>
      <c r="E3262"/>
      <c r="F3262"/>
      <c r="G3262"/>
      <c r="H3262"/>
    </row>
    <row r="3263" spans="1:8" s="3" customFormat="1" x14ac:dyDescent="0.3">
      <c r="A3263"/>
      <c r="B3263" s="37"/>
      <c r="D3263"/>
      <c r="E3263"/>
      <c r="F3263"/>
      <c r="G3263"/>
      <c r="H3263"/>
    </row>
    <row r="3264" spans="1:8" s="3" customFormat="1" x14ac:dyDescent="0.3">
      <c r="A3264"/>
      <c r="B3264" s="37"/>
      <c r="D3264"/>
      <c r="E3264"/>
      <c r="F3264"/>
      <c r="G3264"/>
      <c r="H3264"/>
    </row>
    <row r="3265" spans="1:8" s="3" customFormat="1" x14ac:dyDescent="0.3">
      <c r="A3265"/>
      <c r="B3265" s="37"/>
      <c r="D3265"/>
      <c r="E3265"/>
      <c r="F3265"/>
      <c r="G3265"/>
      <c r="H3265"/>
    </row>
    <row r="3266" spans="1:8" s="3" customFormat="1" x14ac:dyDescent="0.3">
      <c r="A3266"/>
      <c r="B3266" s="37"/>
      <c r="D3266"/>
      <c r="E3266"/>
      <c r="F3266"/>
      <c r="G3266"/>
      <c r="H3266"/>
    </row>
    <row r="3267" spans="1:8" s="3" customFormat="1" x14ac:dyDescent="0.3">
      <c r="A3267"/>
      <c r="B3267" s="37"/>
      <c r="D3267"/>
      <c r="E3267"/>
      <c r="F3267"/>
      <c r="G3267"/>
      <c r="H3267"/>
    </row>
    <row r="3268" spans="1:8" s="3" customFormat="1" x14ac:dyDescent="0.3">
      <c r="A3268"/>
      <c r="B3268" s="37"/>
      <c r="D3268"/>
      <c r="E3268"/>
      <c r="F3268"/>
      <c r="G3268"/>
      <c r="H3268"/>
    </row>
    <row r="3269" spans="1:8" s="3" customFormat="1" x14ac:dyDescent="0.3">
      <c r="A3269"/>
      <c r="B3269" s="37"/>
      <c r="D3269"/>
      <c r="E3269"/>
      <c r="F3269"/>
      <c r="G3269"/>
      <c r="H3269"/>
    </row>
    <row r="3270" spans="1:8" s="3" customFormat="1" x14ac:dyDescent="0.3">
      <c r="A3270"/>
      <c r="B3270" s="37"/>
      <c r="D3270"/>
      <c r="E3270"/>
      <c r="F3270"/>
      <c r="G3270"/>
      <c r="H3270"/>
    </row>
    <row r="3271" spans="1:8" s="3" customFormat="1" x14ac:dyDescent="0.3">
      <c r="A3271"/>
      <c r="B3271" s="37"/>
      <c r="D3271"/>
      <c r="E3271"/>
      <c r="F3271"/>
      <c r="G3271"/>
      <c r="H3271"/>
    </row>
    <row r="3272" spans="1:8" s="3" customFormat="1" x14ac:dyDescent="0.3">
      <c r="A3272"/>
      <c r="B3272" s="37"/>
      <c r="D3272"/>
      <c r="E3272"/>
      <c r="F3272"/>
      <c r="G3272"/>
      <c r="H3272"/>
    </row>
    <row r="3273" spans="1:8" s="3" customFormat="1" x14ac:dyDescent="0.3">
      <c r="A3273"/>
      <c r="B3273" s="37"/>
      <c r="D3273"/>
      <c r="E3273"/>
      <c r="F3273"/>
      <c r="G3273"/>
      <c r="H3273"/>
    </row>
    <row r="3274" spans="1:8" s="3" customFormat="1" x14ac:dyDescent="0.3">
      <c r="A3274"/>
      <c r="B3274" s="37"/>
      <c r="D3274"/>
      <c r="E3274"/>
      <c r="F3274"/>
      <c r="G3274"/>
      <c r="H3274"/>
    </row>
    <row r="3275" spans="1:8" s="3" customFormat="1" x14ac:dyDescent="0.3">
      <c r="A3275"/>
      <c r="B3275" s="37"/>
      <c r="D3275"/>
      <c r="E3275"/>
      <c r="F3275"/>
      <c r="G3275"/>
      <c r="H3275"/>
    </row>
    <row r="3276" spans="1:8" s="3" customFormat="1" x14ac:dyDescent="0.3">
      <c r="A3276"/>
      <c r="B3276" s="37"/>
      <c r="D3276"/>
      <c r="E3276"/>
      <c r="F3276"/>
      <c r="G3276"/>
      <c r="H3276"/>
    </row>
    <row r="3277" spans="1:8" s="3" customFormat="1" x14ac:dyDescent="0.3">
      <c r="A3277"/>
      <c r="B3277" s="37"/>
      <c r="D3277"/>
      <c r="E3277"/>
      <c r="F3277"/>
      <c r="G3277"/>
      <c r="H3277"/>
    </row>
    <row r="3278" spans="1:8" s="3" customFormat="1" x14ac:dyDescent="0.3">
      <c r="A3278"/>
      <c r="B3278" s="37"/>
      <c r="D3278"/>
      <c r="E3278"/>
      <c r="F3278"/>
      <c r="G3278"/>
      <c r="H3278"/>
    </row>
    <row r="3279" spans="1:8" s="3" customFormat="1" x14ac:dyDescent="0.3">
      <c r="A3279"/>
      <c r="B3279" s="37"/>
      <c r="D3279"/>
      <c r="E3279"/>
      <c r="F3279"/>
      <c r="G3279"/>
      <c r="H3279"/>
    </row>
    <row r="3280" spans="1:8" s="3" customFormat="1" x14ac:dyDescent="0.3">
      <c r="A3280"/>
      <c r="B3280" s="37"/>
      <c r="D3280"/>
      <c r="E3280"/>
      <c r="F3280"/>
      <c r="G3280"/>
      <c r="H3280"/>
    </row>
    <row r="3281" spans="1:8" s="3" customFormat="1" x14ac:dyDescent="0.3">
      <c r="A3281"/>
      <c r="B3281" s="37"/>
      <c r="D3281"/>
      <c r="E3281"/>
      <c r="F3281"/>
      <c r="G3281"/>
      <c r="H3281"/>
    </row>
    <row r="3282" spans="1:8" s="3" customFormat="1" x14ac:dyDescent="0.3">
      <c r="A3282"/>
      <c r="B3282" s="37"/>
      <c r="D3282"/>
      <c r="E3282"/>
      <c r="F3282"/>
      <c r="G3282"/>
      <c r="H3282"/>
    </row>
    <row r="3283" spans="1:8" s="3" customFormat="1" x14ac:dyDescent="0.3">
      <c r="A3283"/>
      <c r="B3283" s="37"/>
      <c r="D3283"/>
      <c r="E3283"/>
      <c r="F3283"/>
      <c r="G3283"/>
      <c r="H3283"/>
    </row>
    <row r="3284" spans="1:8" s="3" customFormat="1" x14ac:dyDescent="0.3">
      <c r="A3284"/>
      <c r="B3284" s="37"/>
      <c r="D3284"/>
      <c r="E3284"/>
      <c r="F3284"/>
      <c r="G3284"/>
      <c r="H3284"/>
    </row>
    <row r="3285" spans="1:8" s="3" customFormat="1" x14ac:dyDescent="0.3">
      <c r="A3285"/>
      <c r="B3285" s="37"/>
      <c r="D3285"/>
      <c r="E3285"/>
      <c r="F3285"/>
      <c r="G3285"/>
      <c r="H3285"/>
    </row>
    <row r="3286" spans="1:8" s="3" customFormat="1" x14ac:dyDescent="0.3">
      <c r="A3286"/>
      <c r="B3286" s="37"/>
      <c r="D3286"/>
      <c r="E3286"/>
      <c r="F3286"/>
      <c r="G3286"/>
      <c r="H3286"/>
    </row>
    <row r="3287" spans="1:8" s="3" customFormat="1" x14ac:dyDescent="0.3">
      <c r="A3287"/>
      <c r="B3287" s="37"/>
      <c r="D3287"/>
      <c r="E3287"/>
      <c r="F3287"/>
      <c r="G3287"/>
      <c r="H3287"/>
    </row>
    <row r="3288" spans="1:8" s="3" customFormat="1" x14ac:dyDescent="0.3">
      <c r="A3288"/>
      <c r="B3288" s="37"/>
      <c r="D3288"/>
      <c r="E3288"/>
      <c r="F3288"/>
      <c r="G3288"/>
      <c r="H3288"/>
    </row>
    <row r="3289" spans="1:8" s="3" customFormat="1" x14ac:dyDescent="0.3">
      <c r="A3289"/>
      <c r="B3289" s="37"/>
      <c r="D3289"/>
      <c r="E3289"/>
      <c r="F3289"/>
      <c r="G3289"/>
      <c r="H3289"/>
    </row>
    <row r="3290" spans="1:8" s="3" customFormat="1" x14ac:dyDescent="0.3">
      <c r="A3290"/>
      <c r="B3290" s="37"/>
      <c r="D3290"/>
      <c r="E3290"/>
      <c r="F3290"/>
      <c r="G3290"/>
      <c r="H3290"/>
    </row>
    <row r="3291" spans="1:8" s="3" customFormat="1" x14ac:dyDescent="0.3">
      <c r="A3291"/>
      <c r="B3291" s="37"/>
      <c r="D3291"/>
      <c r="E3291"/>
      <c r="F3291"/>
      <c r="G3291"/>
      <c r="H3291"/>
    </row>
    <row r="3292" spans="1:8" s="3" customFormat="1" x14ac:dyDescent="0.3">
      <c r="A3292"/>
      <c r="B3292" s="37"/>
      <c r="D3292"/>
      <c r="E3292"/>
      <c r="F3292"/>
      <c r="G3292"/>
      <c r="H3292"/>
    </row>
    <row r="3293" spans="1:8" s="3" customFormat="1" x14ac:dyDescent="0.3">
      <c r="A3293"/>
      <c r="B3293" s="37"/>
      <c r="D3293"/>
      <c r="E3293"/>
      <c r="F3293"/>
      <c r="G3293"/>
      <c r="H3293"/>
    </row>
    <row r="3294" spans="1:8" s="3" customFormat="1" x14ac:dyDescent="0.3">
      <c r="A3294"/>
      <c r="B3294" s="37"/>
      <c r="D3294"/>
      <c r="E3294"/>
      <c r="F3294"/>
      <c r="G3294"/>
      <c r="H3294"/>
    </row>
    <row r="3295" spans="1:8" s="3" customFormat="1" x14ac:dyDescent="0.3">
      <c r="A3295"/>
      <c r="B3295" s="37"/>
      <c r="D3295"/>
      <c r="E3295"/>
      <c r="F3295"/>
      <c r="G3295"/>
      <c r="H3295"/>
    </row>
    <row r="3296" spans="1:8" s="3" customFormat="1" x14ac:dyDescent="0.3">
      <c r="A3296"/>
      <c r="B3296" s="37"/>
      <c r="D3296"/>
      <c r="E3296"/>
      <c r="F3296"/>
      <c r="G3296"/>
      <c r="H3296"/>
    </row>
    <row r="3297" spans="1:8" s="3" customFormat="1" x14ac:dyDescent="0.3">
      <c r="A3297"/>
      <c r="B3297" s="37"/>
      <c r="D3297"/>
      <c r="E3297"/>
      <c r="F3297"/>
      <c r="G3297"/>
      <c r="H3297"/>
    </row>
    <row r="3298" spans="1:8" s="3" customFormat="1" x14ac:dyDescent="0.3">
      <c r="A3298"/>
      <c r="B3298" s="37"/>
      <c r="D3298"/>
      <c r="E3298"/>
      <c r="F3298"/>
      <c r="G3298"/>
      <c r="H3298"/>
    </row>
    <row r="3299" spans="1:8" s="3" customFormat="1" x14ac:dyDescent="0.3">
      <c r="A3299"/>
      <c r="B3299" s="37"/>
      <c r="D3299"/>
      <c r="E3299"/>
      <c r="F3299"/>
      <c r="G3299"/>
      <c r="H3299"/>
    </row>
    <row r="3300" spans="1:8" s="3" customFormat="1" x14ac:dyDescent="0.3">
      <c r="A3300"/>
      <c r="B3300" s="37"/>
      <c r="D3300"/>
      <c r="E3300"/>
      <c r="F3300"/>
      <c r="G3300"/>
      <c r="H3300"/>
    </row>
    <row r="3301" spans="1:8" s="3" customFormat="1" x14ac:dyDescent="0.3">
      <c r="A3301"/>
      <c r="B3301" s="37"/>
      <c r="D3301"/>
      <c r="E3301"/>
      <c r="F3301"/>
      <c r="G3301"/>
      <c r="H3301"/>
    </row>
    <row r="3302" spans="1:8" s="3" customFormat="1" x14ac:dyDescent="0.3">
      <c r="A3302"/>
      <c r="B3302" s="37"/>
      <c r="D3302"/>
      <c r="E3302"/>
      <c r="F3302"/>
      <c r="G3302"/>
      <c r="H3302"/>
    </row>
    <row r="3303" spans="1:8" s="3" customFormat="1" x14ac:dyDescent="0.3">
      <c r="A3303"/>
      <c r="B3303" s="37"/>
      <c r="D3303"/>
      <c r="E3303"/>
      <c r="F3303"/>
      <c r="G3303"/>
      <c r="H3303"/>
    </row>
    <row r="3304" spans="1:8" s="3" customFormat="1" x14ac:dyDescent="0.3">
      <c r="A3304"/>
      <c r="B3304" s="37"/>
      <c r="D3304"/>
      <c r="E3304"/>
      <c r="F3304"/>
      <c r="G3304"/>
      <c r="H3304"/>
    </row>
    <row r="3305" spans="1:8" s="3" customFormat="1" x14ac:dyDescent="0.3">
      <c r="A3305"/>
      <c r="B3305" s="37"/>
      <c r="D3305"/>
      <c r="E3305"/>
      <c r="F3305"/>
      <c r="G3305"/>
      <c r="H3305"/>
    </row>
    <row r="3306" spans="1:8" s="3" customFormat="1" x14ac:dyDescent="0.3">
      <c r="A3306"/>
      <c r="B3306" s="37"/>
      <c r="D3306"/>
      <c r="E3306"/>
      <c r="F3306"/>
      <c r="G3306"/>
      <c r="H3306"/>
    </row>
    <row r="3307" spans="1:8" s="3" customFormat="1" x14ac:dyDescent="0.3">
      <c r="A3307"/>
      <c r="B3307" s="37"/>
      <c r="D3307"/>
      <c r="E3307"/>
      <c r="F3307"/>
      <c r="G3307"/>
      <c r="H3307"/>
    </row>
    <row r="3308" spans="1:8" s="3" customFormat="1" x14ac:dyDescent="0.3">
      <c r="A3308"/>
      <c r="B3308" s="37"/>
      <c r="D3308"/>
      <c r="E3308"/>
      <c r="F3308"/>
      <c r="G3308"/>
      <c r="H3308"/>
    </row>
    <row r="3309" spans="1:8" s="3" customFormat="1" x14ac:dyDescent="0.3">
      <c r="A3309"/>
      <c r="B3309" s="37"/>
      <c r="D3309"/>
      <c r="E3309"/>
      <c r="F3309"/>
      <c r="G3309"/>
      <c r="H3309"/>
    </row>
    <row r="3310" spans="1:8" s="3" customFormat="1" x14ac:dyDescent="0.3">
      <c r="A3310"/>
      <c r="B3310" s="37"/>
      <c r="D3310"/>
      <c r="E3310"/>
      <c r="F3310"/>
      <c r="G3310"/>
      <c r="H3310"/>
    </row>
    <row r="3311" spans="1:8" s="3" customFormat="1" x14ac:dyDescent="0.3">
      <c r="A3311"/>
      <c r="B3311" s="37"/>
      <c r="D3311"/>
      <c r="E3311"/>
      <c r="F3311"/>
      <c r="G3311"/>
      <c r="H3311"/>
    </row>
    <row r="3312" spans="1:8" s="3" customFormat="1" x14ac:dyDescent="0.3">
      <c r="A3312"/>
      <c r="B3312" s="37"/>
      <c r="D3312"/>
      <c r="E3312"/>
      <c r="F3312"/>
      <c r="G3312"/>
      <c r="H3312"/>
    </row>
    <row r="3313" spans="1:8" s="3" customFormat="1" x14ac:dyDescent="0.3">
      <c r="A3313"/>
      <c r="B3313" s="37"/>
      <c r="D3313"/>
      <c r="E3313"/>
      <c r="F3313"/>
      <c r="G3313"/>
      <c r="H3313"/>
    </row>
    <row r="3314" spans="1:8" s="3" customFormat="1" x14ac:dyDescent="0.3">
      <c r="A3314"/>
      <c r="B3314" s="37"/>
      <c r="D3314"/>
      <c r="E3314"/>
      <c r="F3314"/>
      <c r="G3314"/>
      <c r="H3314"/>
    </row>
    <row r="3315" spans="1:8" s="3" customFormat="1" x14ac:dyDescent="0.3">
      <c r="A3315"/>
      <c r="B3315" s="37"/>
      <c r="D3315"/>
      <c r="E3315"/>
      <c r="F3315"/>
      <c r="G3315"/>
      <c r="H3315"/>
    </row>
    <row r="3316" spans="1:8" s="3" customFormat="1" x14ac:dyDescent="0.3">
      <c r="A3316"/>
      <c r="B3316" s="37"/>
      <c r="D3316"/>
      <c r="E3316"/>
      <c r="F3316"/>
      <c r="G3316"/>
      <c r="H3316"/>
    </row>
    <row r="3317" spans="1:8" s="3" customFormat="1" x14ac:dyDescent="0.3">
      <c r="A3317"/>
      <c r="B3317" s="37"/>
      <c r="D3317"/>
      <c r="E3317"/>
      <c r="F3317"/>
      <c r="G3317"/>
      <c r="H3317"/>
    </row>
    <row r="3318" spans="1:8" s="3" customFormat="1" x14ac:dyDescent="0.3">
      <c r="A3318"/>
      <c r="B3318" s="37"/>
      <c r="D3318"/>
      <c r="E3318"/>
      <c r="F3318"/>
      <c r="G3318"/>
      <c r="H3318"/>
    </row>
    <row r="3319" spans="1:8" s="3" customFormat="1" x14ac:dyDescent="0.3">
      <c r="A3319"/>
      <c r="B3319" s="37"/>
      <c r="D3319"/>
      <c r="E3319"/>
      <c r="F3319"/>
      <c r="G3319"/>
      <c r="H3319"/>
    </row>
    <row r="3320" spans="1:8" s="3" customFormat="1" x14ac:dyDescent="0.3">
      <c r="A3320"/>
      <c r="B3320" s="37"/>
      <c r="D3320"/>
      <c r="E3320"/>
      <c r="F3320"/>
      <c r="G3320"/>
      <c r="H3320"/>
    </row>
    <row r="3321" spans="1:8" s="3" customFormat="1" x14ac:dyDescent="0.3">
      <c r="A3321"/>
      <c r="B3321" s="37"/>
      <c r="D3321"/>
      <c r="E3321"/>
      <c r="F3321"/>
      <c r="G3321"/>
      <c r="H3321"/>
    </row>
    <row r="3322" spans="1:8" s="3" customFormat="1" x14ac:dyDescent="0.3">
      <c r="A3322"/>
      <c r="B3322" s="37"/>
      <c r="D3322"/>
      <c r="E3322"/>
      <c r="F3322"/>
      <c r="G3322"/>
      <c r="H3322"/>
    </row>
    <row r="3323" spans="1:8" s="3" customFormat="1" x14ac:dyDescent="0.3">
      <c r="A3323"/>
      <c r="B3323" s="37"/>
      <c r="D3323"/>
      <c r="E3323"/>
      <c r="F3323"/>
      <c r="G3323"/>
      <c r="H3323"/>
    </row>
    <row r="3324" spans="1:8" s="3" customFormat="1" x14ac:dyDescent="0.3">
      <c r="A3324"/>
      <c r="B3324" s="37"/>
      <c r="D3324"/>
      <c r="E3324"/>
      <c r="F3324"/>
      <c r="G3324"/>
      <c r="H3324"/>
    </row>
    <row r="3325" spans="1:8" s="3" customFormat="1" x14ac:dyDescent="0.3">
      <c r="A3325"/>
      <c r="B3325" s="37"/>
      <c r="D3325"/>
      <c r="E3325"/>
      <c r="F3325"/>
      <c r="G3325"/>
      <c r="H3325"/>
    </row>
    <row r="3326" spans="1:8" s="3" customFormat="1" x14ac:dyDescent="0.3">
      <c r="A3326"/>
      <c r="B3326" s="37"/>
      <c r="D3326"/>
      <c r="E3326"/>
      <c r="F3326"/>
      <c r="G3326"/>
      <c r="H3326"/>
    </row>
    <row r="3327" spans="1:8" s="3" customFormat="1" x14ac:dyDescent="0.3">
      <c r="A3327"/>
      <c r="B3327" s="37"/>
      <c r="D3327"/>
      <c r="E3327"/>
      <c r="F3327"/>
      <c r="G3327"/>
      <c r="H3327"/>
    </row>
    <row r="3328" spans="1:8" s="3" customFormat="1" x14ac:dyDescent="0.3">
      <c r="A3328"/>
      <c r="B3328" s="37"/>
      <c r="D3328"/>
      <c r="E3328"/>
      <c r="F3328"/>
      <c r="G3328"/>
      <c r="H3328"/>
    </row>
    <row r="3329" spans="1:8" s="3" customFormat="1" x14ac:dyDescent="0.3">
      <c r="A3329"/>
      <c r="B3329" s="37"/>
      <c r="D3329"/>
      <c r="E3329"/>
      <c r="F3329"/>
      <c r="G3329"/>
      <c r="H3329"/>
    </row>
    <row r="3330" spans="1:8" s="3" customFormat="1" x14ac:dyDescent="0.3">
      <c r="A3330"/>
      <c r="B3330" s="37"/>
      <c r="D3330"/>
      <c r="E3330"/>
      <c r="F3330"/>
      <c r="G3330"/>
      <c r="H3330"/>
    </row>
    <row r="3331" spans="1:8" s="3" customFormat="1" x14ac:dyDescent="0.3">
      <c r="A3331"/>
      <c r="B3331" s="37"/>
      <c r="D3331"/>
      <c r="E3331"/>
      <c r="F3331"/>
      <c r="G3331"/>
      <c r="H3331"/>
    </row>
    <row r="3332" spans="1:8" s="3" customFormat="1" x14ac:dyDescent="0.3">
      <c r="A3332"/>
      <c r="B3332" s="37"/>
      <c r="D3332"/>
      <c r="E3332"/>
      <c r="F3332"/>
      <c r="G3332"/>
      <c r="H3332"/>
    </row>
    <row r="3333" spans="1:8" s="3" customFormat="1" x14ac:dyDescent="0.3">
      <c r="A3333"/>
      <c r="B3333" s="37"/>
      <c r="D3333"/>
      <c r="E3333"/>
      <c r="F3333"/>
      <c r="G3333"/>
      <c r="H3333"/>
    </row>
    <row r="3334" spans="1:8" s="3" customFormat="1" x14ac:dyDescent="0.3">
      <c r="A3334"/>
      <c r="B3334" s="37"/>
      <c r="D3334"/>
      <c r="E3334"/>
      <c r="F3334"/>
      <c r="G3334"/>
      <c r="H3334"/>
    </row>
    <row r="3335" spans="1:8" s="3" customFormat="1" x14ac:dyDescent="0.3">
      <c r="A3335"/>
      <c r="B3335" s="37"/>
      <c r="D3335"/>
      <c r="E3335"/>
      <c r="F3335"/>
      <c r="G3335"/>
      <c r="H3335"/>
    </row>
    <row r="3336" spans="1:8" s="3" customFormat="1" x14ac:dyDescent="0.3">
      <c r="A3336"/>
      <c r="B3336" s="37"/>
      <c r="D3336"/>
      <c r="E3336"/>
      <c r="F3336"/>
      <c r="G3336"/>
      <c r="H3336"/>
    </row>
    <row r="3337" spans="1:8" s="3" customFormat="1" x14ac:dyDescent="0.3">
      <c r="A3337"/>
      <c r="B3337" s="37"/>
      <c r="D3337"/>
      <c r="E3337"/>
      <c r="F3337"/>
      <c r="G3337"/>
      <c r="H3337"/>
    </row>
    <row r="3338" spans="1:8" s="3" customFormat="1" x14ac:dyDescent="0.3">
      <c r="A3338"/>
      <c r="B3338" s="37"/>
      <c r="D3338"/>
      <c r="E3338"/>
      <c r="F3338"/>
      <c r="G3338"/>
      <c r="H3338"/>
    </row>
    <row r="3339" spans="1:8" s="3" customFormat="1" x14ac:dyDescent="0.3">
      <c r="A3339"/>
      <c r="B3339" s="37"/>
      <c r="D3339"/>
      <c r="E3339"/>
      <c r="F3339"/>
      <c r="G3339"/>
      <c r="H3339"/>
    </row>
    <row r="3340" spans="1:8" s="3" customFormat="1" x14ac:dyDescent="0.3">
      <c r="A3340"/>
      <c r="B3340" s="37"/>
      <c r="D3340"/>
      <c r="E3340"/>
      <c r="F3340"/>
      <c r="G3340"/>
      <c r="H3340"/>
    </row>
    <row r="3341" spans="1:8" s="3" customFormat="1" x14ac:dyDescent="0.3">
      <c r="A3341"/>
      <c r="B3341" s="37"/>
      <c r="D3341"/>
      <c r="E3341"/>
      <c r="F3341"/>
      <c r="G3341"/>
      <c r="H3341"/>
    </row>
    <row r="3342" spans="1:8" s="3" customFormat="1" x14ac:dyDescent="0.3">
      <c r="A3342"/>
      <c r="B3342" s="37"/>
      <c r="D3342"/>
      <c r="E3342"/>
      <c r="F3342"/>
      <c r="G3342"/>
      <c r="H3342"/>
    </row>
    <row r="3343" spans="1:8" s="3" customFormat="1" x14ac:dyDescent="0.3">
      <c r="A3343"/>
      <c r="B3343" s="37"/>
      <c r="D3343"/>
      <c r="E3343"/>
      <c r="F3343"/>
      <c r="G3343"/>
      <c r="H3343"/>
    </row>
    <row r="3344" spans="1:8" s="3" customFormat="1" x14ac:dyDescent="0.3">
      <c r="A3344"/>
      <c r="B3344" s="37"/>
      <c r="D3344"/>
      <c r="E3344"/>
      <c r="F3344"/>
      <c r="G3344"/>
      <c r="H3344"/>
    </row>
    <row r="3345" spans="1:8" s="3" customFormat="1" x14ac:dyDescent="0.3">
      <c r="A3345"/>
      <c r="B3345" s="37"/>
      <c r="D3345"/>
      <c r="E3345"/>
      <c r="F3345"/>
      <c r="G3345"/>
      <c r="H3345"/>
    </row>
    <row r="3346" spans="1:8" s="3" customFormat="1" x14ac:dyDescent="0.3">
      <c r="A3346"/>
      <c r="B3346" s="37"/>
      <c r="D3346"/>
      <c r="E3346"/>
      <c r="F3346"/>
      <c r="G3346"/>
      <c r="H3346"/>
    </row>
    <row r="3347" spans="1:8" s="3" customFormat="1" x14ac:dyDescent="0.3">
      <c r="A3347"/>
      <c r="B3347" s="37"/>
      <c r="D3347"/>
      <c r="E3347"/>
      <c r="F3347"/>
      <c r="G3347"/>
      <c r="H3347"/>
    </row>
    <row r="3348" spans="1:8" s="3" customFormat="1" x14ac:dyDescent="0.3">
      <c r="A3348"/>
      <c r="B3348" s="37"/>
      <c r="D3348"/>
      <c r="E3348"/>
      <c r="F3348"/>
      <c r="G3348"/>
      <c r="H3348"/>
    </row>
    <row r="3349" spans="1:8" s="3" customFormat="1" x14ac:dyDescent="0.3">
      <c r="A3349"/>
      <c r="B3349" s="37"/>
      <c r="D3349"/>
      <c r="E3349"/>
      <c r="F3349"/>
      <c r="G3349"/>
      <c r="H3349"/>
    </row>
    <row r="3350" spans="1:8" s="3" customFormat="1" x14ac:dyDescent="0.3">
      <c r="A3350"/>
      <c r="B3350" s="37"/>
      <c r="D3350"/>
      <c r="E3350"/>
      <c r="F3350"/>
      <c r="G3350"/>
      <c r="H3350"/>
    </row>
    <row r="3351" spans="1:8" s="3" customFormat="1" x14ac:dyDescent="0.3">
      <c r="A3351"/>
      <c r="B3351" s="37"/>
      <c r="D3351"/>
      <c r="E3351"/>
      <c r="F3351"/>
      <c r="G3351"/>
      <c r="H3351"/>
    </row>
    <row r="3352" spans="1:8" s="3" customFormat="1" x14ac:dyDescent="0.3">
      <c r="A3352"/>
      <c r="B3352" s="37"/>
      <c r="D3352"/>
      <c r="E3352"/>
      <c r="F3352"/>
      <c r="G3352"/>
      <c r="H3352"/>
    </row>
    <row r="3353" spans="1:8" s="3" customFormat="1" x14ac:dyDescent="0.3">
      <c r="A3353"/>
      <c r="B3353" s="37"/>
      <c r="D3353"/>
      <c r="E3353"/>
      <c r="F3353"/>
      <c r="G3353"/>
      <c r="H3353"/>
    </row>
    <row r="3354" spans="1:8" s="3" customFormat="1" x14ac:dyDescent="0.3">
      <c r="A3354"/>
      <c r="B3354" s="37"/>
      <c r="D3354"/>
      <c r="E3354"/>
      <c r="F3354"/>
      <c r="G3354"/>
      <c r="H3354"/>
    </row>
    <row r="3355" spans="1:8" s="3" customFormat="1" x14ac:dyDescent="0.3">
      <c r="A3355"/>
      <c r="B3355" s="37"/>
      <c r="D3355"/>
      <c r="E3355"/>
      <c r="F3355"/>
      <c r="G3355"/>
      <c r="H3355"/>
    </row>
    <row r="3356" spans="1:8" s="3" customFormat="1" x14ac:dyDescent="0.3">
      <c r="A3356"/>
      <c r="B3356" s="37"/>
      <c r="D3356"/>
      <c r="E3356"/>
      <c r="F3356"/>
      <c r="G3356"/>
      <c r="H3356"/>
    </row>
    <row r="3357" spans="1:8" s="3" customFormat="1" x14ac:dyDescent="0.3">
      <c r="A3357"/>
      <c r="B3357" s="37"/>
      <c r="D3357"/>
      <c r="E3357"/>
      <c r="F3357"/>
      <c r="G3357"/>
      <c r="H3357"/>
    </row>
    <row r="3358" spans="1:8" s="3" customFormat="1" x14ac:dyDescent="0.3">
      <c r="A3358"/>
      <c r="B3358" s="37"/>
      <c r="D3358"/>
      <c r="E3358"/>
      <c r="F3358"/>
      <c r="G3358"/>
      <c r="H3358"/>
    </row>
    <row r="3359" spans="1:8" s="3" customFormat="1" x14ac:dyDescent="0.3">
      <c r="A3359"/>
      <c r="B3359" s="37"/>
      <c r="D3359"/>
      <c r="E3359"/>
      <c r="F3359"/>
      <c r="G3359"/>
      <c r="H3359"/>
    </row>
    <row r="3360" spans="1:8" s="3" customFormat="1" x14ac:dyDescent="0.3">
      <c r="A3360"/>
      <c r="B3360" s="37"/>
      <c r="D3360"/>
      <c r="E3360"/>
      <c r="F3360"/>
      <c r="G3360"/>
      <c r="H3360"/>
    </row>
    <row r="3361" spans="1:8" s="3" customFormat="1" x14ac:dyDescent="0.3">
      <c r="A3361"/>
      <c r="B3361" s="37"/>
      <c r="D3361"/>
      <c r="E3361"/>
      <c r="F3361"/>
      <c r="G3361"/>
      <c r="H3361"/>
    </row>
    <row r="3362" spans="1:8" s="3" customFormat="1" x14ac:dyDescent="0.3">
      <c r="A3362"/>
      <c r="B3362" s="37"/>
      <c r="D3362"/>
      <c r="E3362"/>
      <c r="F3362"/>
      <c r="G3362"/>
      <c r="H3362"/>
    </row>
    <row r="3363" spans="1:8" s="3" customFormat="1" x14ac:dyDescent="0.3">
      <c r="A3363"/>
      <c r="B3363" s="37"/>
      <c r="D3363"/>
      <c r="E3363"/>
      <c r="F3363"/>
      <c r="G3363"/>
      <c r="H3363"/>
    </row>
    <row r="3364" spans="1:8" s="3" customFormat="1" x14ac:dyDescent="0.3">
      <c r="A3364"/>
      <c r="B3364" s="37"/>
      <c r="D3364"/>
      <c r="E3364"/>
      <c r="F3364"/>
      <c r="G3364"/>
      <c r="H3364"/>
    </row>
    <row r="3365" spans="1:8" s="3" customFormat="1" x14ac:dyDescent="0.3">
      <c r="A3365"/>
      <c r="B3365" s="37"/>
      <c r="D3365"/>
      <c r="E3365"/>
      <c r="F3365"/>
      <c r="G3365"/>
      <c r="H3365"/>
    </row>
    <row r="3366" spans="1:8" s="3" customFormat="1" x14ac:dyDescent="0.3">
      <c r="A3366"/>
      <c r="B3366" s="37"/>
      <c r="D3366"/>
      <c r="E3366"/>
      <c r="F3366"/>
      <c r="G3366"/>
      <c r="H3366"/>
    </row>
    <row r="3367" spans="1:8" s="3" customFormat="1" x14ac:dyDescent="0.3">
      <c r="A3367"/>
      <c r="B3367" s="37"/>
      <c r="D3367"/>
      <c r="E3367"/>
      <c r="F3367"/>
      <c r="G3367"/>
      <c r="H3367"/>
    </row>
    <row r="3368" spans="1:8" s="3" customFormat="1" x14ac:dyDescent="0.3">
      <c r="A3368"/>
      <c r="B3368" s="37"/>
      <c r="D3368"/>
      <c r="E3368"/>
      <c r="F3368"/>
      <c r="G3368"/>
      <c r="H3368"/>
    </row>
    <row r="3369" spans="1:8" s="3" customFormat="1" x14ac:dyDescent="0.3">
      <c r="A3369"/>
      <c r="B3369" s="37"/>
      <c r="D3369"/>
      <c r="E3369"/>
      <c r="F3369"/>
      <c r="G3369"/>
      <c r="H3369"/>
    </row>
    <row r="3370" spans="1:8" s="3" customFormat="1" x14ac:dyDescent="0.3">
      <c r="A3370"/>
      <c r="B3370" s="37"/>
      <c r="D3370"/>
      <c r="E3370"/>
      <c r="F3370"/>
      <c r="G3370"/>
      <c r="H3370"/>
    </row>
    <row r="3371" spans="1:8" s="3" customFormat="1" x14ac:dyDescent="0.3">
      <c r="A3371"/>
      <c r="B3371" s="37"/>
      <c r="D3371"/>
      <c r="E3371"/>
      <c r="F3371"/>
      <c r="G3371"/>
      <c r="H3371"/>
    </row>
    <row r="3372" spans="1:8" s="3" customFormat="1" x14ac:dyDescent="0.3">
      <c r="A3372"/>
      <c r="B3372" s="37"/>
      <c r="D3372"/>
      <c r="E3372"/>
      <c r="F3372"/>
      <c r="G3372"/>
      <c r="H3372"/>
    </row>
    <row r="3373" spans="1:8" s="3" customFormat="1" x14ac:dyDescent="0.3">
      <c r="A3373"/>
      <c r="B3373" s="37"/>
      <c r="D3373"/>
      <c r="E3373"/>
      <c r="F3373"/>
      <c r="G3373"/>
      <c r="H3373"/>
    </row>
    <row r="3374" spans="1:8" s="3" customFormat="1" x14ac:dyDescent="0.3">
      <c r="A3374"/>
      <c r="B3374" s="37"/>
      <c r="D3374"/>
      <c r="E3374"/>
      <c r="F3374"/>
      <c r="G3374"/>
      <c r="H3374"/>
    </row>
    <row r="3375" spans="1:8" s="3" customFormat="1" x14ac:dyDescent="0.3">
      <c r="A3375"/>
      <c r="B3375" s="37"/>
      <c r="D3375"/>
      <c r="E3375"/>
      <c r="F3375"/>
      <c r="G3375"/>
      <c r="H3375"/>
    </row>
    <row r="3376" spans="1:8" s="3" customFormat="1" x14ac:dyDescent="0.3">
      <c r="A3376"/>
      <c r="B3376" s="37"/>
      <c r="D3376"/>
      <c r="E3376"/>
      <c r="F3376"/>
      <c r="G3376"/>
      <c r="H3376"/>
    </row>
    <row r="3377" spans="1:8" s="3" customFormat="1" x14ac:dyDescent="0.3">
      <c r="A3377"/>
      <c r="B3377" s="37"/>
      <c r="D3377"/>
      <c r="E3377"/>
      <c r="F3377"/>
      <c r="G3377"/>
      <c r="H3377"/>
    </row>
    <row r="3378" spans="1:8" s="3" customFormat="1" x14ac:dyDescent="0.3">
      <c r="A3378"/>
      <c r="B3378" s="37"/>
      <c r="D3378"/>
      <c r="E3378"/>
      <c r="F3378"/>
      <c r="G3378"/>
      <c r="H3378"/>
    </row>
    <row r="3379" spans="1:8" s="3" customFormat="1" x14ac:dyDescent="0.3">
      <c r="A3379"/>
      <c r="B3379" s="37"/>
      <c r="D3379"/>
      <c r="E3379"/>
      <c r="F3379"/>
      <c r="G3379"/>
      <c r="H3379"/>
    </row>
    <row r="3380" spans="1:8" s="3" customFormat="1" x14ac:dyDescent="0.3">
      <c r="A3380"/>
      <c r="B3380" s="37"/>
      <c r="D3380"/>
      <c r="E3380"/>
      <c r="F3380"/>
      <c r="G3380"/>
      <c r="H3380"/>
    </row>
    <row r="3381" spans="1:8" s="3" customFormat="1" x14ac:dyDescent="0.3">
      <c r="A3381"/>
      <c r="B3381" s="37"/>
      <c r="D3381"/>
      <c r="E3381"/>
      <c r="F3381"/>
      <c r="G3381"/>
      <c r="H3381"/>
    </row>
    <row r="3382" spans="1:8" s="3" customFormat="1" x14ac:dyDescent="0.3">
      <c r="A3382"/>
      <c r="B3382" s="37"/>
      <c r="D3382"/>
      <c r="E3382"/>
      <c r="F3382"/>
      <c r="G3382"/>
      <c r="H3382"/>
    </row>
    <row r="3383" spans="1:8" s="3" customFormat="1" x14ac:dyDescent="0.3">
      <c r="A3383"/>
      <c r="B3383" s="37"/>
      <c r="D3383"/>
      <c r="E3383"/>
      <c r="F3383"/>
      <c r="G3383"/>
      <c r="H3383"/>
    </row>
    <row r="3384" spans="1:8" s="3" customFormat="1" x14ac:dyDescent="0.3">
      <c r="A3384"/>
      <c r="B3384" s="37"/>
      <c r="D3384"/>
      <c r="E3384"/>
      <c r="F3384"/>
      <c r="G3384"/>
      <c r="H3384"/>
    </row>
    <row r="3385" spans="1:8" s="3" customFormat="1" x14ac:dyDescent="0.3">
      <c r="A3385"/>
      <c r="B3385" s="37"/>
      <c r="D3385"/>
      <c r="E3385"/>
      <c r="F3385"/>
      <c r="G3385"/>
      <c r="H3385"/>
    </row>
    <row r="3386" spans="1:8" s="3" customFormat="1" x14ac:dyDescent="0.3">
      <c r="A3386"/>
      <c r="B3386" s="37"/>
      <c r="D3386"/>
      <c r="E3386"/>
      <c r="F3386"/>
      <c r="G3386"/>
      <c r="H3386"/>
    </row>
    <row r="3387" spans="1:8" s="3" customFormat="1" x14ac:dyDescent="0.3">
      <c r="A3387"/>
      <c r="B3387" s="37"/>
      <c r="D3387"/>
      <c r="E3387"/>
      <c r="F3387"/>
      <c r="G3387"/>
      <c r="H3387"/>
    </row>
    <row r="3388" spans="1:8" s="3" customFormat="1" x14ac:dyDescent="0.3">
      <c r="A3388"/>
      <c r="B3388" s="37"/>
      <c r="D3388"/>
      <c r="E3388"/>
      <c r="F3388"/>
      <c r="G3388"/>
      <c r="H3388"/>
    </row>
    <row r="3389" spans="1:8" s="3" customFormat="1" x14ac:dyDescent="0.3">
      <c r="A3389"/>
      <c r="B3389" s="37"/>
      <c r="D3389"/>
      <c r="E3389"/>
      <c r="F3389"/>
      <c r="G3389"/>
      <c r="H3389"/>
    </row>
    <row r="3390" spans="1:8" s="3" customFormat="1" x14ac:dyDescent="0.3">
      <c r="A3390"/>
      <c r="B3390" s="37"/>
      <c r="D3390"/>
      <c r="E3390"/>
      <c r="F3390"/>
      <c r="G3390"/>
      <c r="H3390"/>
    </row>
    <row r="3391" spans="1:8" s="3" customFormat="1" x14ac:dyDescent="0.3">
      <c r="A3391"/>
      <c r="B3391" s="37"/>
      <c r="D3391"/>
      <c r="E3391"/>
      <c r="F3391"/>
      <c r="G3391"/>
      <c r="H3391"/>
    </row>
    <row r="3392" spans="1:8" s="3" customFormat="1" x14ac:dyDescent="0.3">
      <c r="A3392"/>
      <c r="B3392" s="37"/>
      <c r="D3392"/>
      <c r="E3392"/>
      <c r="F3392"/>
      <c r="G3392"/>
      <c r="H3392"/>
    </row>
    <row r="3393" spans="1:8" s="3" customFormat="1" x14ac:dyDescent="0.3">
      <c r="A3393"/>
      <c r="B3393" s="37"/>
      <c r="D3393"/>
      <c r="E3393"/>
      <c r="F3393"/>
      <c r="G3393"/>
      <c r="H3393"/>
    </row>
    <row r="3394" spans="1:8" s="3" customFormat="1" x14ac:dyDescent="0.3">
      <c r="A3394"/>
      <c r="B3394" s="37"/>
      <c r="D3394"/>
      <c r="E3394"/>
      <c r="F3394"/>
      <c r="G3394"/>
      <c r="H3394"/>
    </row>
    <row r="3395" spans="1:8" s="3" customFormat="1" x14ac:dyDescent="0.3">
      <c r="A3395"/>
      <c r="B3395" s="37"/>
      <c r="D3395"/>
      <c r="E3395"/>
      <c r="F3395"/>
      <c r="G3395"/>
      <c r="H3395"/>
    </row>
    <row r="3396" spans="1:8" s="3" customFormat="1" x14ac:dyDescent="0.3">
      <c r="A3396"/>
      <c r="B3396" s="37"/>
      <c r="D3396"/>
      <c r="E3396"/>
      <c r="F3396"/>
      <c r="G3396"/>
      <c r="H3396"/>
    </row>
    <row r="3397" spans="1:8" s="3" customFormat="1" x14ac:dyDescent="0.3">
      <c r="A3397"/>
      <c r="B3397" s="37"/>
      <c r="D3397"/>
      <c r="E3397"/>
      <c r="F3397"/>
      <c r="G3397"/>
      <c r="H3397"/>
    </row>
    <row r="3398" spans="1:8" s="3" customFormat="1" x14ac:dyDescent="0.3">
      <c r="A3398"/>
      <c r="B3398" s="37"/>
      <c r="D3398"/>
      <c r="E3398"/>
      <c r="F3398"/>
      <c r="G3398"/>
      <c r="H3398"/>
    </row>
    <row r="3399" spans="1:8" s="3" customFormat="1" x14ac:dyDescent="0.3">
      <c r="A3399"/>
      <c r="B3399" s="37"/>
      <c r="D3399"/>
      <c r="E3399"/>
      <c r="F3399"/>
      <c r="G3399"/>
      <c r="H3399"/>
    </row>
    <row r="3400" spans="1:8" s="3" customFormat="1" x14ac:dyDescent="0.3">
      <c r="A3400"/>
      <c r="B3400" s="37"/>
      <c r="D3400"/>
      <c r="E3400"/>
      <c r="F3400"/>
      <c r="G3400"/>
      <c r="H3400"/>
    </row>
    <row r="3401" spans="1:8" s="3" customFormat="1" x14ac:dyDescent="0.3">
      <c r="A3401"/>
      <c r="B3401" s="37"/>
      <c r="D3401"/>
      <c r="E3401"/>
      <c r="F3401"/>
      <c r="G3401"/>
      <c r="H3401"/>
    </row>
    <row r="3402" spans="1:8" s="3" customFormat="1" x14ac:dyDescent="0.3">
      <c r="A3402"/>
      <c r="B3402" s="37"/>
      <c r="D3402"/>
      <c r="E3402"/>
      <c r="F3402"/>
      <c r="G3402"/>
      <c r="H3402"/>
    </row>
    <row r="3403" spans="1:8" s="3" customFormat="1" x14ac:dyDescent="0.3">
      <c r="A3403"/>
      <c r="B3403" s="37"/>
      <c r="D3403"/>
      <c r="E3403"/>
      <c r="F3403"/>
      <c r="G3403"/>
      <c r="H3403"/>
    </row>
    <row r="3404" spans="1:8" s="3" customFormat="1" x14ac:dyDescent="0.3">
      <c r="A3404"/>
      <c r="B3404" s="37"/>
      <c r="D3404"/>
      <c r="E3404"/>
      <c r="F3404"/>
      <c r="G3404"/>
      <c r="H3404"/>
    </row>
    <row r="3405" spans="1:8" s="3" customFormat="1" x14ac:dyDescent="0.3">
      <c r="A3405"/>
      <c r="B3405" s="37"/>
      <c r="D3405"/>
      <c r="E3405"/>
      <c r="F3405"/>
      <c r="G3405"/>
      <c r="H3405"/>
    </row>
    <row r="3406" spans="1:8" s="3" customFormat="1" x14ac:dyDescent="0.3">
      <c r="A3406"/>
      <c r="B3406" s="37"/>
      <c r="D3406"/>
      <c r="E3406"/>
      <c r="F3406"/>
      <c r="G3406"/>
      <c r="H3406"/>
    </row>
    <row r="3407" spans="1:8" s="3" customFormat="1" x14ac:dyDescent="0.3">
      <c r="A3407"/>
      <c r="B3407" s="37"/>
      <c r="D3407"/>
      <c r="E3407"/>
      <c r="F3407"/>
      <c r="G3407"/>
      <c r="H3407"/>
    </row>
    <row r="3408" spans="1:8" s="3" customFormat="1" x14ac:dyDescent="0.3">
      <c r="A3408"/>
      <c r="B3408" s="37"/>
      <c r="D3408"/>
      <c r="E3408"/>
      <c r="F3408"/>
      <c r="G3408"/>
      <c r="H3408"/>
    </row>
    <row r="3409" spans="1:8" s="3" customFormat="1" x14ac:dyDescent="0.3">
      <c r="A3409"/>
      <c r="B3409" s="37"/>
      <c r="D3409"/>
      <c r="E3409"/>
      <c r="F3409"/>
      <c r="G3409"/>
      <c r="H3409"/>
    </row>
    <row r="3410" spans="1:8" s="3" customFormat="1" x14ac:dyDescent="0.3">
      <c r="A3410"/>
      <c r="B3410" s="37"/>
      <c r="D3410"/>
      <c r="E3410"/>
      <c r="F3410"/>
      <c r="G3410"/>
      <c r="H3410"/>
    </row>
    <row r="3411" spans="1:8" s="3" customFormat="1" x14ac:dyDescent="0.3">
      <c r="A3411"/>
      <c r="B3411" s="37"/>
      <c r="D3411"/>
      <c r="E3411"/>
      <c r="F3411"/>
      <c r="G3411"/>
      <c r="H3411"/>
    </row>
    <row r="3412" spans="1:8" s="3" customFormat="1" x14ac:dyDescent="0.3">
      <c r="A3412"/>
      <c r="B3412" s="37"/>
      <c r="D3412"/>
      <c r="E3412"/>
      <c r="F3412"/>
      <c r="G3412"/>
      <c r="H3412"/>
    </row>
    <row r="3413" spans="1:8" s="3" customFormat="1" x14ac:dyDescent="0.3">
      <c r="A3413"/>
      <c r="B3413" s="37"/>
      <c r="D3413"/>
      <c r="E3413"/>
      <c r="F3413"/>
      <c r="G3413"/>
      <c r="H3413"/>
    </row>
    <row r="3414" spans="1:8" s="3" customFormat="1" x14ac:dyDescent="0.3">
      <c r="A3414"/>
      <c r="B3414" s="37"/>
      <c r="D3414"/>
      <c r="E3414"/>
      <c r="F3414"/>
      <c r="G3414"/>
      <c r="H3414"/>
    </row>
    <row r="3415" spans="1:8" s="3" customFormat="1" x14ac:dyDescent="0.3">
      <c r="A3415"/>
      <c r="B3415" s="37"/>
      <c r="D3415"/>
      <c r="E3415"/>
      <c r="F3415"/>
      <c r="G3415"/>
      <c r="H3415"/>
    </row>
    <row r="3416" spans="1:8" s="3" customFormat="1" x14ac:dyDescent="0.3">
      <c r="A3416"/>
      <c r="B3416" s="37"/>
      <c r="D3416"/>
      <c r="E3416"/>
      <c r="F3416"/>
      <c r="G3416"/>
      <c r="H3416"/>
    </row>
    <row r="3417" spans="1:8" s="3" customFormat="1" x14ac:dyDescent="0.3">
      <c r="A3417"/>
      <c r="B3417" s="37"/>
      <c r="D3417"/>
      <c r="E3417"/>
      <c r="F3417"/>
      <c r="G3417"/>
      <c r="H3417"/>
    </row>
    <row r="3418" spans="1:8" s="3" customFormat="1" x14ac:dyDescent="0.3">
      <c r="A3418"/>
      <c r="B3418" s="37"/>
      <c r="D3418"/>
      <c r="E3418"/>
      <c r="F3418"/>
      <c r="G3418"/>
      <c r="H3418"/>
    </row>
    <row r="3419" spans="1:8" s="3" customFormat="1" x14ac:dyDescent="0.3">
      <c r="A3419"/>
      <c r="B3419" s="37"/>
      <c r="D3419"/>
      <c r="E3419"/>
      <c r="F3419"/>
      <c r="G3419"/>
      <c r="H3419"/>
    </row>
    <row r="3420" spans="1:8" s="3" customFormat="1" x14ac:dyDescent="0.3">
      <c r="A3420"/>
      <c r="B3420" s="37"/>
      <c r="D3420"/>
      <c r="E3420"/>
      <c r="F3420"/>
      <c r="G3420"/>
      <c r="H3420"/>
    </row>
    <row r="3421" spans="1:8" s="3" customFormat="1" x14ac:dyDescent="0.3">
      <c r="A3421"/>
      <c r="B3421" s="37"/>
      <c r="D3421"/>
      <c r="E3421"/>
      <c r="F3421"/>
      <c r="G3421"/>
      <c r="H3421"/>
    </row>
    <row r="3422" spans="1:8" s="3" customFormat="1" x14ac:dyDescent="0.3">
      <c r="A3422"/>
      <c r="B3422" s="37"/>
      <c r="D3422"/>
      <c r="E3422"/>
      <c r="F3422"/>
      <c r="G3422"/>
      <c r="H3422"/>
    </row>
    <row r="3423" spans="1:8" s="3" customFormat="1" x14ac:dyDescent="0.3">
      <c r="A3423"/>
      <c r="B3423" s="37"/>
      <c r="D3423"/>
      <c r="E3423"/>
      <c r="F3423"/>
      <c r="G3423"/>
      <c r="H3423"/>
    </row>
    <row r="3424" spans="1:8" s="3" customFormat="1" x14ac:dyDescent="0.3">
      <c r="A3424"/>
      <c r="B3424" s="37"/>
      <c r="D3424"/>
      <c r="E3424"/>
      <c r="F3424"/>
      <c r="G3424"/>
      <c r="H3424"/>
    </row>
    <row r="3425" spans="1:8" s="3" customFormat="1" x14ac:dyDescent="0.3">
      <c r="A3425"/>
      <c r="B3425" s="37"/>
      <c r="D3425"/>
      <c r="E3425"/>
      <c r="F3425"/>
      <c r="G3425"/>
      <c r="H3425"/>
    </row>
    <row r="3426" spans="1:8" s="3" customFormat="1" x14ac:dyDescent="0.3">
      <c r="A3426"/>
      <c r="B3426" s="37"/>
      <c r="D3426"/>
      <c r="E3426"/>
      <c r="F3426"/>
      <c r="G3426"/>
      <c r="H3426"/>
    </row>
    <row r="3427" spans="1:8" s="3" customFormat="1" x14ac:dyDescent="0.3">
      <c r="A3427"/>
      <c r="B3427" s="37"/>
      <c r="D3427"/>
      <c r="E3427"/>
      <c r="F3427"/>
      <c r="G3427"/>
      <c r="H3427"/>
    </row>
    <row r="3428" spans="1:8" s="3" customFormat="1" x14ac:dyDescent="0.3">
      <c r="A3428"/>
      <c r="B3428" s="37"/>
      <c r="D3428"/>
      <c r="E3428"/>
      <c r="F3428"/>
      <c r="G3428"/>
      <c r="H3428"/>
    </row>
    <row r="3429" spans="1:8" s="3" customFormat="1" x14ac:dyDescent="0.3">
      <c r="A3429"/>
      <c r="B3429" s="37"/>
      <c r="D3429"/>
      <c r="E3429"/>
      <c r="F3429"/>
      <c r="G3429"/>
      <c r="H3429"/>
    </row>
    <row r="3430" spans="1:8" s="3" customFormat="1" x14ac:dyDescent="0.3">
      <c r="A3430"/>
      <c r="B3430" s="37"/>
      <c r="D3430"/>
      <c r="E3430"/>
      <c r="F3430"/>
      <c r="G3430"/>
      <c r="H3430"/>
    </row>
    <row r="3431" spans="1:8" s="3" customFormat="1" x14ac:dyDescent="0.3">
      <c r="A3431"/>
      <c r="B3431" s="37"/>
      <c r="D3431"/>
      <c r="E3431"/>
      <c r="F3431"/>
      <c r="G3431"/>
      <c r="H3431"/>
    </row>
    <row r="3432" spans="1:8" s="3" customFormat="1" x14ac:dyDescent="0.3">
      <c r="A3432"/>
      <c r="B3432" s="37"/>
      <c r="D3432"/>
      <c r="E3432"/>
      <c r="F3432"/>
      <c r="G3432"/>
      <c r="H3432"/>
    </row>
    <row r="3433" spans="1:8" s="3" customFormat="1" x14ac:dyDescent="0.3">
      <c r="A3433"/>
      <c r="B3433" s="37"/>
      <c r="D3433"/>
      <c r="E3433"/>
      <c r="F3433"/>
      <c r="G3433"/>
      <c r="H3433"/>
    </row>
    <row r="3434" spans="1:8" s="3" customFormat="1" x14ac:dyDescent="0.3">
      <c r="A3434"/>
      <c r="B3434" s="37"/>
      <c r="D3434"/>
      <c r="E3434"/>
      <c r="F3434"/>
      <c r="G3434"/>
      <c r="H3434"/>
    </row>
    <row r="3435" spans="1:8" s="3" customFormat="1" x14ac:dyDescent="0.3">
      <c r="A3435"/>
      <c r="B3435" s="37"/>
      <c r="D3435"/>
      <c r="E3435"/>
      <c r="F3435"/>
      <c r="G3435"/>
      <c r="H3435"/>
    </row>
    <row r="3436" spans="1:8" s="3" customFormat="1" x14ac:dyDescent="0.3">
      <c r="A3436"/>
      <c r="B3436" s="37"/>
      <c r="D3436"/>
      <c r="E3436"/>
      <c r="F3436"/>
      <c r="G3436"/>
      <c r="H3436"/>
    </row>
    <row r="3437" spans="1:8" s="3" customFormat="1" x14ac:dyDescent="0.3">
      <c r="A3437"/>
      <c r="B3437" s="37"/>
      <c r="D3437"/>
      <c r="E3437"/>
      <c r="F3437"/>
      <c r="G3437"/>
      <c r="H3437"/>
    </row>
    <row r="3438" spans="1:8" s="3" customFormat="1" x14ac:dyDescent="0.3">
      <c r="A3438"/>
      <c r="B3438" s="37"/>
      <c r="D3438"/>
      <c r="E3438"/>
      <c r="F3438"/>
      <c r="G3438"/>
      <c r="H3438"/>
    </row>
    <row r="3439" spans="1:8" s="3" customFormat="1" x14ac:dyDescent="0.3">
      <c r="A3439"/>
      <c r="B3439" s="37"/>
      <c r="D3439"/>
      <c r="E3439"/>
      <c r="F3439"/>
      <c r="G3439"/>
      <c r="H3439"/>
    </row>
    <row r="3440" spans="1:8" s="3" customFormat="1" x14ac:dyDescent="0.3">
      <c r="A3440"/>
      <c r="B3440" s="37"/>
      <c r="D3440"/>
      <c r="E3440"/>
      <c r="F3440"/>
      <c r="G3440"/>
      <c r="H3440"/>
    </row>
    <row r="3441" spans="1:8" s="3" customFormat="1" x14ac:dyDescent="0.3">
      <c r="A3441"/>
      <c r="B3441" s="37"/>
      <c r="D3441"/>
      <c r="E3441"/>
      <c r="F3441"/>
      <c r="G3441"/>
      <c r="H3441"/>
    </row>
    <row r="3442" spans="1:8" s="3" customFormat="1" x14ac:dyDescent="0.3">
      <c r="A3442"/>
      <c r="B3442" s="37"/>
      <c r="D3442"/>
      <c r="E3442"/>
      <c r="F3442"/>
      <c r="G3442"/>
      <c r="H3442"/>
    </row>
    <row r="3443" spans="1:8" s="3" customFormat="1" x14ac:dyDescent="0.3">
      <c r="A3443"/>
      <c r="B3443" s="37"/>
      <c r="D3443"/>
      <c r="E3443"/>
      <c r="F3443"/>
      <c r="G3443"/>
      <c r="H3443"/>
    </row>
    <row r="3444" spans="1:8" s="3" customFormat="1" x14ac:dyDescent="0.3">
      <c r="A3444"/>
      <c r="B3444" s="37"/>
      <c r="D3444"/>
      <c r="E3444"/>
      <c r="F3444"/>
      <c r="G3444"/>
      <c r="H3444"/>
    </row>
    <row r="3445" spans="1:8" s="3" customFormat="1" x14ac:dyDescent="0.3">
      <c r="A3445"/>
      <c r="B3445" s="37"/>
      <c r="D3445"/>
      <c r="E3445"/>
      <c r="F3445"/>
      <c r="G3445"/>
      <c r="H3445"/>
    </row>
    <row r="3446" spans="1:8" s="3" customFormat="1" x14ac:dyDescent="0.3">
      <c r="A3446"/>
      <c r="B3446" s="37"/>
      <c r="D3446"/>
      <c r="E3446"/>
      <c r="F3446"/>
      <c r="G3446"/>
      <c r="H3446"/>
    </row>
    <row r="3447" spans="1:8" s="3" customFormat="1" x14ac:dyDescent="0.3">
      <c r="A3447"/>
      <c r="B3447" s="37"/>
      <c r="D3447"/>
      <c r="E3447"/>
      <c r="F3447"/>
      <c r="G3447"/>
      <c r="H3447"/>
    </row>
    <row r="3448" spans="1:8" s="3" customFormat="1" x14ac:dyDescent="0.3">
      <c r="A3448"/>
      <c r="B3448" s="37"/>
      <c r="D3448"/>
      <c r="E3448"/>
      <c r="F3448"/>
      <c r="G3448"/>
      <c r="H3448"/>
    </row>
    <row r="3449" spans="1:8" s="3" customFormat="1" x14ac:dyDescent="0.3">
      <c r="A3449"/>
      <c r="B3449" s="37"/>
      <c r="D3449"/>
      <c r="E3449"/>
      <c r="F3449"/>
      <c r="G3449"/>
      <c r="H3449"/>
    </row>
    <row r="3450" spans="1:8" s="3" customFormat="1" x14ac:dyDescent="0.3">
      <c r="A3450"/>
      <c r="B3450" s="37"/>
      <c r="D3450"/>
      <c r="E3450"/>
      <c r="F3450"/>
      <c r="G3450"/>
      <c r="H3450"/>
    </row>
    <row r="3451" spans="1:8" s="3" customFormat="1" x14ac:dyDescent="0.3">
      <c r="A3451"/>
      <c r="B3451" s="37"/>
      <c r="D3451"/>
      <c r="E3451"/>
      <c r="F3451"/>
      <c r="G3451"/>
      <c r="H3451"/>
    </row>
    <row r="3452" spans="1:8" s="3" customFormat="1" x14ac:dyDescent="0.3">
      <c r="A3452"/>
      <c r="B3452" s="37"/>
      <c r="D3452"/>
      <c r="E3452"/>
      <c r="F3452"/>
      <c r="G3452"/>
      <c r="H3452"/>
    </row>
    <row r="3453" spans="1:8" s="3" customFormat="1" x14ac:dyDescent="0.3">
      <c r="A3453"/>
      <c r="B3453" s="37"/>
      <c r="D3453"/>
      <c r="E3453"/>
      <c r="F3453"/>
      <c r="G3453"/>
      <c r="H3453"/>
    </row>
    <row r="3454" spans="1:8" s="3" customFormat="1" x14ac:dyDescent="0.3">
      <c r="A3454"/>
      <c r="B3454" s="37"/>
      <c r="D3454"/>
      <c r="E3454"/>
      <c r="F3454"/>
      <c r="G3454"/>
      <c r="H3454"/>
    </row>
    <row r="3455" spans="1:8" s="3" customFormat="1" x14ac:dyDescent="0.3">
      <c r="A3455"/>
      <c r="B3455" s="37"/>
      <c r="D3455"/>
      <c r="E3455"/>
      <c r="F3455"/>
      <c r="G3455"/>
      <c r="H3455"/>
    </row>
    <row r="3456" spans="1:8" s="3" customFormat="1" x14ac:dyDescent="0.3">
      <c r="A3456"/>
      <c r="B3456" s="37"/>
      <c r="D3456"/>
      <c r="E3456"/>
      <c r="F3456"/>
      <c r="G3456"/>
      <c r="H3456"/>
    </row>
    <row r="3457" spans="1:8" s="3" customFormat="1" x14ac:dyDescent="0.3">
      <c r="A3457"/>
      <c r="B3457" s="37"/>
      <c r="D3457"/>
      <c r="E3457"/>
      <c r="F3457"/>
      <c r="G3457"/>
      <c r="H3457"/>
    </row>
    <row r="3458" spans="1:8" s="3" customFormat="1" x14ac:dyDescent="0.3">
      <c r="A3458"/>
      <c r="B3458" s="37"/>
      <c r="D3458"/>
      <c r="E3458"/>
      <c r="F3458"/>
      <c r="G3458"/>
      <c r="H3458"/>
    </row>
    <row r="3459" spans="1:8" s="3" customFormat="1" x14ac:dyDescent="0.3">
      <c r="A3459"/>
      <c r="B3459" s="37"/>
      <c r="D3459"/>
      <c r="E3459"/>
      <c r="F3459"/>
      <c r="G3459"/>
      <c r="H3459"/>
    </row>
    <row r="3460" spans="1:8" s="3" customFormat="1" x14ac:dyDescent="0.3">
      <c r="A3460"/>
      <c r="B3460" s="37"/>
      <c r="D3460"/>
      <c r="E3460"/>
      <c r="F3460"/>
      <c r="G3460"/>
      <c r="H3460"/>
    </row>
    <row r="3461" spans="1:8" s="3" customFormat="1" x14ac:dyDescent="0.3">
      <c r="A3461"/>
      <c r="B3461" s="37"/>
      <c r="D3461"/>
      <c r="E3461"/>
      <c r="F3461"/>
      <c r="G3461"/>
      <c r="H3461"/>
    </row>
    <row r="3462" spans="1:8" s="3" customFormat="1" x14ac:dyDescent="0.3">
      <c r="A3462"/>
      <c r="B3462" s="37"/>
      <c r="D3462"/>
      <c r="E3462"/>
      <c r="F3462"/>
      <c r="G3462"/>
      <c r="H3462"/>
    </row>
    <row r="3463" spans="1:8" s="3" customFormat="1" x14ac:dyDescent="0.3">
      <c r="A3463"/>
      <c r="B3463" s="37"/>
      <c r="D3463"/>
      <c r="E3463"/>
      <c r="F3463"/>
      <c r="G3463"/>
      <c r="H3463"/>
    </row>
    <row r="3464" spans="1:8" s="3" customFormat="1" x14ac:dyDescent="0.3">
      <c r="A3464"/>
      <c r="B3464" s="37"/>
      <c r="D3464"/>
      <c r="E3464"/>
      <c r="F3464"/>
      <c r="G3464"/>
      <c r="H3464"/>
    </row>
    <row r="3465" spans="1:8" s="3" customFormat="1" x14ac:dyDescent="0.3">
      <c r="A3465"/>
      <c r="B3465" s="37"/>
      <c r="D3465"/>
      <c r="E3465"/>
      <c r="F3465"/>
      <c r="G3465"/>
      <c r="H3465"/>
    </row>
    <row r="3466" spans="1:8" s="3" customFormat="1" x14ac:dyDescent="0.3">
      <c r="A3466"/>
      <c r="B3466" s="37"/>
      <c r="D3466"/>
      <c r="E3466"/>
      <c r="F3466"/>
      <c r="G3466"/>
      <c r="H3466"/>
    </row>
    <row r="3467" spans="1:8" s="3" customFormat="1" x14ac:dyDescent="0.3">
      <c r="A3467"/>
      <c r="B3467" s="37"/>
      <c r="D3467"/>
      <c r="E3467"/>
      <c r="F3467"/>
      <c r="G3467"/>
      <c r="H3467"/>
    </row>
    <row r="3468" spans="1:8" s="3" customFormat="1" x14ac:dyDescent="0.3">
      <c r="A3468"/>
      <c r="B3468" s="37"/>
      <c r="D3468"/>
      <c r="E3468"/>
      <c r="F3468"/>
      <c r="G3468"/>
      <c r="H3468"/>
    </row>
    <row r="3469" spans="1:8" s="3" customFormat="1" x14ac:dyDescent="0.3">
      <c r="A3469"/>
      <c r="B3469" s="37"/>
      <c r="D3469"/>
      <c r="E3469"/>
      <c r="F3469"/>
      <c r="G3469"/>
      <c r="H3469"/>
    </row>
    <row r="3470" spans="1:8" s="3" customFormat="1" x14ac:dyDescent="0.3">
      <c r="A3470"/>
      <c r="B3470" s="37"/>
      <c r="D3470"/>
      <c r="E3470"/>
      <c r="F3470"/>
      <c r="G3470"/>
      <c r="H3470"/>
    </row>
    <row r="3471" spans="1:8" s="3" customFormat="1" x14ac:dyDescent="0.3">
      <c r="A3471"/>
      <c r="B3471" s="37"/>
      <c r="D3471"/>
      <c r="E3471"/>
      <c r="F3471"/>
      <c r="G3471"/>
      <c r="H3471"/>
    </row>
    <row r="3472" spans="1:8" s="3" customFormat="1" x14ac:dyDescent="0.3">
      <c r="A3472"/>
      <c r="B3472" s="37"/>
      <c r="D3472"/>
      <c r="E3472"/>
      <c r="F3472"/>
      <c r="G3472"/>
      <c r="H3472"/>
    </row>
    <row r="3473" spans="1:8" s="3" customFormat="1" x14ac:dyDescent="0.3">
      <c r="A3473"/>
      <c r="B3473" s="37"/>
      <c r="D3473"/>
      <c r="E3473"/>
      <c r="F3473"/>
      <c r="G3473"/>
      <c r="H3473"/>
    </row>
    <row r="3474" spans="1:8" s="3" customFormat="1" x14ac:dyDescent="0.3">
      <c r="A3474"/>
      <c r="B3474" s="37"/>
      <c r="D3474"/>
      <c r="E3474"/>
      <c r="F3474"/>
      <c r="G3474"/>
      <c r="H3474"/>
    </row>
    <row r="3475" spans="1:8" s="3" customFormat="1" x14ac:dyDescent="0.3">
      <c r="A3475"/>
      <c r="B3475" s="37"/>
      <c r="D3475"/>
      <c r="E3475"/>
      <c r="F3475"/>
      <c r="G3475"/>
      <c r="H3475"/>
    </row>
    <row r="3476" spans="1:8" s="3" customFormat="1" x14ac:dyDescent="0.3">
      <c r="A3476"/>
      <c r="B3476" s="37"/>
      <c r="D3476"/>
      <c r="E3476"/>
      <c r="F3476"/>
      <c r="G3476"/>
      <c r="H3476"/>
    </row>
    <row r="3477" spans="1:8" s="3" customFormat="1" x14ac:dyDescent="0.3">
      <c r="A3477"/>
      <c r="B3477" s="37"/>
      <c r="D3477"/>
      <c r="E3477"/>
      <c r="F3477"/>
      <c r="G3477"/>
      <c r="H3477"/>
    </row>
    <row r="3478" spans="1:8" s="3" customFormat="1" x14ac:dyDescent="0.3">
      <c r="A3478"/>
      <c r="B3478" s="37"/>
      <c r="D3478"/>
      <c r="E3478"/>
      <c r="F3478"/>
      <c r="G3478"/>
      <c r="H3478"/>
    </row>
    <row r="3479" spans="1:8" s="3" customFormat="1" x14ac:dyDescent="0.3">
      <c r="A3479"/>
      <c r="B3479" s="37"/>
      <c r="D3479"/>
      <c r="E3479"/>
      <c r="F3479"/>
      <c r="G3479"/>
      <c r="H3479"/>
    </row>
    <row r="3480" spans="1:8" s="3" customFormat="1" x14ac:dyDescent="0.3">
      <c r="A3480"/>
      <c r="B3480" s="37"/>
      <c r="D3480"/>
      <c r="E3480"/>
      <c r="F3480"/>
      <c r="G3480"/>
      <c r="H3480"/>
    </row>
    <row r="3481" spans="1:8" s="3" customFormat="1" x14ac:dyDescent="0.3">
      <c r="A3481"/>
      <c r="B3481" s="37"/>
      <c r="D3481"/>
      <c r="E3481"/>
      <c r="F3481"/>
      <c r="G3481"/>
      <c r="H3481"/>
    </row>
    <row r="3482" spans="1:8" s="3" customFormat="1" x14ac:dyDescent="0.3">
      <c r="A3482"/>
      <c r="B3482" s="37"/>
      <c r="D3482"/>
      <c r="E3482"/>
      <c r="F3482"/>
      <c r="G3482"/>
      <c r="H3482"/>
    </row>
    <row r="3483" spans="1:8" s="3" customFormat="1" x14ac:dyDescent="0.3">
      <c r="A3483"/>
      <c r="B3483" s="37"/>
      <c r="D3483"/>
      <c r="E3483"/>
      <c r="F3483"/>
      <c r="G3483"/>
      <c r="H3483"/>
    </row>
    <row r="3484" spans="1:8" s="3" customFormat="1" x14ac:dyDescent="0.3">
      <c r="A3484"/>
      <c r="B3484" s="37"/>
      <c r="D3484"/>
      <c r="E3484"/>
      <c r="F3484"/>
      <c r="G3484"/>
      <c r="H3484"/>
    </row>
    <row r="3485" spans="1:8" s="3" customFormat="1" x14ac:dyDescent="0.3">
      <c r="A3485"/>
      <c r="B3485" s="37"/>
      <c r="D3485"/>
      <c r="E3485"/>
      <c r="F3485"/>
      <c r="G3485"/>
      <c r="H3485"/>
    </row>
    <row r="3486" spans="1:8" s="3" customFormat="1" x14ac:dyDescent="0.3">
      <c r="A3486"/>
      <c r="B3486" s="37"/>
      <c r="D3486"/>
      <c r="E3486"/>
      <c r="F3486"/>
      <c r="G3486"/>
      <c r="H3486"/>
    </row>
    <row r="3487" spans="1:8" s="3" customFormat="1" x14ac:dyDescent="0.3">
      <c r="A3487"/>
      <c r="B3487" s="37"/>
      <c r="D3487"/>
      <c r="E3487"/>
      <c r="F3487"/>
      <c r="G3487"/>
      <c r="H3487"/>
    </row>
    <row r="3488" spans="1:8" s="3" customFormat="1" x14ac:dyDescent="0.3">
      <c r="A3488"/>
      <c r="B3488" s="37"/>
      <c r="D3488"/>
      <c r="E3488"/>
      <c r="F3488"/>
      <c r="G3488"/>
      <c r="H3488"/>
    </row>
    <row r="3489" spans="1:8" s="3" customFormat="1" x14ac:dyDescent="0.3">
      <c r="A3489"/>
      <c r="B3489" s="37"/>
      <c r="D3489"/>
      <c r="E3489"/>
      <c r="F3489"/>
      <c r="G3489"/>
      <c r="H3489"/>
    </row>
    <row r="3490" spans="1:8" s="3" customFormat="1" x14ac:dyDescent="0.3">
      <c r="A3490"/>
      <c r="B3490" s="37"/>
      <c r="D3490"/>
      <c r="E3490"/>
      <c r="F3490"/>
      <c r="G3490"/>
      <c r="H3490"/>
    </row>
    <row r="3491" spans="1:8" s="3" customFormat="1" x14ac:dyDescent="0.3">
      <c r="A3491"/>
      <c r="B3491" s="37"/>
      <c r="D3491"/>
      <c r="E3491"/>
      <c r="F3491"/>
      <c r="G3491"/>
      <c r="H3491"/>
    </row>
    <row r="3492" spans="1:8" s="3" customFormat="1" x14ac:dyDescent="0.3">
      <c r="A3492"/>
      <c r="B3492" s="37"/>
      <c r="D3492"/>
      <c r="E3492"/>
      <c r="F3492"/>
      <c r="G3492"/>
      <c r="H3492"/>
    </row>
    <row r="3493" spans="1:8" s="3" customFormat="1" x14ac:dyDescent="0.3">
      <c r="A3493"/>
      <c r="B3493" s="37"/>
      <c r="D3493"/>
      <c r="E3493"/>
      <c r="F3493"/>
      <c r="G3493"/>
      <c r="H3493"/>
    </row>
    <row r="3494" spans="1:8" s="3" customFormat="1" x14ac:dyDescent="0.3">
      <c r="A3494"/>
      <c r="B3494" s="37"/>
      <c r="D3494"/>
      <c r="E3494"/>
      <c r="F3494"/>
      <c r="G3494"/>
      <c r="H3494"/>
    </row>
    <row r="3495" spans="1:8" s="3" customFormat="1" x14ac:dyDescent="0.3">
      <c r="A3495"/>
      <c r="B3495" s="37"/>
      <c r="D3495"/>
      <c r="E3495"/>
      <c r="F3495"/>
      <c r="G3495"/>
      <c r="H3495"/>
    </row>
    <row r="3496" spans="1:8" s="3" customFormat="1" x14ac:dyDescent="0.3">
      <c r="A3496"/>
      <c r="B3496" s="37"/>
      <c r="D3496"/>
      <c r="E3496"/>
      <c r="F3496"/>
      <c r="G3496"/>
      <c r="H3496"/>
    </row>
    <row r="3497" spans="1:8" s="3" customFormat="1" x14ac:dyDescent="0.3">
      <c r="A3497"/>
      <c r="B3497" s="37"/>
      <c r="D3497"/>
      <c r="E3497"/>
      <c r="F3497"/>
      <c r="G3497"/>
      <c r="H3497"/>
    </row>
    <row r="3498" spans="1:8" s="3" customFormat="1" x14ac:dyDescent="0.3">
      <c r="A3498"/>
      <c r="B3498" s="37"/>
      <c r="D3498"/>
      <c r="E3498"/>
      <c r="F3498"/>
      <c r="G3498"/>
      <c r="H3498"/>
    </row>
    <row r="3499" spans="1:8" s="3" customFormat="1" x14ac:dyDescent="0.3">
      <c r="A3499"/>
      <c r="B3499" s="37"/>
      <c r="D3499"/>
      <c r="E3499"/>
      <c r="F3499"/>
      <c r="G3499"/>
      <c r="H3499"/>
    </row>
    <row r="3500" spans="1:8" s="3" customFormat="1" x14ac:dyDescent="0.3">
      <c r="A3500"/>
      <c r="B3500" s="37"/>
      <c r="D3500"/>
      <c r="E3500"/>
      <c r="F3500"/>
      <c r="G3500"/>
      <c r="H3500"/>
    </row>
    <row r="3501" spans="1:8" s="3" customFormat="1" x14ac:dyDescent="0.3">
      <c r="A3501"/>
      <c r="B3501" s="37"/>
      <c r="D3501"/>
      <c r="E3501"/>
      <c r="F3501"/>
      <c r="G3501"/>
      <c r="H3501"/>
    </row>
    <row r="3502" spans="1:8" s="3" customFormat="1" x14ac:dyDescent="0.3">
      <c r="A3502"/>
      <c r="B3502" s="37"/>
      <c r="D3502"/>
      <c r="E3502"/>
      <c r="F3502"/>
      <c r="G3502"/>
      <c r="H3502"/>
    </row>
    <row r="3503" spans="1:8" s="3" customFormat="1" x14ac:dyDescent="0.3">
      <c r="A3503"/>
      <c r="B3503" s="37"/>
      <c r="D3503"/>
      <c r="E3503"/>
      <c r="F3503"/>
      <c r="G3503"/>
      <c r="H3503"/>
    </row>
    <row r="3504" spans="1:8" s="3" customFormat="1" x14ac:dyDescent="0.3">
      <c r="A3504"/>
      <c r="B3504" s="37"/>
      <c r="D3504"/>
      <c r="E3504"/>
      <c r="F3504"/>
      <c r="G3504"/>
      <c r="H3504"/>
    </row>
    <row r="3505" spans="1:8" s="3" customFormat="1" x14ac:dyDescent="0.3">
      <c r="A3505"/>
      <c r="B3505" s="37"/>
      <c r="D3505"/>
      <c r="E3505"/>
      <c r="F3505"/>
      <c r="G3505"/>
      <c r="H3505"/>
    </row>
    <row r="3506" spans="1:8" s="3" customFormat="1" x14ac:dyDescent="0.3">
      <c r="A3506"/>
      <c r="B3506" s="37"/>
      <c r="D3506"/>
      <c r="E3506"/>
      <c r="F3506"/>
      <c r="G3506"/>
      <c r="H3506"/>
    </row>
    <row r="3507" spans="1:8" s="3" customFormat="1" x14ac:dyDescent="0.3">
      <c r="A3507"/>
      <c r="B3507" s="37"/>
      <c r="D3507"/>
      <c r="E3507"/>
      <c r="F3507"/>
      <c r="G3507"/>
      <c r="H3507"/>
    </row>
    <row r="3508" spans="1:8" s="3" customFormat="1" x14ac:dyDescent="0.3">
      <c r="A3508"/>
      <c r="B3508" s="37"/>
      <c r="D3508"/>
      <c r="E3508"/>
      <c r="F3508"/>
      <c r="G3508"/>
      <c r="H3508"/>
    </row>
    <row r="3509" spans="1:8" s="3" customFormat="1" x14ac:dyDescent="0.3">
      <c r="A3509"/>
      <c r="B3509" s="37"/>
      <c r="D3509"/>
      <c r="E3509"/>
      <c r="F3509"/>
      <c r="G3509"/>
      <c r="H3509"/>
    </row>
    <row r="3510" spans="1:8" s="3" customFormat="1" x14ac:dyDescent="0.3">
      <c r="A3510"/>
      <c r="B3510" s="37"/>
      <c r="D3510"/>
      <c r="E3510"/>
      <c r="F3510"/>
      <c r="G3510"/>
      <c r="H3510"/>
    </row>
    <row r="3511" spans="1:8" s="3" customFormat="1" x14ac:dyDescent="0.3">
      <c r="A3511"/>
      <c r="B3511" s="37"/>
      <c r="D3511"/>
      <c r="E3511"/>
      <c r="F3511"/>
      <c r="G3511"/>
      <c r="H3511"/>
    </row>
    <row r="3512" spans="1:8" s="3" customFormat="1" x14ac:dyDescent="0.3">
      <c r="A3512"/>
      <c r="B3512" s="37"/>
      <c r="D3512"/>
      <c r="E3512"/>
      <c r="F3512"/>
      <c r="G3512"/>
      <c r="H3512"/>
    </row>
    <row r="3513" spans="1:8" s="3" customFormat="1" x14ac:dyDescent="0.3">
      <c r="A3513"/>
      <c r="B3513" s="37"/>
      <c r="D3513"/>
      <c r="E3513"/>
      <c r="F3513"/>
      <c r="G3513"/>
      <c r="H3513"/>
    </row>
    <row r="3514" spans="1:8" s="3" customFormat="1" x14ac:dyDescent="0.3">
      <c r="A3514"/>
      <c r="B3514" s="37"/>
      <c r="D3514"/>
      <c r="E3514"/>
      <c r="F3514"/>
      <c r="G3514"/>
      <c r="H3514"/>
    </row>
    <row r="3515" spans="1:8" s="3" customFormat="1" x14ac:dyDescent="0.3">
      <c r="A3515"/>
      <c r="B3515" s="37"/>
      <c r="D3515"/>
      <c r="E3515"/>
      <c r="F3515"/>
      <c r="G3515"/>
      <c r="H3515"/>
    </row>
    <row r="3516" spans="1:8" s="3" customFormat="1" x14ac:dyDescent="0.3">
      <c r="A3516"/>
      <c r="B3516" s="37"/>
      <c r="D3516"/>
      <c r="E3516"/>
      <c r="F3516"/>
      <c r="G3516"/>
      <c r="H3516"/>
    </row>
    <row r="3517" spans="1:8" s="3" customFormat="1" x14ac:dyDescent="0.3">
      <c r="A3517"/>
      <c r="B3517" s="37"/>
      <c r="D3517"/>
      <c r="E3517"/>
      <c r="F3517"/>
      <c r="G3517"/>
      <c r="H3517"/>
    </row>
    <row r="3518" spans="1:8" s="3" customFormat="1" x14ac:dyDescent="0.3">
      <c r="A3518"/>
      <c r="B3518" s="37"/>
      <c r="D3518"/>
      <c r="E3518"/>
      <c r="F3518"/>
      <c r="G3518"/>
      <c r="H3518"/>
    </row>
    <row r="3519" spans="1:8" s="3" customFormat="1" x14ac:dyDescent="0.3">
      <c r="A3519"/>
      <c r="B3519" s="37"/>
      <c r="D3519"/>
      <c r="E3519"/>
      <c r="F3519"/>
      <c r="G3519"/>
      <c r="H3519"/>
    </row>
    <row r="3520" spans="1:8" s="3" customFormat="1" x14ac:dyDescent="0.3">
      <c r="A3520"/>
      <c r="B3520" s="37"/>
      <c r="D3520"/>
      <c r="E3520"/>
      <c r="F3520"/>
      <c r="G3520"/>
      <c r="H3520"/>
    </row>
    <row r="3521" spans="1:8" s="3" customFormat="1" x14ac:dyDescent="0.3">
      <c r="A3521"/>
      <c r="B3521" s="37"/>
      <c r="D3521"/>
      <c r="E3521"/>
      <c r="F3521"/>
      <c r="G3521"/>
      <c r="H3521"/>
    </row>
    <row r="3522" spans="1:8" s="3" customFormat="1" x14ac:dyDescent="0.3">
      <c r="A3522"/>
      <c r="B3522" s="37"/>
      <c r="D3522"/>
      <c r="E3522"/>
      <c r="F3522"/>
      <c r="G3522"/>
      <c r="H3522"/>
    </row>
    <row r="3523" spans="1:8" s="3" customFormat="1" x14ac:dyDescent="0.3">
      <c r="A3523"/>
      <c r="B3523" s="37"/>
      <c r="D3523"/>
      <c r="E3523"/>
      <c r="F3523"/>
      <c r="G3523"/>
      <c r="H3523"/>
    </row>
    <row r="3524" spans="1:8" s="3" customFormat="1" x14ac:dyDescent="0.3">
      <c r="A3524"/>
      <c r="B3524" s="37"/>
      <c r="D3524"/>
      <c r="E3524"/>
      <c r="F3524"/>
      <c r="G3524"/>
      <c r="H3524"/>
    </row>
    <row r="3525" spans="1:8" s="3" customFormat="1" x14ac:dyDescent="0.3">
      <c r="A3525"/>
      <c r="B3525" s="37"/>
      <c r="D3525"/>
      <c r="E3525"/>
      <c r="F3525"/>
      <c r="G3525"/>
      <c r="H3525"/>
    </row>
    <row r="3526" spans="1:8" s="3" customFormat="1" x14ac:dyDescent="0.3">
      <c r="A3526"/>
      <c r="B3526" s="37"/>
      <c r="D3526"/>
      <c r="E3526"/>
      <c r="F3526"/>
      <c r="G3526"/>
      <c r="H3526"/>
    </row>
    <row r="3527" spans="1:8" s="3" customFormat="1" x14ac:dyDescent="0.3">
      <c r="A3527"/>
      <c r="B3527" s="37"/>
      <c r="D3527"/>
      <c r="E3527"/>
      <c r="F3527"/>
      <c r="G3527"/>
      <c r="H3527"/>
    </row>
    <row r="3528" spans="1:8" s="3" customFormat="1" x14ac:dyDescent="0.3">
      <c r="A3528"/>
      <c r="B3528" s="37"/>
      <c r="D3528"/>
      <c r="E3528"/>
      <c r="F3528"/>
      <c r="G3528"/>
      <c r="H3528"/>
    </row>
    <row r="3529" spans="1:8" s="3" customFormat="1" x14ac:dyDescent="0.3">
      <c r="A3529"/>
      <c r="B3529" s="37"/>
      <c r="D3529"/>
      <c r="E3529"/>
      <c r="F3529"/>
      <c r="G3529"/>
      <c r="H3529"/>
    </row>
    <row r="3530" spans="1:8" s="3" customFormat="1" x14ac:dyDescent="0.3">
      <c r="A3530"/>
      <c r="B3530" s="37"/>
      <c r="D3530"/>
      <c r="E3530"/>
      <c r="F3530"/>
      <c r="G3530"/>
      <c r="H3530"/>
    </row>
    <row r="3531" spans="1:8" s="3" customFormat="1" x14ac:dyDescent="0.3">
      <c r="A3531"/>
      <c r="B3531" s="37"/>
      <c r="D3531"/>
      <c r="E3531"/>
      <c r="F3531"/>
      <c r="G3531"/>
      <c r="H3531"/>
    </row>
    <row r="3532" spans="1:8" s="3" customFormat="1" x14ac:dyDescent="0.3">
      <c r="A3532"/>
      <c r="B3532" s="37"/>
      <c r="D3532"/>
      <c r="E3532"/>
      <c r="F3532"/>
      <c r="G3532"/>
      <c r="H3532"/>
    </row>
    <row r="3533" spans="1:8" s="3" customFormat="1" x14ac:dyDescent="0.3">
      <c r="A3533"/>
      <c r="B3533" s="37"/>
      <c r="D3533"/>
      <c r="E3533"/>
      <c r="F3533"/>
      <c r="G3533"/>
      <c r="H3533"/>
    </row>
    <row r="3534" spans="1:8" s="3" customFormat="1" x14ac:dyDescent="0.3">
      <c r="A3534"/>
      <c r="B3534" s="37"/>
      <c r="D3534"/>
      <c r="E3534"/>
      <c r="F3534"/>
      <c r="G3534"/>
      <c r="H3534"/>
    </row>
    <row r="3535" spans="1:8" s="3" customFormat="1" x14ac:dyDescent="0.3">
      <c r="A3535"/>
      <c r="B3535" s="37"/>
      <c r="D3535"/>
      <c r="E3535"/>
      <c r="F3535"/>
      <c r="G3535"/>
      <c r="H3535"/>
    </row>
    <row r="3536" spans="1:8" s="3" customFormat="1" x14ac:dyDescent="0.3">
      <c r="A3536"/>
      <c r="B3536" s="37"/>
      <c r="D3536"/>
      <c r="E3536"/>
      <c r="F3536"/>
      <c r="G3536"/>
      <c r="H3536"/>
    </row>
    <row r="3537" spans="1:8" s="3" customFormat="1" x14ac:dyDescent="0.3">
      <c r="A3537"/>
      <c r="B3537" s="37"/>
      <c r="D3537"/>
      <c r="E3537"/>
      <c r="F3537"/>
      <c r="G3537"/>
      <c r="H3537"/>
    </row>
    <row r="3538" spans="1:8" s="3" customFormat="1" x14ac:dyDescent="0.3">
      <c r="A3538"/>
      <c r="B3538" s="37"/>
      <c r="D3538"/>
      <c r="E3538"/>
      <c r="F3538"/>
      <c r="G3538"/>
      <c r="H3538"/>
    </row>
    <row r="3539" spans="1:8" s="3" customFormat="1" x14ac:dyDescent="0.3">
      <c r="A3539"/>
      <c r="B3539" s="37"/>
      <c r="D3539"/>
      <c r="E3539"/>
      <c r="F3539"/>
      <c r="G3539"/>
      <c r="H3539"/>
    </row>
    <row r="3540" spans="1:8" s="3" customFormat="1" x14ac:dyDescent="0.3">
      <c r="A3540"/>
      <c r="B3540" s="37"/>
      <c r="D3540"/>
      <c r="E3540"/>
      <c r="F3540"/>
      <c r="G3540"/>
      <c r="H3540"/>
    </row>
    <row r="3541" spans="1:8" s="3" customFormat="1" x14ac:dyDescent="0.3">
      <c r="A3541"/>
      <c r="B3541" s="37"/>
      <c r="D3541"/>
      <c r="E3541"/>
      <c r="F3541"/>
      <c r="G3541"/>
      <c r="H3541"/>
    </row>
    <row r="3542" spans="1:8" s="3" customFormat="1" x14ac:dyDescent="0.3">
      <c r="A3542"/>
      <c r="B3542" s="37"/>
      <c r="D3542"/>
      <c r="E3542"/>
      <c r="F3542"/>
      <c r="G3542"/>
      <c r="H3542"/>
    </row>
    <row r="3543" spans="1:8" s="3" customFormat="1" x14ac:dyDescent="0.3">
      <c r="A3543"/>
      <c r="B3543" s="37"/>
      <c r="D3543"/>
      <c r="E3543"/>
      <c r="F3543"/>
      <c r="G3543"/>
      <c r="H3543"/>
    </row>
    <row r="3544" spans="1:8" s="3" customFormat="1" x14ac:dyDescent="0.3">
      <c r="A3544"/>
      <c r="B3544" s="37"/>
      <c r="D3544"/>
      <c r="E3544"/>
      <c r="F3544"/>
      <c r="G3544"/>
      <c r="H3544"/>
    </row>
    <row r="3545" spans="1:8" s="3" customFormat="1" x14ac:dyDescent="0.3">
      <c r="A3545"/>
      <c r="B3545" s="37"/>
      <c r="D3545"/>
      <c r="E3545"/>
      <c r="F3545"/>
      <c r="G3545"/>
      <c r="H3545"/>
    </row>
    <row r="3546" spans="1:8" s="3" customFormat="1" x14ac:dyDescent="0.3">
      <c r="A3546"/>
      <c r="B3546" s="37"/>
      <c r="D3546"/>
      <c r="E3546"/>
      <c r="F3546"/>
      <c r="G3546"/>
      <c r="H3546"/>
    </row>
    <row r="3547" spans="1:8" s="3" customFormat="1" x14ac:dyDescent="0.3">
      <c r="A3547"/>
      <c r="B3547" s="37"/>
      <c r="D3547"/>
      <c r="E3547"/>
      <c r="F3547"/>
      <c r="G3547"/>
      <c r="H3547"/>
    </row>
    <row r="3548" spans="1:8" s="3" customFormat="1" x14ac:dyDescent="0.3">
      <c r="A3548"/>
      <c r="B3548" s="37"/>
      <c r="D3548"/>
      <c r="E3548"/>
      <c r="F3548"/>
      <c r="G3548"/>
      <c r="H3548"/>
    </row>
    <row r="3549" spans="1:8" s="3" customFormat="1" x14ac:dyDescent="0.3">
      <c r="A3549"/>
      <c r="B3549" s="37"/>
      <c r="D3549"/>
      <c r="E3549"/>
      <c r="F3549"/>
      <c r="G3549"/>
      <c r="H3549"/>
    </row>
    <row r="3550" spans="1:8" s="3" customFormat="1" x14ac:dyDescent="0.3">
      <c r="A3550"/>
      <c r="B3550" s="37"/>
      <c r="D3550"/>
      <c r="E3550"/>
      <c r="F3550"/>
      <c r="G3550"/>
      <c r="H3550"/>
    </row>
    <row r="3551" spans="1:8" s="3" customFormat="1" x14ac:dyDescent="0.3">
      <c r="A3551"/>
      <c r="B3551" s="37"/>
      <c r="D3551"/>
      <c r="E3551"/>
      <c r="F3551"/>
      <c r="G3551"/>
      <c r="H3551"/>
    </row>
    <row r="3552" spans="1:8" s="3" customFormat="1" x14ac:dyDescent="0.3">
      <c r="A3552"/>
      <c r="B3552" s="37"/>
      <c r="D3552"/>
      <c r="E3552"/>
      <c r="F3552"/>
      <c r="G3552"/>
      <c r="H3552"/>
    </row>
    <row r="3553" spans="1:8" s="3" customFormat="1" x14ac:dyDescent="0.3">
      <c r="A3553"/>
      <c r="B3553" s="37"/>
      <c r="D3553"/>
      <c r="E3553"/>
      <c r="F3553"/>
      <c r="G3553"/>
      <c r="H3553"/>
    </row>
    <row r="3554" spans="1:8" s="3" customFormat="1" x14ac:dyDescent="0.3">
      <c r="A3554"/>
      <c r="B3554" s="37"/>
      <c r="D3554"/>
      <c r="E3554"/>
      <c r="F3554"/>
      <c r="G3554"/>
      <c r="H3554"/>
    </row>
    <row r="3555" spans="1:8" s="3" customFormat="1" x14ac:dyDescent="0.3">
      <c r="A3555"/>
      <c r="B3555" s="37"/>
      <c r="D3555"/>
      <c r="E3555"/>
      <c r="F3555"/>
      <c r="G3555"/>
      <c r="H3555"/>
    </row>
    <row r="3556" spans="1:8" s="3" customFormat="1" x14ac:dyDescent="0.3">
      <c r="A3556"/>
      <c r="B3556" s="37"/>
      <c r="D3556"/>
      <c r="E3556"/>
      <c r="F3556"/>
      <c r="G3556"/>
      <c r="H3556"/>
    </row>
    <row r="3557" spans="1:8" s="3" customFormat="1" x14ac:dyDescent="0.3">
      <c r="A3557"/>
      <c r="B3557" s="37"/>
      <c r="D3557"/>
      <c r="E3557"/>
      <c r="F3557"/>
      <c r="G3557"/>
      <c r="H3557"/>
    </row>
    <row r="3558" spans="1:8" s="3" customFormat="1" x14ac:dyDescent="0.3">
      <c r="A3558"/>
      <c r="B3558" s="37"/>
      <c r="D3558"/>
      <c r="E3558"/>
      <c r="F3558"/>
      <c r="G3558"/>
      <c r="H3558"/>
    </row>
    <row r="3559" spans="1:8" s="3" customFormat="1" x14ac:dyDescent="0.3">
      <c r="A3559"/>
      <c r="B3559" s="37"/>
      <c r="D3559"/>
      <c r="E3559"/>
      <c r="F3559"/>
      <c r="G3559"/>
      <c r="H3559"/>
    </row>
    <row r="3560" spans="1:8" s="3" customFormat="1" x14ac:dyDescent="0.3">
      <c r="A3560"/>
      <c r="B3560" s="37"/>
      <c r="D3560"/>
      <c r="E3560"/>
      <c r="F3560"/>
      <c r="G3560"/>
      <c r="H3560"/>
    </row>
    <row r="3561" spans="1:8" s="3" customFormat="1" x14ac:dyDescent="0.3">
      <c r="A3561"/>
      <c r="B3561" s="37"/>
      <c r="D3561"/>
      <c r="E3561"/>
      <c r="F3561"/>
      <c r="G3561"/>
      <c r="H3561"/>
    </row>
    <row r="3562" spans="1:8" s="3" customFormat="1" x14ac:dyDescent="0.3">
      <c r="A3562"/>
      <c r="B3562" s="37"/>
      <c r="D3562"/>
      <c r="E3562"/>
      <c r="F3562"/>
      <c r="G3562"/>
      <c r="H3562"/>
    </row>
    <row r="3563" spans="1:8" s="3" customFormat="1" x14ac:dyDescent="0.3">
      <c r="A3563"/>
      <c r="B3563" s="37"/>
      <c r="D3563"/>
      <c r="E3563"/>
      <c r="F3563"/>
      <c r="G3563"/>
      <c r="H3563"/>
    </row>
    <row r="3564" spans="1:8" s="3" customFormat="1" x14ac:dyDescent="0.3">
      <c r="A3564"/>
      <c r="B3564" s="37"/>
      <c r="D3564"/>
      <c r="E3564"/>
      <c r="F3564"/>
      <c r="G3564"/>
      <c r="H3564"/>
    </row>
    <row r="3565" spans="1:8" s="3" customFormat="1" x14ac:dyDescent="0.3">
      <c r="A3565"/>
      <c r="B3565" s="37"/>
      <c r="D3565"/>
      <c r="E3565"/>
      <c r="F3565"/>
      <c r="G3565"/>
      <c r="H3565"/>
    </row>
    <row r="3566" spans="1:8" s="3" customFormat="1" x14ac:dyDescent="0.3">
      <c r="A3566"/>
      <c r="B3566" s="37"/>
      <c r="D3566"/>
      <c r="E3566"/>
      <c r="F3566"/>
      <c r="G3566"/>
      <c r="H3566"/>
    </row>
    <row r="3567" spans="1:8" s="3" customFormat="1" x14ac:dyDescent="0.3">
      <c r="A3567"/>
      <c r="B3567" s="37"/>
      <c r="D3567"/>
      <c r="E3567"/>
      <c r="F3567"/>
      <c r="G3567"/>
      <c r="H3567"/>
    </row>
    <row r="3568" spans="1:8" s="3" customFormat="1" x14ac:dyDescent="0.3">
      <c r="A3568"/>
      <c r="B3568" s="37"/>
      <c r="D3568"/>
      <c r="E3568"/>
      <c r="F3568"/>
      <c r="G3568"/>
      <c r="H3568"/>
    </row>
    <row r="3569" spans="1:8" s="3" customFormat="1" x14ac:dyDescent="0.3">
      <c r="A3569"/>
      <c r="B3569" s="37"/>
      <c r="D3569"/>
      <c r="E3569"/>
      <c r="F3569"/>
      <c r="G3569"/>
      <c r="H3569"/>
    </row>
    <row r="3570" spans="1:8" s="3" customFormat="1" x14ac:dyDescent="0.3">
      <c r="A3570"/>
      <c r="B3570" s="37"/>
      <c r="D3570"/>
      <c r="E3570"/>
      <c r="F3570"/>
      <c r="G3570"/>
      <c r="H3570"/>
    </row>
    <row r="3571" spans="1:8" s="3" customFormat="1" x14ac:dyDescent="0.3">
      <c r="A3571"/>
      <c r="B3571" s="37"/>
      <c r="D3571"/>
      <c r="E3571"/>
      <c r="F3571"/>
      <c r="G3571"/>
      <c r="H3571"/>
    </row>
    <row r="3572" spans="1:8" s="3" customFormat="1" x14ac:dyDescent="0.3">
      <c r="A3572"/>
      <c r="B3572" s="37"/>
      <c r="D3572"/>
      <c r="E3572"/>
      <c r="F3572"/>
      <c r="G3572"/>
      <c r="H3572"/>
    </row>
    <row r="3573" spans="1:8" s="3" customFormat="1" x14ac:dyDescent="0.3">
      <c r="A3573"/>
      <c r="B3573" s="37"/>
      <c r="D3573"/>
      <c r="E3573"/>
      <c r="F3573"/>
      <c r="G3573"/>
      <c r="H3573"/>
    </row>
    <row r="3574" spans="1:8" s="3" customFormat="1" x14ac:dyDescent="0.3">
      <c r="A3574"/>
      <c r="B3574" s="37"/>
      <c r="D3574"/>
      <c r="E3574"/>
      <c r="F3574"/>
      <c r="G3574"/>
      <c r="H3574"/>
    </row>
    <row r="3575" spans="1:8" s="3" customFormat="1" x14ac:dyDescent="0.3">
      <c r="A3575"/>
      <c r="B3575" s="37"/>
      <c r="D3575"/>
      <c r="E3575"/>
      <c r="F3575"/>
      <c r="G3575"/>
      <c r="H3575"/>
    </row>
    <row r="3576" spans="1:8" s="3" customFormat="1" x14ac:dyDescent="0.3">
      <c r="A3576"/>
      <c r="B3576" s="37"/>
      <c r="D3576"/>
      <c r="E3576"/>
      <c r="F3576"/>
      <c r="G3576"/>
      <c r="H3576"/>
    </row>
    <row r="3577" spans="1:8" s="3" customFormat="1" x14ac:dyDescent="0.3">
      <c r="A3577"/>
      <c r="B3577" s="37"/>
      <c r="D3577"/>
      <c r="E3577"/>
      <c r="F3577"/>
      <c r="G3577"/>
      <c r="H3577"/>
    </row>
    <row r="3578" spans="1:8" s="3" customFormat="1" x14ac:dyDescent="0.3">
      <c r="A3578"/>
      <c r="B3578" s="37"/>
      <c r="D3578"/>
      <c r="E3578"/>
      <c r="F3578"/>
      <c r="G3578"/>
      <c r="H3578"/>
    </row>
    <row r="3579" spans="1:8" s="3" customFormat="1" x14ac:dyDescent="0.3">
      <c r="A3579"/>
      <c r="B3579" s="37"/>
      <c r="D3579"/>
      <c r="E3579"/>
      <c r="F3579"/>
      <c r="G3579"/>
      <c r="H3579"/>
    </row>
    <row r="3580" spans="1:8" s="3" customFormat="1" x14ac:dyDescent="0.3">
      <c r="A3580"/>
      <c r="B3580" s="37"/>
      <c r="D3580"/>
      <c r="E3580"/>
      <c r="F3580"/>
      <c r="G3580"/>
      <c r="H3580"/>
    </row>
    <row r="3581" spans="1:8" s="3" customFormat="1" x14ac:dyDescent="0.3">
      <c r="A3581"/>
      <c r="B3581" s="37"/>
      <c r="D3581"/>
      <c r="E3581"/>
      <c r="F3581"/>
      <c r="G3581"/>
      <c r="H3581"/>
    </row>
    <row r="3582" spans="1:8" s="3" customFormat="1" x14ac:dyDescent="0.3">
      <c r="A3582"/>
      <c r="B3582" s="37"/>
      <c r="D3582"/>
      <c r="E3582"/>
      <c r="F3582"/>
      <c r="G3582"/>
      <c r="H3582"/>
    </row>
    <row r="3583" spans="1:8" s="3" customFormat="1" x14ac:dyDescent="0.3">
      <c r="A3583"/>
      <c r="B3583" s="37"/>
      <c r="D3583"/>
      <c r="E3583"/>
      <c r="F3583"/>
      <c r="G3583"/>
      <c r="H3583"/>
    </row>
    <row r="3584" spans="1:8" s="3" customFormat="1" x14ac:dyDescent="0.3">
      <c r="A3584"/>
      <c r="B3584" s="37"/>
      <c r="D3584"/>
      <c r="E3584"/>
      <c r="F3584"/>
      <c r="G3584"/>
      <c r="H3584"/>
    </row>
    <row r="3585" spans="1:8" s="3" customFormat="1" x14ac:dyDescent="0.3">
      <c r="A3585"/>
      <c r="B3585" s="37"/>
      <c r="D3585"/>
      <c r="E3585"/>
      <c r="F3585"/>
      <c r="G3585"/>
      <c r="H3585"/>
    </row>
    <row r="3586" spans="1:8" s="3" customFormat="1" x14ac:dyDescent="0.3">
      <c r="A3586"/>
      <c r="B3586" s="37"/>
      <c r="D3586"/>
      <c r="E3586"/>
      <c r="F3586"/>
      <c r="G3586"/>
      <c r="H3586"/>
    </row>
    <row r="3587" spans="1:8" s="3" customFormat="1" x14ac:dyDescent="0.3">
      <c r="A3587"/>
      <c r="B3587" s="37"/>
      <c r="D3587"/>
      <c r="E3587"/>
      <c r="F3587"/>
      <c r="G3587"/>
      <c r="H3587"/>
    </row>
    <row r="3588" spans="1:8" s="3" customFormat="1" x14ac:dyDescent="0.3">
      <c r="A3588"/>
      <c r="B3588" s="37"/>
      <c r="D3588"/>
      <c r="E3588"/>
      <c r="F3588"/>
      <c r="G3588"/>
      <c r="H3588"/>
    </row>
    <row r="3589" spans="1:8" s="3" customFormat="1" x14ac:dyDescent="0.3">
      <c r="A3589"/>
      <c r="B3589" s="37"/>
      <c r="D3589"/>
      <c r="E3589"/>
      <c r="F3589"/>
      <c r="G3589"/>
      <c r="H3589"/>
    </row>
    <row r="3590" spans="1:8" s="3" customFormat="1" x14ac:dyDescent="0.3">
      <c r="A3590"/>
      <c r="B3590" s="37"/>
      <c r="D3590"/>
      <c r="E3590"/>
      <c r="F3590"/>
      <c r="G3590"/>
      <c r="H3590"/>
    </row>
    <row r="3591" spans="1:8" s="3" customFormat="1" x14ac:dyDescent="0.3">
      <c r="A3591"/>
      <c r="B3591" s="37"/>
      <c r="D3591"/>
      <c r="E3591"/>
      <c r="F3591"/>
      <c r="G3591"/>
      <c r="H3591"/>
    </row>
    <row r="3592" spans="1:8" s="3" customFormat="1" x14ac:dyDescent="0.3">
      <c r="A3592"/>
      <c r="B3592" s="37"/>
      <c r="D3592"/>
      <c r="E3592"/>
      <c r="F3592"/>
      <c r="G3592"/>
      <c r="H3592"/>
    </row>
    <row r="3593" spans="1:8" s="3" customFormat="1" x14ac:dyDescent="0.3">
      <c r="A3593"/>
      <c r="B3593" s="37"/>
      <c r="D3593"/>
      <c r="E3593"/>
      <c r="F3593"/>
      <c r="G3593"/>
      <c r="H3593"/>
    </row>
    <row r="3594" spans="1:8" s="3" customFormat="1" x14ac:dyDescent="0.3">
      <c r="A3594"/>
      <c r="B3594" s="37"/>
      <c r="D3594"/>
      <c r="E3594"/>
      <c r="F3594"/>
      <c r="G3594"/>
      <c r="H3594"/>
    </row>
    <row r="3595" spans="1:8" s="3" customFormat="1" x14ac:dyDescent="0.3">
      <c r="A3595"/>
      <c r="B3595" s="37"/>
      <c r="D3595"/>
      <c r="E3595"/>
      <c r="F3595"/>
      <c r="G3595"/>
      <c r="H3595"/>
    </row>
    <row r="3596" spans="1:8" s="3" customFormat="1" x14ac:dyDescent="0.3">
      <c r="A3596"/>
      <c r="B3596" s="37"/>
      <c r="D3596"/>
      <c r="E3596"/>
      <c r="F3596"/>
      <c r="G3596"/>
      <c r="H3596"/>
    </row>
    <row r="3597" spans="1:8" s="3" customFormat="1" x14ac:dyDescent="0.3">
      <c r="A3597"/>
      <c r="B3597" s="37"/>
      <c r="D3597"/>
      <c r="E3597"/>
      <c r="F3597"/>
      <c r="G3597"/>
      <c r="H3597"/>
    </row>
    <row r="3598" spans="1:8" s="3" customFormat="1" x14ac:dyDescent="0.3">
      <c r="A3598"/>
      <c r="B3598" s="37"/>
      <c r="D3598"/>
      <c r="E3598"/>
      <c r="F3598"/>
      <c r="G3598"/>
      <c r="H3598"/>
    </row>
    <row r="3599" spans="1:8" s="3" customFormat="1" x14ac:dyDescent="0.3">
      <c r="A3599"/>
      <c r="B3599" s="37"/>
      <c r="D3599"/>
      <c r="E3599"/>
      <c r="F3599"/>
      <c r="G3599"/>
      <c r="H3599"/>
    </row>
    <row r="3600" spans="1:8" s="3" customFormat="1" x14ac:dyDescent="0.3">
      <c r="A3600"/>
      <c r="B3600" s="37"/>
      <c r="D3600"/>
      <c r="E3600"/>
      <c r="F3600"/>
      <c r="G3600"/>
      <c r="H3600"/>
    </row>
    <row r="3601" spans="1:8" s="3" customFormat="1" x14ac:dyDescent="0.3">
      <c r="A3601"/>
      <c r="B3601" s="37"/>
      <c r="D3601"/>
      <c r="E3601"/>
      <c r="F3601"/>
      <c r="G3601"/>
      <c r="H3601"/>
    </row>
    <row r="3602" spans="1:8" s="3" customFormat="1" x14ac:dyDescent="0.3">
      <c r="A3602"/>
      <c r="B3602" s="37"/>
      <c r="D3602"/>
      <c r="E3602"/>
      <c r="F3602"/>
      <c r="G3602"/>
      <c r="H3602"/>
    </row>
    <row r="3603" spans="1:8" s="3" customFormat="1" x14ac:dyDescent="0.3">
      <c r="A3603"/>
      <c r="B3603" s="37"/>
      <c r="D3603"/>
      <c r="E3603"/>
      <c r="F3603"/>
      <c r="G3603"/>
      <c r="H3603"/>
    </row>
    <row r="3604" spans="1:8" s="3" customFormat="1" x14ac:dyDescent="0.3">
      <c r="A3604"/>
      <c r="B3604" s="37"/>
      <c r="D3604"/>
      <c r="E3604"/>
      <c r="F3604"/>
      <c r="G3604"/>
      <c r="H3604"/>
    </row>
    <row r="3605" spans="1:8" s="3" customFormat="1" x14ac:dyDescent="0.3">
      <c r="A3605"/>
      <c r="B3605" s="37"/>
      <c r="D3605"/>
      <c r="E3605"/>
      <c r="F3605"/>
      <c r="G3605"/>
      <c r="H3605"/>
    </row>
    <row r="3606" spans="1:8" s="3" customFormat="1" x14ac:dyDescent="0.3">
      <c r="A3606"/>
      <c r="B3606" s="37"/>
      <c r="D3606"/>
      <c r="E3606"/>
      <c r="F3606"/>
      <c r="G3606"/>
      <c r="H3606"/>
    </row>
    <row r="3607" spans="1:8" s="3" customFormat="1" x14ac:dyDescent="0.3">
      <c r="A3607"/>
      <c r="B3607" s="37"/>
      <c r="D3607"/>
      <c r="E3607"/>
      <c r="F3607"/>
      <c r="G3607"/>
      <c r="H3607"/>
    </row>
    <row r="3608" spans="1:8" s="3" customFormat="1" x14ac:dyDescent="0.3">
      <c r="A3608"/>
      <c r="B3608" s="37"/>
      <c r="D3608"/>
      <c r="E3608"/>
      <c r="F3608"/>
      <c r="G3608"/>
      <c r="H3608"/>
    </row>
    <row r="3609" spans="1:8" s="3" customFormat="1" x14ac:dyDescent="0.3">
      <c r="A3609"/>
      <c r="B3609" s="37"/>
      <c r="D3609"/>
      <c r="E3609"/>
      <c r="F3609"/>
      <c r="G3609"/>
      <c r="H3609"/>
    </row>
    <row r="3610" spans="1:8" s="3" customFormat="1" x14ac:dyDescent="0.3">
      <c r="A3610"/>
      <c r="B3610" s="37"/>
      <c r="D3610"/>
      <c r="E3610"/>
      <c r="F3610"/>
      <c r="G3610"/>
      <c r="H3610"/>
    </row>
    <row r="3611" spans="1:8" s="3" customFormat="1" x14ac:dyDescent="0.3">
      <c r="A3611"/>
      <c r="B3611" s="37"/>
      <c r="D3611"/>
      <c r="E3611"/>
      <c r="F3611"/>
      <c r="G3611"/>
      <c r="H3611"/>
    </row>
    <row r="3612" spans="1:8" s="3" customFormat="1" x14ac:dyDescent="0.3">
      <c r="A3612"/>
      <c r="B3612" s="37"/>
      <c r="D3612"/>
      <c r="E3612"/>
      <c r="F3612"/>
      <c r="G3612"/>
      <c r="H3612"/>
    </row>
    <row r="3613" spans="1:8" s="3" customFormat="1" x14ac:dyDescent="0.3">
      <c r="A3613"/>
      <c r="B3613" s="37"/>
      <c r="D3613"/>
      <c r="E3613"/>
      <c r="F3613"/>
      <c r="G3613"/>
      <c r="H3613"/>
    </row>
    <row r="3614" spans="1:8" s="3" customFormat="1" x14ac:dyDescent="0.3">
      <c r="A3614"/>
      <c r="B3614" s="37"/>
      <c r="D3614"/>
      <c r="E3614"/>
      <c r="F3614"/>
      <c r="G3614"/>
      <c r="H3614"/>
    </row>
    <row r="3615" spans="1:8" s="3" customFormat="1" x14ac:dyDescent="0.3">
      <c r="A3615"/>
      <c r="B3615" s="37"/>
      <c r="D3615"/>
      <c r="E3615"/>
      <c r="F3615"/>
      <c r="G3615"/>
      <c r="H3615"/>
    </row>
    <row r="3616" spans="1:8" s="3" customFormat="1" x14ac:dyDescent="0.3">
      <c r="A3616"/>
      <c r="B3616" s="37"/>
      <c r="D3616"/>
      <c r="E3616"/>
      <c r="F3616"/>
      <c r="G3616"/>
      <c r="H3616"/>
    </row>
    <row r="3617" spans="1:8" s="3" customFormat="1" x14ac:dyDescent="0.3">
      <c r="A3617"/>
      <c r="B3617" s="37"/>
      <c r="D3617"/>
      <c r="E3617"/>
      <c r="F3617"/>
      <c r="G3617"/>
      <c r="H3617"/>
    </row>
    <row r="3618" spans="1:8" s="3" customFormat="1" x14ac:dyDescent="0.3">
      <c r="A3618"/>
      <c r="B3618" s="37"/>
      <c r="D3618"/>
      <c r="E3618"/>
      <c r="F3618"/>
      <c r="G3618"/>
      <c r="H3618"/>
    </row>
    <row r="3619" spans="1:8" s="3" customFormat="1" x14ac:dyDescent="0.3">
      <c r="A3619"/>
      <c r="B3619" s="37"/>
      <c r="D3619"/>
      <c r="E3619"/>
      <c r="F3619"/>
      <c r="G3619"/>
      <c r="H3619"/>
    </row>
    <row r="3620" spans="1:8" s="3" customFormat="1" x14ac:dyDescent="0.3">
      <c r="A3620"/>
      <c r="B3620" s="37"/>
      <c r="D3620"/>
      <c r="E3620"/>
      <c r="F3620"/>
      <c r="G3620"/>
      <c r="H3620"/>
    </row>
    <row r="3621" spans="1:8" s="3" customFormat="1" x14ac:dyDescent="0.3">
      <c r="A3621"/>
      <c r="B3621" s="37"/>
      <c r="D3621"/>
      <c r="E3621"/>
      <c r="F3621"/>
      <c r="G3621"/>
      <c r="H3621"/>
    </row>
    <row r="3622" spans="1:8" s="3" customFormat="1" x14ac:dyDescent="0.3">
      <c r="A3622"/>
      <c r="B3622" s="37"/>
      <c r="D3622"/>
      <c r="E3622"/>
      <c r="F3622"/>
      <c r="G3622"/>
      <c r="H3622"/>
    </row>
    <row r="3623" spans="1:8" s="3" customFormat="1" x14ac:dyDescent="0.3">
      <c r="A3623"/>
      <c r="B3623" s="37"/>
      <c r="D3623"/>
      <c r="E3623"/>
      <c r="F3623"/>
      <c r="G3623"/>
      <c r="H3623"/>
    </row>
    <row r="3624" spans="1:8" s="3" customFormat="1" x14ac:dyDescent="0.3">
      <c r="A3624"/>
      <c r="B3624" s="37"/>
      <c r="D3624"/>
      <c r="E3624"/>
      <c r="F3624"/>
      <c r="G3624"/>
      <c r="H3624"/>
    </row>
    <row r="3625" spans="1:8" s="3" customFormat="1" x14ac:dyDescent="0.3">
      <c r="A3625"/>
      <c r="B3625" s="37"/>
      <c r="D3625"/>
      <c r="E3625"/>
      <c r="F3625"/>
      <c r="G3625"/>
      <c r="H3625"/>
    </row>
    <row r="3626" spans="1:8" s="3" customFormat="1" x14ac:dyDescent="0.3">
      <c r="A3626"/>
      <c r="B3626" s="37"/>
      <c r="D3626"/>
      <c r="E3626"/>
      <c r="F3626"/>
      <c r="G3626"/>
      <c r="H3626"/>
    </row>
    <row r="3627" spans="1:8" s="3" customFormat="1" x14ac:dyDescent="0.3">
      <c r="A3627"/>
      <c r="B3627" s="37"/>
      <c r="D3627"/>
      <c r="E3627"/>
      <c r="F3627"/>
      <c r="G3627"/>
      <c r="H3627"/>
    </row>
    <row r="3628" spans="1:8" s="3" customFormat="1" x14ac:dyDescent="0.3">
      <c r="A3628"/>
      <c r="B3628" s="37"/>
      <c r="D3628"/>
      <c r="E3628"/>
      <c r="F3628"/>
      <c r="G3628"/>
      <c r="H3628"/>
    </row>
    <row r="3629" spans="1:8" s="3" customFormat="1" x14ac:dyDescent="0.3">
      <c r="A3629"/>
      <c r="B3629" s="37"/>
      <c r="D3629"/>
      <c r="E3629"/>
      <c r="F3629"/>
      <c r="G3629"/>
      <c r="H3629"/>
    </row>
    <row r="3630" spans="1:8" s="3" customFormat="1" x14ac:dyDescent="0.3">
      <c r="A3630"/>
      <c r="B3630" s="37"/>
      <c r="D3630"/>
      <c r="E3630"/>
      <c r="F3630"/>
      <c r="G3630"/>
      <c r="H3630"/>
    </row>
    <row r="3631" spans="1:8" s="3" customFormat="1" x14ac:dyDescent="0.3">
      <c r="A3631"/>
      <c r="B3631" s="37"/>
      <c r="D3631"/>
      <c r="E3631"/>
      <c r="F3631"/>
      <c r="G3631"/>
      <c r="H3631"/>
    </row>
    <row r="3632" spans="1:8" s="3" customFormat="1" x14ac:dyDescent="0.3">
      <c r="A3632"/>
      <c r="B3632" s="37"/>
      <c r="D3632"/>
      <c r="E3632"/>
      <c r="F3632"/>
      <c r="G3632"/>
      <c r="H3632"/>
    </row>
    <row r="3633" spans="1:8" s="3" customFormat="1" x14ac:dyDescent="0.3">
      <c r="A3633"/>
      <c r="B3633" s="37"/>
      <c r="D3633"/>
      <c r="E3633"/>
      <c r="F3633"/>
      <c r="G3633"/>
      <c r="H3633"/>
    </row>
    <row r="3634" spans="1:8" s="3" customFormat="1" x14ac:dyDescent="0.3">
      <c r="A3634"/>
      <c r="B3634" s="37"/>
      <c r="D3634"/>
      <c r="E3634"/>
      <c r="F3634"/>
      <c r="G3634"/>
      <c r="H3634"/>
    </row>
    <row r="3635" spans="1:8" s="3" customFormat="1" x14ac:dyDescent="0.3">
      <c r="A3635"/>
      <c r="B3635" s="37"/>
      <c r="D3635"/>
      <c r="E3635"/>
      <c r="F3635"/>
      <c r="G3635"/>
      <c r="H3635"/>
    </row>
    <row r="3636" spans="1:8" s="3" customFormat="1" x14ac:dyDescent="0.3">
      <c r="A3636"/>
      <c r="B3636" s="37"/>
      <c r="D3636"/>
      <c r="E3636"/>
      <c r="F3636"/>
      <c r="G3636"/>
      <c r="H3636"/>
    </row>
    <row r="3637" spans="1:8" s="3" customFormat="1" x14ac:dyDescent="0.3">
      <c r="A3637"/>
      <c r="B3637" s="37"/>
      <c r="D3637"/>
      <c r="E3637"/>
      <c r="F3637"/>
      <c r="G3637"/>
      <c r="H3637"/>
    </row>
    <row r="3638" spans="1:8" s="3" customFormat="1" x14ac:dyDescent="0.3">
      <c r="A3638"/>
      <c r="B3638" s="37"/>
      <c r="D3638"/>
      <c r="E3638"/>
      <c r="F3638"/>
      <c r="G3638"/>
      <c r="H3638"/>
    </row>
    <row r="3639" spans="1:8" s="3" customFormat="1" x14ac:dyDescent="0.3">
      <c r="A3639"/>
      <c r="B3639" s="37"/>
      <c r="D3639"/>
      <c r="E3639"/>
      <c r="F3639"/>
      <c r="G3639"/>
      <c r="H3639"/>
    </row>
    <row r="3640" spans="1:8" s="3" customFormat="1" x14ac:dyDescent="0.3">
      <c r="A3640"/>
      <c r="B3640" s="37"/>
      <c r="D3640"/>
      <c r="E3640"/>
      <c r="F3640"/>
      <c r="G3640"/>
      <c r="H3640"/>
    </row>
    <row r="3641" spans="1:8" s="3" customFormat="1" x14ac:dyDescent="0.3">
      <c r="A3641"/>
      <c r="B3641" s="37"/>
      <c r="D3641"/>
      <c r="E3641"/>
      <c r="F3641"/>
      <c r="G3641"/>
      <c r="H3641"/>
    </row>
    <row r="3642" spans="1:8" s="3" customFormat="1" x14ac:dyDescent="0.3">
      <c r="A3642"/>
      <c r="B3642" s="37"/>
      <c r="D3642"/>
      <c r="E3642"/>
      <c r="F3642"/>
      <c r="G3642"/>
      <c r="H3642"/>
    </row>
    <row r="3643" spans="1:8" s="3" customFormat="1" x14ac:dyDescent="0.3">
      <c r="A3643"/>
      <c r="B3643" s="37"/>
      <c r="D3643"/>
      <c r="E3643"/>
      <c r="F3643"/>
      <c r="G3643"/>
      <c r="H3643"/>
    </row>
    <row r="3644" spans="1:8" s="3" customFormat="1" x14ac:dyDescent="0.3">
      <c r="A3644"/>
      <c r="B3644" s="37"/>
      <c r="D3644"/>
      <c r="E3644"/>
      <c r="F3644"/>
      <c r="G3644"/>
      <c r="H3644"/>
    </row>
    <row r="3645" spans="1:8" s="3" customFormat="1" x14ac:dyDescent="0.3">
      <c r="A3645"/>
      <c r="B3645" s="37"/>
      <c r="D3645"/>
      <c r="E3645"/>
      <c r="F3645"/>
      <c r="G3645"/>
      <c r="H3645"/>
    </row>
    <row r="3646" spans="1:8" s="3" customFormat="1" x14ac:dyDescent="0.3">
      <c r="A3646"/>
      <c r="B3646" s="37"/>
      <c r="D3646"/>
      <c r="E3646"/>
      <c r="F3646"/>
      <c r="G3646"/>
      <c r="H3646"/>
    </row>
    <row r="3647" spans="1:8" s="3" customFormat="1" x14ac:dyDescent="0.3">
      <c r="A3647"/>
      <c r="B3647" s="37"/>
      <c r="D3647"/>
      <c r="E3647"/>
      <c r="F3647"/>
      <c r="G3647"/>
      <c r="H3647"/>
    </row>
    <row r="3648" spans="1:8" s="3" customFormat="1" x14ac:dyDescent="0.3">
      <c r="A3648"/>
      <c r="B3648" s="37"/>
      <c r="D3648"/>
      <c r="E3648"/>
      <c r="F3648"/>
      <c r="G3648"/>
      <c r="H3648"/>
    </row>
    <row r="3649" spans="1:8" s="3" customFormat="1" x14ac:dyDescent="0.3">
      <c r="A3649"/>
      <c r="B3649" s="37"/>
      <c r="D3649"/>
      <c r="E3649"/>
      <c r="F3649"/>
      <c r="G3649"/>
      <c r="H3649"/>
    </row>
    <row r="3650" spans="1:8" s="3" customFormat="1" x14ac:dyDescent="0.3">
      <c r="A3650"/>
      <c r="B3650" s="37"/>
      <c r="D3650"/>
      <c r="E3650"/>
      <c r="F3650"/>
      <c r="G3650"/>
      <c r="H3650"/>
    </row>
    <row r="3651" spans="1:8" s="3" customFormat="1" x14ac:dyDescent="0.3">
      <c r="A3651"/>
      <c r="B3651" s="37"/>
      <c r="D3651"/>
      <c r="E3651"/>
      <c r="F3651"/>
      <c r="G3651"/>
      <c r="H3651"/>
    </row>
    <row r="3652" spans="1:8" s="3" customFormat="1" x14ac:dyDescent="0.3">
      <c r="A3652"/>
      <c r="B3652" s="37"/>
      <c r="D3652"/>
      <c r="E3652"/>
      <c r="F3652"/>
      <c r="G3652"/>
      <c r="H3652"/>
    </row>
    <row r="3653" spans="1:8" s="3" customFormat="1" x14ac:dyDescent="0.3">
      <c r="A3653"/>
      <c r="B3653" s="37"/>
      <c r="D3653"/>
      <c r="E3653"/>
      <c r="F3653"/>
      <c r="G3653"/>
      <c r="H3653"/>
    </row>
    <row r="3654" spans="1:8" s="3" customFormat="1" x14ac:dyDescent="0.3">
      <c r="A3654"/>
      <c r="B3654" s="37"/>
      <c r="D3654"/>
      <c r="E3654"/>
      <c r="F3654"/>
      <c r="G3654"/>
      <c r="H3654"/>
    </row>
    <row r="3655" spans="1:8" s="3" customFormat="1" x14ac:dyDescent="0.3">
      <c r="A3655"/>
      <c r="B3655" s="37"/>
      <c r="D3655"/>
      <c r="E3655"/>
      <c r="F3655"/>
      <c r="G3655"/>
      <c r="H3655"/>
    </row>
    <row r="3656" spans="1:8" s="3" customFormat="1" x14ac:dyDescent="0.3">
      <c r="A3656"/>
      <c r="B3656" s="37"/>
      <c r="D3656"/>
      <c r="E3656"/>
      <c r="F3656"/>
      <c r="G3656"/>
      <c r="H3656"/>
    </row>
    <row r="3657" spans="1:8" s="3" customFormat="1" x14ac:dyDescent="0.3">
      <c r="A3657"/>
      <c r="B3657" s="37"/>
      <c r="D3657"/>
      <c r="E3657"/>
      <c r="F3657"/>
      <c r="G3657"/>
      <c r="H3657"/>
    </row>
    <row r="3658" spans="1:8" s="3" customFormat="1" x14ac:dyDescent="0.3">
      <c r="A3658"/>
      <c r="B3658" s="37"/>
      <c r="D3658"/>
      <c r="E3658"/>
      <c r="F3658"/>
      <c r="G3658"/>
      <c r="H3658"/>
    </row>
    <row r="3659" spans="1:8" s="3" customFormat="1" x14ac:dyDescent="0.3">
      <c r="A3659"/>
      <c r="B3659" s="37"/>
      <c r="D3659"/>
      <c r="E3659"/>
      <c r="F3659"/>
      <c r="G3659"/>
      <c r="H3659"/>
    </row>
    <row r="3660" spans="1:8" s="3" customFormat="1" x14ac:dyDescent="0.3">
      <c r="A3660"/>
      <c r="B3660" s="37"/>
      <c r="D3660"/>
      <c r="E3660"/>
      <c r="F3660"/>
      <c r="G3660"/>
      <c r="H3660"/>
    </row>
    <row r="3661" spans="1:8" s="3" customFormat="1" x14ac:dyDescent="0.3">
      <c r="A3661"/>
      <c r="B3661" s="37"/>
      <c r="D3661"/>
      <c r="E3661"/>
      <c r="F3661"/>
      <c r="G3661"/>
      <c r="H3661"/>
    </row>
    <row r="3662" spans="1:8" s="3" customFormat="1" x14ac:dyDescent="0.3">
      <c r="A3662"/>
      <c r="B3662" s="37"/>
      <c r="D3662"/>
      <c r="E3662"/>
      <c r="F3662"/>
      <c r="G3662"/>
      <c r="H3662"/>
    </row>
    <row r="3663" spans="1:8" s="3" customFormat="1" x14ac:dyDescent="0.3">
      <c r="A3663"/>
      <c r="B3663" s="37"/>
      <c r="D3663"/>
      <c r="E3663"/>
      <c r="F3663"/>
      <c r="G3663"/>
      <c r="H3663"/>
    </row>
    <row r="3664" spans="1:8" s="3" customFormat="1" x14ac:dyDescent="0.3">
      <c r="A3664"/>
      <c r="B3664" s="37"/>
      <c r="D3664"/>
      <c r="E3664"/>
      <c r="F3664"/>
      <c r="G3664"/>
      <c r="H3664"/>
    </row>
    <row r="3665" spans="1:8" s="3" customFormat="1" x14ac:dyDescent="0.3">
      <c r="A3665"/>
      <c r="B3665" s="37"/>
      <c r="D3665"/>
      <c r="E3665"/>
      <c r="F3665"/>
      <c r="G3665"/>
      <c r="H3665"/>
    </row>
    <row r="3666" spans="1:8" s="3" customFormat="1" x14ac:dyDescent="0.3">
      <c r="A3666"/>
      <c r="B3666" s="37"/>
      <c r="D3666"/>
      <c r="E3666"/>
      <c r="F3666"/>
      <c r="G3666"/>
      <c r="H3666"/>
    </row>
    <row r="3667" spans="1:8" s="3" customFormat="1" x14ac:dyDescent="0.3">
      <c r="A3667"/>
      <c r="B3667" s="37"/>
      <c r="D3667"/>
      <c r="E3667"/>
      <c r="F3667"/>
      <c r="G3667"/>
      <c r="H3667"/>
    </row>
    <row r="3668" spans="1:8" s="3" customFormat="1" x14ac:dyDescent="0.3">
      <c r="A3668"/>
      <c r="B3668" s="37"/>
      <c r="D3668"/>
      <c r="E3668"/>
      <c r="F3668"/>
      <c r="G3668"/>
      <c r="H3668"/>
    </row>
    <row r="3669" spans="1:8" s="3" customFormat="1" x14ac:dyDescent="0.3">
      <c r="A3669"/>
      <c r="B3669" s="37"/>
      <c r="D3669"/>
      <c r="E3669"/>
      <c r="F3669"/>
      <c r="G3669"/>
      <c r="H3669"/>
    </row>
    <row r="3670" spans="1:8" s="3" customFormat="1" x14ac:dyDescent="0.3">
      <c r="A3670"/>
      <c r="B3670" s="37"/>
      <c r="D3670"/>
      <c r="E3670"/>
      <c r="F3670"/>
      <c r="G3670"/>
      <c r="H3670"/>
    </row>
    <row r="3671" spans="1:8" s="3" customFormat="1" x14ac:dyDescent="0.3">
      <c r="A3671"/>
      <c r="B3671" s="37"/>
      <c r="D3671"/>
      <c r="E3671"/>
      <c r="F3671"/>
      <c r="G3671"/>
      <c r="H3671"/>
    </row>
    <row r="3672" spans="1:8" s="3" customFormat="1" x14ac:dyDescent="0.3">
      <c r="A3672"/>
      <c r="B3672" s="37"/>
      <c r="D3672"/>
      <c r="E3672"/>
      <c r="F3672"/>
      <c r="G3672"/>
      <c r="H3672"/>
    </row>
    <row r="3673" spans="1:8" s="3" customFormat="1" x14ac:dyDescent="0.3">
      <c r="A3673"/>
      <c r="B3673" s="37"/>
      <c r="D3673"/>
      <c r="E3673"/>
      <c r="F3673"/>
      <c r="G3673"/>
      <c r="H3673"/>
    </row>
    <row r="3674" spans="1:8" s="3" customFormat="1" x14ac:dyDescent="0.3">
      <c r="A3674"/>
      <c r="B3674" s="37"/>
      <c r="D3674"/>
      <c r="E3674"/>
      <c r="F3674"/>
      <c r="G3674"/>
      <c r="H3674"/>
    </row>
    <row r="3675" spans="1:8" s="3" customFormat="1" x14ac:dyDescent="0.3">
      <c r="A3675"/>
      <c r="B3675" s="37"/>
      <c r="D3675"/>
      <c r="E3675"/>
      <c r="F3675"/>
      <c r="G3675"/>
      <c r="H3675"/>
    </row>
    <row r="3676" spans="1:8" s="3" customFormat="1" x14ac:dyDescent="0.3">
      <c r="A3676"/>
      <c r="B3676" s="37"/>
      <c r="D3676"/>
      <c r="E3676"/>
      <c r="F3676"/>
      <c r="G3676"/>
      <c r="H3676"/>
    </row>
    <row r="3677" spans="1:8" s="3" customFormat="1" x14ac:dyDescent="0.3">
      <c r="A3677"/>
      <c r="B3677" s="37"/>
      <c r="D3677"/>
      <c r="E3677"/>
      <c r="F3677"/>
      <c r="G3677"/>
      <c r="H3677"/>
    </row>
    <row r="3678" spans="1:8" s="3" customFormat="1" x14ac:dyDescent="0.3">
      <c r="A3678"/>
      <c r="B3678" s="37"/>
      <c r="D3678"/>
      <c r="E3678"/>
      <c r="F3678"/>
      <c r="G3678"/>
      <c r="H3678"/>
    </row>
    <row r="3679" spans="1:8" s="3" customFormat="1" x14ac:dyDescent="0.3">
      <c r="A3679"/>
      <c r="B3679" s="37"/>
      <c r="D3679"/>
      <c r="E3679"/>
      <c r="F3679"/>
      <c r="G3679"/>
      <c r="H3679"/>
    </row>
    <row r="3680" spans="1:8" s="3" customFormat="1" x14ac:dyDescent="0.3">
      <c r="A3680"/>
      <c r="B3680" s="37"/>
      <c r="D3680"/>
      <c r="E3680"/>
      <c r="F3680"/>
      <c r="G3680"/>
      <c r="H3680"/>
    </row>
    <row r="3681" spans="1:8" s="3" customFormat="1" x14ac:dyDescent="0.3">
      <c r="A3681"/>
      <c r="B3681" s="37"/>
      <c r="D3681"/>
      <c r="E3681"/>
      <c r="F3681"/>
      <c r="G3681"/>
      <c r="H3681"/>
    </row>
    <row r="3682" spans="1:8" s="3" customFormat="1" x14ac:dyDescent="0.3">
      <c r="A3682"/>
      <c r="B3682" s="37"/>
      <c r="D3682"/>
      <c r="E3682"/>
      <c r="F3682"/>
      <c r="G3682"/>
      <c r="H3682"/>
    </row>
    <row r="3683" spans="1:8" s="3" customFormat="1" x14ac:dyDescent="0.3">
      <c r="A3683"/>
      <c r="B3683" s="37"/>
      <c r="D3683"/>
      <c r="E3683"/>
      <c r="F3683"/>
      <c r="G3683"/>
      <c r="H3683"/>
    </row>
    <row r="3684" spans="1:8" s="3" customFormat="1" x14ac:dyDescent="0.3">
      <c r="A3684"/>
      <c r="B3684" s="37"/>
      <c r="D3684"/>
      <c r="E3684"/>
      <c r="F3684"/>
      <c r="G3684"/>
      <c r="H3684"/>
    </row>
    <row r="3685" spans="1:8" s="3" customFormat="1" x14ac:dyDescent="0.3">
      <c r="A3685"/>
      <c r="B3685" s="37"/>
      <c r="D3685"/>
      <c r="E3685"/>
      <c r="F3685"/>
      <c r="G3685"/>
      <c r="H3685"/>
    </row>
    <row r="3686" spans="1:8" s="3" customFormat="1" x14ac:dyDescent="0.3">
      <c r="A3686"/>
      <c r="B3686" s="37"/>
      <c r="D3686"/>
      <c r="E3686"/>
      <c r="F3686"/>
      <c r="G3686"/>
      <c r="H3686"/>
    </row>
    <row r="3687" spans="1:8" s="3" customFormat="1" x14ac:dyDescent="0.3">
      <c r="A3687"/>
      <c r="B3687" s="37"/>
      <c r="D3687"/>
      <c r="E3687"/>
      <c r="F3687"/>
      <c r="G3687"/>
      <c r="H3687"/>
    </row>
    <row r="3688" spans="1:8" s="3" customFormat="1" x14ac:dyDescent="0.3">
      <c r="A3688"/>
      <c r="B3688" s="37"/>
      <c r="D3688"/>
      <c r="E3688"/>
      <c r="F3688"/>
      <c r="G3688"/>
      <c r="H3688"/>
    </row>
    <row r="3689" spans="1:8" s="3" customFormat="1" x14ac:dyDescent="0.3">
      <c r="A3689"/>
      <c r="B3689" s="37"/>
      <c r="D3689"/>
      <c r="E3689"/>
      <c r="F3689"/>
      <c r="G3689"/>
      <c r="H3689"/>
    </row>
    <row r="3690" spans="1:8" s="3" customFormat="1" x14ac:dyDescent="0.3">
      <c r="A3690"/>
      <c r="B3690" s="37"/>
      <c r="D3690"/>
      <c r="E3690"/>
      <c r="F3690"/>
      <c r="G3690"/>
      <c r="H3690"/>
    </row>
    <row r="3691" spans="1:8" s="3" customFormat="1" x14ac:dyDescent="0.3">
      <c r="A3691"/>
      <c r="B3691" s="37"/>
      <c r="D3691"/>
      <c r="E3691"/>
      <c r="F3691"/>
      <c r="G3691"/>
      <c r="H3691"/>
    </row>
    <row r="3692" spans="1:8" s="3" customFormat="1" x14ac:dyDescent="0.3">
      <c r="A3692"/>
      <c r="B3692" s="37"/>
      <c r="D3692"/>
      <c r="E3692"/>
      <c r="F3692"/>
      <c r="G3692"/>
      <c r="H3692"/>
    </row>
    <row r="3693" spans="1:8" s="3" customFormat="1" x14ac:dyDescent="0.3">
      <c r="A3693"/>
      <c r="B3693" s="37"/>
      <c r="D3693"/>
      <c r="E3693"/>
      <c r="F3693"/>
      <c r="G3693"/>
      <c r="H3693"/>
    </row>
    <row r="3694" spans="1:8" s="3" customFormat="1" x14ac:dyDescent="0.3">
      <c r="A3694"/>
      <c r="B3694" s="37"/>
      <c r="D3694"/>
      <c r="E3694"/>
      <c r="F3694"/>
      <c r="G3694"/>
      <c r="H3694"/>
    </row>
    <row r="3695" spans="1:8" s="3" customFormat="1" x14ac:dyDescent="0.3">
      <c r="A3695"/>
      <c r="B3695" s="37"/>
      <c r="D3695"/>
      <c r="E3695"/>
      <c r="F3695"/>
      <c r="G3695"/>
      <c r="H3695"/>
    </row>
    <row r="3696" spans="1:8" s="3" customFormat="1" x14ac:dyDescent="0.3">
      <c r="A3696"/>
      <c r="B3696" s="37"/>
      <c r="D3696"/>
      <c r="E3696"/>
      <c r="F3696"/>
      <c r="G3696"/>
      <c r="H3696"/>
    </row>
    <row r="3697" spans="1:8" s="3" customFormat="1" x14ac:dyDescent="0.3">
      <c r="A3697"/>
      <c r="B3697" s="37"/>
      <c r="D3697"/>
      <c r="E3697"/>
      <c r="F3697"/>
      <c r="G3697"/>
      <c r="H3697"/>
    </row>
    <row r="3698" spans="1:8" s="3" customFormat="1" x14ac:dyDescent="0.3">
      <c r="A3698"/>
      <c r="B3698" s="37"/>
      <c r="D3698"/>
      <c r="E3698"/>
      <c r="F3698"/>
      <c r="G3698"/>
      <c r="H3698"/>
    </row>
    <row r="3699" spans="1:8" s="3" customFormat="1" x14ac:dyDescent="0.3">
      <c r="A3699"/>
      <c r="B3699" s="37"/>
      <c r="D3699"/>
      <c r="E3699"/>
      <c r="F3699"/>
      <c r="G3699"/>
      <c r="H3699"/>
    </row>
    <row r="3700" spans="1:8" s="3" customFormat="1" x14ac:dyDescent="0.3">
      <c r="A3700"/>
      <c r="B3700" s="37"/>
      <c r="D3700"/>
      <c r="E3700"/>
      <c r="F3700"/>
      <c r="G3700"/>
      <c r="H3700"/>
    </row>
    <row r="3701" spans="1:8" s="3" customFormat="1" x14ac:dyDescent="0.3">
      <c r="A3701"/>
      <c r="B3701" s="37"/>
      <c r="D3701"/>
      <c r="E3701"/>
      <c r="F3701"/>
      <c r="G3701"/>
      <c r="H3701"/>
    </row>
    <row r="3702" spans="1:8" s="3" customFormat="1" x14ac:dyDescent="0.3">
      <c r="A3702"/>
      <c r="B3702" s="37"/>
      <c r="D3702"/>
      <c r="E3702"/>
      <c r="F3702"/>
      <c r="G3702"/>
      <c r="H3702"/>
    </row>
    <row r="3703" spans="1:8" s="3" customFormat="1" x14ac:dyDescent="0.3">
      <c r="A3703"/>
      <c r="B3703" s="37"/>
      <c r="D3703"/>
      <c r="E3703"/>
      <c r="F3703"/>
      <c r="G3703"/>
      <c r="H3703"/>
    </row>
    <row r="3704" spans="1:8" s="3" customFormat="1" x14ac:dyDescent="0.3">
      <c r="A3704"/>
      <c r="B3704" s="37"/>
      <c r="D3704"/>
      <c r="E3704"/>
      <c r="F3704"/>
      <c r="G3704"/>
      <c r="H3704"/>
    </row>
    <row r="3705" spans="1:8" s="3" customFormat="1" x14ac:dyDescent="0.3">
      <c r="A3705"/>
      <c r="B3705" s="37"/>
      <c r="D3705"/>
      <c r="E3705"/>
      <c r="F3705"/>
      <c r="G3705"/>
      <c r="H3705"/>
    </row>
    <row r="3706" spans="1:8" s="3" customFormat="1" x14ac:dyDescent="0.3">
      <c r="A3706"/>
      <c r="B3706" s="37"/>
      <c r="D3706"/>
      <c r="E3706"/>
      <c r="F3706"/>
      <c r="G3706"/>
      <c r="H3706"/>
    </row>
    <row r="3707" spans="1:8" s="3" customFormat="1" x14ac:dyDescent="0.3">
      <c r="A3707"/>
      <c r="B3707" s="37"/>
      <c r="D3707"/>
      <c r="E3707"/>
      <c r="F3707"/>
      <c r="G3707"/>
      <c r="H3707"/>
    </row>
    <row r="3708" spans="1:8" s="3" customFormat="1" x14ac:dyDescent="0.3">
      <c r="A3708"/>
      <c r="B3708" s="37"/>
      <c r="D3708"/>
      <c r="E3708"/>
      <c r="F3708"/>
      <c r="G3708"/>
      <c r="H3708"/>
    </row>
    <row r="3709" spans="1:8" s="3" customFormat="1" x14ac:dyDescent="0.3">
      <c r="A3709"/>
      <c r="B3709" s="37"/>
      <c r="D3709"/>
      <c r="E3709"/>
      <c r="F3709"/>
      <c r="G3709"/>
      <c r="H3709"/>
    </row>
    <row r="3710" spans="1:8" s="3" customFormat="1" x14ac:dyDescent="0.3">
      <c r="A3710"/>
      <c r="B3710" s="37"/>
      <c r="D3710"/>
      <c r="E3710"/>
      <c r="F3710"/>
      <c r="G3710"/>
      <c r="H3710"/>
    </row>
    <row r="3711" spans="1:8" s="3" customFormat="1" x14ac:dyDescent="0.3">
      <c r="A3711"/>
      <c r="B3711" s="37"/>
      <c r="D3711"/>
      <c r="E3711"/>
      <c r="F3711"/>
      <c r="G3711"/>
      <c r="H3711"/>
    </row>
    <row r="3712" spans="1:8" s="3" customFormat="1" x14ac:dyDescent="0.3">
      <c r="A3712"/>
      <c r="B3712" s="37"/>
      <c r="D3712"/>
      <c r="E3712"/>
      <c r="F3712"/>
      <c r="G3712"/>
      <c r="H3712"/>
    </row>
    <row r="3713" spans="1:8" s="3" customFormat="1" x14ac:dyDescent="0.3">
      <c r="A3713"/>
      <c r="B3713" s="37"/>
      <c r="D3713"/>
      <c r="E3713"/>
      <c r="F3713"/>
      <c r="G3713"/>
      <c r="H3713"/>
    </row>
    <row r="3714" spans="1:8" s="3" customFormat="1" x14ac:dyDescent="0.3">
      <c r="A3714"/>
      <c r="B3714" s="37"/>
      <c r="D3714"/>
      <c r="E3714"/>
      <c r="F3714"/>
      <c r="G3714"/>
      <c r="H3714"/>
    </row>
    <row r="3715" spans="1:8" s="3" customFormat="1" x14ac:dyDescent="0.3">
      <c r="A3715"/>
      <c r="B3715" s="37"/>
      <c r="D3715"/>
      <c r="E3715"/>
      <c r="F3715"/>
      <c r="G3715"/>
      <c r="H3715"/>
    </row>
    <row r="3716" spans="1:8" s="3" customFormat="1" x14ac:dyDescent="0.3">
      <c r="A3716"/>
      <c r="B3716" s="37"/>
      <c r="D3716"/>
      <c r="E3716"/>
      <c r="F3716"/>
      <c r="G3716"/>
      <c r="H3716"/>
    </row>
    <row r="3717" spans="1:8" s="3" customFormat="1" x14ac:dyDescent="0.3">
      <c r="A3717"/>
      <c r="B3717" s="37"/>
      <c r="D3717"/>
      <c r="E3717"/>
      <c r="F3717"/>
      <c r="G3717"/>
      <c r="H3717"/>
    </row>
    <row r="3718" spans="1:8" s="3" customFormat="1" x14ac:dyDescent="0.3">
      <c r="A3718"/>
      <c r="B3718" s="37"/>
      <c r="D3718"/>
      <c r="E3718"/>
      <c r="F3718"/>
      <c r="G3718"/>
      <c r="H3718"/>
    </row>
    <row r="3719" spans="1:8" s="3" customFormat="1" x14ac:dyDescent="0.3">
      <c r="A3719"/>
      <c r="B3719" s="37"/>
      <c r="D3719"/>
      <c r="E3719"/>
      <c r="F3719"/>
      <c r="G3719"/>
      <c r="H3719"/>
    </row>
    <row r="3720" spans="1:8" s="3" customFormat="1" x14ac:dyDescent="0.3">
      <c r="A3720"/>
      <c r="B3720" s="37"/>
      <c r="D3720"/>
      <c r="E3720"/>
      <c r="F3720"/>
      <c r="G3720"/>
      <c r="H3720"/>
    </row>
    <row r="3721" spans="1:8" s="3" customFormat="1" x14ac:dyDescent="0.3">
      <c r="A3721"/>
      <c r="B3721" s="37"/>
      <c r="D3721"/>
      <c r="E3721"/>
      <c r="F3721"/>
      <c r="G3721"/>
      <c r="H3721"/>
    </row>
    <row r="3722" spans="1:8" s="3" customFormat="1" x14ac:dyDescent="0.3">
      <c r="A3722"/>
      <c r="B3722" s="37"/>
      <c r="D3722"/>
      <c r="E3722"/>
      <c r="F3722"/>
      <c r="G3722"/>
      <c r="H3722"/>
    </row>
    <row r="3723" spans="1:8" s="3" customFormat="1" x14ac:dyDescent="0.3">
      <c r="A3723"/>
      <c r="B3723" s="37"/>
      <c r="D3723"/>
      <c r="E3723"/>
      <c r="F3723"/>
      <c r="G3723"/>
      <c r="H3723"/>
    </row>
    <row r="3724" spans="1:8" s="3" customFormat="1" x14ac:dyDescent="0.3">
      <c r="A3724"/>
      <c r="B3724" s="37"/>
      <c r="D3724"/>
      <c r="E3724"/>
      <c r="F3724"/>
      <c r="G3724"/>
      <c r="H3724"/>
    </row>
    <row r="3725" spans="1:8" s="3" customFormat="1" x14ac:dyDescent="0.3">
      <c r="A3725"/>
      <c r="B3725" s="37"/>
      <c r="D3725"/>
      <c r="E3725"/>
      <c r="F3725"/>
      <c r="G3725"/>
      <c r="H3725"/>
    </row>
    <row r="3726" spans="1:8" s="3" customFormat="1" x14ac:dyDescent="0.3">
      <c r="A3726"/>
      <c r="B3726" s="37"/>
      <c r="D3726"/>
      <c r="E3726"/>
      <c r="F3726"/>
      <c r="G3726"/>
      <c r="H3726"/>
    </row>
    <row r="3727" spans="1:8" s="3" customFormat="1" x14ac:dyDescent="0.3">
      <c r="A3727"/>
      <c r="B3727" s="37"/>
      <c r="D3727"/>
      <c r="E3727"/>
      <c r="F3727"/>
      <c r="G3727"/>
      <c r="H3727"/>
    </row>
    <row r="3728" spans="1:8" s="3" customFormat="1" x14ac:dyDescent="0.3">
      <c r="A3728"/>
      <c r="B3728" s="37"/>
      <c r="D3728"/>
      <c r="E3728"/>
      <c r="F3728"/>
      <c r="G3728"/>
      <c r="H3728"/>
    </row>
    <row r="3729" spans="1:8" s="3" customFormat="1" x14ac:dyDescent="0.3">
      <c r="A3729"/>
      <c r="B3729" s="37"/>
      <c r="D3729"/>
      <c r="E3729"/>
      <c r="F3729"/>
      <c r="G3729"/>
      <c r="H3729"/>
    </row>
    <row r="3730" spans="1:8" s="3" customFormat="1" x14ac:dyDescent="0.3">
      <c r="A3730"/>
      <c r="B3730" s="37"/>
      <c r="D3730"/>
      <c r="E3730"/>
      <c r="F3730"/>
      <c r="G3730"/>
      <c r="H3730"/>
    </row>
    <row r="3731" spans="1:8" s="3" customFormat="1" x14ac:dyDescent="0.3">
      <c r="A3731"/>
      <c r="B3731" s="37"/>
      <c r="D3731"/>
      <c r="E3731"/>
      <c r="F3731"/>
      <c r="G3731"/>
      <c r="H3731"/>
    </row>
    <row r="3732" spans="1:8" s="3" customFormat="1" x14ac:dyDescent="0.3">
      <c r="A3732"/>
      <c r="B3732" s="37"/>
      <c r="D3732"/>
      <c r="E3732"/>
      <c r="F3732"/>
      <c r="G3732"/>
      <c r="H3732"/>
    </row>
    <row r="3733" spans="1:8" s="3" customFormat="1" x14ac:dyDescent="0.3">
      <c r="A3733"/>
      <c r="B3733" s="37"/>
      <c r="D3733"/>
      <c r="E3733"/>
      <c r="F3733"/>
      <c r="G3733"/>
      <c r="H3733"/>
    </row>
    <row r="3734" spans="1:8" s="3" customFormat="1" x14ac:dyDescent="0.3">
      <c r="A3734"/>
      <c r="B3734" s="37"/>
      <c r="D3734"/>
      <c r="E3734"/>
      <c r="F3734"/>
      <c r="G3734"/>
      <c r="H3734"/>
    </row>
    <row r="3735" spans="1:8" s="3" customFormat="1" x14ac:dyDescent="0.3">
      <c r="A3735"/>
      <c r="B3735" s="37"/>
      <c r="D3735"/>
      <c r="E3735"/>
      <c r="F3735"/>
      <c r="G3735"/>
      <c r="H3735"/>
    </row>
    <row r="3736" spans="1:8" s="3" customFormat="1" x14ac:dyDescent="0.3">
      <c r="A3736"/>
      <c r="B3736" s="37"/>
      <c r="D3736"/>
      <c r="E3736"/>
      <c r="F3736"/>
      <c r="G3736"/>
      <c r="H3736"/>
    </row>
    <row r="3737" spans="1:8" s="3" customFormat="1" x14ac:dyDescent="0.3">
      <c r="A3737"/>
      <c r="B3737" s="37"/>
      <c r="D3737"/>
      <c r="E3737"/>
      <c r="F3737"/>
      <c r="G3737"/>
      <c r="H3737"/>
    </row>
    <row r="3738" spans="1:8" s="3" customFormat="1" x14ac:dyDescent="0.3">
      <c r="A3738"/>
      <c r="B3738" s="37"/>
      <c r="D3738"/>
      <c r="E3738"/>
      <c r="F3738"/>
      <c r="G3738"/>
      <c r="H3738"/>
    </row>
    <row r="3739" spans="1:8" s="3" customFormat="1" x14ac:dyDescent="0.3">
      <c r="A3739"/>
      <c r="B3739" s="37"/>
      <c r="D3739"/>
      <c r="E3739"/>
      <c r="F3739"/>
      <c r="G3739"/>
      <c r="H3739"/>
    </row>
    <row r="3740" spans="1:8" s="3" customFormat="1" x14ac:dyDescent="0.3">
      <c r="A3740"/>
      <c r="B3740" s="37"/>
      <c r="D3740"/>
      <c r="E3740"/>
      <c r="F3740"/>
      <c r="G3740"/>
      <c r="H3740"/>
    </row>
    <row r="3741" spans="1:8" s="3" customFormat="1" x14ac:dyDescent="0.3">
      <c r="A3741"/>
      <c r="B3741" s="37"/>
      <c r="D3741"/>
      <c r="E3741"/>
      <c r="F3741"/>
      <c r="G3741"/>
      <c r="H3741"/>
    </row>
    <row r="3742" spans="1:8" s="3" customFormat="1" x14ac:dyDescent="0.3">
      <c r="A3742"/>
      <c r="B3742" s="37"/>
      <c r="D3742"/>
      <c r="E3742"/>
      <c r="F3742"/>
      <c r="G3742"/>
      <c r="H3742"/>
    </row>
    <row r="3743" spans="1:8" s="3" customFormat="1" x14ac:dyDescent="0.3">
      <c r="A3743"/>
      <c r="B3743" s="37"/>
      <c r="D3743"/>
      <c r="E3743"/>
      <c r="F3743"/>
      <c r="G3743"/>
      <c r="H3743"/>
    </row>
    <row r="3744" spans="1:8" s="3" customFormat="1" x14ac:dyDescent="0.3">
      <c r="A3744"/>
      <c r="B3744" s="37"/>
      <c r="D3744"/>
      <c r="E3744"/>
      <c r="F3744"/>
      <c r="G3744"/>
      <c r="H3744"/>
    </row>
    <row r="3745" spans="1:8" s="3" customFormat="1" x14ac:dyDescent="0.3">
      <c r="A3745"/>
      <c r="B3745" s="37"/>
      <c r="D3745"/>
      <c r="E3745"/>
      <c r="F3745"/>
      <c r="G3745"/>
      <c r="H3745"/>
    </row>
    <row r="3746" spans="1:8" s="3" customFormat="1" x14ac:dyDescent="0.3">
      <c r="A3746"/>
      <c r="B3746" s="37"/>
      <c r="D3746"/>
      <c r="E3746"/>
      <c r="F3746"/>
      <c r="G3746"/>
      <c r="H3746"/>
    </row>
    <row r="3747" spans="1:8" s="3" customFormat="1" x14ac:dyDescent="0.3">
      <c r="A3747"/>
      <c r="B3747" s="37"/>
      <c r="D3747"/>
      <c r="E3747"/>
      <c r="F3747"/>
      <c r="G3747"/>
      <c r="H3747"/>
    </row>
    <row r="3748" spans="1:8" s="3" customFormat="1" x14ac:dyDescent="0.3">
      <c r="A3748"/>
      <c r="B3748" s="37"/>
      <c r="D3748"/>
      <c r="E3748"/>
      <c r="F3748"/>
      <c r="G3748"/>
      <c r="H3748"/>
    </row>
    <row r="3749" spans="1:8" s="3" customFormat="1" x14ac:dyDescent="0.3">
      <c r="A3749"/>
      <c r="B3749" s="37"/>
      <c r="D3749"/>
      <c r="E3749"/>
      <c r="F3749"/>
      <c r="G3749"/>
      <c r="H3749"/>
    </row>
    <row r="3750" spans="1:8" s="3" customFormat="1" x14ac:dyDescent="0.3">
      <c r="A3750"/>
      <c r="B3750" s="37"/>
      <c r="D3750"/>
      <c r="E3750"/>
      <c r="F3750"/>
      <c r="G3750"/>
      <c r="H3750"/>
    </row>
    <row r="3751" spans="1:8" s="3" customFormat="1" x14ac:dyDescent="0.3">
      <c r="A3751"/>
      <c r="B3751" s="37"/>
      <c r="D3751"/>
      <c r="E3751"/>
      <c r="F3751"/>
      <c r="G3751"/>
      <c r="H3751"/>
    </row>
    <row r="3752" spans="1:8" s="3" customFormat="1" x14ac:dyDescent="0.3">
      <c r="A3752"/>
      <c r="B3752" s="37"/>
      <c r="D3752"/>
      <c r="E3752"/>
      <c r="F3752"/>
      <c r="G3752"/>
      <c r="H3752"/>
    </row>
    <row r="3753" spans="1:8" s="3" customFormat="1" x14ac:dyDescent="0.3">
      <c r="A3753"/>
      <c r="B3753" s="37"/>
      <c r="D3753"/>
      <c r="E3753"/>
      <c r="F3753"/>
      <c r="G3753"/>
      <c r="H3753"/>
    </row>
    <row r="3754" spans="1:8" s="3" customFormat="1" x14ac:dyDescent="0.3">
      <c r="A3754"/>
      <c r="B3754" s="37"/>
      <c r="D3754"/>
      <c r="E3754"/>
      <c r="F3754"/>
      <c r="G3754"/>
      <c r="H3754"/>
    </row>
    <row r="3755" spans="1:8" s="3" customFormat="1" x14ac:dyDescent="0.3">
      <c r="A3755"/>
      <c r="B3755" s="37"/>
      <c r="D3755"/>
      <c r="E3755"/>
      <c r="F3755"/>
      <c r="G3755"/>
      <c r="H3755"/>
    </row>
    <row r="3756" spans="1:8" s="3" customFormat="1" x14ac:dyDescent="0.3">
      <c r="A3756"/>
      <c r="B3756" s="37"/>
      <c r="D3756"/>
      <c r="E3756"/>
      <c r="F3756"/>
      <c r="G3756"/>
      <c r="H3756"/>
    </row>
    <row r="3757" spans="1:8" s="3" customFormat="1" x14ac:dyDescent="0.3">
      <c r="A3757"/>
      <c r="B3757" s="37"/>
      <c r="D3757"/>
      <c r="E3757"/>
      <c r="F3757"/>
      <c r="G3757"/>
      <c r="H3757"/>
    </row>
    <row r="3758" spans="1:8" s="3" customFormat="1" x14ac:dyDescent="0.3">
      <c r="A3758"/>
      <c r="B3758" s="37"/>
      <c r="D3758"/>
      <c r="E3758"/>
      <c r="F3758"/>
      <c r="G3758"/>
      <c r="H3758"/>
    </row>
    <row r="3759" spans="1:8" s="3" customFormat="1" x14ac:dyDescent="0.3">
      <c r="A3759"/>
      <c r="B3759" s="37"/>
      <c r="D3759"/>
      <c r="E3759"/>
      <c r="F3759"/>
      <c r="G3759"/>
      <c r="H3759"/>
    </row>
    <row r="3760" spans="1:8" s="3" customFormat="1" x14ac:dyDescent="0.3">
      <c r="A3760"/>
      <c r="B3760" s="37"/>
      <c r="D3760"/>
      <c r="E3760"/>
      <c r="F3760"/>
      <c r="G3760"/>
      <c r="H3760"/>
    </row>
    <row r="3761" spans="1:8" s="3" customFormat="1" x14ac:dyDescent="0.3">
      <c r="A3761"/>
      <c r="B3761" s="37"/>
      <c r="D3761"/>
      <c r="E3761"/>
      <c r="F3761"/>
      <c r="G3761"/>
      <c r="H3761"/>
    </row>
    <row r="3762" spans="1:8" s="3" customFormat="1" x14ac:dyDescent="0.3">
      <c r="A3762"/>
      <c r="B3762" s="37"/>
      <c r="D3762"/>
      <c r="E3762"/>
      <c r="F3762"/>
      <c r="G3762"/>
      <c r="H3762"/>
    </row>
    <row r="3763" spans="1:8" s="3" customFormat="1" x14ac:dyDescent="0.3">
      <c r="A3763"/>
      <c r="B3763" s="37"/>
      <c r="D3763"/>
      <c r="E3763"/>
      <c r="F3763"/>
      <c r="G3763"/>
      <c r="H3763"/>
    </row>
    <row r="3764" spans="1:8" s="3" customFormat="1" x14ac:dyDescent="0.3">
      <c r="A3764"/>
      <c r="B3764" s="37"/>
      <c r="D3764"/>
      <c r="E3764"/>
      <c r="F3764"/>
      <c r="G3764"/>
      <c r="H3764"/>
    </row>
    <row r="3765" spans="1:8" s="3" customFormat="1" x14ac:dyDescent="0.3">
      <c r="A3765"/>
      <c r="B3765" s="37"/>
      <c r="D3765"/>
      <c r="E3765"/>
      <c r="F3765"/>
      <c r="G3765"/>
      <c r="H3765"/>
    </row>
    <row r="3766" spans="1:8" s="3" customFormat="1" x14ac:dyDescent="0.3">
      <c r="A3766"/>
      <c r="B3766" s="37"/>
      <c r="D3766"/>
      <c r="E3766"/>
      <c r="F3766"/>
      <c r="G3766"/>
      <c r="H3766"/>
    </row>
    <row r="3767" spans="1:8" s="3" customFormat="1" x14ac:dyDescent="0.3">
      <c r="A3767"/>
      <c r="B3767" s="37"/>
      <c r="D3767"/>
      <c r="E3767"/>
      <c r="F3767"/>
      <c r="G3767"/>
      <c r="H3767"/>
    </row>
    <row r="3768" spans="1:8" s="3" customFormat="1" x14ac:dyDescent="0.3">
      <c r="A3768"/>
      <c r="B3768" s="37"/>
      <c r="D3768"/>
      <c r="E3768"/>
      <c r="F3768"/>
      <c r="G3768"/>
      <c r="H3768"/>
    </row>
    <row r="3769" spans="1:8" s="3" customFormat="1" x14ac:dyDescent="0.3">
      <c r="A3769"/>
      <c r="B3769" s="37"/>
      <c r="D3769"/>
      <c r="E3769"/>
      <c r="F3769"/>
      <c r="G3769"/>
      <c r="H3769"/>
    </row>
    <row r="3770" spans="1:8" s="3" customFormat="1" x14ac:dyDescent="0.3">
      <c r="A3770"/>
      <c r="B3770" s="37"/>
      <c r="D3770"/>
      <c r="E3770"/>
      <c r="F3770"/>
      <c r="G3770"/>
      <c r="H3770"/>
    </row>
    <row r="3771" spans="1:8" s="3" customFormat="1" x14ac:dyDescent="0.3">
      <c r="A3771"/>
      <c r="B3771" s="37"/>
      <c r="D3771"/>
      <c r="E3771"/>
      <c r="F3771"/>
      <c r="G3771"/>
      <c r="H3771"/>
    </row>
    <row r="3772" spans="1:8" s="3" customFormat="1" x14ac:dyDescent="0.3">
      <c r="A3772"/>
      <c r="B3772" s="37"/>
      <c r="D3772"/>
      <c r="E3772"/>
      <c r="F3772"/>
      <c r="G3772"/>
      <c r="H3772"/>
    </row>
    <row r="3773" spans="1:8" s="3" customFormat="1" x14ac:dyDescent="0.3">
      <c r="A3773"/>
      <c r="B3773" s="37"/>
      <c r="D3773"/>
      <c r="E3773"/>
      <c r="F3773"/>
      <c r="G3773"/>
      <c r="H3773"/>
    </row>
    <row r="3774" spans="1:8" s="3" customFormat="1" x14ac:dyDescent="0.3">
      <c r="A3774"/>
      <c r="B3774" s="37"/>
      <c r="D3774"/>
      <c r="E3774"/>
      <c r="F3774"/>
      <c r="G3774"/>
      <c r="H3774"/>
    </row>
    <row r="3775" spans="1:8" s="3" customFormat="1" x14ac:dyDescent="0.3">
      <c r="A3775"/>
      <c r="B3775" s="37"/>
      <c r="D3775"/>
      <c r="E3775"/>
      <c r="F3775"/>
      <c r="G3775"/>
      <c r="H3775"/>
    </row>
    <row r="3776" spans="1:8" s="3" customFormat="1" x14ac:dyDescent="0.3">
      <c r="A3776"/>
      <c r="B3776" s="37"/>
      <c r="D3776"/>
      <c r="E3776"/>
      <c r="F3776"/>
      <c r="G3776"/>
      <c r="H3776"/>
    </row>
    <row r="3777" spans="1:8" s="3" customFormat="1" x14ac:dyDescent="0.3">
      <c r="A3777"/>
      <c r="B3777" s="37"/>
      <c r="D3777"/>
      <c r="E3777"/>
      <c r="F3777"/>
      <c r="G3777"/>
      <c r="H3777"/>
    </row>
    <row r="3778" spans="1:8" s="3" customFormat="1" x14ac:dyDescent="0.3">
      <c r="A3778"/>
      <c r="B3778" s="37"/>
      <c r="D3778"/>
      <c r="E3778"/>
      <c r="F3778"/>
      <c r="G3778"/>
      <c r="H3778"/>
    </row>
    <row r="3779" spans="1:8" s="3" customFormat="1" x14ac:dyDescent="0.3">
      <c r="A3779"/>
      <c r="B3779" s="37"/>
      <c r="D3779"/>
      <c r="E3779"/>
      <c r="F3779"/>
      <c r="G3779"/>
      <c r="H3779"/>
    </row>
    <row r="3780" spans="1:8" s="3" customFormat="1" x14ac:dyDescent="0.3">
      <c r="A3780"/>
      <c r="B3780" s="37"/>
      <c r="D3780"/>
      <c r="E3780"/>
      <c r="F3780"/>
      <c r="G3780"/>
      <c r="H3780"/>
    </row>
    <row r="3781" spans="1:8" s="3" customFormat="1" x14ac:dyDescent="0.3">
      <c r="A3781"/>
      <c r="B3781" s="37"/>
      <c r="D3781"/>
      <c r="E3781"/>
      <c r="F3781"/>
      <c r="G3781"/>
      <c r="H3781"/>
    </row>
    <row r="3782" spans="1:8" s="3" customFormat="1" x14ac:dyDescent="0.3">
      <c r="A3782"/>
      <c r="B3782" s="37"/>
      <c r="D3782"/>
      <c r="E3782"/>
      <c r="F3782"/>
      <c r="G3782"/>
      <c r="H3782"/>
    </row>
    <row r="3783" spans="1:8" s="3" customFormat="1" x14ac:dyDescent="0.3">
      <c r="A3783"/>
      <c r="B3783" s="37"/>
      <c r="D3783"/>
      <c r="E3783"/>
      <c r="F3783"/>
      <c r="G3783"/>
      <c r="H3783"/>
    </row>
    <row r="3784" spans="1:8" s="3" customFormat="1" x14ac:dyDescent="0.3">
      <c r="A3784"/>
      <c r="B3784" s="37"/>
      <c r="D3784"/>
      <c r="E3784"/>
      <c r="F3784"/>
      <c r="G3784"/>
      <c r="H3784"/>
    </row>
    <row r="3785" spans="1:8" s="3" customFormat="1" x14ac:dyDescent="0.3">
      <c r="A3785"/>
      <c r="B3785" s="37"/>
      <c r="D3785"/>
      <c r="E3785"/>
      <c r="F3785"/>
      <c r="G3785"/>
      <c r="H3785"/>
    </row>
    <row r="3786" spans="1:8" s="3" customFormat="1" x14ac:dyDescent="0.3">
      <c r="A3786"/>
      <c r="B3786" s="37"/>
      <c r="D3786"/>
      <c r="E3786"/>
      <c r="F3786"/>
      <c r="G3786"/>
      <c r="H3786"/>
    </row>
    <row r="3787" spans="1:8" s="3" customFormat="1" x14ac:dyDescent="0.3">
      <c r="A3787"/>
      <c r="B3787" s="37"/>
      <c r="D3787"/>
      <c r="E3787"/>
      <c r="F3787"/>
      <c r="G3787"/>
      <c r="H3787"/>
    </row>
    <row r="3788" spans="1:8" s="3" customFormat="1" x14ac:dyDescent="0.3">
      <c r="A3788"/>
      <c r="B3788" s="37"/>
      <c r="D3788"/>
      <c r="E3788"/>
      <c r="F3788"/>
      <c r="G3788"/>
      <c r="H3788"/>
    </row>
    <row r="3789" spans="1:8" s="3" customFormat="1" x14ac:dyDescent="0.3">
      <c r="A3789"/>
      <c r="B3789" s="37"/>
      <c r="D3789"/>
      <c r="E3789"/>
      <c r="F3789"/>
      <c r="G3789"/>
      <c r="H3789"/>
    </row>
    <row r="3790" spans="1:8" s="3" customFormat="1" x14ac:dyDescent="0.3">
      <c r="A3790"/>
      <c r="B3790" s="37"/>
      <c r="D3790"/>
      <c r="E3790"/>
      <c r="F3790"/>
      <c r="G3790"/>
      <c r="H3790"/>
    </row>
    <row r="3791" spans="1:8" s="3" customFormat="1" x14ac:dyDescent="0.3">
      <c r="A3791"/>
      <c r="B3791" s="37"/>
      <c r="D3791"/>
      <c r="E3791"/>
      <c r="F3791"/>
      <c r="G3791"/>
      <c r="H3791"/>
    </row>
    <row r="3792" spans="1:8" s="3" customFormat="1" x14ac:dyDescent="0.3">
      <c r="A3792"/>
      <c r="B3792" s="37"/>
      <c r="D3792"/>
      <c r="E3792"/>
      <c r="F3792"/>
      <c r="G3792"/>
      <c r="H3792"/>
    </row>
    <row r="3793" spans="1:8" s="3" customFormat="1" x14ac:dyDescent="0.3">
      <c r="A3793"/>
      <c r="B3793" s="37"/>
      <c r="D3793"/>
      <c r="E3793"/>
      <c r="F3793"/>
      <c r="G3793"/>
      <c r="H3793"/>
    </row>
    <row r="3794" spans="1:8" s="3" customFormat="1" x14ac:dyDescent="0.3">
      <c r="A3794"/>
      <c r="B3794" s="37"/>
      <c r="D3794"/>
      <c r="E3794"/>
      <c r="F3794"/>
      <c r="G3794"/>
      <c r="H3794"/>
    </row>
    <row r="3795" spans="1:8" s="3" customFormat="1" x14ac:dyDescent="0.3">
      <c r="A3795"/>
      <c r="B3795" s="37"/>
      <c r="D3795"/>
      <c r="E3795"/>
      <c r="F3795"/>
      <c r="G3795"/>
      <c r="H3795"/>
    </row>
    <row r="3796" spans="1:8" s="3" customFormat="1" x14ac:dyDescent="0.3">
      <c r="A3796"/>
      <c r="B3796" s="37"/>
      <c r="D3796"/>
      <c r="E3796"/>
      <c r="F3796"/>
      <c r="G3796"/>
      <c r="H3796"/>
    </row>
    <row r="3797" spans="1:8" s="3" customFormat="1" x14ac:dyDescent="0.3">
      <c r="A3797"/>
      <c r="B3797" s="37"/>
      <c r="D3797"/>
      <c r="E3797"/>
      <c r="F3797"/>
      <c r="G3797"/>
      <c r="H3797"/>
    </row>
    <row r="3798" spans="1:8" s="3" customFormat="1" x14ac:dyDescent="0.3">
      <c r="A3798"/>
      <c r="B3798" s="37"/>
      <c r="D3798"/>
      <c r="E3798"/>
      <c r="F3798"/>
      <c r="G3798"/>
      <c r="H3798"/>
    </row>
    <row r="3799" spans="1:8" s="3" customFormat="1" x14ac:dyDescent="0.3">
      <c r="A3799"/>
      <c r="B3799" s="37"/>
      <c r="D3799"/>
      <c r="E3799"/>
      <c r="F3799"/>
      <c r="G3799"/>
      <c r="H3799"/>
    </row>
    <row r="3800" spans="1:8" s="3" customFormat="1" x14ac:dyDescent="0.3">
      <c r="A3800"/>
      <c r="B3800" s="37"/>
      <c r="D3800"/>
      <c r="E3800"/>
      <c r="F3800"/>
      <c r="G3800"/>
      <c r="H3800"/>
    </row>
    <row r="3801" spans="1:8" s="3" customFormat="1" x14ac:dyDescent="0.3">
      <c r="A3801"/>
      <c r="B3801" s="37"/>
      <c r="D3801"/>
      <c r="E3801"/>
      <c r="F3801"/>
      <c r="G3801"/>
      <c r="H3801"/>
    </row>
    <row r="3802" spans="1:8" s="3" customFormat="1" x14ac:dyDescent="0.3">
      <c r="A3802"/>
      <c r="B3802" s="37"/>
      <c r="D3802"/>
      <c r="E3802"/>
      <c r="F3802"/>
      <c r="G3802"/>
      <c r="H3802"/>
    </row>
    <row r="3803" spans="1:8" s="3" customFormat="1" x14ac:dyDescent="0.3">
      <c r="A3803"/>
      <c r="B3803" s="37"/>
      <c r="D3803"/>
      <c r="E3803"/>
      <c r="F3803"/>
      <c r="G3803"/>
      <c r="H3803"/>
    </row>
    <row r="3804" spans="1:8" s="3" customFormat="1" x14ac:dyDescent="0.3">
      <c r="A3804"/>
      <c r="B3804" s="37"/>
      <c r="D3804"/>
      <c r="E3804"/>
      <c r="F3804"/>
      <c r="G3804"/>
      <c r="H3804"/>
    </row>
    <row r="3805" spans="1:8" s="3" customFormat="1" x14ac:dyDescent="0.3">
      <c r="A3805"/>
      <c r="B3805" s="37"/>
      <c r="D3805"/>
      <c r="E3805"/>
      <c r="F3805"/>
      <c r="G3805"/>
      <c r="H3805"/>
    </row>
    <row r="3806" spans="1:8" s="3" customFormat="1" x14ac:dyDescent="0.3">
      <c r="A3806"/>
      <c r="B3806" s="37"/>
      <c r="D3806"/>
      <c r="E3806"/>
      <c r="F3806"/>
      <c r="G3806"/>
      <c r="H3806"/>
    </row>
    <row r="3807" spans="1:8" s="3" customFormat="1" x14ac:dyDescent="0.3">
      <c r="A3807"/>
      <c r="B3807" s="37"/>
      <c r="D3807"/>
      <c r="E3807"/>
      <c r="F3807"/>
      <c r="G3807"/>
      <c r="H3807"/>
    </row>
    <row r="3808" spans="1:8" s="3" customFormat="1" x14ac:dyDescent="0.3">
      <c r="A3808"/>
      <c r="B3808" s="37"/>
      <c r="D3808"/>
      <c r="E3808"/>
      <c r="F3808"/>
      <c r="G3808"/>
      <c r="H3808"/>
    </row>
    <row r="3809" spans="1:8" s="3" customFormat="1" x14ac:dyDescent="0.3">
      <c r="A3809"/>
      <c r="B3809" s="37"/>
      <c r="D3809"/>
      <c r="E3809"/>
      <c r="F3809"/>
      <c r="G3809"/>
      <c r="H3809"/>
    </row>
    <row r="3810" spans="1:8" s="3" customFormat="1" x14ac:dyDescent="0.3">
      <c r="A3810"/>
      <c r="B3810" s="37"/>
      <c r="D3810"/>
      <c r="E3810"/>
      <c r="F3810"/>
      <c r="G3810"/>
      <c r="H3810"/>
    </row>
    <row r="3811" spans="1:8" s="3" customFormat="1" x14ac:dyDescent="0.3">
      <c r="A3811"/>
      <c r="B3811" s="37"/>
      <c r="D3811"/>
      <c r="E3811"/>
      <c r="F3811"/>
      <c r="G3811"/>
      <c r="H3811"/>
    </row>
    <row r="3812" spans="1:8" s="3" customFormat="1" x14ac:dyDescent="0.3">
      <c r="A3812"/>
      <c r="B3812" s="37"/>
      <c r="D3812"/>
      <c r="E3812"/>
      <c r="F3812"/>
      <c r="G3812"/>
      <c r="H3812"/>
    </row>
    <row r="3813" spans="1:8" s="3" customFormat="1" x14ac:dyDescent="0.3">
      <c r="A3813"/>
      <c r="B3813" s="37"/>
      <c r="D3813"/>
      <c r="E3813"/>
      <c r="F3813"/>
      <c r="G3813"/>
      <c r="H3813"/>
    </row>
    <row r="3814" spans="1:8" s="3" customFormat="1" x14ac:dyDescent="0.3">
      <c r="A3814"/>
      <c r="B3814" s="37"/>
      <c r="D3814"/>
      <c r="E3814"/>
      <c r="F3814"/>
      <c r="G3814"/>
      <c r="H3814"/>
    </row>
    <row r="3815" spans="1:8" s="3" customFormat="1" x14ac:dyDescent="0.3">
      <c r="A3815"/>
      <c r="B3815" s="37"/>
      <c r="D3815"/>
      <c r="E3815"/>
      <c r="F3815"/>
      <c r="G3815"/>
      <c r="H3815"/>
    </row>
    <row r="3816" spans="1:8" s="3" customFormat="1" x14ac:dyDescent="0.3">
      <c r="A3816"/>
      <c r="B3816" s="37"/>
      <c r="D3816"/>
      <c r="E3816"/>
      <c r="F3816"/>
      <c r="G3816"/>
      <c r="H3816"/>
    </row>
    <row r="3817" spans="1:8" s="3" customFormat="1" x14ac:dyDescent="0.3">
      <c r="A3817"/>
      <c r="B3817" s="37"/>
      <c r="D3817"/>
      <c r="E3817"/>
      <c r="F3817"/>
      <c r="G3817"/>
      <c r="H3817"/>
    </row>
    <row r="3818" spans="1:8" s="3" customFormat="1" x14ac:dyDescent="0.3">
      <c r="A3818"/>
      <c r="B3818" s="37"/>
      <c r="D3818"/>
      <c r="E3818"/>
      <c r="F3818"/>
      <c r="G3818"/>
      <c r="H3818"/>
    </row>
    <row r="3819" spans="1:8" s="3" customFormat="1" x14ac:dyDescent="0.3">
      <c r="A3819"/>
      <c r="B3819" s="37"/>
      <c r="D3819"/>
      <c r="E3819"/>
      <c r="F3819"/>
      <c r="G3819"/>
      <c r="H3819"/>
    </row>
    <row r="3820" spans="1:8" s="3" customFormat="1" x14ac:dyDescent="0.3">
      <c r="A3820"/>
      <c r="B3820" s="37"/>
      <c r="D3820"/>
      <c r="E3820"/>
      <c r="F3820"/>
      <c r="G3820"/>
      <c r="H3820"/>
    </row>
    <row r="3821" spans="1:8" s="3" customFormat="1" x14ac:dyDescent="0.3">
      <c r="A3821"/>
      <c r="B3821" s="37"/>
      <c r="D3821"/>
      <c r="E3821"/>
      <c r="F3821"/>
      <c r="G3821"/>
      <c r="H3821"/>
    </row>
    <row r="3822" spans="1:8" s="3" customFormat="1" x14ac:dyDescent="0.3">
      <c r="A3822"/>
      <c r="B3822" s="37"/>
      <c r="D3822"/>
      <c r="E3822"/>
      <c r="F3822"/>
      <c r="G3822"/>
      <c r="H3822"/>
    </row>
    <row r="3823" spans="1:8" s="3" customFormat="1" x14ac:dyDescent="0.3">
      <c r="A3823"/>
      <c r="B3823" s="37"/>
      <c r="D3823"/>
      <c r="E3823"/>
      <c r="F3823"/>
      <c r="G3823"/>
      <c r="H3823"/>
    </row>
    <row r="3824" spans="1:8" s="3" customFormat="1" x14ac:dyDescent="0.3">
      <c r="A3824"/>
      <c r="B3824" s="37"/>
      <c r="D3824"/>
      <c r="E3824"/>
      <c r="F3824"/>
      <c r="G3824"/>
      <c r="H3824"/>
    </row>
    <row r="3825" spans="1:8" s="3" customFormat="1" x14ac:dyDescent="0.3">
      <c r="A3825"/>
      <c r="B3825" s="37"/>
      <c r="D3825"/>
      <c r="E3825"/>
      <c r="F3825"/>
      <c r="G3825"/>
      <c r="H3825"/>
    </row>
    <row r="3826" spans="1:8" s="3" customFormat="1" x14ac:dyDescent="0.3">
      <c r="A3826"/>
      <c r="B3826" s="37"/>
      <c r="D3826"/>
      <c r="E3826"/>
      <c r="F3826"/>
      <c r="G3826"/>
      <c r="H3826"/>
    </row>
    <row r="3827" spans="1:8" s="3" customFormat="1" x14ac:dyDescent="0.3">
      <c r="A3827"/>
      <c r="B3827" s="37"/>
      <c r="D3827"/>
      <c r="E3827"/>
      <c r="F3827"/>
      <c r="G3827"/>
      <c r="H3827"/>
    </row>
    <row r="3828" spans="1:8" s="3" customFormat="1" x14ac:dyDescent="0.3">
      <c r="A3828"/>
      <c r="B3828" s="37"/>
      <c r="D3828"/>
      <c r="E3828"/>
      <c r="F3828"/>
      <c r="G3828"/>
      <c r="H3828"/>
    </row>
    <row r="3829" spans="1:8" s="3" customFormat="1" x14ac:dyDescent="0.3">
      <c r="A3829"/>
      <c r="B3829" s="37"/>
      <c r="D3829"/>
      <c r="E3829"/>
      <c r="F3829"/>
      <c r="G3829"/>
      <c r="H3829"/>
    </row>
    <row r="3830" spans="1:8" s="3" customFormat="1" x14ac:dyDescent="0.3">
      <c r="A3830"/>
      <c r="B3830" s="37"/>
      <c r="D3830"/>
      <c r="E3830"/>
      <c r="F3830"/>
      <c r="G3830"/>
      <c r="H3830"/>
    </row>
    <row r="3831" spans="1:8" s="3" customFormat="1" x14ac:dyDescent="0.3">
      <c r="A3831"/>
      <c r="B3831" s="37"/>
      <c r="D3831"/>
      <c r="E3831"/>
      <c r="F3831"/>
      <c r="G3831"/>
      <c r="H3831"/>
    </row>
    <row r="3832" spans="1:8" s="3" customFormat="1" x14ac:dyDescent="0.3">
      <c r="A3832"/>
      <c r="B3832" s="37"/>
      <c r="D3832"/>
      <c r="E3832"/>
      <c r="F3832"/>
      <c r="G3832"/>
      <c r="H3832"/>
    </row>
    <row r="3833" spans="1:8" s="3" customFormat="1" x14ac:dyDescent="0.3">
      <c r="A3833"/>
      <c r="B3833" s="37"/>
      <c r="D3833"/>
      <c r="E3833"/>
      <c r="F3833"/>
      <c r="G3833"/>
      <c r="H3833"/>
    </row>
    <row r="3834" spans="1:8" s="3" customFormat="1" x14ac:dyDescent="0.3">
      <c r="A3834"/>
      <c r="B3834" s="37"/>
      <c r="D3834"/>
      <c r="E3834"/>
      <c r="F3834"/>
      <c r="G3834"/>
      <c r="H3834"/>
    </row>
    <row r="3835" spans="1:8" s="3" customFormat="1" x14ac:dyDescent="0.3">
      <c r="A3835"/>
      <c r="B3835" s="37"/>
      <c r="D3835"/>
      <c r="E3835"/>
      <c r="F3835"/>
      <c r="G3835"/>
      <c r="H3835"/>
    </row>
    <row r="3836" spans="1:8" s="3" customFormat="1" x14ac:dyDescent="0.3">
      <c r="A3836"/>
      <c r="B3836" s="37"/>
      <c r="D3836"/>
      <c r="E3836"/>
      <c r="F3836"/>
      <c r="G3836"/>
      <c r="H3836"/>
    </row>
    <row r="3837" spans="1:8" s="3" customFormat="1" x14ac:dyDescent="0.3">
      <c r="A3837"/>
      <c r="B3837" s="37"/>
      <c r="D3837"/>
      <c r="E3837"/>
      <c r="F3837"/>
      <c r="G3837"/>
      <c r="H3837"/>
    </row>
    <row r="3838" spans="1:8" s="3" customFormat="1" x14ac:dyDescent="0.3">
      <c r="A3838"/>
      <c r="B3838" s="37"/>
      <c r="D3838"/>
      <c r="E3838"/>
      <c r="F3838"/>
      <c r="G3838"/>
      <c r="H3838"/>
    </row>
    <row r="3839" spans="1:8" s="3" customFormat="1" x14ac:dyDescent="0.3">
      <c r="A3839"/>
      <c r="B3839" s="37"/>
      <c r="D3839"/>
      <c r="E3839"/>
      <c r="F3839"/>
      <c r="G3839"/>
      <c r="H3839"/>
    </row>
    <row r="3840" spans="1:8" s="3" customFormat="1" x14ac:dyDescent="0.3">
      <c r="A3840"/>
      <c r="B3840" s="37"/>
      <c r="D3840"/>
      <c r="E3840"/>
      <c r="F3840"/>
      <c r="G3840"/>
      <c r="H3840"/>
    </row>
    <row r="3841" spans="1:8" s="3" customFormat="1" x14ac:dyDescent="0.3">
      <c r="A3841"/>
      <c r="B3841" s="37"/>
      <c r="D3841"/>
      <c r="E3841"/>
      <c r="F3841"/>
      <c r="G3841"/>
      <c r="H3841"/>
    </row>
    <row r="3842" spans="1:8" s="3" customFormat="1" x14ac:dyDescent="0.3">
      <c r="A3842"/>
      <c r="B3842" s="37"/>
      <c r="D3842"/>
      <c r="E3842"/>
      <c r="F3842"/>
      <c r="G3842"/>
      <c r="H3842"/>
    </row>
    <row r="3843" spans="1:8" s="3" customFormat="1" x14ac:dyDescent="0.3">
      <c r="A3843"/>
      <c r="B3843" s="37"/>
      <c r="D3843"/>
      <c r="E3843"/>
      <c r="F3843"/>
      <c r="G3843"/>
      <c r="H3843"/>
    </row>
    <row r="3844" spans="1:8" s="3" customFormat="1" x14ac:dyDescent="0.3">
      <c r="A3844"/>
      <c r="B3844" s="37"/>
      <c r="D3844"/>
      <c r="E3844"/>
      <c r="F3844"/>
      <c r="G3844"/>
      <c r="H3844"/>
    </row>
    <row r="3845" spans="1:8" s="3" customFormat="1" x14ac:dyDescent="0.3">
      <c r="A3845"/>
      <c r="B3845" s="37"/>
      <c r="D3845"/>
      <c r="E3845"/>
      <c r="F3845"/>
      <c r="G3845"/>
      <c r="H3845"/>
    </row>
    <row r="3846" spans="1:8" s="3" customFormat="1" x14ac:dyDescent="0.3">
      <c r="A3846"/>
      <c r="B3846" s="37"/>
      <c r="D3846"/>
      <c r="E3846"/>
      <c r="F3846"/>
      <c r="G3846"/>
      <c r="H3846"/>
    </row>
    <row r="3847" spans="1:8" s="3" customFormat="1" x14ac:dyDescent="0.3">
      <c r="A3847"/>
      <c r="B3847" s="37"/>
      <c r="D3847"/>
      <c r="E3847"/>
      <c r="F3847"/>
      <c r="G3847"/>
      <c r="H3847"/>
    </row>
    <row r="3848" spans="1:8" s="3" customFormat="1" x14ac:dyDescent="0.3">
      <c r="A3848"/>
      <c r="B3848" s="37"/>
      <c r="D3848"/>
      <c r="E3848"/>
      <c r="F3848"/>
      <c r="G3848"/>
      <c r="H3848"/>
    </row>
    <row r="3849" spans="1:8" s="3" customFormat="1" x14ac:dyDescent="0.3">
      <c r="A3849"/>
      <c r="B3849" s="37"/>
      <c r="D3849"/>
      <c r="E3849"/>
      <c r="F3849"/>
      <c r="G3849"/>
      <c r="H3849"/>
    </row>
    <row r="3850" spans="1:8" s="3" customFormat="1" x14ac:dyDescent="0.3">
      <c r="A3850"/>
      <c r="B3850" s="37"/>
      <c r="D3850"/>
      <c r="E3850"/>
      <c r="F3850"/>
      <c r="G3850"/>
      <c r="H3850"/>
    </row>
    <row r="3851" spans="1:8" s="3" customFormat="1" x14ac:dyDescent="0.3">
      <c r="A3851"/>
      <c r="B3851" s="37"/>
      <c r="D3851"/>
      <c r="E3851"/>
      <c r="F3851"/>
      <c r="G3851"/>
      <c r="H3851"/>
    </row>
    <row r="3852" spans="1:8" s="3" customFormat="1" x14ac:dyDescent="0.3">
      <c r="A3852"/>
      <c r="B3852" s="37"/>
      <c r="D3852"/>
      <c r="E3852"/>
      <c r="F3852"/>
      <c r="G3852"/>
      <c r="H3852"/>
    </row>
    <row r="3853" spans="1:8" s="3" customFormat="1" x14ac:dyDescent="0.3">
      <c r="A3853"/>
      <c r="B3853" s="37"/>
      <c r="D3853"/>
      <c r="E3853"/>
      <c r="F3853"/>
      <c r="G3853"/>
      <c r="H3853"/>
    </row>
    <row r="3854" spans="1:8" s="3" customFormat="1" x14ac:dyDescent="0.3">
      <c r="A3854"/>
      <c r="B3854" s="37"/>
      <c r="D3854"/>
      <c r="E3854"/>
      <c r="F3854"/>
      <c r="G3854"/>
      <c r="H3854"/>
    </row>
    <row r="3855" spans="1:8" s="3" customFormat="1" x14ac:dyDescent="0.3">
      <c r="A3855"/>
      <c r="B3855" s="37"/>
      <c r="D3855"/>
      <c r="E3855"/>
      <c r="F3855"/>
      <c r="G3855"/>
      <c r="H3855"/>
    </row>
    <row r="3856" spans="1:8" s="3" customFormat="1" x14ac:dyDescent="0.3">
      <c r="A3856"/>
      <c r="B3856" s="37"/>
      <c r="D3856"/>
      <c r="E3856"/>
      <c r="F3856"/>
      <c r="G3856"/>
      <c r="H3856"/>
    </row>
    <row r="3857" spans="1:8" s="3" customFormat="1" x14ac:dyDescent="0.3">
      <c r="A3857"/>
      <c r="B3857" s="37"/>
      <c r="D3857"/>
      <c r="E3857"/>
      <c r="F3857"/>
      <c r="G3857"/>
      <c r="H3857"/>
    </row>
    <row r="3858" spans="1:8" s="3" customFormat="1" x14ac:dyDescent="0.3">
      <c r="A3858"/>
      <c r="B3858" s="37"/>
      <c r="D3858"/>
      <c r="E3858"/>
      <c r="F3858"/>
      <c r="G3858"/>
      <c r="H3858"/>
    </row>
    <row r="3859" spans="1:8" s="3" customFormat="1" x14ac:dyDescent="0.3">
      <c r="A3859"/>
      <c r="B3859" s="37"/>
      <c r="D3859"/>
      <c r="E3859"/>
      <c r="F3859"/>
      <c r="G3859"/>
      <c r="H3859"/>
    </row>
    <row r="3860" spans="1:8" s="3" customFormat="1" x14ac:dyDescent="0.3">
      <c r="A3860"/>
      <c r="B3860" s="37"/>
      <c r="D3860"/>
      <c r="E3860"/>
      <c r="F3860"/>
      <c r="G3860"/>
      <c r="H3860"/>
    </row>
    <row r="3861" spans="1:8" s="3" customFormat="1" x14ac:dyDescent="0.3">
      <c r="A3861"/>
      <c r="B3861" s="37"/>
      <c r="D3861"/>
      <c r="E3861"/>
      <c r="F3861"/>
      <c r="G3861"/>
      <c r="H3861"/>
    </row>
    <row r="3862" spans="1:8" s="3" customFormat="1" x14ac:dyDescent="0.3">
      <c r="A3862"/>
      <c r="B3862" s="37"/>
      <c r="D3862"/>
      <c r="E3862"/>
      <c r="F3862"/>
      <c r="G3862"/>
      <c r="H3862"/>
    </row>
    <row r="3863" spans="1:8" s="3" customFormat="1" x14ac:dyDescent="0.3">
      <c r="A3863"/>
      <c r="B3863" s="37"/>
      <c r="D3863"/>
      <c r="E3863"/>
      <c r="F3863"/>
      <c r="G3863"/>
      <c r="H3863"/>
    </row>
    <row r="3864" spans="1:8" s="3" customFormat="1" x14ac:dyDescent="0.3">
      <c r="A3864"/>
      <c r="B3864" s="37"/>
      <c r="D3864"/>
      <c r="E3864"/>
      <c r="F3864"/>
      <c r="G3864"/>
      <c r="H3864"/>
    </row>
    <row r="3865" spans="1:8" s="3" customFormat="1" x14ac:dyDescent="0.3">
      <c r="A3865"/>
      <c r="B3865" s="37"/>
      <c r="D3865"/>
      <c r="E3865"/>
      <c r="F3865"/>
      <c r="G3865"/>
      <c r="H3865"/>
    </row>
    <row r="3866" spans="1:8" s="3" customFormat="1" x14ac:dyDescent="0.3">
      <c r="A3866"/>
      <c r="B3866" s="37"/>
      <c r="D3866"/>
      <c r="E3866"/>
      <c r="F3866"/>
      <c r="G3866"/>
      <c r="H3866"/>
    </row>
    <row r="3867" spans="1:8" s="3" customFormat="1" x14ac:dyDescent="0.3">
      <c r="A3867"/>
      <c r="B3867" s="37"/>
      <c r="D3867"/>
      <c r="E3867"/>
      <c r="F3867"/>
      <c r="G3867"/>
      <c r="H3867"/>
    </row>
    <row r="3868" spans="1:8" s="3" customFormat="1" x14ac:dyDescent="0.3">
      <c r="A3868"/>
      <c r="B3868" s="37"/>
      <c r="D3868"/>
      <c r="E3868"/>
      <c r="F3868"/>
      <c r="G3868"/>
      <c r="H3868"/>
    </row>
    <row r="3869" spans="1:8" s="3" customFormat="1" x14ac:dyDescent="0.3">
      <c r="A3869"/>
      <c r="B3869" s="37"/>
      <c r="D3869"/>
      <c r="E3869"/>
      <c r="F3869"/>
      <c r="G3869"/>
      <c r="H3869"/>
    </row>
    <row r="3870" spans="1:8" s="3" customFormat="1" x14ac:dyDescent="0.3">
      <c r="A3870"/>
      <c r="B3870" s="37"/>
      <c r="D3870"/>
      <c r="E3870"/>
      <c r="F3870"/>
      <c r="G3870"/>
      <c r="H3870"/>
    </row>
    <row r="3871" spans="1:8" s="3" customFormat="1" x14ac:dyDescent="0.3">
      <c r="A3871"/>
      <c r="B3871" s="37"/>
      <c r="D3871"/>
      <c r="E3871"/>
      <c r="F3871"/>
      <c r="G3871"/>
      <c r="H3871"/>
    </row>
    <row r="3872" spans="1:8" s="3" customFormat="1" x14ac:dyDescent="0.3">
      <c r="A3872"/>
      <c r="B3872" s="37"/>
      <c r="D3872"/>
      <c r="E3872"/>
      <c r="F3872"/>
      <c r="G3872"/>
      <c r="H3872"/>
    </row>
    <row r="3873" spans="1:8" s="3" customFormat="1" x14ac:dyDescent="0.3">
      <c r="A3873"/>
      <c r="B3873" s="37"/>
      <c r="D3873"/>
      <c r="E3873"/>
      <c r="F3873"/>
      <c r="G3873"/>
      <c r="H3873"/>
    </row>
    <row r="3874" spans="1:8" s="3" customFormat="1" x14ac:dyDescent="0.3">
      <c r="A3874"/>
      <c r="B3874" s="37"/>
      <c r="D3874"/>
      <c r="E3874"/>
      <c r="F3874"/>
      <c r="G3874"/>
      <c r="H3874"/>
    </row>
    <row r="3875" spans="1:8" s="3" customFormat="1" x14ac:dyDescent="0.3">
      <c r="A3875"/>
      <c r="B3875" s="37"/>
      <c r="D3875"/>
      <c r="E3875"/>
      <c r="F3875"/>
      <c r="G3875"/>
      <c r="H3875"/>
    </row>
    <row r="3876" spans="1:8" s="3" customFormat="1" x14ac:dyDescent="0.3">
      <c r="A3876"/>
      <c r="B3876" s="37"/>
      <c r="D3876"/>
      <c r="E3876"/>
      <c r="F3876"/>
      <c r="G3876"/>
      <c r="H3876"/>
    </row>
    <row r="3877" spans="1:8" s="3" customFormat="1" x14ac:dyDescent="0.3">
      <c r="A3877"/>
      <c r="B3877" s="37"/>
      <c r="D3877"/>
      <c r="E3877"/>
      <c r="F3877"/>
      <c r="G3877"/>
      <c r="H3877"/>
    </row>
    <row r="3878" spans="1:8" s="3" customFormat="1" x14ac:dyDescent="0.3">
      <c r="A3878"/>
      <c r="B3878" s="37"/>
      <c r="D3878"/>
      <c r="E3878"/>
      <c r="F3878"/>
      <c r="G3878"/>
      <c r="H3878"/>
    </row>
    <row r="3879" spans="1:8" s="3" customFormat="1" x14ac:dyDescent="0.3">
      <c r="A3879"/>
      <c r="B3879" s="37"/>
      <c r="D3879"/>
      <c r="E3879"/>
      <c r="F3879"/>
      <c r="G3879"/>
      <c r="H3879"/>
    </row>
    <row r="3880" spans="1:8" s="3" customFormat="1" x14ac:dyDescent="0.3">
      <c r="A3880"/>
      <c r="B3880" s="37"/>
      <c r="D3880"/>
      <c r="E3880"/>
      <c r="F3880"/>
      <c r="G3880"/>
      <c r="H3880"/>
    </row>
    <row r="3881" spans="1:8" s="3" customFormat="1" x14ac:dyDescent="0.3">
      <c r="A3881"/>
      <c r="B3881" s="37"/>
      <c r="D3881"/>
      <c r="E3881"/>
      <c r="F3881"/>
      <c r="G3881"/>
      <c r="H3881"/>
    </row>
    <row r="3882" spans="1:8" s="3" customFormat="1" x14ac:dyDescent="0.3">
      <c r="A3882"/>
      <c r="B3882" s="37"/>
      <c r="D3882"/>
      <c r="E3882"/>
      <c r="F3882"/>
      <c r="G3882"/>
      <c r="H3882"/>
    </row>
    <row r="3883" spans="1:8" s="3" customFormat="1" x14ac:dyDescent="0.3">
      <c r="A3883"/>
      <c r="B3883" s="37"/>
      <c r="D3883"/>
      <c r="E3883"/>
      <c r="F3883"/>
      <c r="G3883"/>
      <c r="H3883"/>
    </row>
    <row r="3884" spans="1:8" s="3" customFormat="1" x14ac:dyDescent="0.3">
      <c r="A3884"/>
      <c r="B3884" s="37"/>
      <c r="D3884"/>
      <c r="E3884"/>
      <c r="F3884"/>
      <c r="G3884"/>
      <c r="H3884"/>
    </row>
    <row r="3885" spans="1:8" s="3" customFormat="1" x14ac:dyDescent="0.3">
      <c r="A3885"/>
      <c r="B3885" s="37"/>
      <c r="D3885"/>
      <c r="E3885"/>
      <c r="F3885"/>
      <c r="G3885"/>
      <c r="H3885"/>
    </row>
    <row r="3886" spans="1:8" s="3" customFormat="1" x14ac:dyDescent="0.3">
      <c r="A3886"/>
      <c r="B3886" s="37"/>
      <c r="D3886"/>
      <c r="E3886"/>
      <c r="F3886"/>
      <c r="G3886"/>
      <c r="H3886"/>
    </row>
    <row r="3887" spans="1:8" s="3" customFormat="1" x14ac:dyDescent="0.3">
      <c r="A3887"/>
      <c r="B3887" s="37"/>
      <c r="D3887"/>
      <c r="E3887"/>
      <c r="F3887"/>
      <c r="G3887"/>
      <c r="H3887"/>
    </row>
    <row r="3888" spans="1:8" s="3" customFormat="1" x14ac:dyDescent="0.3">
      <c r="A3888"/>
      <c r="B3888" s="37"/>
      <c r="D3888"/>
      <c r="E3888"/>
      <c r="F3888"/>
      <c r="G3888"/>
      <c r="H3888"/>
    </row>
    <row r="3889" spans="1:8" s="3" customFormat="1" x14ac:dyDescent="0.3">
      <c r="A3889"/>
      <c r="B3889" s="37"/>
      <c r="D3889"/>
      <c r="E3889"/>
      <c r="F3889"/>
      <c r="G3889"/>
      <c r="H3889"/>
    </row>
    <row r="3890" spans="1:8" s="3" customFormat="1" x14ac:dyDescent="0.3">
      <c r="A3890"/>
      <c r="B3890" s="37"/>
      <c r="D3890"/>
      <c r="E3890"/>
      <c r="F3890"/>
      <c r="G3890"/>
      <c r="H3890"/>
    </row>
    <row r="3891" spans="1:8" s="3" customFormat="1" x14ac:dyDescent="0.3">
      <c r="A3891"/>
      <c r="B3891" s="37"/>
      <c r="D3891"/>
      <c r="E3891"/>
      <c r="F3891"/>
      <c r="G3891"/>
      <c r="H3891"/>
    </row>
    <row r="3892" spans="1:8" s="3" customFormat="1" x14ac:dyDescent="0.3">
      <c r="A3892"/>
      <c r="B3892" s="37"/>
      <c r="D3892"/>
      <c r="E3892"/>
      <c r="F3892"/>
      <c r="G3892"/>
      <c r="H3892"/>
    </row>
    <row r="3893" spans="1:8" s="3" customFormat="1" x14ac:dyDescent="0.3">
      <c r="A3893"/>
      <c r="B3893" s="37"/>
      <c r="D3893"/>
      <c r="E3893"/>
      <c r="F3893"/>
      <c r="G3893"/>
      <c r="H3893"/>
    </row>
    <row r="3894" spans="1:8" s="3" customFormat="1" x14ac:dyDescent="0.3">
      <c r="A3894"/>
      <c r="B3894" s="37"/>
      <c r="D3894"/>
      <c r="E3894"/>
      <c r="F3894"/>
      <c r="G3894"/>
      <c r="H3894"/>
    </row>
    <row r="3895" spans="1:8" s="3" customFormat="1" x14ac:dyDescent="0.3">
      <c r="A3895"/>
      <c r="B3895" s="37"/>
      <c r="D3895"/>
      <c r="E3895"/>
      <c r="F3895"/>
      <c r="G3895"/>
      <c r="H3895"/>
    </row>
    <row r="3896" spans="1:8" s="3" customFormat="1" x14ac:dyDescent="0.3">
      <c r="A3896"/>
      <c r="B3896" s="37"/>
      <c r="D3896"/>
      <c r="E3896"/>
      <c r="F3896"/>
      <c r="G3896"/>
      <c r="H3896"/>
    </row>
    <row r="3897" spans="1:8" s="3" customFormat="1" x14ac:dyDescent="0.3">
      <c r="A3897"/>
      <c r="B3897" s="37"/>
      <c r="D3897"/>
      <c r="E3897"/>
      <c r="F3897"/>
      <c r="G3897"/>
      <c r="H3897"/>
    </row>
    <row r="3898" spans="1:8" s="3" customFormat="1" x14ac:dyDescent="0.3">
      <c r="A3898"/>
      <c r="B3898" s="37"/>
      <c r="D3898"/>
      <c r="E3898"/>
      <c r="F3898"/>
      <c r="G3898"/>
      <c r="H3898"/>
    </row>
    <row r="3899" spans="1:8" s="3" customFormat="1" x14ac:dyDescent="0.3">
      <c r="A3899"/>
      <c r="B3899" s="37"/>
      <c r="D3899"/>
      <c r="E3899"/>
      <c r="F3899"/>
      <c r="G3899"/>
      <c r="H3899"/>
    </row>
    <row r="3900" spans="1:8" s="3" customFormat="1" x14ac:dyDescent="0.3">
      <c r="A3900"/>
      <c r="B3900" s="37"/>
      <c r="D3900"/>
      <c r="E3900"/>
      <c r="F3900"/>
      <c r="G3900"/>
      <c r="H3900"/>
    </row>
    <row r="3901" spans="1:8" s="3" customFormat="1" x14ac:dyDescent="0.3">
      <c r="A3901"/>
      <c r="B3901" s="37"/>
      <c r="D3901"/>
      <c r="E3901"/>
      <c r="F3901"/>
      <c r="G3901"/>
      <c r="H3901"/>
    </row>
    <row r="3902" spans="1:8" s="3" customFormat="1" x14ac:dyDescent="0.3">
      <c r="A3902"/>
      <c r="B3902" s="37"/>
      <c r="D3902"/>
      <c r="E3902"/>
      <c r="F3902"/>
      <c r="G3902"/>
      <c r="H3902"/>
    </row>
    <row r="3903" spans="1:8" s="3" customFormat="1" x14ac:dyDescent="0.3">
      <c r="A3903"/>
      <c r="B3903" s="37"/>
      <c r="D3903"/>
      <c r="E3903"/>
      <c r="F3903"/>
      <c r="G3903"/>
      <c r="H3903"/>
    </row>
    <row r="3904" spans="1:8" s="3" customFormat="1" x14ac:dyDescent="0.3">
      <c r="A3904"/>
      <c r="B3904" s="37"/>
      <c r="D3904"/>
      <c r="E3904"/>
      <c r="F3904"/>
      <c r="G3904"/>
      <c r="H3904"/>
    </row>
    <row r="3905" spans="1:8" s="3" customFormat="1" x14ac:dyDescent="0.3">
      <c r="A3905"/>
      <c r="B3905" s="37"/>
      <c r="D3905"/>
      <c r="E3905"/>
      <c r="F3905"/>
      <c r="G3905"/>
      <c r="H3905"/>
    </row>
    <row r="3906" spans="1:8" s="3" customFormat="1" x14ac:dyDescent="0.3">
      <c r="A3906"/>
      <c r="B3906" s="37"/>
      <c r="D3906"/>
      <c r="E3906"/>
      <c r="F3906"/>
      <c r="G3906"/>
      <c r="H3906"/>
    </row>
    <row r="3907" spans="1:8" s="3" customFormat="1" x14ac:dyDescent="0.3">
      <c r="A3907"/>
      <c r="B3907" s="37"/>
      <c r="D3907"/>
      <c r="E3907"/>
      <c r="F3907"/>
      <c r="G3907"/>
      <c r="H3907"/>
    </row>
    <row r="3908" spans="1:8" s="3" customFormat="1" x14ac:dyDescent="0.3">
      <c r="A3908"/>
      <c r="B3908" s="37"/>
      <c r="D3908"/>
      <c r="E3908"/>
      <c r="F3908"/>
      <c r="G3908"/>
      <c r="H3908"/>
    </row>
    <row r="3909" spans="1:8" s="3" customFormat="1" x14ac:dyDescent="0.3">
      <c r="A3909"/>
      <c r="B3909" s="37"/>
      <c r="D3909"/>
      <c r="E3909"/>
      <c r="F3909"/>
      <c r="G3909"/>
      <c r="H3909"/>
    </row>
    <row r="3910" spans="1:8" s="3" customFormat="1" x14ac:dyDescent="0.3">
      <c r="A3910"/>
      <c r="B3910" s="37"/>
      <c r="D3910"/>
      <c r="E3910"/>
      <c r="F3910"/>
      <c r="G3910"/>
      <c r="H3910"/>
    </row>
    <row r="3911" spans="1:8" s="3" customFormat="1" x14ac:dyDescent="0.3">
      <c r="A3911"/>
      <c r="B3911" s="37"/>
      <c r="D3911"/>
      <c r="E3911"/>
      <c r="F3911"/>
      <c r="G3911"/>
      <c r="H3911"/>
    </row>
    <row r="3912" spans="1:8" s="3" customFormat="1" x14ac:dyDescent="0.3">
      <c r="A3912"/>
      <c r="B3912" s="37"/>
      <c r="D3912"/>
      <c r="E3912"/>
      <c r="F3912"/>
      <c r="G3912"/>
      <c r="H3912"/>
    </row>
    <row r="3913" spans="1:8" s="3" customFormat="1" x14ac:dyDescent="0.3">
      <c r="A3913"/>
      <c r="B3913" s="37"/>
      <c r="D3913"/>
      <c r="E3913"/>
      <c r="F3913"/>
      <c r="G3913"/>
      <c r="H3913"/>
    </row>
    <row r="3914" spans="1:8" s="3" customFormat="1" x14ac:dyDescent="0.3">
      <c r="A3914"/>
      <c r="B3914" s="37"/>
      <c r="D3914"/>
      <c r="E3914"/>
      <c r="F3914"/>
      <c r="G3914"/>
      <c r="H3914"/>
    </row>
    <row r="3915" spans="1:8" s="3" customFormat="1" x14ac:dyDescent="0.3">
      <c r="A3915"/>
      <c r="B3915" s="37"/>
      <c r="D3915"/>
      <c r="E3915"/>
      <c r="F3915"/>
      <c r="G3915"/>
      <c r="H3915"/>
    </row>
    <row r="3916" spans="1:8" s="3" customFormat="1" x14ac:dyDescent="0.3">
      <c r="A3916"/>
      <c r="B3916" s="37"/>
      <c r="D3916"/>
      <c r="E3916"/>
      <c r="F3916"/>
      <c r="G3916"/>
      <c r="H3916"/>
    </row>
    <row r="3917" spans="1:8" s="3" customFormat="1" x14ac:dyDescent="0.3">
      <c r="A3917"/>
      <c r="B3917" s="37"/>
      <c r="D3917"/>
      <c r="E3917"/>
      <c r="F3917"/>
      <c r="G3917"/>
      <c r="H3917"/>
    </row>
    <row r="3918" spans="1:8" s="3" customFormat="1" x14ac:dyDescent="0.3">
      <c r="A3918"/>
      <c r="B3918" s="37"/>
      <c r="D3918"/>
      <c r="E3918"/>
      <c r="F3918"/>
      <c r="G3918"/>
      <c r="H3918"/>
    </row>
    <row r="3919" spans="1:8" s="3" customFormat="1" x14ac:dyDescent="0.3">
      <c r="A3919"/>
      <c r="B3919" s="37"/>
      <c r="D3919"/>
      <c r="E3919"/>
      <c r="F3919"/>
      <c r="G3919"/>
      <c r="H3919"/>
    </row>
    <row r="3920" spans="1:8" s="3" customFormat="1" x14ac:dyDescent="0.3">
      <c r="A3920"/>
      <c r="B3920" s="37"/>
      <c r="D3920"/>
      <c r="E3920"/>
      <c r="F3920"/>
      <c r="G3920"/>
      <c r="H3920"/>
    </row>
    <row r="3921" spans="1:8" s="3" customFormat="1" x14ac:dyDescent="0.3">
      <c r="A3921"/>
      <c r="B3921" s="37"/>
      <c r="D3921"/>
      <c r="E3921"/>
      <c r="F3921"/>
      <c r="G3921"/>
      <c r="H3921"/>
    </row>
    <row r="3922" spans="1:8" s="3" customFormat="1" x14ac:dyDescent="0.3">
      <c r="A3922"/>
      <c r="B3922" s="37"/>
      <c r="D3922"/>
      <c r="E3922"/>
      <c r="F3922"/>
      <c r="G3922"/>
      <c r="H3922"/>
    </row>
    <row r="3923" spans="1:8" s="3" customFormat="1" x14ac:dyDescent="0.3">
      <c r="A3923"/>
      <c r="B3923" s="37"/>
      <c r="D3923"/>
      <c r="E3923"/>
      <c r="F3923"/>
      <c r="G3923"/>
      <c r="H3923"/>
    </row>
    <row r="3924" spans="1:8" s="3" customFormat="1" x14ac:dyDescent="0.3">
      <c r="A3924"/>
      <c r="B3924" s="37"/>
      <c r="D3924"/>
      <c r="E3924"/>
      <c r="F3924"/>
      <c r="G3924"/>
      <c r="H3924"/>
    </row>
    <row r="3925" spans="1:8" s="3" customFormat="1" x14ac:dyDescent="0.3">
      <c r="A3925"/>
      <c r="B3925" s="37"/>
      <c r="D3925"/>
      <c r="E3925"/>
      <c r="F3925"/>
      <c r="G3925"/>
      <c r="H3925"/>
    </row>
    <row r="3926" spans="1:8" s="3" customFormat="1" x14ac:dyDescent="0.3">
      <c r="A3926"/>
      <c r="B3926" s="37"/>
      <c r="D3926"/>
      <c r="E3926"/>
      <c r="F3926"/>
      <c r="G3926"/>
      <c r="H3926"/>
    </row>
    <row r="3927" spans="1:8" s="3" customFormat="1" x14ac:dyDescent="0.3">
      <c r="A3927"/>
      <c r="B3927" s="37"/>
      <c r="D3927"/>
      <c r="E3927"/>
      <c r="F3927"/>
      <c r="G3927"/>
      <c r="H3927"/>
    </row>
    <row r="3928" spans="1:8" s="3" customFormat="1" x14ac:dyDescent="0.3">
      <c r="A3928"/>
      <c r="B3928" s="37"/>
      <c r="D3928"/>
      <c r="E3928"/>
      <c r="F3928"/>
      <c r="G3928"/>
      <c r="H3928"/>
    </row>
    <row r="3929" spans="1:8" s="3" customFormat="1" x14ac:dyDescent="0.3">
      <c r="A3929"/>
      <c r="B3929" s="37"/>
      <c r="D3929"/>
      <c r="E3929"/>
      <c r="F3929"/>
      <c r="G3929"/>
      <c r="H3929"/>
    </row>
    <row r="3930" spans="1:8" s="3" customFormat="1" x14ac:dyDescent="0.3">
      <c r="A3930"/>
      <c r="B3930" s="37"/>
      <c r="D3930"/>
      <c r="E3930"/>
      <c r="F3930"/>
      <c r="G3930"/>
      <c r="H3930"/>
    </row>
    <row r="3931" spans="1:8" s="3" customFormat="1" x14ac:dyDescent="0.3">
      <c r="A3931"/>
      <c r="B3931" s="37"/>
      <c r="D3931"/>
      <c r="E3931"/>
      <c r="F3931"/>
      <c r="G3931"/>
      <c r="H3931"/>
    </row>
    <row r="3932" spans="1:8" s="3" customFormat="1" x14ac:dyDescent="0.3">
      <c r="A3932"/>
      <c r="B3932" s="37"/>
      <c r="D3932"/>
      <c r="E3932"/>
      <c r="F3932"/>
      <c r="G3932"/>
      <c r="H3932"/>
    </row>
    <row r="3933" spans="1:8" s="3" customFormat="1" x14ac:dyDescent="0.3">
      <c r="A3933"/>
      <c r="B3933" s="37"/>
      <c r="D3933"/>
      <c r="E3933"/>
      <c r="F3933"/>
      <c r="G3933"/>
      <c r="H3933"/>
    </row>
    <row r="3934" spans="1:8" s="3" customFormat="1" x14ac:dyDescent="0.3">
      <c r="A3934"/>
      <c r="B3934" s="37"/>
      <c r="D3934"/>
      <c r="E3934"/>
      <c r="F3934"/>
      <c r="G3934"/>
      <c r="H3934"/>
    </row>
    <row r="3935" spans="1:8" s="3" customFormat="1" x14ac:dyDescent="0.3">
      <c r="A3935"/>
      <c r="B3935" s="37"/>
      <c r="D3935"/>
      <c r="E3935"/>
      <c r="F3935"/>
      <c r="G3935"/>
      <c r="H3935"/>
    </row>
    <row r="3936" spans="1:8" s="3" customFormat="1" x14ac:dyDescent="0.3">
      <c r="A3936"/>
      <c r="B3936" s="37"/>
      <c r="D3936"/>
      <c r="E3936"/>
      <c r="F3936"/>
      <c r="G3936"/>
      <c r="H3936"/>
    </row>
    <row r="3937" spans="1:8" s="3" customFormat="1" x14ac:dyDescent="0.3">
      <c r="A3937"/>
      <c r="B3937" s="37"/>
      <c r="D3937"/>
      <c r="E3937"/>
      <c r="F3937"/>
      <c r="G3937"/>
      <c r="H3937"/>
    </row>
    <row r="3938" spans="1:8" s="3" customFormat="1" x14ac:dyDescent="0.3">
      <c r="A3938"/>
      <c r="B3938" s="37"/>
      <c r="D3938"/>
      <c r="E3938"/>
      <c r="F3938"/>
      <c r="G3938"/>
      <c r="H3938"/>
    </row>
    <row r="3939" spans="1:8" s="3" customFormat="1" x14ac:dyDescent="0.3">
      <c r="A3939"/>
      <c r="B3939" s="37"/>
      <c r="D3939"/>
      <c r="E3939"/>
      <c r="F3939"/>
      <c r="G3939"/>
      <c r="H3939"/>
    </row>
    <row r="3940" spans="1:8" s="3" customFormat="1" x14ac:dyDescent="0.3">
      <c r="A3940"/>
      <c r="B3940" s="37"/>
      <c r="D3940"/>
      <c r="E3940"/>
      <c r="F3940"/>
      <c r="G3940"/>
      <c r="H3940"/>
    </row>
    <row r="3941" spans="1:8" s="3" customFormat="1" x14ac:dyDescent="0.3">
      <c r="A3941"/>
      <c r="B3941" s="37"/>
      <c r="D3941"/>
      <c r="E3941"/>
      <c r="F3941"/>
      <c r="G3941"/>
      <c r="H3941"/>
    </row>
    <row r="3942" spans="1:8" s="3" customFormat="1" x14ac:dyDescent="0.3">
      <c r="A3942"/>
      <c r="B3942" s="37"/>
      <c r="D3942"/>
      <c r="E3942"/>
      <c r="F3942"/>
      <c r="G3942"/>
      <c r="H3942"/>
    </row>
    <row r="3943" spans="1:8" s="3" customFormat="1" x14ac:dyDescent="0.3">
      <c r="A3943"/>
      <c r="B3943" s="37"/>
      <c r="D3943"/>
      <c r="E3943"/>
      <c r="F3943"/>
      <c r="G3943"/>
      <c r="H3943"/>
    </row>
    <row r="3944" spans="1:8" s="3" customFormat="1" x14ac:dyDescent="0.3">
      <c r="A3944"/>
      <c r="B3944" s="37"/>
      <c r="D3944"/>
      <c r="E3944"/>
      <c r="F3944"/>
      <c r="G3944"/>
      <c r="H3944"/>
    </row>
    <row r="3945" spans="1:8" s="3" customFormat="1" x14ac:dyDescent="0.3">
      <c r="A3945"/>
      <c r="B3945" s="37"/>
      <c r="D3945"/>
      <c r="E3945"/>
      <c r="F3945"/>
      <c r="G3945"/>
      <c r="H3945"/>
    </row>
    <row r="3946" spans="1:8" s="3" customFormat="1" x14ac:dyDescent="0.3">
      <c r="A3946"/>
      <c r="B3946" s="37"/>
      <c r="D3946"/>
      <c r="E3946"/>
      <c r="F3946"/>
      <c r="G3946"/>
      <c r="H3946"/>
    </row>
    <row r="3947" spans="1:8" s="3" customFormat="1" x14ac:dyDescent="0.3">
      <c r="A3947"/>
      <c r="B3947" s="37"/>
      <c r="D3947"/>
      <c r="E3947"/>
      <c r="F3947"/>
      <c r="G3947"/>
      <c r="H3947"/>
    </row>
    <row r="3948" spans="1:8" s="3" customFormat="1" x14ac:dyDescent="0.3">
      <c r="A3948"/>
      <c r="B3948" s="37"/>
      <c r="D3948"/>
      <c r="E3948"/>
      <c r="F3948"/>
      <c r="G3948"/>
      <c r="H3948"/>
    </row>
    <row r="3949" spans="1:8" s="3" customFormat="1" x14ac:dyDescent="0.3">
      <c r="A3949"/>
      <c r="B3949" s="37"/>
      <c r="D3949"/>
      <c r="E3949"/>
      <c r="F3949"/>
      <c r="G3949"/>
      <c r="H3949"/>
    </row>
    <row r="3950" spans="1:8" s="3" customFormat="1" x14ac:dyDescent="0.3">
      <c r="A3950"/>
      <c r="B3950" s="37"/>
      <c r="D3950"/>
      <c r="E3950"/>
      <c r="F3950"/>
      <c r="G3950"/>
      <c r="H3950"/>
    </row>
    <row r="3951" spans="1:8" s="3" customFormat="1" x14ac:dyDescent="0.3">
      <c r="A3951"/>
      <c r="B3951" s="37"/>
      <c r="D3951"/>
      <c r="E3951"/>
      <c r="F3951"/>
      <c r="G3951"/>
      <c r="H3951"/>
    </row>
    <row r="3952" spans="1:8" s="3" customFormat="1" x14ac:dyDescent="0.3">
      <c r="A3952"/>
      <c r="B3952" s="37"/>
      <c r="D3952"/>
      <c r="E3952"/>
      <c r="F3952"/>
      <c r="G3952"/>
      <c r="H3952"/>
    </row>
    <row r="3953" spans="1:8" s="3" customFormat="1" x14ac:dyDescent="0.3">
      <c r="A3953"/>
      <c r="B3953" s="37"/>
      <c r="D3953"/>
      <c r="E3953"/>
      <c r="F3953"/>
      <c r="G3953"/>
      <c r="H3953"/>
    </row>
    <row r="3954" spans="1:8" s="3" customFormat="1" x14ac:dyDescent="0.3">
      <c r="A3954"/>
      <c r="B3954" s="37"/>
      <c r="D3954"/>
      <c r="E3954"/>
      <c r="F3954"/>
      <c r="G3954"/>
      <c r="H3954"/>
    </row>
    <row r="3955" spans="1:8" s="3" customFormat="1" x14ac:dyDescent="0.3">
      <c r="A3955"/>
      <c r="B3955" s="37"/>
      <c r="D3955"/>
      <c r="E3955"/>
      <c r="F3955"/>
      <c r="G3955"/>
      <c r="H3955"/>
    </row>
    <row r="3956" spans="1:8" s="3" customFormat="1" x14ac:dyDescent="0.3">
      <c r="A3956"/>
      <c r="B3956" s="37"/>
      <c r="D3956"/>
      <c r="E3956"/>
      <c r="F3956"/>
      <c r="G3956"/>
      <c r="H3956"/>
    </row>
    <row r="3957" spans="1:8" s="3" customFormat="1" x14ac:dyDescent="0.3">
      <c r="A3957"/>
      <c r="B3957" s="37"/>
      <c r="D3957"/>
      <c r="E3957"/>
      <c r="F3957"/>
      <c r="G3957"/>
      <c r="H3957"/>
    </row>
    <row r="3958" spans="1:8" s="3" customFormat="1" x14ac:dyDescent="0.3">
      <c r="A3958"/>
      <c r="B3958" s="37"/>
      <c r="D3958"/>
      <c r="E3958"/>
      <c r="F3958"/>
      <c r="G3958"/>
      <c r="H3958"/>
    </row>
    <row r="3959" spans="1:8" s="3" customFormat="1" x14ac:dyDescent="0.3">
      <c r="A3959"/>
      <c r="B3959" s="37"/>
      <c r="D3959"/>
      <c r="E3959"/>
      <c r="F3959"/>
      <c r="G3959"/>
      <c r="H3959"/>
    </row>
    <row r="3960" spans="1:8" s="3" customFormat="1" x14ac:dyDescent="0.3">
      <c r="A3960"/>
      <c r="B3960" s="37"/>
      <c r="D3960"/>
      <c r="E3960"/>
      <c r="F3960"/>
      <c r="G3960"/>
      <c r="H3960"/>
    </row>
    <row r="3961" spans="1:8" s="3" customFormat="1" x14ac:dyDescent="0.3">
      <c r="A3961"/>
      <c r="B3961" s="37"/>
      <c r="D3961"/>
      <c r="E3961"/>
      <c r="F3961"/>
      <c r="G3961"/>
      <c r="H3961"/>
    </row>
    <row r="3962" spans="1:8" s="3" customFormat="1" x14ac:dyDescent="0.3">
      <c r="A3962"/>
      <c r="B3962" s="37"/>
      <c r="D3962"/>
      <c r="E3962"/>
      <c r="F3962"/>
      <c r="G3962"/>
      <c r="H3962"/>
    </row>
    <row r="3963" spans="1:8" s="3" customFormat="1" x14ac:dyDescent="0.3">
      <c r="A3963"/>
      <c r="B3963" s="37"/>
      <c r="D3963"/>
      <c r="E3963"/>
      <c r="F3963"/>
      <c r="G3963"/>
      <c r="H3963"/>
    </row>
    <row r="3964" spans="1:8" s="3" customFormat="1" x14ac:dyDescent="0.3">
      <c r="A3964"/>
      <c r="B3964" s="37"/>
      <c r="D3964"/>
      <c r="E3964"/>
      <c r="F3964"/>
      <c r="G3964"/>
      <c r="H3964"/>
    </row>
    <row r="3965" spans="1:8" s="3" customFormat="1" x14ac:dyDescent="0.3">
      <c r="A3965"/>
      <c r="B3965" s="37"/>
      <c r="D3965"/>
      <c r="E3965"/>
      <c r="F3965"/>
      <c r="G3965"/>
      <c r="H3965"/>
    </row>
    <row r="3966" spans="1:8" s="3" customFormat="1" x14ac:dyDescent="0.3">
      <c r="A3966"/>
      <c r="B3966" s="37"/>
      <c r="D3966"/>
      <c r="E3966"/>
      <c r="F3966"/>
      <c r="G3966"/>
      <c r="H3966"/>
    </row>
    <row r="3967" spans="1:8" s="3" customFormat="1" x14ac:dyDescent="0.3">
      <c r="A3967"/>
      <c r="B3967" s="37"/>
      <c r="D3967"/>
      <c r="E3967"/>
      <c r="F3967"/>
      <c r="G3967"/>
      <c r="H3967"/>
    </row>
    <row r="3968" spans="1:8" s="3" customFormat="1" x14ac:dyDescent="0.3">
      <c r="A3968"/>
      <c r="B3968" s="37"/>
      <c r="D3968"/>
      <c r="E3968"/>
      <c r="F3968"/>
      <c r="G3968"/>
      <c r="H3968"/>
    </row>
    <row r="3969" spans="1:8" s="3" customFormat="1" x14ac:dyDescent="0.3">
      <c r="A3969"/>
      <c r="B3969" s="37"/>
      <c r="D3969"/>
      <c r="E3969"/>
      <c r="F3969"/>
      <c r="G3969"/>
      <c r="H3969"/>
    </row>
    <row r="3970" spans="1:8" s="3" customFormat="1" x14ac:dyDescent="0.3">
      <c r="A3970"/>
      <c r="B3970" s="37"/>
      <c r="D3970"/>
      <c r="E3970"/>
      <c r="F3970"/>
      <c r="G3970"/>
      <c r="H3970"/>
    </row>
    <row r="3971" spans="1:8" s="3" customFormat="1" x14ac:dyDescent="0.3">
      <c r="A3971"/>
      <c r="B3971" s="37"/>
      <c r="D3971"/>
      <c r="E3971"/>
      <c r="F3971"/>
      <c r="G3971"/>
      <c r="H3971"/>
    </row>
    <row r="3972" spans="1:8" s="3" customFormat="1" x14ac:dyDescent="0.3">
      <c r="A3972"/>
      <c r="B3972" s="37"/>
      <c r="D3972"/>
      <c r="E3972"/>
      <c r="F3972"/>
      <c r="G3972"/>
      <c r="H3972"/>
    </row>
    <row r="3973" spans="1:8" s="3" customFormat="1" x14ac:dyDescent="0.3">
      <c r="A3973"/>
      <c r="B3973" s="37"/>
      <c r="D3973"/>
      <c r="E3973"/>
      <c r="F3973"/>
      <c r="G3973"/>
      <c r="H3973"/>
    </row>
    <row r="3974" spans="1:8" s="3" customFormat="1" x14ac:dyDescent="0.3">
      <c r="A3974"/>
      <c r="B3974" s="37"/>
      <c r="D3974"/>
      <c r="E3974"/>
      <c r="F3974"/>
      <c r="G3974"/>
      <c r="H3974"/>
    </row>
    <row r="3975" spans="1:8" s="3" customFormat="1" x14ac:dyDescent="0.3">
      <c r="A3975"/>
      <c r="B3975" s="37"/>
      <c r="D3975"/>
      <c r="E3975"/>
      <c r="F3975"/>
      <c r="G3975"/>
      <c r="H3975"/>
    </row>
    <row r="3976" spans="1:8" s="3" customFormat="1" x14ac:dyDescent="0.3">
      <c r="A3976"/>
      <c r="B3976" s="37"/>
      <c r="D3976"/>
      <c r="E3976"/>
      <c r="F3976"/>
      <c r="G3976"/>
      <c r="H3976"/>
    </row>
    <row r="3977" spans="1:8" s="3" customFormat="1" x14ac:dyDescent="0.3">
      <c r="A3977"/>
      <c r="B3977" s="37"/>
      <c r="D3977"/>
      <c r="E3977"/>
      <c r="F3977"/>
      <c r="G3977"/>
      <c r="H3977"/>
    </row>
    <row r="3978" spans="1:8" s="3" customFormat="1" x14ac:dyDescent="0.3">
      <c r="A3978"/>
      <c r="B3978" s="37"/>
      <c r="D3978"/>
      <c r="E3978"/>
      <c r="F3978"/>
      <c r="G3978"/>
      <c r="H3978"/>
    </row>
    <row r="3979" spans="1:8" s="3" customFormat="1" x14ac:dyDescent="0.3">
      <c r="A3979"/>
      <c r="B3979" s="37"/>
      <c r="D3979"/>
      <c r="E3979"/>
      <c r="F3979"/>
      <c r="G3979"/>
      <c r="H3979"/>
    </row>
    <row r="3980" spans="1:8" s="3" customFormat="1" x14ac:dyDescent="0.3">
      <c r="A3980"/>
      <c r="B3980" s="37"/>
      <c r="D3980"/>
      <c r="E3980"/>
      <c r="F3980"/>
      <c r="G3980"/>
      <c r="H3980"/>
    </row>
    <row r="3981" spans="1:8" s="3" customFormat="1" x14ac:dyDescent="0.3">
      <c r="A3981"/>
      <c r="B3981" s="37"/>
      <c r="D3981"/>
      <c r="E3981"/>
      <c r="F3981"/>
      <c r="G3981"/>
      <c r="H3981"/>
    </row>
    <row r="3982" spans="1:8" s="3" customFormat="1" x14ac:dyDescent="0.3">
      <c r="A3982"/>
      <c r="B3982" s="37"/>
      <c r="D3982"/>
      <c r="E3982"/>
      <c r="F3982"/>
      <c r="G3982"/>
      <c r="H3982"/>
    </row>
    <row r="3983" spans="1:8" s="3" customFormat="1" x14ac:dyDescent="0.3">
      <c r="A3983"/>
      <c r="B3983" s="37"/>
      <c r="D3983"/>
      <c r="E3983"/>
      <c r="F3983"/>
      <c r="G3983"/>
      <c r="H3983"/>
    </row>
    <row r="3984" spans="1:8" s="3" customFormat="1" x14ac:dyDescent="0.3">
      <c r="A3984"/>
      <c r="B3984" s="37"/>
      <c r="D3984"/>
      <c r="E3984"/>
      <c r="F3984"/>
      <c r="G3984"/>
      <c r="H3984"/>
    </row>
    <row r="3985" spans="1:8" s="3" customFormat="1" x14ac:dyDescent="0.3">
      <c r="A3985"/>
      <c r="B3985" s="37"/>
      <c r="D3985"/>
      <c r="E3985"/>
      <c r="F3985"/>
      <c r="G3985"/>
      <c r="H3985"/>
    </row>
    <row r="3986" spans="1:8" s="3" customFormat="1" x14ac:dyDescent="0.3">
      <c r="A3986"/>
      <c r="B3986" s="37"/>
      <c r="D3986"/>
      <c r="E3986"/>
      <c r="F3986"/>
      <c r="G3986"/>
      <c r="H3986"/>
    </row>
    <row r="3987" spans="1:8" s="3" customFormat="1" x14ac:dyDescent="0.3">
      <c r="A3987"/>
      <c r="B3987" s="37"/>
      <c r="D3987"/>
      <c r="E3987"/>
      <c r="F3987"/>
      <c r="G3987"/>
      <c r="H3987"/>
    </row>
    <row r="3988" spans="1:8" s="3" customFormat="1" x14ac:dyDescent="0.3">
      <c r="A3988"/>
      <c r="B3988" s="37"/>
      <c r="D3988"/>
      <c r="E3988"/>
      <c r="F3988"/>
      <c r="G3988"/>
      <c r="H3988"/>
    </row>
    <row r="3989" spans="1:8" s="3" customFormat="1" x14ac:dyDescent="0.3">
      <c r="A3989"/>
      <c r="B3989" s="37"/>
      <c r="D3989"/>
      <c r="E3989"/>
      <c r="F3989"/>
      <c r="G3989"/>
      <c r="H3989"/>
    </row>
    <row r="3990" spans="1:8" s="3" customFormat="1" x14ac:dyDescent="0.3">
      <c r="A3990"/>
      <c r="B3990" s="37"/>
      <c r="D3990"/>
      <c r="E3990"/>
      <c r="F3990"/>
      <c r="G3990"/>
      <c r="H3990"/>
    </row>
    <row r="3991" spans="1:8" s="3" customFormat="1" x14ac:dyDescent="0.3">
      <c r="A3991"/>
      <c r="B3991" s="37"/>
      <c r="D3991"/>
      <c r="E3991"/>
      <c r="F3991"/>
      <c r="G3991"/>
      <c r="H3991"/>
    </row>
    <row r="3992" spans="1:8" s="3" customFormat="1" x14ac:dyDescent="0.3">
      <c r="A3992"/>
      <c r="B3992" s="37"/>
      <c r="D3992"/>
      <c r="E3992"/>
      <c r="F3992"/>
      <c r="G3992"/>
      <c r="H3992"/>
    </row>
    <row r="3993" spans="1:8" s="3" customFormat="1" x14ac:dyDescent="0.3">
      <c r="A3993"/>
      <c r="B3993" s="37"/>
      <c r="D3993"/>
      <c r="E3993"/>
      <c r="F3993"/>
      <c r="G3993"/>
      <c r="H3993"/>
    </row>
    <row r="3994" spans="1:8" s="3" customFormat="1" x14ac:dyDescent="0.3">
      <c r="A3994"/>
      <c r="B3994" s="37"/>
      <c r="D3994"/>
      <c r="E3994"/>
      <c r="F3994"/>
      <c r="G3994"/>
      <c r="H3994"/>
    </row>
    <row r="3995" spans="1:8" s="3" customFormat="1" x14ac:dyDescent="0.3">
      <c r="A3995"/>
      <c r="B3995" s="37"/>
      <c r="D3995"/>
      <c r="E3995"/>
      <c r="F3995"/>
      <c r="G3995"/>
      <c r="H3995"/>
    </row>
    <row r="3996" spans="1:8" s="3" customFormat="1" x14ac:dyDescent="0.3">
      <c r="A3996"/>
      <c r="B3996" s="37"/>
      <c r="D3996"/>
      <c r="E3996"/>
      <c r="F3996"/>
      <c r="G3996"/>
      <c r="H3996"/>
    </row>
    <row r="3997" spans="1:8" s="3" customFormat="1" x14ac:dyDescent="0.3">
      <c r="A3997"/>
      <c r="B3997" s="37"/>
      <c r="D3997"/>
      <c r="E3997"/>
      <c r="F3997"/>
      <c r="G3997"/>
      <c r="H3997"/>
    </row>
    <row r="3998" spans="1:8" s="3" customFormat="1" x14ac:dyDescent="0.3">
      <c r="A3998"/>
      <c r="B3998" s="37"/>
      <c r="D3998"/>
      <c r="E3998"/>
      <c r="F3998"/>
      <c r="G3998"/>
      <c r="H3998"/>
    </row>
    <row r="3999" spans="1:8" s="3" customFormat="1" x14ac:dyDescent="0.3">
      <c r="A3999"/>
      <c r="B3999" s="37"/>
      <c r="D3999"/>
      <c r="E3999"/>
      <c r="F3999"/>
      <c r="G3999"/>
      <c r="H3999"/>
    </row>
    <row r="4000" spans="1:8" s="3" customFormat="1" x14ac:dyDescent="0.3">
      <c r="A4000"/>
      <c r="B4000" s="37"/>
      <c r="D4000"/>
      <c r="E4000"/>
      <c r="F4000"/>
      <c r="G4000"/>
      <c r="H4000"/>
    </row>
    <row r="4001" spans="1:8" s="3" customFormat="1" x14ac:dyDescent="0.3">
      <c r="A4001"/>
      <c r="B4001" s="37"/>
      <c r="D4001"/>
      <c r="E4001"/>
      <c r="F4001"/>
      <c r="G4001"/>
      <c r="H4001"/>
    </row>
    <row r="4002" spans="1:8" s="3" customFormat="1" x14ac:dyDescent="0.3">
      <c r="A4002"/>
      <c r="B4002" s="37"/>
      <c r="D4002"/>
      <c r="E4002"/>
      <c r="F4002"/>
      <c r="G4002"/>
      <c r="H4002"/>
    </row>
    <row r="4003" spans="1:8" s="3" customFormat="1" x14ac:dyDescent="0.3">
      <c r="A4003"/>
      <c r="B4003" s="37"/>
      <c r="D4003"/>
      <c r="E4003"/>
      <c r="F4003"/>
      <c r="G4003"/>
      <c r="H4003"/>
    </row>
    <row r="4004" spans="1:8" s="3" customFormat="1" x14ac:dyDescent="0.3">
      <c r="A4004"/>
      <c r="B4004" s="37"/>
      <c r="D4004"/>
      <c r="E4004"/>
      <c r="F4004"/>
      <c r="G4004"/>
      <c r="H4004"/>
    </row>
    <row r="4005" spans="1:8" s="3" customFormat="1" x14ac:dyDescent="0.3">
      <c r="A4005"/>
      <c r="B4005" s="37"/>
      <c r="D4005"/>
      <c r="E4005"/>
      <c r="F4005"/>
      <c r="G4005"/>
      <c r="H4005"/>
    </row>
    <row r="4006" spans="1:8" s="3" customFormat="1" x14ac:dyDescent="0.3">
      <c r="A4006"/>
      <c r="B4006" s="37"/>
      <c r="D4006"/>
      <c r="E4006"/>
      <c r="F4006"/>
      <c r="G4006"/>
      <c r="H4006"/>
    </row>
    <row r="4007" spans="1:8" s="3" customFormat="1" x14ac:dyDescent="0.3">
      <c r="A4007"/>
      <c r="B4007" s="37"/>
      <c r="D4007"/>
      <c r="E4007"/>
      <c r="F4007"/>
      <c r="G4007"/>
      <c r="H4007"/>
    </row>
    <row r="4008" spans="1:8" s="3" customFormat="1" x14ac:dyDescent="0.3">
      <c r="A4008"/>
      <c r="B4008" s="37"/>
      <c r="D4008"/>
      <c r="E4008"/>
      <c r="F4008"/>
      <c r="G4008"/>
      <c r="H4008"/>
    </row>
    <row r="4009" spans="1:8" s="3" customFormat="1" x14ac:dyDescent="0.3">
      <c r="A4009"/>
      <c r="B4009" s="37"/>
      <c r="D4009"/>
      <c r="E4009"/>
      <c r="F4009"/>
      <c r="G4009"/>
      <c r="H4009"/>
    </row>
    <row r="4010" spans="1:8" s="3" customFormat="1" x14ac:dyDescent="0.3">
      <c r="A4010"/>
      <c r="B4010" s="37"/>
      <c r="D4010"/>
      <c r="E4010"/>
      <c r="F4010"/>
      <c r="G4010"/>
      <c r="H4010"/>
    </row>
    <row r="4011" spans="1:8" s="3" customFormat="1" x14ac:dyDescent="0.3">
      <c r="A4011"/>
      <c r="B4011" s="37"/>
      <c r="D4011"/>
      <c r="E4011"/>
      <c r="F4011"/>
      <c r="G4011"/>
      <c r="H4011"/>
    </row>
    <row r="4012" spans="1:8" s="3" customFormat="1" x14ac:dyDescent="0.3">
      <c r="A4012"/>
      <c r="B4012" s="37"/>
      <c r="D4012"/>
      <c r="E4012"/>
      <c r="F4012"/>
      <c r="G4012"/>
      <c r="H4012"/>
    </row>
    <row r="4013" spans="1:8" s="3" customFormat="1" x14ac:dyDescent="0.3">
      <c r="A4013"/>
      <c r="B4013" s="37"/>
      <c r="D4013"/>
      <c r="E4013"/>
      <c r="F4013"/>
      <c r="G4013"/>
      <c r="H4013"/>
    </row>
    <row r="4014" spans="1:8" s="3" customFormat="1" x14ac:dyDescent="0.3">
      <c r="A4014"/>
      <c r="B4014" s="37"/>
      <c r="D4014"/>
      <c r="E4014"/>
      <c r="F4014"/>
      <c r="G4014"/>
      <c r="H4014"/>
    </row>
    <row r="4015" spans="1:8" s="3" customFormat="1" x14ac:dyDescent="0.3">
      <c r="A4015"/>
      <c r="B4015" s="37"/>
      <c r="D4015"/>
      <c r="E4015"/>
      <c r="F4015"/>
      <c r="G4015"/>
      <c r="H4015"/>
    </row>
    <row r="4016" spans="1:8" s="3" customFormat="1" x14ac:dyDescent="0.3">
      <c r="A4016"/>
      <c r="B4016" s="37"/>
      <c r="D4016"/>
      <c r="E4016"/>
      <c r="F4016"/>
      <c r="G4016"/>
      <c r="H4016"/>
    </row>
    <row r="4017" spans="1:8" s="3" customFormat="1" x14ac:dyDescent="0.3">
      <c r="A4017"/>
      <c r="B4017" s="37"/>
      <c r="D4017"/>
      <c r="E4017"/>
      <c r="F4017"/>
      <c r="G4017"/>
      <c r="H4017"/>
    </row>
    <row r="4018" spans="1:8" s="3" customFormat="1" x14ac:dyDescent="0.3">
      <c r="A4018"/>
      <c r="B4018" s="37"/>
      <c r="D4018"/>
      <c r="E4018"/>
      <c r="F4018"/>
      <c r="G4018"/>
      <c r="H4018"/>
    </row>
    <row r="4019" spans="1:8" s="3" customFormat="1" x14ac:dyDescent="0.3">
      <c r="A4019"/>
      <c r="B4019" s="37"/>
      <c r="D4019"/>
      <c r="E4019"/>
      <c r="F4019"/>
      <c r="G4019"/>
      <c r="H4019"/>
    </row>
    <row r="4020" spans="1:8" s="3" customFormat="1" x14ac:dyDescent="0.3">
      <c r="A4020"/>
      <c r="B4020" s="37"/>
      <c r="D4020"/>
      <c r="E4020"/>
      <c r="F4020"/>
      <c r="G4020"/>
      <c r="H4020"/>
    </row>
    <row r="4021" spans="1:8" s="3" customFormat="1" x14ac:dyDescent="0.3">
      <c r="A4021"/>
      <c r="B4021" s="37"/>
      <c r="D4021"/>
      <c r="E4021"/>
      <c r="F4021"/>
      <c r="G4021"/>
      <c r="H4021"/>
    </row>
    <row r="4022" spans="1:8" s="3" customFormat="1" x14ac:dyDescent="0.3">
      <c r="A4022"/>
      <c r="B4022" s="37"/>
      <c r="D4022"/>
      <c r="E4022"/>
      <c r="F4022"/>
      <c r="G4022"/>
      <c r="H4022"/>
    </row>
    <row r="4023" spans="1:8" s="3" customFormat="1" x14ac:dyDescent="0.3">
      <c r="A4023"/>
      <c r="B4023" s="37"/>
      <c r="D4023"/>
      <c r="E4023"/>
      <c r="F4023"/>
      <c r="G4023"/>
      <c r="H4023"/>
    </row>
    <row r="4024" spans="1:8" s="3" customFormat="1" x14ac:dyDescent="0.3">
      <c r="A4024"/>
      <c r="B4024" s="37"/>
      <c r="D4024"/>
      <c r="E4024"/>
      <c r="F4024"/>
      <c r="G4024"/>
      <c r="H4024"/>
    </row>
    <row r="4025" spans="1:8" s="3" customFormat="1" x14ac:dyDescent="0.3">
      <c r="A4025"/>
      <c r="B4025" s="37"/>
      <c r="D4025"/>
      <c r="E4025"/>
      <c r="F4025"/>
      <c r="G4025"/>
      <c r="H4025"/>
    </row>
    <row r="4026" spans="1:8" s="3" customFormat="1" x14ac:dyDescent="0.3">
      <c r="A4026"/>
      <c r="B4026" s="37"/>
      <c r="D4026"/>
      <c r="E4026"/>
      <c r="F4026"/>
      <c r="G4026"/>
      <c r="H4026"/>
    </row>
    <row r="4027" spans="1:8" s="3" customFormat="1" x14ac:dyDescent="0.3">
      <c r="A4027"/>
      <c r="B4027" s="37"/>
      <c r="D4027"/>
      <c r="E4027"/>
      <c r="F4027"/>
      <c r="G4027"/>
      <c r="H4027"/>
    </row>
    <row r="4028" spans="1:8" s="3" customFormat="1" x14ac:dyDescent="0.3">
      <c r="A4028"/>
      <c r="B4028" s="37"/>
      <c r="D4028"/>
      <c r="E4028"/>
      <c r="F4028"/>
      <c r="G4028"/>
      <c r="H4028"/>
    </row>
    <row r="4029" spans="1:8" s="3" customFormat="1" x14ac:dyDescent="0.3">
      <c r="A4029"/>
      <c r="B4029" s="37"/>
      <c r="D4029"/>
      <c r="E4029"/>
      <c r="F4029"/>
      <c r="G4029"/>
      <c r="H4029"/>
    </row>
    <row r="4030" spans="1:8" s="3" customFormat="1" x14ac:dyDescent="0.3">
      <c r="A4030"/>
      <c r="B4030" s="37"/>
      <c r="D4030"/>
      <c r="E4030"/>
      <c r="F4030"/>
      <c r="G4030"/>
      <c r="H4030"/>
    </row>
    <row r="4031" spans="1:8" s="3" customFormat="1" x14ac:dyDescent="0.3">
      <c r="A4031"/>
      <c r="B4031" s="37"/>
      <c r="D4031"/>
      <c r="E4031"/>
      <c r="F4031"/>
      <c r="G4031"/>
      <c r="H4031"/>
    </row>
    <row r="4032" spans="1:8" s="3" customFormat="1" x14ac:dyDescent="0.3">
      <c r="A4032"/>
      <c r="B4032" s="37"/>
      <c r="D4032"/>
      <c r="E4032"/>
      <c r="F4032"/>
      <c r="G4032"/>
      <c r="H4032"/>
    </row>
    <row r="4033" spans="1:8" s="3" customFormat="1" x14ac:dyDescent="0.3">
      <c r="A4033"/>
      <c r="B4033" s="37"/>
      <c r="D4033"/>
      <c r="E4033"/>
      <c r="F4033"/>
      <c r="G4033"/>
      <c r="H4033"/>
    </row>
    <row r="4034" spans="1:8" s="3" customFormat="1" x14ac:dyDescent="0.3">
      <c r="A4034"/>
      <c r="B4034" s="37"/>
      <c r="D4034"/>
      <c r="E4034"/>
      <c r="F4034"/>
      <c r="G4034"/>
      <c r="H4034"/>
    </row>
    <row r="4035" spans="1:8" s="3" customFormat="1" x14ac:dyDescent="0.3">
      <c r="A4035"/>
      <c r="B4035" s="37"/>
      <c r="D4035"/>
      <c r="E4035"/>
      <c r="F4035"/>
      <c r="G4035"/>
      <c r="H4035"/>
    </row>
    <row r="4036" spans="1:8" s="3" customFormat="1" x14ac:dyDescent="0.3">
      <c r="A4036"/>
      <c r="B4036" s="37"/>
      <c r="D4036"/>
      <c r="E4036"/>
      <c r="F4036"/>
      <c r="G4036"/>
      <c r="H4036"/>
    </row>
    <row r="4037" spans="1:8" s="3" customFormat="1" x14ac:dyDescent="0.3">
      <c r="A4037"/>
      <c r="B4037" s="37"/>
      <c r="D4037"/>
      <c r="E4037"/>
      <c r="F4037"/>
      <c r="G4037"/>
      <c r="H4037"/>
    </row>
    <row r="4038" spans="1:8" s="3" customFormat="1" x14ac:dyDescent="0.3">
      <c r="A4038"/>
      <c r="B4038" s="37"/>
      <c r="D4038"/>
      <c r="E4038"/>
      <c r="F4038"/>
      <c r="G4038"/>
      <c r="H4038"/>
    </row>
    <row r="4039" spans="1:8" s="3" customFormat="1" x14ac:dyDescent="0.3">
      <c r="A4039"/>
      <c r="B4039" s="37"/>
      <c r="D4039"/>
      <c r="E4039"/>
      <c r="F4039"/>
      <c r="G4039"/>
      <c r="H4039"/>
    </row>
    <row r="4040" spans="1:8" s="3" customFormat="1" x14ac:dyDescent="0.3">
      <c r="A4040"/>
      <c r="B4040" s="37"/>
      <c r="D4040"/>
      <c r="E4040"/>
      <c r="F4040"/>
      <c r="G4040"/>
      <c r="H4040"/>
    </row>
    <row r="4041" spans="1:8" s="3" customFormat="1" x14ac:dyDescent="0.3">
      <c r="A4041"/>
      <c r="B4041" s="37"/>
      <c r="D4041"/>
      <c r="E4041"/>
      <c r="F4041"/>
      <c r="G4041"/>
      <c r="H4041"/>
    </row>
    <row r="4042" spans="1:8" s="3" customFormat="1" x14ac:dyDescent="0.3">
      <c r="A4042"/>
      <c r="B4042" s="37"/>
      <c r="D4042"/>
      <c r="E4042"/>
      <c r="F4042"/>
      <c r="G4042"/>
      <c r="H4042"/>
    </row>
    <row r="4043" spans="1:8" s="3" customFormat="1" x14ac:dyDescent="0.3">
      <c r="A4043"/>
      <c r="B4043" s="37"/>
      <c r="D4043"/>
      <c r="E4043"/>
      <c r="F4043"/>
      <c r="G4043"/>
      <c r="H4043"/>
    </row>
    <row r="4044" spans="1:8" s="3" customFormat="1" x14ac:dyDescent="0.3">
      <c r="A4044"/>
      <c r="B4044" s="37"/>
      <c r="D4044"/>
      <c r="E4044"/>
      <c r="F4044"/>
      <c r="G4044"/>
      <c r="H4044"/>
    </row>
    <row r="4045" spans="1:8" s="3" customFormat="1" x14ac:dyDescent="0.3">
      <c r="A4045"/>
      <c r="B4045" s="37"/>
      <c r="D4045"/>
      <c r="E4045"/>
      <c r="F4045"/>
      <c r="G4045"/>
      <c r="H4045"/>
    </row>
    <row r="4046" spans="1:8" s="3" customFormat="1" x14ac:dyDescent="0.3">
      <c r="A4046"/>
      <c r="B4046" s="37"/>
      <c r="D4046"/>
      <c r="E4046"/>
      <c r="F4046"/>
      <c r="G4046"/>
      <c r="H4046"/>
    </row>
    <row r="4047" spans="1:8" s="3" customFormat="1" x14ac:dyDescent="0.3">
      <c r="A4047"/>
      <c r="B4047" s="37"/>
      <c r="D4047"/>
      <c r="E4047"/>
      <c r="F4047"/>
      <c r="G4047"/>
      <c r="H4047"/>
    </row>
    <row r="4048" spans="1:8" s="3" customFormat="1" x14ac:dyDescent="0.3">
      <c r="A4048"/>
      <c r="B4048" s="37"/>
      <c r="D4048"/>
      <c r="E4048"/>
      <c r="F4048"/>
      <c r="G4048"/>
      <c r="H4048"/>
    </row>
    <row r="4049" spans="1:8" s="3" customFormat="1" x14ac:dyDescent="0.3">
      <c r="A4049"/>
      <c r="B4049" s="37"/>
      <c r="D4049"/>
      <c r="E4049"/>
      <c r="F4049"/>
      <c r="G4049"/>
      <c r="H4049"/>
    </row>
  </sheetData>
  <mergeCells count="2">
    <mergeCell ref="A2:B2"/>
    <mergeCell ref="D2:H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FFFB-0B11-49A2-9D00-57076EC57441}">
  <sheetPr codeName="Foglio12"/>
  <dimension ref="A2:H4336"/>
  <sheetViews>
    <sheetView topLeftCell="A262" workbookViewId="0">
      <selection activeCell="N13" sqref="N13"/>
    </sheetView>
  </sheetViews>
  <sheetFormatPr defaultColWidth="9.109375" defaultRowHeight="14.4" x14ac:dyDescent="0.3"/>
  <cols>
    <col min="1" max="1" width="14" style="2" customWidth="1"/>
    <col min="2" max="2" width="42.109375" style="3" customWidth="1"/>
    <col min="3" max="3" width="11.44140625" style="3" customWidth="1"/>
    <col min="4" max="4" width="7.6640625" customWidth="1"/>
    <col min="5" max="5" width="10" customWidth="1"/>
    <col min="6" max="8" width="7.6640625" customWidth="1"/>
  </cols>
  <sheetData>
    <row r="2" spans="1:8" ht="45" customHeight="1" x14ac:dyDescent="0.3">
      <c r="A2" s="309"/>
      <c r="B2" s="309"/>
      <c r="C2" s="35" t="s">
        <v>5430</v>
      </c>
      <c r="D2" s="311" t="s">
        <v>15</v>
      </c>
      <c r="E2" s="310"/>
      <c r="F2" s="310"/>
      <c r="G2" s="310"/>
      <c r="H2" s="310"/>
    </row>
    <row r="3" spans="1:8" ht="81" thickBot="1" x14ac:dyDescent="0.35">
      <c r="A3" s="8" t="s">
        <v>0</v>
      </c>
      <c r="B3" s="8" t="s">
        <v>1</v>
      </c>
      <c r="C3" s="8" t="s">
        <v>2</v>
      </c>
      <c r="D3" s="7" t="s">
        <v>17</v>
      </c>
      <c r="E3" s="7" t="s">
        <v>3</v>
      </c>
      <c r="F3" s="7" t="s">
        <v>13277</v>
      </c>
      <c r="G3" s="7" t="s">
        <v>4570</v>
      </c>
      <c r="H3" s="7" t="s">
        <v>13278</v>
      </c>
    </row>
    <row r="4" spans="1:8" s="3" customFormat="1" x14ac:dyDescent="0.3">
      <c r="A4" s="6" t="s">
        <v>13279</v>
      </c>
      <c r="B4" s="26" t="s">
        <v>13280</v>
      </c>
      <c r="C4" s="5" t="s">
        <v>16</v>
      </c>
      <c r="D4" s="9">
        <v>1.59</v>
      </c>
      <c r="E4" s="4" t="s">
        <v>5367</v>
      </c>
      <c r="F4" s="4" t="s">
        <v>5367</v>
      </c>
      <c r="G4" s="4" t="s">
        <v>5367</v>
      </c>
      <c r="H4" s="4" t="s">
        <v>5367</v>
      </c>
    </row>
    <row r="5" spans="1:8" s="3" customFormat="1" x14ac:dyDescent="0.3">
      <c r="A5" s="6" t="s">
        <v>13281</v>
      </c>
      <c r="B5" s="26" t="s">
        <v>13282</v>
      </c>
      <c r="C5" s="5" t="s">
        <v>16</v>
      </c>
      <c r="D5" s="9">
        <v>8.74</v>
      </c>
      <c r="E5" s="4" t="s">
        <v>5367</v>
      </c>
      <c r="F5" s="4" t="s">
        <v>5367</v>
      </c>
      <c r="G5" s="4" t="s">
        <v>5367</v>
      </c>
      <c r="H5" s="4" t="s">
        <v>5367</v>
      </c>
    </row>
    <row r="6" spans="1:8" s="3" customFormat="1" x14ac:dyDescent="0.3">
      <c r="A6" s="6" t="s">
        <v>13283</v>
      </c>
      <c r="B6" s="26" t="s">
        <v>13284</v>
      </c>
      <c r="C6" s="5" t="s">
        <v>16</v>
      </c>
      <c r="D6" s="4">
        <v>14.45</v>
      </c>
      <c r="E6" s="4" t="s">
        <v>5367</v>
      </c>
      <c r="F6" s="4" t="s">
        <v>5367</v>
      </c>
      <c r="G6" s="4" t="s">
        <v>5367</v>
      </c>
      <c r="H6" s="4" t="s">
        <v>5367</v>
      </c>
    </row>
    <row r="7" spans="1:8" s="3" customFormat="1" x14ac:dyDescent="0.3">
      <c r="A7" s="6" t="s">
        <v>13285</v>
      </c>
      <c r="B7" s="26" t="s">
        <v>13286</v>
      </c>
      <c r="C7" s="5" t="s">
        <v>16</v>
      </c>
      <c r="D7" s="4" t="s">
        <v>5367</v>
      </c>
      <c r="E7" s="4" t="s">
        <v>5367</v>
      </c>
      <c r="F7" s="9">
        <v>12.9</v>
      </c>
      <c r="G7" s="9">
        <v>12.9</v>
      </c>
      <c r="H7" s="9">
        <v>12.9</v>
      </c>
    </row>
    <row r="8" spans="1:8" s="3" customFormat="1" x14ac:dyDescent="0.3">
      <c r="A8" s="6" t="s">
        <v>13287</v>
      </c>
      <c r="B8" s="26" t="s">
        <v>13288</v>
      </c>
      <c r="C8" s="5" t="s">
        <v>16</v>
      </c>
      <c r="D8" s="4">
        <v>13.75</v>
      </c>
      <c r="E8" s="4" t="s">
        <v>5367</v>
      </c>
      <c r="F8" s="4" t="s">
        <v>5367</v>
      </c>
      <c r="G8" s="4" t="s">
        <v>5367</v>
      </c>
      <c r="H8" s="4" t="s">
        <v>5367</v>
      </c>
    </row>
    <row r="9" spans="1:8" s="3" customFormat="1" x14ac:dyDescent="0.3">
      <c r="A9" s="6" t="s">
        <v>13289</v>
      </c>
      <c r="B9" s="26" t="s">
        <v>13290</v>
      </c>
      <c r="C9" s="5" t="s">
        <v>16</v>
      </c>
      <c r="D9" s="4" t="s">
        <v>5367</v>
      </c>
      <c r="E9" s="4" t="s">
        <v>5367</v>
      </c>
      <c r="F9" s="4" t="s">
        <v>5367</v>
      </c>
      <c r="G9" s="4">
        <v>12.77</v>
      </c>
      <c r="H9" s="4" t="s">
        <v>5367</v>
      </c>
    </row>
    <row r="10" spans="1:8" s="3" customFormat="1" x14ac:dyDescent="0.3">
      <c r="A10" s="6" t="s">
        <v>13291</v>
      </c>
      <c r="B10" s="26" t="s">
        <v>13292</v>
      </c>
      <c r="C10" s="5" t="s">
        <v>16</v>
      </c>
      <c r="D10" s="4" t="s">
        <v>5367</v>
      </c>
      <c r="E10" s="4" t="s">
        <v>5367</v>
      </c>
      <c r="F10" s="4" t="s">
        <v>5367</v>
      </c>
      <c r="G10" s="4">
        <v>11.89</v>
      </c>
      <c r="H10" s="4" t="s">
        <v>5367</v>
      </c>
    </row>
    <row r="11" spans="1:8" s="3" customFormat="1" x14ac:dyDescent="0.3">
      <c r="A11" s="6" t="s">
        <v>13293</v>
      </c>
      <c r="B11" s="26" t="s">
        <v>13294</v>
      </c>
      <c r="C11" s="5" t="s">
        <v>16</v>
      </c>
      <c r="D11" s="4" t="s">
        <v>5367</v>
      </c>
      <c r="E11" s="4" t="s">
        <v>5367</v>
      </c>
      <c r="F11" s="4" t="s">
        <v>5367</v>
      </c>
      <c r="G11" s="4" t="s">
        <v>5367</v>
      </c>
      <c r="H11" s="4" t="s">
        <v>5367</v>
      </c>
    </row>
    <row r="12" spans="1:8" s="3" customFormat="1" x14ac:dyDescent="0.3">
      <c r="A12" s="6" t="s">
        <v>13295</v>
      </c>
      <c r="B12" s="26" t="s">
        <v>13296</v>
      </c>
      <c r="C12" s="5" t="s">
        <v>16</v>
      </c>
      <c r="D12" s="9">
        <v>50.47</v>
      </c>
      <c r="E12" s="4" t="s">
        <v>5367</v>
      </c>
      <c r="F12" s="4" t="s">
        <v>5367</v>
      </c>
      <c r="G12" s="4" t="s">
        <v>5367</v>
      </c>
      <c r="H12" s="4" t="s">
        <v>5367</v>
      </c>
    </row>
    <row r="13" spans="1:8" s="3" customFormat="1" x14ac:dyDescent="0.3">
      <c r="A13" s="6" t="s">
        <v>13297</v>
      </c>
      <c r="B13" s="26" t="s">
        <v>13298</v>
      </c>
      <c r="C13" s="5" t="s">
        <v>16</v>
      </c>
      <c r="D13" s="9">
        <v>35.72</v>
      </c>
      <c r="E13" s="4" t="s">
        <v>5367</v>
      </c>
      <c r="F13" s="4" t="s">
        <v>5367</v>
      </c>
      <c r="G13" s="4" t="s">
        <v>5367</v>
      </c>
      <c r="H13" s="4" t="s">
        <v>5367</v>
      </c>
    </row>
    <row r="14" spans="1:8" s="3" customFormat="1" x14ac:dyDescent="0.3">
      <c r="A14" s="6" t="s">
        <v>13299</v>
      </c>
      <c r="B14" s="26" t="s">
        <v>13300</v>
      </c>
      <c r="C14" s="5" t="s">
        <v>16</v>
      </c>
      <c r="D14" s="9">
        <v>27.37</v>
      </c>
      <c r="E14" s="4" t="s">
        <v>5367</v>
      </c>
      <c r="F14" s="4" t="s">
        <v>5367</v>
      </c>
      <c r="G14" s="4" t="s">
        <v>5367</v>
      </c>
      <c r="H14" s="4" t="s">
        <v>5367</v>
      </c>
    </row>
    <row r="15" spans="1:8" s="3" customFormat="1" x14ac:dyDescent="0.3">
      <c r="A15" s="6" t="s">
        <v>13301</v>
      </c>
      <c r="B15" s="26" t="s">
        <v>13302</v>
      </c>
      <c r="C15" s="5" t="s">
        <v>16</v>
      </c>
      <c r="D15" s="9">
        <v>54.5</v>
      </c>
      <c r="E15" s="4" t="s">
        <v>5367</v>
      </c>
      <c r="F15" s="4" t="s">
        <v>5367</v>
      </c>
      <c r="G15" s="4" t="s">
        <v>5367</v>
      </c>
      <c r="H15" s="4" t="s">
        <v>5367</v>
      </c>
    </row>
    <row r="16" spans="1:8" s="3" customFormat="1" x14ac:dyDescent="0.3">
      <c r="A16" s="6" t="s">
        <v>13303</v>
      </c>
      <c r="B16" s="26" t="s">
        <v>13304</v>
      </c>
      <c r="C16" s="5" t="s">
        <v>16</v>
      </c>
      <c r="D16" s="9">
        <v>49.32</v>
      </c>
      <c r="E16" s="4" t="s">
        <v>5367</v>
      </c>
      <c r="F16" s="4" t="s">
        <v>5367</v>
      </c>
      <c r="G16" s="4" t="s">
        <v>5367</v>
      </c>
      <c r="H16" s="4" t="s">
        <v>5367</v>
      </c>
    </row>
    <row r="17" spans="1:8" s="3" customFormat="1" x14ac:dyDescent="0.3">
      <c r="A17" s="6" t="s">
        <v>13305</v>
      </c>
      <c r="B17" s="26" t="s">
        <v>13306</v>
      </c>
      <c r="C17" s="5" t="s">
        <v>16</v>
      </c>
      <c r="D17" s="4">
        <v>23.64</v>
      </c>
      <c r="E17" s="4" t="s">
        <v>5367</v>
      </c>
      <c r="F17" s="4" t="s">
        <v>5367</v>
      </c>
      <c r="G17" s="4" t="s">
        <v>5367</v>
      </c>
      <c r="H17" s="4" t="s">
        <v>5367</v>
      </c>
    </row>
    <row r="18" spans="1:8" s="3" customFormat="1" x14ac:dyDescent="0.3">
      <c r="A18" s="6" t="s">
        <v>13307</v>
      </c>
      <c r="B18" s="26" t="s">
        <v>13308</v>
      </c>
      <c r="C18" s="5" t="s">
        <v>16</v>
      </c>
      <c r="D18" s="9">
        <v>6.68</v>
      </c>
      <c r="E18" s="4" t="s">
        <v>5367</v>
      </c>
      <c r="F18" s="4" t="s">
        <v>5367</v>
      </c>
      <c r="G18" s="4" t="s">
        <v>5367</v>
      </c>
      <c r="H18" s="4" t="s">
        <v>5367</v>
      </c>
    </row>
    <row r="19" spans="1:8" s="3" customFormat="1" x14ac:dyDescent="0.3">
      <c r="A19" s="6" t="s">
        <v>13309</v>
      </c>
      <c r="B19" s="26" t="s">
        <v>13310</v>
      </c>
      <c r="C19" s="5" t="s">
        <v>16</v>
      </c>
      <c r="D19" s="9">
        <v>6.96</v>
      </c>
      <c r="E19" s="4" t="s">
        <v>5367</v>
      </c>
      <c r="F19" s="4" t="s">
        <v>5367</v>
      </c>
      <c r="G19" s="4" t="s">
        <v>5367</v>
      </c>
      <c r="H19" s="4" t="s">
        <v>5367</v>
      </c>
    </row>
    <row r="20" spans="1:8" s="3" customFormat="1" x14ac:dyDescent="0.3">
      <c r="A20" s="6" t="s">
        <v>13311</v>
      </c>
      <c r="B20" s="26" t="s">
        <v>13312</v>
      </c>
      <c r="C20" s="5" t="s">
        <v>16</v>
      </c>
      <c r="D20" s="9">
        <v>4.88</v>
      </c>
      <c r="E20" s="4" t="s">
        <v>5367</v>
      </c>
      <c r="F20" s="4" t="s">
        <v>5367</v>
      </c>
      <c r="G20" s="4" t="s">
        <v>5367</v>
      </c>
      <c r="H20" s="4" t="s">
        <v>5367</v>
      </c>
    </row>
    <row r="21" spans="1:8" s="3" customFormat="1" x14ac:dyDescent="0.3">
      <c r="A21" s="6" t="s">
        <v>13313</v>
      </c>
      <c r="B21" s="26" t="s">
        <v>13314</v>
      </c>
      <c r="C21" s="5" t="s">
        <v>16</v>
      </c>
      <c r="D21" s="9">
        <v>48.59</v>
      </c>
      <c r="E21" s="4" t="s">
        <v>5367</v>
      </c>
      <c r="F21" s="4" t="s">
        <v>5367</v>
      </c>
      <c r="G21" s="4" t="s">
        <v>5367</v>
      </c>
      <c r="H21" s="4" t="s">
        <v>5367</v>
      </c>
    </row>
    <row r="22" spans="1:8" s="3" customFormat="1" x14ac:dyDescent="0.3">
      <c r="A22" s="6" t="s">
        <v>13315</v>
      </c>
      <c r="B22" s="26" t="s">
        <v>13316</v>
      </c>
      <c r="C22" s="5" t="s">
        <v>16</v>
      </c>
      <c r="D22" s="9">
        <v>14.26</v>
      </c>
      <c r="E22" s="4" t="s">
        <v>5367</v>
      </c>
      <c r="F22" s="4" t="s">
        <v>5367</v>
      </c>
      <c r="G22" s="4" t="s">
        <v>5367</v>
      </c>
      <c r="H22" s="4" t="s">
        <v>5367</v>
      </c>
    </row>
    <row r="23" spans="1:8" s="3" customFormat="1" x14ac:dyDescent="0.3">
      <c r="A23" s="6" t="s">
        <v>13317</v>
      </c>
      <c r="B23" s="26" t="s">
        <v>13318</v>
      </c>
      <c r="C23" s="5" t="s">
        <v>16</v>
      </c>
      <c r="D23" s="9">
        <v>15.56</v>
      </c>
      <c r="E23" s="4" t="s">
        <v>5367</v>
      </c>
      <c r="F23" s="4" t="s">
        <v>5367</v>
      </c>
      <c r="G23" s="4" t="s">
        <v>5367</v>
      </c>
      <c r="H23" s="4" t="s">
        <v>5367</v>
      </c>
    </row>
    <row r="24" spans="1:8" s="3" customFormat="1" x14ac:dyDescent="0.3">
      <c r="A24" s="6" t="s">
        <v>13319</v>
      </c>
      <c r="B24" s="26" t="s">
        <v>13320</v>
      </c>
      <c r="C24" s="5" t="s">
        <v>16</v>
      </c>
      <c r="D24" s="9">
        <v>2.9</v>
      </c>
      <c r="E24" s="4" t="s">
        <v>5367</v>
      </c>
      <c r="F24" s="4" t="s">
        <v>5367</v>
      </c>
      <c r="G24" s="4" t="s">
        <v>5367</v>
      </c>
      <c r="H24" s="4" t="s">
        <v>5367</v>
      </c>
    </row>
    <row r="25" spans="1:8" s="3" customFormat="1" x14ac:dyDescent="0.3">
      <c r="A25" s="6" t="s">
        <v>13321</v>
      </c>
      <c r="B25" s="26" t="s">
        <v>13322</v>
      </c>
      <c r="C25" s="5" t="s">
        <v>16</v>
      </c>
      <c r="D25" s="9">
        <v>15.7</v>
      </c>
      <c r="E25" s="4" t="s">
        <v>5367</v>
      </c>
      <c r="F25" s="4" t="s">
        <v>5367</v>
      </c>
      <c r="G25" s="4" t="s">
        <v>5367</v>
      </c>
      <c r="H25" s="4" t="s">
        <v>5367</v>
      </c>
    </row>
    <row r="26" spans="1:8" s="3" customFormat="1" x14ac:dyDescent="0.3">
      <c r="A26" s="6" t="s">
        <v>13323</v>
      </c>
      <c r="B26" s="26" t="s">
        <v>13324</v>
      </c>
      <c r="C26" s="5" t="s">
        <v>16</v>
      </c>
      <c r="D26" s="9">
        <v>34.14</v>
      </c>
      <c r="E26" s="4" t="s">
        <v>5367</v>
      </c>
      <c r="F26" s="4" t="s">
        <v>5367</v>
      </c>
      <c r="G26" s="4" t="s">
        <v>5367</v>
      </c>
      <c r="H26" s="4" t="s">
        <v>5367</v>
      </c>
    </row>
    <row r="27" spans="1:8" s="3" customFormat="1" x14ac:dyDescent="0.3">
      <c r="A27" s="6" t="s">
        <v>13325</v>
      </c>
      <c r="B27" s="26" t="s">
        <v>13326</v>
      </c>
      <c r="C27" s="5" t="s">
        <v>16</v>
      </c>
      <c r="D27" s="4" t="s">
        <v>5367</v>
      </c>
      <c r="E27" s="4" t="s">
        <v>5367</v>
      </c>
      <c r="F27" s="4" t="s">
        <v>5367</v>
      </c>
      <c r="G27" s="9">
        <v>14.94</v>
      </c>
      <c r="H27" s="9">
        <v>14.94</v>
      </c>
    </row>
    <row r="28" spans="1:8" s="3" customFormat="1" x14ac:dyDescent="0.3">
      <c r="A28" s="6" t="s">
        <v>13327</v>
      </c>
      <c r="B28" s="26" t="s">
        <v>13328</v>
      </c>
      <c r="C28" s="5" t="s">
        <v>16</v>
      </c>
      <c r="D28" s="9">
        <v>0.94</v>
      </c>
      <c r="E28" s="4" t="s">
        <v>5367</v>
      </c>
      <c r="F28" s="4" t="s">
        <v>5367</v>
      </c>
      <c r="G28" s="4" t="s">
        <v>5367</v>
      </c>
      <c r="H28" s="4" t="s">
        <v>5367</v>
      </c>
    </row>
    <row r="29" spans="1:8" s="3" customFormat="1" x14ac:dyDescent="0.3">
      <c r="A29" s="6" t="s">
        <v>13329</v>
      </c>
      <c r="B29" s="26" t="s">
        <v>13330</v>
      </c>
      <c r="C29" s="5" t="s">
        <v>16</v>
      </c>
      <c r="D29" s="9">
        <v>1.3</v>
      </c>
      <c r="E29" s="4" t="s">
        <v>5367</v>
      </c>
      <c r="F29" s="4" t="s">
        <v>5367</v>
      </c>
      <c r="G29" s="4" t="s">
        <v>5367</v>
      </c>
      <c r="H29" s="4" t="s">
        <v>5367</v>
      </c>
    </row>
    <row r="30" spans="1:8" s="3" customFormat="1" x14ac:dyDescent="0.3">
      <c r="A30" s="6" t="s">
        <v>13331</v>
      </c>
      <c r="B30" s="26" t="s">
        <v>13332</v>
      </c>
      <c r="C30" s="5" t="s">
        <v>16</v>
      </c>
      <c r="D30" s="9">
        <v>1.43</v>
      </c>
      <c r="E30" s="4" t="s">
        <v>5367</v>
      </c>
      <c r="F30" s="4" t="s">
        <v>5367</v>
      </c>
      <c r="G30" s="4" t="s">
        <v>5367</v>
      </c>
      <c r="H30" s="4" t="s">
        <v>5367</v>
      </c>
    </row>
    <row r="31" spans="1:8" s="3" customFormat="1" x14ac:dyDescent="0.3">
      <c r="A31" s="6" t="s">
        <v>13333</v>
      </c>
      <c r="B31" s="26" t="s">
        <v>13334</v>
      </c>
      <c r="C31" s="5" t="s">
        <v>16</v>
      </c>
      <c r="D31" s="4" t="s">
        <v>5367</v>
      </c>
      <c r="E31" s="4">
        <v>3.69</v>
      </c>
      <c r="F31" s="4" t="s">
        <v>5367</v>
      </c>
      <c r="G31" s="4" t="s">
        <v>5367</v>
      </c>
      <c r="H31" s="4" t="s">
        <v>5367</v>
      </c>
    </row>
    <row r="32" spans="1:8" s="3" customFormat="1" x14ac:dyDescent="0.3">
      <c r="A32" s="6" t="s">
        <v>13335</v>
      </c>
      <c r="B32" s="26" t="s">
        <v>13336</v>
      </c>
      <c r="C32" s="5" t="s">
        <v>16</v>
      </c>
      <c r="D32" s="4" t="s">
        <v>5367</v>
      </c>
      <c r="E32" s="4">
        <v>5.8</v>
      </c>
      <c r="F32" s="4" t="s">
        <v>5367</v>
      </c>
      <c r="G32" s="9">
        <v>6.15</v>
      </c>
      <c r="H32" s="9">
        <v>6.15</v>
      </c>
    </row>
    <row r="33" spans="1:8" s="3" customFormat="1" x14ac:dyDescent="0.3">
      <c r="A33" s="6" t="s">
        <v>13337</v>
      </c>
      <c r="B33" s="26" t="s">
        <v>13338</v>
      </c>
      <c r="C33" s="5" t="s">
        <v>16</v>
      </c>
      <c r="D33" s="4" t="s">
        <v>5367</v>
      </c>
      <c r="E33" s="4">
        <v>5.1100000000000003</v>
      </c>
      <c r="F33" s="4" t="s">
        <v>5367</v>
      </c>
      <c r="G33" s="9">
        <v>5.31</v>
      </c>
      <c r="H33" s="4" t="s">
        <v>5367</v>
      </c>
    </row>
    <row r="34" spans="1:8" s="3" customFormat="1" x14ac:dyDescent="0.3">
      <c r="A34" s="6" t="s">
        <v>13339</v>
      </c>
      <c r="B34" s="26" t="s">
        <v>13340</v>
      </c>
      <c r="C34" s="5" t="s">
        <v>16</v>
      </c>
      <c r="D34" s="4" t="s">
        <v>5367</v>
      </c>
      <c r="E34" s="4">
        <v>3.02</v>
      </c>
      <c r="F34" s="4" t="s">
        <v>5367</v>
      </c>
      <c r="G34" s="4" t="s">
        <v>5367</v>
      </c>
      <c r="H34" s="4" t="s">
        <v>5367</v>
      </c>
    </row>
    <row r="35" spans="1:8" s="3" customFormat="1" x14ac:dyDescent="0.3">
      <c r="A35" s="6" t="s">
        <v>13341</v>
      </c>
      <c r="B35" s="26" t="s">
        <v>13342</v>
      </c>
      <c r="C35" s="5" t="s">
        <v>16</v>
      </c>
      <c r="D35" s="4">
        <v>0.88</v>
      </c>
      <c r="E35" s="4" t="s">
        <v>5367</v>
      </c>
      <c r="F35" s="4" t="s">
        <v>5367</v>
      </c>
      <c r="G35" s="4" t="s">
        <v>5367</v>
      </c>
      <c r="H35" s="4" t="s">
        <v>5367</v>
      </c>
    </row>
    <row r="36" spans="1:8" s="3" customFormat="1" x14ac:dyDescent="0.3">
      <c r="A36" s="6" t="s">
        <v>13343</v>
      </c>
      <c r="B36" s="26" t="s">
        <v>13344</v>
      </c>
      <c r="C36" s="5" t="s">
        <v>16</v>
      </c>
      <c r="D36" s="4">
        <v>0.6</v>
      </c>
      <c r="E36" s="4" t="s">
        <v>5367</v>
      </c>
      <c r="F36" s="4" t="s">
        <v>5367</v>
      </c>
      <c r="G36" s="4" t="s">
        <v>5367</v>
      </c>
      <c r="H36" s="4" t="s">
        <v>5367</v>
      </c>
    </row>
    <row r="37" spans="1:8" s="3" customFormat="1" ht="20.399999999999999" x14ac:dyDescent="0.3">
      <c r="A37" s="6" t="s">
        <v>13345</v>
      </c>
      <c r="B37" s="26" t="s">
        <v>13346</v>
      </c>
      <c r="C37" s="5" t="s">
        <v>16</v>
      </c>
      <c r="D37" s="4" t="s">
        <v>5367</v>
      </c>
      <c r="E37" s="4" t="s">
        <v>5367</v>
      </c>
      <c r="F37" s="4" t="s">
        <v>5367</v>
      </c>
      <c r="G37" s="38" t="s">
        <v>5428</v>
      </c>
      <c r="H37" s="4" t="s">
        <v>5367</v>
      </c>
    </row>
    <row r="38" spans="1:8" s="3" customFormat="1" x14ac:dyDescent="0.3">
      <c r="A38" s="6" t="s">
        <v>13347</v>
      </c>
      <c r="B38" s="26" t="s">
        <v>13348</v>
      </c>
      <c r="C38" s="5" t="s">
        <v>16</v>
      </c>
      <c r="D38" s="4" t="s">
        <v>5367</v>
      </c>
      <c r="E38" s="4" t="s">
        <v>5367</v>
      </c>
      <c r="F38" s="4" t="s">
        <v>5367</v>
      </c>
      <c r="G38" s="4" t="s">
        <v>5367</v>
      </c>
      <c r="H38" s="4" t="s">
        <v>5367</v>
      </c>
    </row>
    <row r="39" spans="1:8" s="3" customFormat="1" x14ac:dyDescent="0.3">
      <c r="A39" s="6" t="s">
        <v>13349</v>
      </c>
      <c r="B39" s="26" t="s">
        <v>13350</v>
      </c>
      <c r="C39" s="5" t="s">
        <v>16</v>
      </c>
      <c r="D39" s="9">
        <v>6.79</v>
      </c>
      <c r="E39" s="4" t="s">
        <v>5367</v>
      </c>
      <c r="F39" s="4" t="s">
        <v>5367</v>
      </c>
      <c r="G39" s="4" t="s">
        <v>5367</v>
      </c>
      <c r="H39" s="4" t="s">
        <v>5367</v>
      </c>
    </row>
    <row r="40" spans="1:8" s="3" customFormat="1" x14ac:dyDescent="0.3">
      <c r="A40" s="6" t="s">
        <v>13351</v>
      </c>
      <c r="B40" s="26" t="s">
        <v>13352</v>
      </c>
      <c r="C40" s="5" t="s">
        <v>16</v>
      </c>
      <c r="D40" s="4" t="s">
        <v>5367</v>
      </c>
      <c r="E40" s="4" t="s">
        <v>5367</v>
      </c>
      <c r="F40" s="4" t="s">
        <v>5367</v>
      </c>
      <c r="G40" s="4" t="s">
        <v>5367</v>
      </c>
      <c r="H40" s="4" t="s">
        <v>5367</v>
      </c>
    </row>
    <row r="41" spans="1:8" s="3" customFormat="1" x14ac:dyDescent="0.3">
      <c r="A41" s="6" t="s">
        <v>13353</v>
      </c>
      <c r="B41" s="26" t="s">
        <v>13354</v>
      </c>
      <c r="C41" s="5" t="s">
        <v>16</v>
      </c>
      <c r="D41" s="9">
        <v>1.2</v>
      </c>
      <c r="E41" s="4" t="s">
        <v>5367</v>
      </c>
      <c r="F41" s="4" t="s">
        <v>5367</v>
      </c>
      <c r="G41" s="4" t="s">
        <v>5367</v>
      </c>
      <c r="H41" s="4" t="s">
        <v>5367</v>
      </c>
    </row>
    <row r="42" spans="1:8" s="3" customFormat="1" x14ac:dyDescent="0.3">
      <c r="A42" s="6" t="s">
        <v>13355</v>
      </c>
      <c r="B42" s="26" t="s">
        <v>13356</v>
      </c>
      <c r="C42" s="5" t="s">
        <v>16</v>
      </c>
      <c r="D42" s="9">
        <v>1.56</v>
      </c>
      <c r="E42" s="4" t="s">
        <v>5367</v>
      </c>
      <c r="F42" s="4" t="s">
        <v>5367</v>
      </c>
      <c r="G42" s="4" t="s">
        <v>5367</v>
      </c>
      <c r="H42" s="4" t="s">
        <v>5367</v>
      </c>
    </row>
    <row r="43" spans="1:8" s="3" customFormat="1" x14ac:dyDescent="0.3">
      <c r="A43" s="6" t="s">
        <v>13357</v>
      </c>
      <c r="B43" s="26" t="s">
        <v>13358</v>
      </c>
      <c r="C43" s="5" t="s">
        <v>16</v>
      </c>
      <c r="D43" s="9">
        <v>11.37</v>
      </c>
      <c r="E43" s="4" t="s">
        <v>5367</v>
      </c>
      <c r="F43" s="4" t="s">
        <v>5367</v>
      </c>
      <c r="G43" s="4" t="s">
        <v>5367</v>
      </c>
      <c r="H43" s="4" t="s">
        <v>5367</v>
      </c>
    </row>
    <row r="44" spans="1:8" s="3" customFormat="1" x14ac:dyDescent="0.3">
      <c r="A44" s="6" t="s">
        <v>13359</v>
      </c>
      <c r="B44" s="26" t="s">
        <v>13360</v>
      </c>
      <c r="C44" s="5" t="s">
        <v>16</v>
      </c>
      <c r="D44" s="9">
        <v>32.74</v>
      </c>
      <c r="E44" s="4" t="s">
        <v>5367</v>
      </c>
      <c r="F44" s="4" t="s">
        <v>5367</v>
      </c>
      <c r="G44" s="4" t="s">
        <v>5367</v>
      </c>
      <c r="H44" s="4" t="s">
        <v>5367</v>
      </c>
    </row>
    <row r="45" spans="1:8" s="3" customFormat="1" x14ac:dyDescent="0.3">
      <c r="A45" s="6" t="s">
        <v>13361</v>
      </c>
      <c r="B45" s="26" t="s">
        <v>13362</v>
      </c>
      <c r="C45" s="5" t="s">
        <v>16</v>
      </c>
      <c r="D45" s="9">
        <v>0.2</v>
      </c>
      <c r="E45" s="4" t="s">
        <v>5367</v>
      </c>
      <c r="F45" s="4" t="s">
        <v>5367</v>
      </c>
      <c r="G45" s="4" t="s">
        <v>5367</v>
      </c>
      <c r="H45" s="4" t="s">
        <v>5367</v>
      </c>
    </row>
    <row r="46" spans="1:8" s="3" customFormat="1" x14ac:dyDescent="0.3">
      <c r="A46" s="6" t="s">
        <v>13363</v>
      </c>
      <c r="B46" s="26" t="s">
        <v>13364</v>
      </c>
      <c r="C46" s="5" t="s">
        <v>16</v>
      </c>
      <c r="D46" s="9">
        <v>0.4</v>
      </c>
      <c r="E46" s="4" t="s">
        <v>5367</v>
      </c>
      <c r="F46" s="4" t="s">
        <v>5367</v>
      </c>
      <c r="G46" s="4" t="s">
        <v>5367</v>
      </c>
      <c r="H46" s="4" t="s">
        <v>5367</v>
      </c>
    </row>
    <row r="47" spans="1:8" s="3" customFormat="1" x14ac:dyDescent="0.3">
      <c r="A47" s="6" t="s">
        <v>13365</v>
      </c>
      <c r="B47" s="26" t="s">
        <v>13366</v>
      </c>
      <c r="C47" s="5" t="s">
        <v>16</v>
      </c>
      <c r="D47" s="9">
        <v>0.11</v>
      </c>
      <c r="E47" s="4" t="s">
        <v>5367</v>
      </c>
      <c r="F47" s="4" t="s">
        <v>5367</v>
      </c>
      <c r="G47" s="4" t="s">
        <v>5367</v>
      </c>
      <c r="H47" s="4" t="s">
        <v>5367</v>
      </c>
    </row>
    <row r="48" spans="1:8" s="3" customFormat="1" x14ac:dyDescent="0.3">
      <c r="A48" s="6" t="s">
        <v>13367</v>
      </c>
      <c r="B48" s="26" t="s">
        <v>13368</v>
      </c>
      <c r="C48" s="5" t="s">
        <v>16</v>
      </c>
      <c r="D48" s="9">
        <v>0.88</v>
      </c>
      <c r="E48" s="4" t="s">
        <v>5367</v>
      </c>
      <c r="F48" s="4" t="s">
        <v>5367</v>
      </c>
      <c r="G48" s="4" t="s">
        <v>5367</v>
      </c>
      <c r="H48" s="4" t="s">
        <v>5367</v>
      </c>
    </row>
    <row r="49" spans="1:8" s="3" customFormat="1" x14ac:dyDescent="0.3">
      <c r="A49" s="6" t="s">
        <v>13369</v>
      </c>
      <c r="B49" s="26" t="s">
        <v>13370</v>
      </c>
      <c r="C49" s="5" t="s">
        <v>16</v>
      </c>
      <c r="D49" s="4" t="s">
        <v>5367</v>
      </c>
      <c r="E49" s="4">
        <v>2.3199999999999998</v>
      </c>
      <c r="F49" s="4">
        <v>3.84</v>
      </c>
      <c r="G49" s="4">
        <v>3.71</v>
      </c>
      <c r="H49" s="4">
        <v>3.61</v>
      </c>
    </row>
    <row r="50" spans="1:8" s="3" customFormat="1" x14ac:dyDescent="0.3">
      <c r="A50" s="6" t="s">
        <v>13371</v>
      </c>
      <c r="B50" s="26" t="s">
        <v>13372</v>
      </c>
      <c r="C50" s="5" t="s">
        <v>16</v>
      </c>
      <c r="D50" s="9">
        <v>11</v>
      </c>
      <c r="E50" s="4" t="s">
        <v>5367</v>
      </c>
      <c r="F50" s="4" t="s">
        <v>5367</v>
      </c>
      <c r="G50" s="4" t="s">
        <v>5367</v>
      </c>
      <c r="H50" s="4" t="s">
        <v>5367</v>
      </c>
    </row>
    <row r="51" spans="1:8" s="3" customFormat="1" x14ac:dyDescent="0.3">
      <c r="A51" s="6" t="s">
        <v>13373</v>
      </c>
      <c r="B51" s="26" t="s">
        <v>13374</v>
      </c>
      <c r="C51" s="5" t="s">
        <v>16</v>
      </c>
      <c r="D51" s="9">
        <v>36.53</v>
      </c>
      <c r="E51" s="4" t="s">
        <v>5367</v>
      </c>
      <c r="F51" s="4" t="s">
        <v>5367</v>
      </c>
      <c r="G51" s="4" t="s">
        <v>5367</v>
      </c>
      <c r="H51" s="4" t="s">
        <v>5367</v>
      </c>
    </row>
    <row r="52" spans="1:8" s="3" customFormat="1" x14ac:dyDescent="0.3">
      <c r="A52" s="6" t="s">
        <v>13375</v>
      </c>
      <c r="B52" s="26" t="s">
        <v>13376</v>
      </c>
      <c r="C52" s="5" t="s">
        <v>16</v>
      </c>
      <c r="D52" s="4" t="s">
        <v>5367</v>
      </c>
      <c r="E52" s="4">
        <v>5.58</v>
      </c>
      <c r="F52" s="4" t="s">
        <v>5367</v>
      </c>
      <c r="G52" s="9">
        <v>6.47</v>
      </c>
      <c r="H52" s="9">
        <v>7.73</v>
      </c>
    </row>
    <row r="53" spans="1:8" s="3" customFormat="1" x14ac:dyDescent="0.3">
      <c r="A53" s="6" t="s">
        <v>13377</v>
      </c>
      <c r="B53" s="26" t="s">
        <v>13378</v>
      </c>
      <c r="C53" s="5" t="s">
        <v>16</v>
      </c>
      <c r="D53" s="9">
        <v>3.4</v>
      </c>
      <c r="E53" s="4" t="s">
        <v>5367</v>
      </c>
      <c r="F53" s="4" t="s">
        <v>5367</v>
      </c>
      <c r="G53" s="4" t="s">
        <v>5367</v>
      </c>
      <c r="H53" s="4" t="s">
        <v>5367</v>
      </c>
    </row>
    <row r="54" spans="1:8" s="3" customFormat="1" x14ac:dyDescent="0.3">
      <c r="A54" s="6" t="s">
        <v>13379</v>
      </c>
      <c r="B54" s="26" t="s">
        <v>13380</v>
      </c>
      <c r="C54" s="5" t="s">
        <v>16</v>
      </c>
      <c r="D54" s="9">
        <v>2.4700000000000002</v>
      </c>
      <c r="E54" s="4" t="s">
        <v>5367</v>
      </c>
      <c r="F54" s="4" t="s">
        <v>5367</v>
      </c>
      <c r="G54" s="4" t="s">
        <v>5367</v>
      </c>
      <c r="H54" s="4" t="s">
        <v>5367</v>
      </c>
    </row>
    <row r="55" spans="1:8" s="3" customFormat="1" x14ac:dyDescent="0.3">
      <c r="A55" s="6" t="s">
        <v>13381</v>
      </c>
      <c r="B55" s="26" t="s">
        <v>13382</v>
      </c>
      <c r="C55" s="5" t="s">
        <v>16</v>
      </c>
      <c r="D55" s="9">
        <v>4.5</v>
      </c>
      <c r="E55" s="4" t="s">
        <v>5367</v>
      </c>
      <c r="F55" s="4" t="s">
        <v>5367</v>
      </c>
      <c r="G55" s="4" t="s">
        <v>5367</v>
      </c>
      <c r="H55" s="4" t="s">
        <v>5367</v>
      </c>
    </row>
    <row r="56" spans="1:8" s="3" customFormat="1" x14ac:dyDescent="0.3">
      <c r="A56" s="6" t="s">
        <v>13383</v>
      </c>
      <c r="B56" s="26" t="s">
        <v>13384</v>
      </c>
      <c r="C56" s="5" t="s">
        <v>16</v>
      </c>
      <c r="D56" s="9">
        <v>0.12</v>
      </c>
      <c r="E56" s="4" t="s">
        <v>5367</v>
      </c>
      <c r="F56" s="4" t="s">
        <v>5367</v>
      </c>
      <c r="G56" s="4" t="s">
        <v>5367</v>
      </c>
      <c r="H56" s="4" t="s">
        <v>5367</v>
      </c>
    </row>
    <row r="57" spans="1:8" s="3" customFormat="1" x14ac:dyDescent="0.3">
      <c r="A57" s="6" t="s">
        <v>13385</v>
      </c>
      <c r="B57" s="26" t="s">
        <v>13386</v>
      </c>
      <c r="C57" s="5" t="s">
        <v>16</v>
      </c>
      <c r="D57" s="9">
        <v>6</v>
      </c>
      <c r="E57" s="4" t="s">
        <v>5367</v>
      </c>
      <c r="F57" s="4" t="s">
        <v>5367</v>
      </c>
      <c r="G57" s="4" t="s">
        <v>5367</v>
      </c>
      <c r="H57" s="4" t="s">
        <v>5367</v>
      </c>
    </row>
    <row r="58" spans="1:8" s="3" customFormat="1" x14ac:dyDescent="0.3">
      <c r="A58" s="6" t="s">
        <v>13387</v>
      </c>
      <c r="B58" s="26" t="s">
        <v>13388</v>
      </c>
      <c r="C58" s="5" t="s">
        <v>16</v>
      </c>
      <c r="D58" s="4" t="s">
        <v>5367</v>
      </c>
      <c r="E58" s="4" t="s">
        <v>5367</v>
      </c>
      <c r="F58" s="4" t="s">
        <v>5367</v>
      </c>
      <c r="G58" s="4" t="s">
        <v>5367</v>
      </c>
      <c r="H58" s="4" t="s">
        <v>5367</v>
      </c>
    </row>
    <row r="59" spans="1:8" s="3" customFormat="1" x14ac:dyDescent="0.3">
      <c r="A59" s="6" t="s">
        <v>13389</v>
      </c>
      <c r="B59" s="26" t="s">
        <v>13390</v>
      </c>
      <c r="C59" s="5" t="s">
        <v>16</v>
      </c>
      <c r="D59" s="4" t="s">
        <v>5367</v>
      </c>
      <c r="E59" s="4">
        <v>7.82</v>
      </c>
      <c r="F59" s="4" t="s">
        <v>5367</v>
      </c>
      <c r="G59" s="4" t="s">
        <v>5367</v>
      </c>
      <c r="H59" s="4" t="s">
        <v>5367</v>
      </c>
    </row>
    <row r="60" spans="1:8" s="3" customFormat="1" x14ac:dyDescent="0.3">
      <c r="A60" s="6" t="s">
        <v>13391</v>
      </c>
      <c r="B60" s="26" t="s">
        <v>13392</v>
      </c>
      <c r="C60" s="5" t="s">
        <v>16</v>
      </c>
      <c r="D60" s="9">
        <v>1.5</v>
      </c>
      <c r="E60" s="4" t="s">
        <v>5367</v>
      </c>
      <c r="F60" s="4" t="s">
        <v>5367</v>
      </c>
      <c r="G60" s="4" t="s">
        <v>5367</v>
      </c>
      <c r="H60" s="4" t="s">
        <v>5367</v>
      </c>
    </row>
    <row r="61" spans="1:8" s="3" customFormat="1" x14ac:dyDescent="0.3">
      <c r="A61" s="6" t="s">
        <v>13393</v>
      </c>
      <c r="B61" s="26" t="s">
        <v>13394</v>
      </c>
      <c r="C61" s="5" t="s">
        <v>16</v>
      </c>
      <c r="D61" s="4">
        <v>3.45</v>
      </c>
      <c r="E61" s="4" t="s">
        <v>5367</v>
      </c>
      <c r="F61" s="4" t="s">
        <v>5367</v>
      </c>
      <c r="G61" s="4" t="s">
        <v>5367</v>
      </c>
      <c r="H61" s="4" t="s">
        <v>5367</v>
      </c>
    </row>
    <row r="62" spans="1:8" s="3" customFormat="1" x14ac:dyDescent="0.3">
      <c r="A62" s="6" t="s">
        <v>13395</v>
      </c>
      <c r="B62" s="26" t="s">
        <v>13396</v>
      </c>
      <c r="C62" s="5" t="s">
        <v>16</v>
      </c>
      <c r="D62" s="4" t="s">
        <v>5367</v>
      </c>
      <c r="E62" s="4" t="s">
        <v>5367</v>
      </c>
      <c r="F62" s="4" t="s">
        <v>5367</v>
      </c>
      <c r="G62" s="4" t="s">
        <v>5367</v>
      </c>
      <c r="H62" s="4" t="s">
        <v>5367</v>
      </c>
    </row>
    <row r="63" spans="1:8" s="3" customFormat="1" x14ac:dyDescent="0.3">
      <c r="A63" s="6" t="s">
        <v>13397</v>
      </c>
      <c r="B63" s="26" t="s">
        <v>13398</v>
      </c>
      <c r="C63" s="5" t="s">
        <v>16</v>
      </c>
      <c r="D63" s="4" t="s">
        <v>5367</v>
      </c>
      <c r="E63" s="4">
        <v>3.04</v>
      </c>
      <c r="F63" s="9">
        <v>3.51</v>
      </c>
      <c r="G63" s="9">
        <v>3.63</v>
      </c>
      <c r="H63" s="9">
        <v>3.72</v>
      </c>
    </row>
    <row r="64" spans="1:8" s="3" customFormat="1" x14ac:dyDescent="0.3">
      <c r="A64" s="6" t="s">
        <v>13399</v>
      </c>
      <c r="B64" s="26" t="s">
        <v>13400</v>
      </c>
      <c r="C64" s="5" t="s">
        <v>16</v>
      </c>
      <c r="D64" s="4" t="s">
        <v>5367</v>
      </c>
      <c r="E64" s="4">
        <v>3.45</v>
      </c>
      <c r="F64" s="9">
        <v>3.75</v>
      </c>
      <c r="G64" s="9">
        <v>3.94</v>
      </c>
      <c r="H64" s="9">
        <v>3.94</v>
      </c>
    </row>
    <row r="65" spans="1:8" s="3" customFormat="1" x14ac:dyDescent="0.3">
      <c r="A65" s="6" t="s">
        <v>13401</v>
      </c>
      <c r="B65" s="26" t="s">
        <v>13402</v>
      </c>
      <c r="C65" s="5" t="s">
        <v>16</v>
      </c>
      <c r="D65" s="4" t="s">
        <v>5367</v>
      </c>
      <c r="E65" s="4">
        <v>3.27</v>
      </c>
      <c r="F65" s="4" t="s">
        <v>5367</v>
      </c>
      <c r="G65" s="4" t="s">
        <v>5367</v>
      </c>
      <c r="H65" s="9">
        <v>6.84</v>
      </c>
    </row>
    <row r="66" spans="1:8" s="3" customFormat="1" x14ac:dyDescent="0.3">
      <c r="A66" s="6" t="s">
        <v>13403</v>
      </c>
      <c r="B66" s="26" t="s">
        <v>13404</v>
      </c>
      <c r="C66" s="5" t="s">
        <v>16</v>
      </c>
      <c r="D66" s="9">
        <v>1.72</v>
      </c>
      <c r="E66" s="4" t="s">
        <v>5367</v>
      </c>
      <c r="F66" s="4" t="s">
        <v>5367</v>
      </c>
      <c r="G66" s="4" t="s">
        <v>5367</v>
      </c>
      <c r="H66" s="4" t="s">
        <v>5367</v>
      </c>
    </row>
    <row r="67" spans="1:8" s="3" customFormat="1" x14ac:dyDescent="0.3">
      <c r="A67" s="6" t="s">
        <v>13405</v>
      </c>
      <c r="B67" s="26" t="s">
        <v>13406</v>
      </c>
      <c r="C67" s="5" t="s">
        <v>16</v>
      </c>
      <c r="D67" s="4" t="s">
        <v>5367</v>
      </c>
      <c r="E67" s="4" t="s">
        <v>5367</v>
      </c>
      <c r="F67" s="9">
        <v>121.96</v>
      </c>
      <c r="G67" s="9">
        <v>121.96</v>
      </c>
      <c r="H67" s="9">
        <v>121.96</v>
      </c>
    </row>
    <row r="68" spans="1:8" s="3" customFormat="1" x14ac:dyDescent="0.3">
      <c r="A68" s="6" t="s">
        <v>13407</v>
      </c>
      <c r="B68" s="26" t="s">
        <v>13408</v>
      </c>
      <c r="C68" s="5" t="s">
        <v>16</v>
      </c>
      <c r="D68" s="9">
        <v>3.9</v>
      </c>
      <c r="E68" s="4" t="s">
        <v>5367</v>
      </c>
      <c r="F68" s="4" t="s">
        <v>5367</v>
      </c>
      <c r="G68" s="4" t="s">
        <v>5367</v>
      </c>
      <c r="H68" s="4" t="s">
        <v>5367</v>
      </c>
    </row>
    <row r="69" spans="1:8" s="3" customFormat="1" x14ac:dyDescent="0.3">
      <c r="A69" s="6" t="s">
        <v>13409</v>
      </c>
      <c r="B69" s="26" t="s">
        <v>13410</v>
      </c>
      <c r="C69" s="5" t="s">
        <v>16</v>
      </c>
      <c r="D69" s="4">
        <v>11.13</v>
      </c>
      <c r="E69" s="4" t="s">
        <v>5367</v>
      </c>
      <c r="F69" s="4" t="s">
        <v>5367</v>
      </c>
      <c r="G69" s="4" t="s">
        <v>5367</v>
      </c>
      <c r="H69" s="4" t="s">
        <v>5367</v>
      </c>
    </row>
    <row r="70" spans="1:8" s="3" customFormat="1" x14ac:dyDescent="0.3">
      <c r="A70" s="6" t="s">
        <v>13411</v>
      </c>
      <c r="B70" s="26" t="s">
        <v>13412</v>
      </c>
      <c r="C70" s="5" t="s">
        <v>16</v>
      </c>
      <c r="D70" s="4">
        <v>8.31</v>
      </c>
      <c r="E70" s="4" t="s">
        <v>5367</v>
      </c>
      <c r="F70" s="4" t="s">
        <v>5367</v>
      </c>
      <c r="G70" s="4" t="s">
        <v>5367</v>
      </c>
      <c r="H70" s="4" t="s">
        <v>5367</v>
      </c>
    </row>
    <row r="71" spans="1:8" s="3" customFormat="1" x14ac:dyDescent="0.3">
      <c r="A71" s="6" t="s">
        <v>13413</v>
      </c>
      <c r="B71" s="26" t="s">
        <v>13414</v>
      </c>
      <c r="C71" s="5" t="s">
        <v>16</v>
      </c>
      <c r="D71" s="9">
        <v>1.8</v>
      </c>
      <c r="E71" s="4" t="s">
        <v>5367</v>
      </c>
      <c r="F71" s="4" t="s">
        <v>5367</v>
      </c>
      <c r="G71" s="4" t="s">
        <v>5367</v>
      </c>
      <c r="H71" s="4" t="s">
        <v>5367</v>
      </c>
    </row>
    <row r="72" spans="1:8" s="3" customFormat="1" x14ac:dyDescent="0.3">
      <c r="A72" s="6" t="s">
        <v>13415</v>
      </c>
      <c r="B72" s="26" t="s">
        <v>13416</v>
      </c>
      <c r="C72" s="5" t="s">
        <v>16</v>
      </c>
      <c r="D72" s="4" t="s">
        <v>5367</v>
      </c>
      <c r="E72" s="4" t="s">
        <v>5367</v>
      </c>
      <c r="F72" s="4" t="s">
        <v>5367</v>
      </c>
      <c r="G72" s="9">
        <v>24.84</v>
      </c>
      <c r="H72" s="9">
        <v>24.84</v>
      </c>
    </row>
    <row r="73" spans="1:8" s="3" customFormat="1" x14ac:dyDescent="0.3">
      <c r="A73" s="6" t="s">
        <v>13417</v>
      </c>
      <c r="B73" s="26" t="s">
        <v>13418</v>
      </c>
      <c r="C73" s="5" t="s">
        <v>16</v>
      </c>
      <c r="D73" s="9">
        <v>0.34</v>
      </c>
      <c r="E73" s="4" t="s">
        <v>5367</v>
      </c>
      <c r="F73" s="4" t="s">
        <v>5367</v>
      </c>
      <c r="G73" s="4" t="s">
        <v>5367</v>
      </c>
      <c r="H73" s="4" t="s">
        <v>5367</v>
      </c>
    </row>
    <row r="74" spans="1:8" s="3" customFormat="1" x14ac:dyDescent="0.3">
      <c r="A74" s="6" t="s">
        <v>13419</v>
      </c>
      <c r="B74" s="26" t="s">
        <v>13420</v>
      </c>
      <c r="C74" s="5" t="s">
        <v>16</v>
      </c>
      <c r="D74" s="9">
        <v>0.34</v>
      </c>
      <c r="E74" s="4" t="s">
        <v>5367</v>
      </c>
      <c r="F74" s="4" t="s">
        <v>5367</v>
      </c>
      <c r="G74" s="4" t="s">
        <v>5367</v>
      </c>
      <c r="H74" s="4" t="s">
        <v>5367</v>
      </c>
    </row>
    <row r="75" spans="1:8" s="3" customFormat="1" x14ac:dyDescent="0.3">
      <c r="A75" s="6" t="s">
        <v>13421</v>
      </c>
      <c r="B75" s="26" t="s">
        <v>13422</v>
      </c>
      <c r="C75" s="5" t="s">
        <v>16</v>
      </c>
      <c r="D75" s="9">
        <v>0.88</v>
      </c>
      <c r="E75" s="4" t="s">
        <v>5367</v>
      </c>
      <c r="F75" s="4" t="s">
        <v>5367</v>
      </c>
      <c r="G75" s="4" t="s">
        <v>5367</v>
      </c>
      <c r="H75" s="4" t="s">
        <v>5367</v>
      </c>
    </row>
    <row r="76" spans="1:8" s="3" customFormat="1" x14ac:dyDescent="0.3">
      <c r="A76" s="6" t="s">
        <v>13423</v>
      </c>
      <c r="B76" s="26" t="s">
        <v>13424</v>
      </c>
      <c r="C76" s="5" t="s">
        <v>16</v>
      </c>
      <c r="D76" s="4" t="s">
        <v>5367</v>
      </c>
      <c r="E76" s="4">
        <v>3.02</v>
      </c>
      <c r="F76" s="4" t="s">
        <v>5367</v>
      </c>
      <c r="G76" s="9">
        <v>7.57</v>
      </c>
      <c r="H76" s="4" t="s">
        <v>5367</v>
      </c>
    </row>
    <row r="77" spans="1:8" s="3" customFormat="1" x14ac:dyDescent="0.3">
      <c r="A77" s="6" t="s">
        <v>13425</v>
      </c>
      <c r="B77" s="26" t="s">
        <v>13426</v>
      </c>
      <c r="C77" s="5" t="s">
        <v>16</v>
      </c>
      <c r="D77" s="4" t="s">
        <v>5367</v>
      </c>
      <c r="E77" s="4" t="s">
        <v>5367</v>
      </c>
      <c r="F77" s="4" t="s">
        <v>5367</v>
      </c>
      <c r="G77" s="4" t="s">
        <v>5367</v>
      </c>
      <c r="H77" s="4" t="s">
        <v>5367</v>
      </c>
    </row>
    <row r="78" spans="1:8" s="3" customFormat="1" x14ac:dyDescent="0.3">
      <c r="A78" s="6" t="s">
        <v>13427</v>
      </c>
      <c r="B78" s="26" t="s">
        <v>13428</v>
      </c>
      <c r="C78" s="5" t="s">
        <v>16</v>
      </c>
      <c r="D78" s="4" t="s">
        <v>5367</v>
      </c>
      <c r="E78" s="4" t="s">
        <v>5367</v>
      </c>
      <c r="F78" s="4" t="s">
        <v>5367</v>
      </c>
      <c r="G78" s="9">
        <v>0.3</v>
      </c>
      <c r="H78" s="4" t="s">
        <v>5367</v>
      </c>
    </row>
    <row r="79" spans="1:8" s="3" customFormat="1" x14ac:dyDescent="0.3">
      <c r="A79" s="6" t="s">
        <v>13429</v>
      </c>
      <c r="B79" s="26" t="s">
        <v>13430</v>
      </c>
      <c r="C79" s="5" t="s">
        <v>16</v>
      </c>
      <c r="D79" s="4" t="s">
        <v>5367</v>
      </c>
      <c r="E79" s="4">
        <v>4.07</v>
      </c>
      <c r="F79" s="4" t="s">
        <v>5367</v>
      </c>
      <c r="G79" s="9">
        <v>5.24</v>
      </c>
      <c r="H79" s="4" t="s">
        <v>5367</v>
      </c>
    </row>
    <row r="80" spans="1:8" s="3" customFormat="1" x14ac:dyDescent="0.3">
      <c r="A80" s="6" t="s">
        <v>13431</v>
      </c>
      <c r="B80" s="26" t="s">
        <v>13432</v>
      </c>
      <c r="C80" s="5" t="s">
        <v>16</v>
      </c>
      <c r="D80" s="4" t="s">
        <v>5367</v>
      </c>
      <c r="E80" s="4">
        <v>2.6</v>
      </c>
      <c r="F80" s="4" t="s">
        <v>5367</v>
      </c>
      <c r="G80" s="9">
        <v>7.1</v>
      </c>
      <c r="H80" s="4" t="s">
        <v>5367</v>
      </c>
    </row>
    <row r="81" spans="1:8" s="3" customFormat="1" x14ac:dyDescent="0.3">
      <c r="A81" s="6" t="s">
        <v>13433</v>
      </c>
      <c r="B81" s="26" t="s">
        <v>13434</v>
      </c>
      <c r="C81" s="5" t="s">
        <v>16</v>
      </c>
      <c r="D81" s="4" t="s">
        <v>5367</v>
      </c>
      <c r="E81" s="4" t="s">
        <v>5367</v>
      </c>
      <c r="F81" s="4" t="s">
        <v>5367</v>
      </c>
      <c r="G81" s="9">
        <v>0.08</v>
      </c>
      <c r="H81" s="9">
        <v>0.08</v>
      </c>
    </row>
    <row r="82" spans="1:8" s="3" customFormat="1" x14ac:dyDescent="0.3">
      <c r="A82" s="6" t="s">
        <v>13435</v>
      </c>
      <c r="B82" s="26" t="s">
        <v>13436</v>
      </c>
      <c r="C82" s="5" t="s">
        <v>16</v>
      </c>
      <c r="D82" s="4" t="s">
        <v>5367</v>
      </c>
      <c r="E82" s="4" t="s">
        <v>5367</v>
      </c>
      <c r="F82" s="4" t="s">
        <v>5367</v>
      </c>
      <c r="G82" s="9">
        <v>0.31</v>
      </c>
      <c r="H82" s="4" t="s">
        <v>5367</v>
      </c>
    </row>
    <row r="83" spans="1:8" s="3" customFormat="1" x14ac:dyDescent="0.3">
      <c r="A83" s="6" t="s">
        <v>13437</v>
      </c>
      <c r="B83" s="26" t="s">
        <v>13438</v>
      </c>
      <c r="C83" s="5" t="s">
        <v>16</v>
      </c>
      <c r="D83" s="4" t="s">
        <v>5367</v>
      </c>
      <c r="E83" s="4">
        <v>4.01</v>
      </c>
      <c r="F83" s="4" t="s">
        <v>5367</v>
      </c>
      <c r="G83" s="9">
        <v>5.0599999999999996</v>
      </c>
      <c r="H83" s="9">
        <v>5.0599999999999996</v>
      </c>
    </row>
    <row r="84" spans="1:8" s="3" customFormat="1" x14ac:dyDescent="0.3">
      <c r="A84" s="6" t="s">
        <v>13439</v>
      </c>
      <c r="B84" s="26" t="s">
        <v>13440</v>
      </c>
      <c r="C84" s="5" t="s">
        <v>16</v>
      </c>
      <c r="D84" s="4" t="s">
        <v>5367</v>
      </c>
      <c r="E84" s="4">
        <v>5.13</v>
      </c>
      <c r="F84" s="4" t="s">
        <v>5367</v>
      </c>
      <c r="G84" s="9">
        <v>6.03</v>
      </c>
      <c r="H84" s="9">
        <v>6.03</v>
      </c>
    </row>
    <row r="85" spans="1:8" s="3" customFormat="1" x14ac:dyDescent="0.3">
      <c r="A85" s="6" t="s">
        <v>13441</v>
      </c>
      <c r="B85" s="26" t="s">
        <v>13442</v>
      </c>
      <c r="C85" s="5" t="s">
        <v>16</v>
      </c>
      <c r="D85" s="4" t="s">
        <v>5367</v>
      </c>
      <c r="E85" s="4">
        <v>1.35</v>
      </c>
      <c r="F85" s="4" t="s">
        <v>5367</v>
      </c>
      <c r="G85" s="4" t="s">
        <v>5367</v>
      </c>
      <c r="H85" s="9">
        <v>3.14</v>
      </c>
    </row>
    <row r="86" spans="1:8" s="3" customFormat="1" x14ac:dyDescent="0.3">
      <c r="A86" s="6" t="s">
        <v>13443</v>
      </c>
      <c r="B86" s="26" t="s">
        <v>13444</v>
      </c>
      <c r="C86" s="5" t="s">
        <v>16</v>
      </c>
      <c r="D86" s="4" t="s">
        <v>5367</v>
      </c>
      <c r="E86" s="4">
        <v>40.49</v>
      </c>
      <c r="F86" s="4" t="s">
        <v>5367</v>
      </c>
      <c r="G86" s="4" t="s">
        <v>5367</v>
      </c>
      <c r="H86" s="4" t="s">
        <v>5367</v>
      </c>
    </row>
    <row r="87" spans="1:8" s="3" customFormat="1" x14ac:dyDescent="0.3">
      <c r="A87" s="6" t="s">
        <v>13445</v>
      </c>
      <c r="B87" s="26" t="s">
        <v>13446</v>
      </c>
      <c r="C87" s="5" t="s">
        <v>16</v>
      </c>
      <c r="D87" s="4" t="s">
        <v>5367</v>
      </c>
      <c r="E87" s="4">
        <v>3.18</v>
      </c>
      <c r="F87" s="4" t="s">
        <v>5367</v>
      </c>
      <c r="G87" s="4">
        <v>4.28</v>
      </c>
      <c r="H87" s="4">
        <v>4.28</v>
      </c>
    </row>
    <row r="88" spans="1:8" s="3" customFormat="1" x14ac:dyDescent="0.3">
      <c r="A88" s="6" t="s">
        <v>13447</v>
      </c>
      <c r="B88" s="26" t="s">
        <v>13448</v>
      </c>
      <c r="C88" s="5" t="s">
        <v>16</v>
      </c>
      <c r="D88" s="4" t="s">
        <v>5367</v>
      </c>
      <c r="E88" s="4">
        <v>2.09</v>
      </c>
      <c r="F88" s="4" t="s">
        <v>5367</v>
      </c>
      <c r="G88" s="4">
        <v>2.4</v>
      </c>
      <c r="H88" s="4">
        <v>2.4</v>
      </c>
    </row>
    <row r="89" spans="1:8" s="3" customFormat="1" x14ac:dyDescent="0.3">
      <c r="A89" s="6" t="s">
        <v>13449</v>
      </c>
      <c r="B89" s="26" t="s">
        <v>13450</v>
      </c>
      <c r="C89" s="5" t="s">
        <v>16</v>
      </c>
      <c r="D89" s="4" t="s">
        <v>5367</v>
      </c>
      <c r="E89" s="4">
        <v>2.09</v>
      </c>
      <c r="F89" s="4" t="s">
        <v>5367</v>
      </c>
      <c r="G89" s="4">
        <v>2.4</v>
      </c>
      <c r="H89" s="4">
        <v>2.4</v>
      </c>
    </row>
    <row r="90" spans="1:8" s="3" customFormat="1" x14ac:dyDescent="0.3">
      <c r="A90" s="6" t="s">
        <v>13451</v>
      </c>
      <c r="B90" s="26" t="s">
        <v>13452</v>
      </c>
      <c r="C90" s="5" t="s">
        <v>16</v>
      </c>
      <c r="D90" s="9">
        <v>35.520000000000003</v>
      </c>
      <c r="E90" s="4" t="s">
        <v>5367</v>
      </c>
      <c r="F90" s="4" t="s">
        <v>5367</v>
      </c>
      <c r="G90" s="4" t="s">
        <v>5367</v>
      </c>
      <c r="H90" s="4" t="s">
        <v>5367</v>
      </c>
    </row>
    <row r="91" spans="1:8" s="3" customFormat="1" x14ac:dyDescent="0.3">
      <c r="A91" s="6" t="s">
        <v>13453</v>
      </c>
      <c r="B91" s="26" t="s">
        <v>13454</v>
      </c>
      <c r="C91" s="5" t="s">
        <v>16</v>
      </c>
      <c r="D91" s="9">
        <v>2.98</v>
      </c>
      <c r="E91" s="4" t="s">
        <v>5367</v>
      </c>
      <c r="F91" s="4" t="s">
        <v>5367</v>
      </c>
      <c r="G91" s="4" t="s">
        <v>5367</v>
      </c>
      <c r="H91" s="4" t="s">
        <v>5367</v>
      </c>
    </row>
    <row r="92" spans="1:8" s="3" customFormat="1" x14ac:dyDescent="0.3">
      <c r="A92" s="6" t="s">
        <v>13455</v>
      </c>
      <c r="B92" s="26" t="s">
        <v>13456</v>
      </c>
      <c r="C92" s="5" t="s">
        <v>16</v>
      </c>
      <c r="D92" s="9">
        <v>2.25</v>
      </c>
      <c r="E92" s="4" t="s">
        <v>5367</v>
      </c>
      <c r="F92" s="4" t="s">
        <v>5367</v>
      </c>
      <c r="G92" s="4" t="s">
        <v>5367</v>
      </c>
      <c r="H92" s="4" t="s">
        <v>5367</v>
      </c>
    </row>
    <row r="93" spans="1:8" s="3" customFormat="1" x14ac:dyDescent="0.3">
      <c r="A93" s="6" t="s">
        <v>13457</v>
      </c>
      <c r="B93" s="26" t="s">
        <v>13458</v>
      </c>
      <c r="C93" s="5" t="s">
        <v>16</v>
      </c>
      <c r="D93" s="9">
        <v>8.81</v>
      </c>
      <c r="E93" s="4" t="s">
        <v>5367</v>
      </c>
      <c r="F93" s="4" t="s">
        <v>5367</v>
      </c>
      <c r="G93" s="4" t="s">
        <v>5367</v>
      </c>
      <c r="H93" s="4" t="s">
        <v>5367</v>
      </c>
    </row>
    <row r="94" spans="1:8" s="3" customFormat="1" x14ac:dyDescent="0.3">
      <c r="A94" s="6" t="s">
        <v>13459</v>
      </c>
      <c r="B94" s="26" t="s">
        <v>13460</v>
      </c>
      <c r="C94" s="5" t="s">
        <v>16</v>
      </c>
      <c r="D94" s="9">
        <v>73.55</v>
      </c>
      <c r="E94" s="4" t="s">
        <v>5367</v>
      </c>
      <c r="F94" s="4" t="s">
        <v>5367</v>
      </c>
      <c r="G94" s="4" t="s">
        <v>5367</v>
      </c>
      <c r="H94" s="4" t="s">
        <v>5367</v>
      </c>
    </row>
    <row r="95" spans="1:8" s="3" customFormat="1" x14ac:dyDescent="0.3">
      <c r="A95" s="6" t="s">
        <v>13461</v>
      </c>
      <c r="B95" s="26" t="s">
        <v>13462</v>
      </c>
      <c r="C95" s="5" t="s">
        <v>16</v>
      </c>
      <c r="D95" s="9">
        <v>12.41</v>
      </c>
      <c r="E95" s="4" t="s">
        <v>5367</v>
      </c>
      <c r="F95" s="4" t="s">
        <v>5367</v>
      </c>
      <c r="G95" s="4" t="s">
        <v>5367</v>
      </c>
      <c r="H95" s="4" t="s">
        <v>5367</v>
      </c>
    </row>
    <row r="96" spans="1:8" s="3" customFormat="1" x14ac:dyDescent="0.3">
      <c r="A96" s="6" t="s">
        <v>13463</v>
      </c>
      <c r="B96" s="26" t="s">
        <v>13464</v>
      </c>
      <c r="C96" s="5" t="s">
        <v>16</v>
      </c>
      <c r="D96" s="9">
        <v>9.5500000000000007</v>
      </c>
      <c r="E96" s="4" t="s">
        <v>5367</v>
      </c>
      <c r="F96" s="4" t="s">
        <v>5367</v>
      </c>
      <c r="G96" s="4" t="s">
        <v>5367</v>
      </c>
      <c r="H96" s="4" t="s">
        <v>5367</v>
      </c>
    </row>
    <row r="97" spans="1:8" s="3" customFormat="1" x14ac:dyDescent="0.3">
      <c r="A97" s="6" t="s">
        <v>13465</v>
      </c>
      <c r="B97" s="26" t="s">
        <v>13466</v>
      </c>
      <c r="C97" s="5" t="s">
        <v>16</v>
      </c>
      <c r="D97" s="4">
        <v>39.94</v>
      </c>
      <c r="E97" s="4" t="s">
        <v>5367</v>
      </c>
      <c r="F97" s="4" t="s">
        <v>5367</v>
      </c>
      <c r="G97" s="4" t="s">
        <v>5367</v>
      </c>
      <c r="H97" s="4" t="s">
        <v>5367</v>
      </c>
    </row>
    <row r="98" spans="1:8" s="3" customFormat="1" x14ac:dyDescent="0.3">
      <c r="A98" s="6" t="s">
        <v>13467</v>
      </c>
      <c r="B98" s="26" t="s">
        <v>13468</v>
      </c>
      <c r="C98" s="5" t="s">
        <v>16</v>
      </c>
      <c r="D98" s="4">
        <v>39.96</v>
      </c>
      <c r="E98" s="4" t="s">
        <v>5367</v>
      </c>
      <c r="F98" s="4" t="s">
        <v>5367</v>
      </c>
      <c r="G98" s="4" t="s">
        <v>5367</v>
      </c>
      <c r="H98" s="4" t="s">
        <v>5367</v>
      </c>
    </row>
    <row r="99" spans="1:8" s="3" customFormat="1" x14ac:dyDescent="0.3">
      <c r="A99" s="6" t="s">
        <v>13469</v>
      </c>
      <c r="B99" s="26" t="s">
        <v>13470</v>
      </c>
      <c r="C99" s="5" t="s">
        <v>16</v>
      </c>
      <c r="D99" s="9">
        <v>12.41</v>
      </c>
      <c r="E99" s="4" t="s">
        <v>5367</v>
      </c>
      <c r="F99" s="4" t="s">
        <v>5367</v>
      </c>
      <c r="G99" s="4" t="s">
        <v>5367</v>
      </c>
      <c r="H99" s="4" t="s">
        <v>5367</v>
      </c>
    </row>
    <row r="100" spans="1:8" s="3" customFormat="1" x14ac:dyDescent="0.3">
      <c r="A100" s="6" t="s">
        <v>13471</v>
      </c>
      <c r="B100" s="26" t="s">
        <v>13472</v>
      </c>
      <c r="C100" s="5" t="s">
        <v>16</v>
      </c>
      <c r="D100" s="4">
        <v>77.739999999999995</v>
      </c>
      <c r="E100" s="4" t="s">
        <v>5367</v>
      </c>
      <c r="F100" s="4" t="s">
        <v>5367</v>
      </c>
      <c r="G100" s="4" t="s">
        <v>5367</v>
      </c>
      <c r="H100" s="4" t="s">
        <v>5367</v>
      </c>
    </row>
    <row r="101" spans="1:8" s="3" customFormat="1" x14ac:dyDescent="0.3">
      <c r="A101" s="6" t="s">
        <v>13473</v>
      </c>
      <c r="B101" s="26" t="s">
        <v>13474</v>
      </c>
      <c r="C101" s="5" t="s">
        <v>16</v>
      </c>
      <c r="D101" s="9">
        <v>73.11</v>
      </c>
      <c r="E101" s="4" t="s">
        <v>5367</v>
      </c>
      <c r="F101" s="4" t="s">
        <v>5367</v>
      </c>
      <c r="G101" s="4" t="s">
        <v>5367</v>
      </c>
      <c r="H101" s="4" t="s">
        <v>5367</v>
      </c>
    </row>
    <row r="102" spans="1:8" s="3" customFormat="1" x14ac:dyDescent="0.3">
      <c r="A102" s="6" t="s">
        <v>13475</v>
      </c>
      <c r="B102" s="26" t="s">
        <v>13476</v>
      </c>
      <c r="C102" s="5" t="s">
        <v>16</v>
      </c>
      <c r="D102" s="9">
        <v>11</v>
      </c>
      <c r="E102" s="4" t="s">
        <v>5367</v>
      </c>
      <c r="F102" s="4" t="s">
        <v>5367</v>
      </c>
      <c r="G102" s="4" t="s">
        <v>5367</v>
      </c>
      <c r="H102" s="4" t="s">
        <v>5367</v>
      </c>
    </row>
    <row r="103" spans="1:8" s="3" customFormat="1" x14ac:dyDescent="0.3">
      <c r="A103" s="6" t="s">
        <v>13477</v>
      </c>
      <c r="B103" s="26" t="s">
        <v>13478</v>
      </c>
      <c r="C103" s="5" t="s">
        <v>16</v>
      </c>
      <c r="D103" s="9">
        <v>10.11</v>
      </c>
      <c r="E103" s="4" t="s">
        <v>5367</v>
      </c>
      <c r="F103" s="4" t="s">
        <v>5367</v>
      </c>
      <c r="G103" s="4" t="s">
        <v>5367</v>
      </c>
      <c r="H103" s="4" t="s">
        <v>5367</v>
      </c>
    </row>
    <row r="104" spans="1:8" s="3" customFormat="1" x14ac:dyDescent="0.3">
      <c r="A104" s="6" t="s">
        <v>13479</v>
      </c>
      <c r="B104" s="26" t="s">
        <v>13480</v>
      </c>
      <c r="C104" s="5" t="s">
        <v>16</v>
      </c>
      <c r="D104" s="9">
        <v>16.41</v>
      </c>
      <c r="E104" s="4" t="s">
        <v>5367</v>
      </c>
      <c r="F104" s="4" t="s">
        <v>5367</v>
      </c>
      <c r="G104" s="4" t="s">
        <v>5367</v>
      </c>
      <c r="H104" s="4" t="s">
        <v>5367</v>
      </c>
    </row>
    <row r="105" spans="1:8" s="3" customFormat="1" x14ac:dyDescent="0.3">
      <c r="A105" s="6" t="s">
        <v>13481</v>
      </c>
      <c r="B105" s="26" t="s">
        <v>13482</v>
      </c>
      <c r="C105" s="5" t="s">
        <v>16</v>
      </c>
      <c r="D105" s="9">
        <v>12.96</v>
      </c>
      <c r="E105" s="4" t="s">
        <v>5367</v>
      </c>
      <c r="F105" s="4" t="s">
        <v>5367</v>
      </c>
      <c r="G105" s="4" t="s">
        <v>5367</v>
      </c>
      <c r="H105" s="4" t="s">
        <v>5367</v>
      </c>
    </row>
    <row r="106" spans="1:8" s="3" customFormat="1" x14ac:dyDescent="0.3">
      <c r="A106" s="6" t="s">
        <v>13483</v>
      </c>
      <c r="B106" s="26" t="s">
        <v>13484</v>
      </c>
      <c r="C106" s="5" t="s">
        <v>16</v>
      </c>
      <c r="D106" s="9">
        <v>9.5500000000000007</v>
      </c>
      <c r="E106" s="4" t="s">
        <v>5367</v>
      </c>
      <c r="F106" s="4" t="s">
        <v>5367</v>
      </c>
      <c r="G106" s="4" t="s">
        <v>5367</v>
      </c>
      <c r="H106" s="4" t="s">
        <v>5367</v>
      </c>
    </row>
    <row r="107" spans="1:8" s="3" customFormat="1" x14ac:dyDescent="0.3">
      <c r="A107" s="6" t="s">
        <v>13485</v>
      </c>
      <c r="B107" s="26" t="s">
        <v>13486</v>
      </c>
      <c r="C107" s="5" t="s">
        <v>16</v>
      </c>
      <c r="D107" s="4">
        <v>32.549999999999997</v>
      </c>
      <c r="E107" s="4" t="s">
        <v>5367</v>
      </c>
      <c r="F107" s="4" t="s">
        <v>5367</v>
      </c>
      <c r="G107" s="4" t="s">
        <v>5367</v>
      </c>
      <c r="H107" s="4" t="s">
        <v>5367</v>
      </c>
    </row>
    <row r="108" spans="1:8" s="3" customFormat="1" x14ac:dyDescent="0.3">
      <c r="A108" s="6" t="s">
        <v>13487</v>
      </c>
      <c r="B108" s="26" t="s">
        <v>13488</v>
      </c>
      <c r="C108" s="5" t="s">
        <v>16</v>
      </c>
      <c r="D108" s="4">
        <v>2730</v>
      </c>
      <c r="E108" s="4" t="s">
        <v>5367</v>
      </c>
      <c r="F108" s="4" t="s">
        <v>5367</v>
      </c>
      <c r="G108" s="4" t="s">
        <v>5367</v>
      </c>
      <c r="H108" s="4" t="s">
        <v>5367</v>
      </c>
    </row>
    <row r="109" spans="1:8" s="3" customFormat="1" x14ac:dyDescent="0.3">
      <c r="A109" s="6" t="s">
        <v>13489</v>
      </c>
      <c r="B109" s="26" t="s">
        <v>13490</v>
      </c>
      <c r="C109" s="5" t="s">
        <v>16</v>
      </c>
      <c r="D109" s="4">
        <v>5350</v>
      </c>
      <c r="E109" s="4" t="s">
        <v>5367</v>
      </c>
      <c r="F109" s="4" t="s">
        <v>5367</v>
      </c>
      <c r="G109" s="4" t="s">
        <v>5367</v>
      </c>
      <c r="H109" s="4" t="s">
        <v>5367</v>
      </c>
    </row>
    <row r="110" spans="1:8" s="3" customFormat="1" x14ac:dyDescent="0.3">
      <c r="A110" s="6" t="s">
        <v>13491</v>
      </c>
      <c r="B110" s="26" t="s">
        <v>13492</v>
      </c>
      <c r="C110" s="5" t="s">
        <v>16</v>
      </c>
      <c r="D110" s="4" t="s">
        <v>5367</v>
      </c>
      <c r="E110" s="4" t="s">
        <v>5367</v>
      </c>
      <c r="F110" s="4" t="s">
        <v>5367</v>
      </c>
      <c r="G110" s="9">
        <v>12.89</v>
      </c>
      <c r="H110" s="4" t="s">
        <v>5367</v>
      </c>
    </row>
    <row r="111" spans="1:8" s="3" customFormat="1" x14ac:dyDescent="0.3">
      <c r="A111" s="6" t="s">
        <v>13493</v>
      </c>
      <c r="B111" s="26" t="s">
        <v>13494</v>
      </c>
      <c r="C111" s="5" t="s">
        <v>16</v>
      </c>
      <c r="D111" s="9">
        <v>14.58</v>
      </c>
      <c r="E111" s="4" t="s">
        <v>5367</v>
      </c>
      <c r="F111" s="4" t="s">
        <v>5367</v>
      </c>
      <c r="G111" s="4" t="s">
        <v>5367</v>
      </c>
      <c r="H111" s="4" t="s">
        <v>5367</v>
      </c>
    </row>
    <row r="112" spans="1:8" s="3" customFormat="1" x14ac:dyDescent="0.3">
      <c r="A112" s="6" t="s">
        <v>13495</v>
      </c>
      <c r="B112" s="26" t="s">
        <v>13496</v>
      </c>
      <c r="C112" s="5" t="s">
        <v>16</v>
      </c>
      <c r="D112" s="4" t="s">
        <v>5367</v>
      </c>
      <c r="E112" s="4" t="s">
        <v>5367</v>
      </c>
      <c r="F112" s="4" t="s">
        <v>5367</v>
      </c>
      <c r="G112" s="9">
        <v>16.420000000000002</v>
      </c>
      <c r="H112" s="4" t="s">
        <v>5367</v>
      </c>
    </row>
    <row r="113" spans="1:8" s="3" customFormat="1" x14ac:dyDescent="0.3">
      <c r="A113" s="6" t="s">
        <v>13497</v>
      </c>
      <c r="B113" s="26" t="s">
        <v>13498</v>
      </c>
      <c r="C113" s="5" t="s">
        <v>16</v>
      </c>
      <c r="D113" s="4" t="s">
        <v>5367</v>
      </c>
      <c r="E113" s="4" t="s">
        <v>5367</v>
      </c>
      <c r="F113" s="4" t="s">
        <v>5367</v>
      </c>
      <c r="G113" s="9">
        <v>18.260000000000002</v>
      </c>
      <c r="H113" s="4" t="s">
        <v>5367</v>
      </c>
    </row>
    <row r="114" spans="1:8" s="3" customFormat="1" x14ac:dyDescent="0.3">
      <c r="A114" s="6" t="s">
        <v>13499</v>
      </c>
      <c r="B114" s="26" t="s">
        <v>13500</v>
      </c>
      <c r="C114" s="5" t="s">
        <v>16</v>
      </c>
      <c r="D114" s="4" t="s">
        <v>5367</v>
      </c>
      <c r="E114" s="4" t="s">
        <v>5367</v>
      </c>
      <c r="F114" s="4" t="s">
        <v>5367</v>
      </c>
      <c r="G114" s="9">
        <v>20.09</v>
      </c>
      <c r="H114" s="4" t="s">
        <v>5367</v>
      </c>
    </row>
    <row r="115" spans="1:8" s="3" customFormat="1" x14ac:dyDescent="0.3">
      <c r="A115" s="6" t="s">
        <v>13501</v>
      </c>
      <c r="B115" s="26" t="s">
        <v>13502</v>
      </c>
      <c r="C115" s="5" t="s">
        <v>16</v>
      </c>
      <c r="D115" s="4" t="s">
        <v>5367</v>
      </c>
      <c r="E115" s="4" t="s">
        <v>5367</v>
      </c>
      <c r="F115" s="4" t="s">
        <v>5367</v>
      </c>
      <c r="G115" s="9">
        <v>21.86</v>
      </c>
      <c r="H115" s="4" t="s">
        <v>5367</v>
      </c>
    </row>
    <row r="116" spans="1:8" s="3" customFormat="1" x14ac:dyDescent="0.3">
      <c r="A116" s="6" t="s">
        <v>13503</v>
      </c>
      <c r="B116" s="26" t="s">
        <v>13504</v>
      </c>
      <c r="C116" s="5" t="s">
        <v>16</v>
      </c>
      <c r="D116" s="4" t="s">
        <v>5367</v>
      </c>
      <c r="E116" s="4" t="s">
        <v>5367</v>
      </c>
      <c r="F116" s="4" t="s">
        <v>5367</v>
      </c>
      <c r="G116" s="9">
        <v>23.7</v>
      </c>
      <c r="H116" s="4" t="s">
        <v>5367</v>
      </c>
    </row>
    <row r="117" spans="1:8" s="3" customFormat="1" x14ac:dyDescent="0.3">
      <c r="A117" s="6" t="s">
        <v>13505</v>
      </c>
      <c r="B117" s="26" t="s">
        <v>13506</v>
      </c>
      <c r="C117" s="5" t="s">
        <v>16</v>
      </c>
      <c r="D117" s="4" t="s">
        <v>5367</v>
      </c>
      <c r="E117" s="4" t="s">
        <v>5367</v>
      </c>
      <c r="F117" s="4" t="s">
        <v>5367</v>
      </c>
      <c r="G117" s="9">
        <v>25.54</v>
      </c>
      <c r="H117" s="4" t="s">
        <v>5367</v>
      </c>
    </row>
    <row r="118" spans="1:8" s="3" customFormat="1" x14ac:dyDescent="0.3">
      <c r="A118" s="6" t="s">
        <v>13507</v>
      </c>
      <c r="B118" s="26" t="s">
        <v>13508</v>
      </c>
      <c r="C118" s="5" t="s">
        <v>16</v>
      </c>
      <c r="D118" s="4" t="s">
        <v>5367</v>
      </c>
      <c r="E118" s="4" t="s">
        <v>5367</v>
      </c>
      <c r="F118" s="4" t="s">
        <v>5367</v>
      </c>
      <c r="G118" s="9">
        <v>27.33</v>
      </c>
      <c r="H118" s="4" t="s">
        <v>5367</v>
      </c>
    </row>
    <row r="119" spans="1:8" s="3" customFormat="1" x14ac:dyDescent="0.3">
      <c r="A119" s="6" t="s">
        <v>13509</v>
      </c>
      <c r="B119" s="26" t="s">
        <v>13510</v>
      </c>
      <c r="C119" s="5" t="s">
        <v>16</v>
      </c>
      <c r="D119" s="4" t="s">
        <v>5367</v>
      </c>
      <c r="E119" s="4" t="s">
        <v>5367</v>
      </c>
      <c r="F119" s="4" t="s">
        <v>5367</v>
      </c>
      <c r="G119" s="9">
        <v>29.14</v>
      </c>
      <c r="H119" s="4" t="s">
        <v>5367</v>
      </c>
    </row>
    <row r="120" spans="1:8" s="3" customFormat="1" x14ac:dyDescent="0.3">
      <c r="A120" s="6" t="s">
        <v>13511</v>
      </c>
      <c r="B120" s="26" t="s">
        <v>13512</v>
      </c>
      <c r="C120" s="5" t="s">
        <v>16</v>
      </c>
      <c r="D120" s="4" t="s">
        <v>5367</v>
      </c>
      <c r="E120" s="4" t="s">
        <v>5367</v>
      </c>
      <c r="F120" s="4" t="s">
        <v>5367</v>
      </c>
      <c r="G120" s="9">
        <v>31.07</v>
      </c>
      <c r="H120" s="4" t="s">
        <v>5367</v>
      </c>
    </row>
    <row r="121" spans="1:8" s="3" customFormat="1" x14ac:dyDescent="0.3">
      <c r="A121" s="6" t="s">
        <v>13513</v>
      </c>
      <c r="B121" s="26" t="s">
        <v>13514</v>
      </c>
      <c r="C121" s="5" t="s">
        <v>16</v>
      </c>
      <c r="D121" s="4" t="s">
        <v>5367</v>
      </c>
      <c r="E121" s="4" t="s">
        <v>5367</v>
      </c>
      <c r="F121" s="4" t="s">
        <v>5367</v>
      </c>
      <c r="G121" s="9">
        <v>32.76</v>
      </c>
      <c r="H121" s="4" t="s">
        <v>5367</v>
      </c>
    </row>
    <row r="122" spans="1:8" s="3" customFormat="1" x14ac:dyDescent="0.3">
      <c r="A122" s="6" t="s">
        <v>13515</v>
      </c>
      <c r="B122" s="26" t="s">
        <v>13516</v>
      </c>
      <c r="C122" s="5" t="s">
        <v>16</v>
      </c>
      <c r="D122" s="4" t="s">
        <v>5367</v>
      </c>
      <c r="E122" s="4" t="s">
        <v>5367</v>
      </c>
      <c r="F122" s="4" t="s">
        <v>5367</v>
      </c>
      <c r="G122" s="9">
        <v>34.68</v>
      </c>
      <c r="H122" s="4" t="s">
        <v>5367</v>
      </c>
    </row>
    <row r="123" spans="1:8" s="3" customFormat="1" x14ac:dyDescent="0.3">
      <c r="A123" s="6" t="s">
        <v>13517</v>
      </c>
      <c r="B123" s="26" t="s">
        <v>13518</v>
      </c>
      <c r="C123" s="5" t="s">
        <v>16</v>
      </c>
      <c r="D123" s="4" t="s">
        <v>5367</v>
      </c>
      <c r="E123" s="4" t="s">
        <v>5367</v>
      </c>
      <c r="F123" s="4" t="s">
        <v>5367</v>
      </c>
      <c r="G123" s="9">
        <v>36.51</v>
      </c>
      <c r="H123" s="4" t="s">
        <v>5367</v>
      </c>
    </row>
    <row r="124" spans="1:8" s="3" customFormat="1" x14ac:dyDescent="0.3">
      <c r="A124" s="6" t="s">
        <v>13519</v>
      </c>
      <c r="B124" s="26" t="s">
        <v>13520</v>
      </c>
      <c r="C124" s="5" t="s">
        <v>16</v>
      </c>
      <c r="D124" s="4" t="s">
        <v>5367</v>
      </c>
      <c r="E124" s="4" t="s">
        <v>5367</v>
      </c>
      <c r="F124" s="4" t="s">
        <v>5367</v>
      </c>
      <c r="G124" s="9">
        <v>38.200000000000003</v>
      </c>
      <c r="H124" s="4" t="s">
        <v>5367</v>
      </c>
    </row>
    <row r="125" spans="1:8" s="3" customFormat="1" x14ac:dyDescent="0.3">
      <c r="A125" s="6" t="s">
        <v>13521</v>
      </c>
      <c r="B125" s="26" t="s">
        <v>13522</v>
      </c>
      <c r="C125" s="5" t="s">
        <v>16</v>
      </c>
      <c r="D125" s="4" t="s">
        <v>5367</v>
      </c>
      <c r="E125" s="4" t="s">
        <v>5367</v>
      </c>
      <c r="F125" s="4" t="s">
        <v>5367</v>
      </c>
      <c r="G125" s="9">
        <v>40.049999999999997</v>
      </c>
      <c r="H125" s="4" t="s">
        <v>5367</v>
      </c>
    </row>
    <row r="126" spans="1:8" s="3" customFormat="1" x14ac:dyDescent="0.3">
      <c r="A126" s="6" t="s">
        <v>13523</v>
      </c>
      <c r="B126" s="26" t="s">
        <v>13524</v>
      </c>
      <c r="C126" s="5" t="s">
        <v>16</v>
      </c>
      <c r="D126" s="4" t="s">
        <v>5367</v>
      </c>
      <c r="E126" s="4" t="s">
        <v>5367</v>
      </c>
      <c r="F126" s="4" t="s">
        <v>5367</v>
      </c>
      <c r="G126" s="9">
        <v>41.81</v>
      </c>
      <c r="H126" s="4" t="s">
        <v>5367</v>
      </c>
    </row>
    <row r="127" spans="1:8" s="3" customFormat="1" x14ac:dyDescent="0.3">
      <c r="A127" s="6" t="s">
        <v>13525</v>
      </c>
      <c r="B127" s="26" t="s">
        <v>13526</v>
      </c>
      <c r="C127" s="5" t="s">
        <v>16</v>
      </c>
      <c r="D127" s="4" t="s">
        <v>5367</v>
      </c>
      <c r="E127" s="4" t="s">
        <v>5367</v>
      </c>
      <c r="F127" s="4" t="s">
        <v>5367</v>
      </c>
      <c r="G127" s="9">
        <v>43.66</v>
      </c>
      <c r="H127" s="4" t="s">
        <v>5367</v>
      </c>
    </row>
    <row r="128" spans="1:8" s="3" customFormat="1" x14ac:dyDescent="0.3">
      <c r="A128" s="6" t="s">
        <v>13527</v>
      </c>
      <c r="B128" s="26" t="s">
        <v>13528</v>
      </c>
      <c r="C128" s="5" t="s">
        <v>16</v>
      </c>
      <c r="D128" s="4" t="s">
        <v>5367</v>
      </c>
      <c r="E128" s="4" t="s">
        <v>5367</v>
      </c>
      <c r="F128" s="4" t="s">
        <v>5367</v>
      </c>
      <c r="G128" s="9">
        <v>45.49</v>
      </c>
      <c r="H128" s="4" t="s">
        <v>5367</v>
      </c>
    </row>
    <row r="129" spans="1:8" s="3" customFormat="1" x14ac:dyDescent="0.3">
      <c r="A129" s="6" t="s">
        <v>13529</v>
      </c>
      <c r="B129" s="26" t="s">
        <v>13530</v>
      </c>
      <c r="C129" s="5" t="s">
        <v>16</v>
      </c>
      <c r="D129" s="4" t="s">
        <v>5367</v>
      </c>
      <c r="E129" s="4" t="s">
        <v>5367</v>
      </c>
      <c r="F129" s="4" t="s">
        <v>5367</v>
      </c>
      <c r="G129" s="9">
        <v>47.62</v>
      </c>
      <c r="H129" s="4" t="s">
        <v>5367</v>
      </c>
    </row>
    <row r="130" spans="1:8" s="3" customFormat="1" x14ac:dyDescent="0.3">
      <c r="A130" s="6" t="s">
        <v>13531</v>
      </c>
      <c r="B130" s="26" t="s">
        <v>13532</v>
      </c>
      <c r="C130" s="5" t="s">
        <v>16</v>
      </c>
      <c r="D130" s="4">
        <v>52.84</v>
      </c>
      <c r="E130" s="4" t="s">
        <v>5367</v>
      </c>
      <c r="F130" s="4" t="s">
        <v>5367</v>
      </c>
      <c r="G130" s="4" t="s">
        <v>5367</v>
      </c>
      <c r="H130" s="4" t="s">
        <v>5367</v>
      </c>
    </row>
    <row r="131" spans="1:8" s="3" customFormat="1" x14ac:dyDescent="0.3">
      <c r="A131" s="6" t="s">
        <v>13533</v>
      </c>
      <c r="B131" s="26" t="s">
        <v>13534</v>
      </c>
      <c r="C131" s="5" t="s">
        <v>16</v>
      </c>
      <c r="D131" s="4">
        <v>59.93</v>
      </c>
      <c r="E131" s="4" t="s">
        <v>5367</v>
      </c>
      <c r="F131" s="4" t="s">
        <v>5367</v>
      </c>
      <c r="G131" s="4" t="s">
        <v>5367</v>
      </c>
      <c r="H131" s="4" t="s">
        <v>5367</v>
      </c>
    </row>
    <row r="132" spans="1:8" s="3" customFormat="1" x14ac:dyDescent="0.3">
      <c r="A132" s="6" t="s">
        <v>13535</v>
      </c>
      <c r="B132" s="26" t="s">
        <v>13536</v>
      </c>
      <c r="C132" s="5" t="s">
        <v>16</v>
      </c>
      <c r="D132" s="4" t="s">
        <v>5367</v>
      </c>
      <c r="E132" s="4">
        <v>56.35</v>
      </c>
      <c r="F132" s="4" t="s">
        <v>5367</v>
      </c>
      <c r="G132" s="4" t="s">
        <v>5367</v>
      </c>
      <c r="H132" s="4" t="s">
        <v>5367</v>
      </c>
    </row>
    <row r="133" spans="1:8" s="3" customFormat="1" x14ac:dyDescent="0.3">
      <c r="A133" s="6" t="s">
        <v>13537</v>
      </c>
      <c r="B133" s="26" t="s">
        <v>13538</v>
      </c>
      <c r="C133" s="5" t="s">
        <v>16</v>
      </c>
      <c r="D133" s="9">
        <v>20.16</v>
      </c>
      <c r="E133" s="4" t="s">
        <v>5367</v>
      </c>
      <c r="F133" s="4" t="s">
        <v>5367</v>
      </c>
      <c r="G133" s="4" t="s">
        <v>5367</v>
      </c>
      <c r="H133" s="4" t="s">
        <v>5367</v>
      </c>
    </row>
    <row r="134" spans="1:8" s="3" customFormat="1" x14ac:dyDescent="0.3">
      <c r="A134" s="6" t="s">
        <v>13539</v>
      </c>
      <c r="B134" s="26" t="s">
        <v>13540</v>
      </c>
      <c r="C134" s="5" t="s">
        <v>16</v>
      </c>
      <c r="D134" s="9">
        <v>82.6</v>
      </c>
      <c r="E134" s="4" t="s">
        <v>5367</v>
      </c>
      <c r="F134" s="4" t="s">
        <v>5367</v>
      </c>
      <c r="G134" s="4" t="s">
        <v>5367</v>
      </c>
      <c r="H134" s="4" t="s">
        <v>5367</v>
      </c>
    </row>
    <row r="135" spans="1:8" s="3" customFormat="1" x14ac:dyDescent="0.3">
      <c r="A135" s="6" t="s">
        <v>13541</v>
      </c>
      <c r="B135" s="26" t="s">
        <v>13542</v>
      </c>
      <c r="C135" s="5" t="s">
        <v>16</v>
      </c>
      <c r="D135" s="9">
        <v>4.22</v>
      </c>
      <c r="E135" s="4" t="s">
        <v>5367</v>
      </c>
      <c r="F135" s="4" t="s">
        <v>5367</v>
      </c>
      <c r="G135" s="4" t="s">
        <v>5367</v>
      </c>
      <c r="H135" s="4" t="s">
        <v>5367</v>
      </c>
    </row>
    <row r="136" spans="1:8" s="3" customFormat="1" x14ac:dyDescent="0.3">
      <c r="A136" s="6" t="s">
        <v>13543</v>
      </c>
      <c r="B136" s="26" t="s">
        <v>13544</v>
      </c>
      <c r="C136" s="5" t="s">
        <v>16</v>
      </c>
      <c r="D136" s="4" t="s">
        <v>5367</v>
      </c>
      <c r="E136" s="4" t="s">
        <v>5367</v>
      </c>
      <c r="F136" s="4">
        <v>4.26</v>
      </c>
      <c r="G136" s="4" t="s">
        <v>5367</v>
      </c>
      <c r="H136" s="4" t="s">
        <v>5367</v>
      </c>
    </row>
    <row r="137" spans="1:8" s="3" customFormat="1" x14ac:dyDescent="0.3">
      <c r="A137" s="6" t="s">
        <v>13545</v>
      </c>
      <c r="B137" s="26" t="s">
        <v>13546</v>
      </c>
      <c r="C137" s="5" t="s">
        <v>16</v>
      </c>
      <c r="D137" s="9">
        <v>6.03</v>
      </c>
      <c r="E137" s="4" t="s">
        <v>5367</v>
      </c>
      <c r="F137" s="4" t="s">
        <v>5367</v>
      </c>
      <c r="G137" s="4" t="s">
        <v>5367</v>
      </c>
      <c r="H137" s="4" t="s">
        <v>5367</v>
      </c>
    </row>
    <row r="138" spans="1:8" s="3" customFormat="1" x14ac:dyDescent="0.3">
      <c r="A138" s="6" t="s">
        <v>13547</v>
      </c>
      <c r="B138" s="26" t="s">
        <v>13548</v>
      </c>
      <c r="C138" s="5" t="s">
        <v>16</v>
      </c>
      <c r="D138" s="9">
        <v>0.41</v>
      </c>
      <c r="E138" s="4" t="s">
        <v>5367</v>
      </c>
      <c r="F138" s="4" t="s">
        <v>5367</v>
      </c>
      <c r="G138" s="4" t="s">
        <v>5367</v>
      </c>
      <c r="H138" s="4" t="s">
        <v>5367</v>
      </c>
    </row>
    <row r="139" spans="1:8" s="3" customFormat="1" x14ac:dyDescent="0.3">
      <c r="A139" s="6" t="s">
        <v>13549</v>
      </c>
      <c r="B139" s="26" t="s">
        <v>13550</v>
      </c>
      <c r="C139" s="5" t="s">
        <v>16</v>
      </c>
      <c r="D139" s="4">
        <v>4.29</v>
      </c>
      <c r="E139" s="4" t="s">
        <v>5367</v>
      </c>
      <c r="F139" s="4" t="s">
        <v>5367</v>
      </c>
      <c r="G139" s="4" t="s">
        <v>5367</v>
      </c>
      <c r="H139" s="4" t="s">
        <v>5367</v>
      </c>
    </row>
    <row r="140" spans="1:8" s="3" customFormat="1" x14ac:dyDescent="0.3">
      <c r="A140" s="6" t="s">
        <v>13551</v>
      </c>
      <c r="B140" s="26" t="s">
        <v>13552</v>
      </c>
      <c r="C140" s="5" t="s">
        <v>16</v>
      </c>
      <c r="D140" s="4">
        <v>2.08</v>
      </c>
      <c r="E140" s="4" t="s">
        <v>5367</v>
      </c>
      <c r="F140" s="4" t="s">
        <v>5367</v>
      </c>
      <c r="G140" s="4" t="s">
        <v>5367</v>
      </c>
      <c r="H140" s="4" t="s">
        <v>5367</v>
      </c>
    </row>
    <row r="141" spans="1:8" s="3" customFormat="1" x14ac:dyDescent="0.3">
      <c r="A141" s="6" t="s">
        <v>13553</v>
      </c>
      <c r="B141" s="26" t="s">
        <v>13554</v>
      </c>
      <c r="C141" s="5" t="s">
        <v>16</v>
      </c>
      <c r="D141" s="4" t="s">
        <v>5367</v>
      </c>
      <c r="E141" s="4" t="s">
        <v>5367</v>
      </c>
      <c r="F141" s="4">
        <v>1.99</v>
      </c>
      <c r="G141" s="9">
        <v>1.99</v>
      </c>
      <c r="H141" s="9">
        <v>1.99</v>
      </c>
    </row>
    <row r="142" spans="1:8" s="3" customFormat="1" x14ac:dyDescent="0.3">
      <c r="A142" s="6" t="s">
        <v>13555</v>
      </c>
      <c r="B142" s="26" t="s">
        <v>13556</v>
      </c>
      <c r="C142" s="5" t="s">
        <v>16</v>
      </c>
      <c r="D142" s="4" t="s">
        <v>5367</v>
      </c>
      <c r="E142" s="4" t="s">
        <v>5367</v>
      </c>
      <c r="F142" s="4">
        <v>20.440000000000001</v>
      </c>
      <c r="G142" s="4" t="s">
        <v>5367</v>
      </c>
      <c r="H142" s="4">
        <v>21.47</v>
      </c>
    </row>
    <row r="143" spans="1:8" s="3" customFormat="1" x14ac:dyDescent="0.3">
      <c r="A143" s="6" t="s">
        <v>13557</v>
      </c>
      <c r="B143" s="26" t="s">
        <v>13558</v>
      </c>
      <c r="C143" s="5" t="s">
        <v>16</v>
      </c>
      <c r="D143" s="9">
        <v>2.74</v>
      </c>
      <c r="E143" s="4" t="s">
        <v>5367</v>
      </c>
      <c r="F143" s="4" t="s">
        <v>5367</v>
      </c>
      <c r="G143" s="4" t="s">
        <v>5367</v>
      </c>
      <c r="H143" s="4" t="s">
        <v>5367</v>
      </c>
    </row>
    <row r="144" spans="1:8" s="3" customFormat="1" x14ac:dyDescent="0.3">
      <c r="A144" s="6" t="s">
        <v>13559</v>
      </c>
      <c r="B144" s="26" t="s">
        <v>13560</v>
      </c>
      <c r="C144" s="5" t="s">
        <v>16</v>
      </c>
      <c r="D144" s="9">
        <v>2.2599999999999998</v>
      </c>
      <c r="E144" s="4" t="s">
        <v>5367</v>
      </c>
      <c r="F144" s="4" t="s">
        <v>5367</v>
      </c>
      <c r="G144" s="4" t="s">
        <v>5367</v>
      </c>
      <c r="H144" s="4" t="s">
        <v>5367</v>
      </c>
    </row>
    <row r="145" spans="1:8" s="3" customFormat="1" x14ac:dyDescent="0.3">
      <c r="A145" s="6" t="s">
        <v>13561</v>
      </c>
      <c r="B145" s="26" t="s">
        <v>13562</v>
      </c>
      <c r="C145" s="5" t="s">
        <v>16</v>
      </c>
      <c r="D145" s="4" t="s">
        <v>5367</v>
      </c>
      <c r="E145" s="4" t="s">
        <v>5367</v>
      </c>
      <c r="F145" s="4">
        <v>124.7</v>
      </c>
      <c r="G145" s="9">
        <v>124.7</v>
      </c>
      <c r="H145" s="4"/>
    </row>
    <row r="146" spans="1:8" s="3" customFormat="1" x14ac:dyDescent="0.3">
      <c r="A146" s="6" t="s">
        <v>13563</v>
      </c>
      <c r="B146" s="26" t="s">
        <v>13564</v>
      </c>
      <c r="C146" s="5" t="s">
        <v>16</v>
      </c>
      <c r="D146" s="4" t="s">
        <v>5367</v>
      </c>
      <c r="E146" s="4" t="s">
        <v>5367</v>
      </c>
      <c r="F146" s="4" t="s">
        <v>5367</v>
      </c>
      <c r="G146" s="9">
        <v>8.98</v>
      </c>
      <c r="H146" s="4" t="s">
        <v>5367</v>
      </c>
    </row>
    <row r="147" spans="1:8" s="3" customFormat="1" x14ac:dyDescent="0.3">
      <c r="A147" s="6" t="s">
        <v>13565</v>
      </c>
      <c r="B147" s="26" t="s">
        <v>13566</v>
      </c>
      <c r="C147" s="5" t="s">
        <v>16</v>
      </c>
      <c r="D147" s="9">
        <v>26.98</v>
      </c>
      <c r="E147" s="4" t="s">
        <v>5367</v>
      </c>
      <c r="F147" s="4" t="s">
        <v>5367</v>
      </c>
      <c r="G147" s="4" t="s">
        <v>5367</v>
      </c>
      <c r="H147" s="4" t="s">
        <v>5367</v>
      </c>
    </row>
    <row r="148" spans="1:8" s="3" customFormat="1" x14ac:dyDescent="0.3">
      <c r="A148" s="6" t="s">
        <v>13567</v>
      </c>
      <c r="B148" s="26" t="s">
        <v>13568</v>
      </c>
      <c r="C148" s="5" t="s">
        <v>16</v>
      </c>
      <c r="D148" s="4">
        <v>3.65</v>
      </c>
      <c r="E148" s="4" t="s">
        <v>5367</v>
      </c>
      <c r="F148" s="4" t="s">
        <v>5367</v>
      </c>
      <c r="G148" s="4" t="s">
        <v>5367</v>
      </c>
      <c r="H148" s="4" t="s">
        <v>5367</v>
      </c>
    </row>
    <row r="149" spans="1:8" s="3" customFormat="1" x14ac:dyDescent="0.3">
      <c r="A149" s="6" t="s">
        <v>13569</v>
      </c>
      <c r="B149" s="26" t="s">
        <v>13570</v>
      </c>
      <c r="C149" s="5" t="s">
        <v>16</v>
      </c>
      <c r="D149" s="9">
        <v>0.2</v>
      </c>
      <c r="E149" s="4" t="s">
        <v>5367</v>
      </c>
      <c r="F149" s="4" t="s">
        <v>5367</v>
      </c>
      <c r="G149" s="4" t="s">
        <v>5367</v>
      </c>
      <c r="H149" s="4" t="s">
        <v>5367</v>
      </c>
    </row>
    <row r="150" spans="1:8" s="3" customFormat="1" x14ac:dyDescent="0.3">
      <c r="A150" s="6" t="s">
        <v>13571</v>
      </c>
      <c r="B150" s="26" t="s">
        <v>13572</v>
      </c>
      <c r="C150" s="5" t="s">
        <v>16</v>
      </c>
      <c r="D150" s="9">
        <v>1.96</v>
      </c>
      <c r="E150" s="4" t="s">
        <v>5367</v>
      </c>
      <c r="F150" s="4" t="s">
        <v>5367</v>
      </c>
      <c r="G150" s="4" t="s">
        <v>5367</v>
      </c>
      <c r="H150" s="4" t="s">
        <v>5367</v>
      </c>
    </row>
    <row r="151" spans="1:8" s="3" customFormat="1" x14ac:dyDescent="0.3">
      <c r="A151" s="6" t="s">
        <v>13573</v>
      </c>
      <c r="B151" s="26" t="s">
        <v>13574</v>
      </c>
      <c r="C151" s="5" t="s">
        <v>16</v>
      </c>
      <c r="D151" s="9">
        <v>25.95</v>
      </c>
      <c r="E151" s="4" t="s">
        <v>5367</v>
      </c>
      <c r="F151" s="4" t="s">
        <v>5367</v>
      </c>
      <c r="G151" s="4" t="s">
        <v>5367</v>
      </c>
      <c r="H151" s="4" t="s">
        <v>5367</v>
      </c>
    </row>
    <row r="152" spans="1:8" s="3" customFormat="1" x14ac:dyDescent="0.3">
      <c r="A152" s="6" t="s">
        <v>13575</v>
      </c>
      <c r="B152" s="26" t="s">
        <v>13576</v>
      </c>
      <c r="C152" s="5" t="s">
        <v>16</v>
      </c>
      <c r="D152" s="9">
        <v>35.159999999999997</v>
      </c>
      <c r="E152" s="4" t="s">
        <v>5367</v>
      </c>
      <c r="F152" s="4" t="s">
        <v>5367</v>
      </c>
      <c r="G152" s="4" t="s">
        <v>5367</v>
      </c>
      <c r="H152" s="4" t="s">
        <v>5367</v>
      </c>
    </row>
    <row r="153" spans="1:8" s="3" customFormat="1" x14ac:dyDescent="0.3">
      <c r="A153" s="6" t="s">
        <v>13577</v>
      </c>
      <c r="B153" s="26" t="s">
        <v>13578</v>
      </c>
      <c r="C153" s="5" t="s">
        <v>16</v>
      </c>
      <c r="D153" s="9">
        <v>35.86</v>
      </c>
      <c r="E153" s="4" t="s">
        <v>5367</v>
      </c>
      <c r="F153" s="4" t="s">
        <v>5367</v>
      </c>
      <c r="G153" s="4" t="s">
        <v>5367</v>
      </c>
      <c r="H153" s="4" t="s">
        <v>5367</v>
      </c>
    </row>
    <row r="154" spans="1:8" s="3" customFormat="1" x14ac:dyDescent="0.3">
      <c r="A154" s="6" t="s">
        <v>13579</v>
      </c>
      <c r="B154" s="26" t="s">
        <v>13580</v>
      </c>
      <c r="C154" s="5" t="s">
        <v>16</v>
      </c>
      <c r="D154" s="9">
        <v>40.15</v>
      </c>
      <c r="E154" s="4" t="s">
        <v>5367</v>
      </c>
      <c r="F154" s="4" t="s">
        <v>5367</v>
      </c>
      <c r="G154" s="4" t="s">
        <v>5367</v>
      </c>
      <c r="H154" s="4" t="s">
        <v>5367</v>
      </c>
    </row>
    <row r="155" spans="1:8" s="3" customFormat="1" x14ac:dyDescent="0.3">
      <c r="A155" s="6" t="s">
        <v>13581</v>
      </c>
      <c r="B155" s="26" t="s">
        <v>13582</v>
      </c>
      <c r="C155" s="5" t="s">
        <v>16</v>
      </c>
      <c r="D155" s="9">
        <v>40.86</v>
      </c>
      <c r="E155" s="4" t="s">
        <v>5367</v>
      </c>
      <c r="F155" s="4" t="s">
        <v>5367</v>
      </c>
      <c r="G155" s="4" t="s">
        <v>5367</v>
      </c>
      <c r="H155" s="4" t="s">
        <v>5367</v>
      </c>
    </row>
    <row r="156" spans="1:8" s="3" customFormat="1" x14ac:dyDescent="0.3">
      <c r="A156" s="6" t="s">
        <v>13583</v>
      </c>
      <c r="B156" s="26" t="s">
        <v>13584</v>
      </c>
      <c r="C156" s="5" t="s">
        <v>16</v>
      </c>
      <c r="D156" s="4" t="s">
        <v>5367</v>
      </c>
      <c r="E156" s="4" t="s">
        <v>5367</v>
      </c>
      <c r="F156" s="4" t="s">
        <v>5367</v>
      </c>
      <c r="G156" s="4">
        <v>8.2100000000000009</v>
      </c>
      <c r="H156" s="4">
        <v>8.2100000000000009</v>
      </c>
    </row>
    <row r="157" spans="1:8" s="3" customFormat="1" x14ac:dyDescent="0.3">
      <c r="A157" s="6" t="s">
        <v>13585</v>
      </c>
      <c r="B157" s="26" t="s">
        <v>13586</v>
      </c>
      <c r="C157" s="5" t="s">
        <v>16</v>
      </c>
      <c r="D157" s="9">
        <v>0.61</v>
      </c>
      <c r="E157" s="4" t="s">
        <v>5367</v>
      </c>
      <c r="F157" s="4" t="s">
        <v>5367</v>
      </c>
      <c r="G157" s="4" t="s">
        <v>5367</v>
      </c>
      <c r="H157" s="4" t="s">
        <v>5367</v>
      </c>
    </row>
    <row r="158" spans="1:8" s="3" customFormat="1" x14ac:dyDescent="0.3">
      <c r="A158" s="6" t="s">
        <v>13587</v>
      </c>
      <c r="B158" s="26" t="s">
        <v>13588</v>
      </c>
      <c r="C158" s="5" t="s">
        <v>16</v>
      </c>
      <c r="D158" s="4">
        <v>1.05</v>
      </c>
      <c r="E158" s="4" t="s">
        <v>5367</v>
      </c>
      <c r="F158" s="4" t="s">
        <v>5367</v>
      </c>
      <c r="G158" s="4" t="s">
        <v>5367</v>
      </c>
      <c r="H158" s="4" t="s">
        <v>5367</v>
      </c>
    </row>
    <row r="159" spans="1:8" s="3" customFormat="1" x14ac:dyDescent="0.3">
      <c r="A159" s="6" t="s">
        <v>13589</v>
      </c>
      <c r="B159" s="26" t="s">
        <v>13590</v>
      </c>
      <c r="C159" s="5" t="s">
        <v>16</v>
      </c>
      <c r="D159" s="9">
        <v>0.22</v>
      </c>
      <c r="E159" s="4" t="s">
        <v>5367</v>
      </c>
      <c r="F159" s="4" t="s">
        <v>5367</v>
      </c>
      <c r="G159" s="4" t="s">
        <v>5367</v>
      </c>
      <c r="H159" s="4" t="s">
        <v>5367</v>
      </c>
    </row>
    <row r="160" spans="1:8" s="3" customFormat="1" x14ac:dyDescent="0.3">
      <c r="A160" s="6" t="s">
        <v>13591</v>
      </c>
      <c r="B160" s="26" t="s">
        <v>13592</v>
      </c>
      <c r="C160" s="5" t="s">
        <v>16</v>
      </c>
      <c r="D160" s="4">
        <v>22.97</v>
      </c>
      <c r="E160" s="4" t="s">
        <v>5367</v>
      </c>
      <c r="F160" s="4" t="s">
        <v>5367</v>
      </c>
      <c r="G160" s="4" t="s">
        <v>5367</v>
      </c>
      <c r="H160" s="4" t="s">
        <v>5367</v>
      </c>
    </row>
    <row r="161" spans="1:8" s="3" customFormat="1" x14ac:dyDescent="0.3">
      <c r="A161" s="6" t="s">
        <v>13593</v>
      </c>
      <c r="B161" s="26" t="s">
        <v>13594</v>
      </c>
      <c r="C161" s="5" t="s">
        <v>16</v>
      </c>
      <c r="D161" s="4">
        <v>371.19</v>
      </c>
      <c r="E161" s="4" t="s">
        <v>5367</v>
      </c>
      <c r="F161" s="4" t="s">
        <v>5367</v>
      </c>
      <c r="G161" s="4" t="s">
        <v>5367</v>
      </c>
      <c r="H161" s="4" t="s">
        <v>5367</v>
      </c>
    </row>
    <row r="162" spans="1:8" s="3" customFormat="1" x14ac:dyDescent="0.3">
      <c r="A162" s="6" t="s">
        <v>13595</v>
      </c>
      <c r="B162" s="26" t="s">
        <v>13596</v>
      </c>
      <c r="C162" s="5" t="s">
        <v>16</v>
      </c>
      <c r="D162" s="9">
        <v>97.4</v>
      </c>
      <c r="E162" s="4" t="s">
        <v>5367</v>
      </c>
      <c r="F162" s="4" t="s">
        <v>5367</v>
      </c>
      <c r="G162" s="4" t="s">
        <v>5367</v>
      </c>
      <c r="H162" s="4" t="s">
        <v>5367</v>
      </c>
    </row>
    <row r="163" spans="1:8" s="3" customFormat="1" x14ac:dyDescent="0.3">
      <c r="A163" s="6" t="s">
        <v>13597</v>
      </c>
      <c r="B163" s="26" t="s">
        <v>13598</v>
      </c>
      <c r="C163" s="5" t="s">
        <v>16</v>
      </c>
      <c r="D163" s="9">
        <v>97.4</v>
      </c>
      <c r="E163" s="4" t="s">
        <v>5367</v>
      </c>
      <c r="F163" s="4" t="s">
        <v>5367</v>
      </c>
      <c r="G163" s="4" t="s">
        <v>5367</v>
      </c>
      <c r="H163" s="4" t="s">
        <v>5367</v>
      </c>
    </row>
    <row r="164" spans="1:8" s="3" customFormat="1" x14ac:dyDescent="0.3">
      <c r="A164" s="6" t="s">
        <v>13599</v>
      </c>
      <c r="B164" s="26" t="s">
        <v>13600</v>
      </c>
      <c r="C164" s="5" t="s">
        <v>16</v>
      </c>
      <c r="D164" s="9">
        <v>134.91999999999999</v>
      </c>
      <c r="E164" s="4" t="s">
        <v>5367</v>
      </c>
      <c r="F164" s="4" t="s">
        <v>5367</v>
      </c>
      <c r="G164" s="4" t="s">
        <v>5367</v>
      </c>
      <c r="H164" s="4" t="s">
        <v>5367</v>
      </c>
    </row>
    <row r="165" spans="1:8" s="3" customFormat="1" x14ac:dyDescent="0.3">
      <c r="A165" s="6" t="s">
        <v>13601</v>
      </c>
      <c r="B165" s="26" t="s">
        <v>13602</v>
      </c>
      <c r="C165" s="5" t="s">
        <v>16</v>
      </c>
      <c r="D165" s="4">
        <v>133.62</v>
      </c>
      <c r="E165" s="4" t="s">
        <v>5367</v>
      </c>
      <c r="F165" s="4" t="s">
        <v>5367</v>
      </c>
      <c r="G165" s="4" t="s">
        <v>5367</v>
      </c>
      <c r="H165" s="4" t="s">
        <v>5367</v>
      </c>
    </row>
    <row r="166" spans="1:8" s="3" customFormat="1" x14ac:dyDescent="0.3">
      <c r="A166" s="6" t="s">
        <v>13603</v>
      </c>
      <c r="B166" s="26" t="s">
        <v>13604</v>
      </c>
      <c r="C166" s="5" t="s">
        <v>16</v>
      </c>
      <c r="D166" s="4">
        <v>161.96</v>
      </c>
      <c r="E166" s="4" t="s">
        <v>5367</v>
      </c>
      <c r="F166" s="4" t="s">
        <v>5367</v>
      </c>
      <c r="G166" s="4" t="s">
        <v>5367</v>
      </c>
      <c r="H166" s="4" t="s">
        <v>5367</v>
      </c>
    </row>
    <row r="167" spans="1:8" s="3" customFormat="1" x14ac:dyDescent="0.3">
      <c r="A167" s="6" t="s">
        <v>13605</v>
      </c>
      <c r="B167" s="26" t="s">
        <v>13606</v>
      </c>
      <c r="C167" s="5" t="s">
        <v>16</v>
      </c>
      <c r="D167" s="4">
        <v>10.93</v>
      </c>
      <c r="E167" s="4" t="s">
        <v>5367</v>
      </c>
      <c r="F167" s="4" t="s">
        <v>5367</v>
      </c>
      <c r="G167" s="4" t="s">
        <v>5367</v>
      </c>
      <c r="H167" s="4" t="s">
        <v>5367</v>
      </c>
    </row>
    <row r="168" spans="1:8" s="3" customFormat="1" x14ac:dyDescent="0.3">
      <c r="A168" s="6" t="s">
        <v>13607</v>
      </c>
      <c r="B168" s="26" t="s">
        <v>13608</v>
      </c>
      <c r="C168" s="5" t="s">
        <v>16</v>
      </c>
      <c r="D168" s="4">
        <v>33.159999999999997</v>
      </c>
      <c r="E168" s="4" t="s">
        <v>5367</v>
      </c>
      <c r="F168" s="4" t="s">
        <v>5367</v>
      </c>
      <c r="G168" s="4" t="s">
        <v>5367</v>
      </c>
      <c r="H168" s="4" t="s">
        <v>5367</v>
      </c>
    </row>
    <row r="169" spans="1:8" s="3" customFormat="1" x14ac:dyDescent="0.3">
      <c r="A169" s="6" t="s">
        <v>13609</v>
      </c>
      <c r="B169" s="26" t="s">
        <v>13610</v>
      </c>
      <c r="C169" s="5" t="s">
        <v>16</v>
      </c>
      <c r="D169" s="4" t="s">
        <v>5367</v>
      </c>
      <c r="E169" s="4" t="s">
        <v>5367</v>
      </c>
      <c r="F169" s="9">
        <v>18.38</v>
      </c>
      <c r="G169" s="4" t="s">
        <v>5367</v>
      </c>
      <c r="H169" s="4" t="s">
        <v>5367</v>
      </c>
    </row>
    <row r="170" spans="1:8" s="3" customFormat="1" x14ac:dyDescent="0.3">
      <c r="A170" s="6" t="s">
        <v>13611</v>
      </c>
      <c r="B170" s="26" t="s">
        <v>13612</v>
      </c>
      <c r="C170" s="5" t="s">
        <v>16</v>
      </c>
      <c r="D170" s="4" t="s">
        <v>5367</v>
      </c>
      <c r="E170" s="4" t="s">
        <v>5367</v>
      </c>
      <c r="F170" s="9">
        <v>17.73</v>
      </c>
      <c r="G170" s="4">
        <v>17.239999999999998</v>
      </c>
      <c r="H170" s="9">
        <v>17.239999999999998</v>
      </c>
    </row>
    <row r="171" spans="1:8" s="3" customFormat="1" x14ac:dyDescent="0.3">
      <c r="A171" s="6" t="s">
        <v>13613</v>
      </c>
      <c r="B171" s="26" t="s">
        <v>13614</v>
      </c>
      <c r="C171" s="5" t="s">
        <v>16</v>
      </c>
      <c r="D171" s="4" t="s">
        <v>5367</v>
      </c>
      <c r="E171" s="4" t="s">
        <v>5367</v>
      </c>
      <c r="F171" s="9">
        <v>13.17</v>
      </c>
      <c r="G171" s="9">
        <v>12.84</v>
      </c>
      <c r="H171" s="9">
        <v>12.84</v>
      </c>
    </row>
    <row r="172" spans="1:8" s="3" customFormat="1" x14ac:dyDescent="0.3">
      <c r="A172" s="6" t="s">
        <v>13615</v>
      </c>
      <c r="B172" s="26" t="s">
        <v>13616</v>
      </c>
      <c r="C172" s="5" t="s">
        <v>16</v>
      </c>
      <c r="D172" s="4" t="s">
        <v>5367</v>
      </c>
      <c r="E172" s="4" t="s">
        <v>5367</v>
      </c>
      <c r="F172" s="4">
        <v>27.19</v>
      </c>
      <c r="G172" s="4">
        <v>26.42</v>
      </c>
      <c r="H172" s="4">
        <v>26.42</v>
      </c>
    </row>
    <row r="173" spans="1:8" s="3" customFormat="1" x14ac:dyDescent="0.3">
      <c r="A173" s="6" t="s">
        <v>13617</v>
      </c>
      <c r="B173" s="26" t="s">
        <v>13618</v>
      </c>
      <c r="C173" s="5" t="s">
        <v>16</v>
      </c>
      <c r="D173" s="4" t="s">
        <v>5367</v>
      </c>
      <c r="E173" s="4" t="s">
        <v>5367</v>
      </c>
      <c r="F173" s="9">
        <v>2.44</v>
      </c>
      <c r="G173" s="9">
        <v>2.33</v>
      </c>
      <c r="H173" s="9">
        <v>2.33</v>
      </c>
    </row>
    <row r="174" spans="1:8" s="3" customFormat="1" x14ac:dyDescent="0.3">
      <c r="A174" s="6" t="s">
        <v>13619</v>
      </c>
      <c r="B174" s="26" t="s">
        <v>13620</v>
      </c>
      <c r="C174" s="5" t="s">
        <v>16</v>
      </c>
      <c r="D174" s="4" t="s">
        <v>5367</v>
      </c>
      <c r="E174" s="4" t="s">
        <v>5367</v>
      </c>
      <c r="F174" s="9">
        <v>3.32</v>
      </c>
      <c r="G174" s="9">
        <v>3.32</v>
      </c>
      <c r="H174" s="9">
        <v>3.32</v>
      </c>
    </row>
    <row r="175" spans="1:8" s="3" customFormat="1" x14ac:dyDescent="0.3">
      <c r="A175" s="6" t="s">
        <v>13621</v>
      </c>
      <c r="B175" s="26" t="s">
        <v>13622</v>
      </c>
      <c r="C175" s="5" t="s">
        <v>16</v>
      </c>
      <c r="D175" s="4" t="s">
        <v>5367</v>
      </c>
      <c r="E175" s="4" t="s">
        <v>5367</v>
      </c>
      <c r="F175" s="4">
        <v>10.07</v>
      </c>
      <c r="G175" s="4" t="s">
        <v>5367</v>
      </c>
      <c r="H175" s="4" t="s">
        <v>5367</v>
      </c>
    </row>
    <row r="176" spans="1:8" s="3" customFormat="1" x14ac:dyDescent="0.3">
      <c r="A176" s="6" t="s">
        <v>13623</v>
      </c>
      <c r="B176" s="26" t="s">
        <v>13624</v>
      </c>
      <c r="C176" s="5" t="s">
        <v>16</v>
      </c>
      <c r="D176" s="9">
        <v>9.9700000000000006</v>
      </c>
      <c r="E176" s="4" t="s">
        <v>5367</v>
      </c>
      <c r="F176" s="4" t="s">
        <v>5367</v>
      </c>
      <c r="G176" s="4" t="s">
        <v>5367</v>
      </c>
      <c r="H176" s="4" t="s">
        <v>5367</v>
      </c>
    </row>
    <row r="177" spans="1:8" s="3" customFormat="1" x14ac:dyDescent="0.3">
      <c r="A177" s="6" t="s">
        <v>13625</v>
      </c>
      <c r="B177" s="26" t="s">
        <v>13626</v>
      </c>
      <c r="C177" s="5" t="s">
        <v>16</v>
      </c>
      <c r="D177" s="9">
        <v>9.34</v>
      </c>
      <c r="E177" s="4" t="s">
        <v>5367</v>
      </c>
      <c r="F177" s="4" t="s">
        <v>5367</v>
      </c>
      <c r="G177" s="4" t="s">
        <v>5367</v>
      </c>
      <c r="H177" s="4" t="s">
        <v>5367</v>
      </c>
    </row>
    <row r="178" spans="1:8" s="3" customFormat="1" x14ac:dyDescent="0.3">
      <c r="A178" s="6" t="s">
        <v>13627</v>
      </c>
      <c r="B178" s="26" t="s">
        <v>13628</v>
      </c>
      <c r="C178" s="5" t="s">
        <v>16</v>
      </c>
      <c r="D178" s="9">
        <v>9.34</v>
      </c>
      <c r="E178" s="4" t="s">
        <v>5367</v>
      </c>
      <c r="F178" s="4" t="s">
        <v>5367</v>
      </c>
      <c r="G178" s="4" t="s">
        <v>5367</v>
      </c>
      <c r="H178" s="4" t="s">
        <v>5367</v>
      </c>
    </row>
    <row r="179" spans="1:8" s="3" customFormat="1" x14ac:dyDescent="0.3">
      <c r="A179" s="6" t="s">
        <v>13629</v>
      </c>
      <c r="B179" s="26" t="s">
        <v>13630</v>
      </c>
      <c r="C179" s="5" t="s">
        <v>16</v>
      </c>
      <c r="D179" s="9">
        <v>26.03</v>
      </c>
      <c r="E179" s="4" t="s">
        <v>5367</v>
      </c>
      <c r="F179" s="4" t="s">
        <v>5367</v>
      </c>
      <c r="G179" s="4" t="s">
        <v>5367</v>
      </c>
      <c r="H179" s="4" t="s">
        <v>5367</v>
      </c>
    </row>
    <row r="180" spans="1:8" s="3" customFormat="1" x14ac:dyDescent="0.3">
      <c r="A180" s="6" t="s">
        <v>13631</v>
      </c>
      <c r="B180" s="26" t="s">
        <v>13632</v>
      </c>
      <c r="C180" s="5" t="s">
        <v>16</v>
      </c>
      <c r="D180" s="4">
        <v>26.03</v>
      </c>
      <c r="E180" s="4" t="s">
        <v>5367</v>
      </c>
      <c r="F180" s="4" t="s">
        <v>5367</v>
      </c>
      <c r="G180" s="4" t="s">
        <v>5367</v>
      </c>
      <c r="H180" s="4" t="s">
        <v>5367</v>
      </c>
    </row>
    <row r="181" spans="1:8" s="3" customFormat="1" x14ac:dyDescent="0.3">
      <c r="A181" s="6" t="s">
        <v>13633</v>
      </c>
      <c r="B181" s="26" t="s">
        <v>13634</v>
      </c>
      <c r="C181" s="5" t="s">
        <v>16</v>
      </c>
      <c r="D181" s="9">
        <v>1.79</v>
      </c>
      <c r="E181" s="4" t="s">
        <v>5367</v>
      </c>
      <c r="F181" s="4" t="s">
        <v>5367</v>
      </c>
      <c r="G181" s="4" t="s">
        <v>5367</v>
      </c>
      <c r="H181" s="4" t="s">
        <v>5367</v>
      </c>
    </row>
    <row r="182" spans="1:8" s="3" customFormat="1" x14ac:dyDescent="0.3">
      <c r="A182" s="6" t="s">
        <v>13635</v>
      </c>
      <c r="B182" s="26" t="s">
        <v>13636</v>
      </c>
      <c r="C182" s="5" t="s">
        <v>16</v>
      </c>
      <c r="D182" s="9">
        <v>1.41</v>
      </c>
      <c r="E182" s="4" t="s">
        <v>5367</v>
      </c>
      <c r="F182" s="4" t="s">
        <v>5367</v>
      </c>
      <c r="G182" s="4" t="s">
        <v>5367</v>
      </c>
      <c r="H182" s="4" t="s">
        <v>5367</v>
      </c>
    </row>
    <row r="183" spans="1:8" s="3" customFormat="1" x14ac:dyDescent="0.3">
      <c r="A183" s="6" t="s">
        <v>13637</v>
      </c>
      <c r="B183" s="26" t="s">
        <v>13638</v>
      </c>
      <c r="C183" s="5" t="s">
        <v>16</v>
      </c>
      <c r="D183" s="9">
        <v>0.75</v>
      </c>
      <c r="E183" s="4" t="s">
        <v>5367</v>
      </c>
      <c r="F183" s="4" t="s">
        <v>5367</v>
      </c>
      <c r="G183" s="4" t="s">
        <v>5367</v>
      </c>
      <c r="H183" s="4" t="s">
        <v>5367</v>
      </c>
    </row>
    <row r="184" spans="1:8" s="3" customFormat="1" x14ac:dyDescent="0.3">
      <c r="A184" s="6" t="s">
        <v>13639</v>
      </c>
      <c r="B184" s="26" t="s">
        <v>13640</v>
      </c>
      <c r="C184" s="5" t="s">
        <v>16</v>
      </c>
      <c r="D184" s="9">
        <v>2.4300000000000002</v>
      </c>
      <c r="E184" s="4" t="s">
        <v>5367</v>
      </c>
      <c r="F184" s="4" t="s">
        <v>5367</v>
      </c>
      <c r="G184" s="4" t="s">
        <v>5367</v>
      </c>
      <c r="H184" s="4" t="s">
        <v>5367</v>
      </c>
    </row>
    <row r="185" spans="1:8" s="3" customFormat="1" x14ac:dyDescent="0.3">
      <c r="A185" s="6" t="s">
        <v>13641</v>
      </c>
      <c r="B185" s="26" t="s">
        <v>13642</v>
      </c>
      <c r="C185" s="5" t="s">
        <v>16</v>
      </c>
      <c r="D185" s="9">
        <v>8.68</v>
      </c>
      <c r="E185" s="4" t="s">
        <v>5367</v>
      </c>
      <c r="F185" s="4" t="s">
        <v>5367</v>
      </c>
      <c r="G185" s="4" t="s">
        <v>5367</v>
      </c>
      <c r="H185" s="4" t="s">
        <v>5367</v>
      </c>
    </row>
    <row r="186" spans="1:8" s="3" customFormat="1" x14ac:dyDescent="0.3">
      <c r="A186" s="6" t="s">
        <v>13643</v>
      </c>
      <c r="B186" s="26" t="s">
        <v>13644</v>
      </c>
      <c r="C186" s="5" t="s">
        <v>16</v>
      </c>
      <c r="D186" s="4">
        <v>7.92</v>
      </c>
      <c r="E186" s="4" t="s">
        <v>5367</v>
      </c>
      <c r="F186" s="4" t="s">
        <v>5367</v>
      </c>
      <c r="G186" s="4" t="s">
        <v>5367</v>
      </c>
      <c r="H186" s="4" t="s">
        <v>5367</v>
      </c>
    </row>
    <row r="187" spans="1:8" s="3" customFormat="1" x14ac:dyDescent="0.3">
      <c r="A187" s="6" t="s">
        <v>13645</v>
      </c>
      <c r="B187" s="26" t="s">
        <v>13646</v>
      </c>
      <c r="C187" s="5" t="s">
        <v>16</v>
      </c>
      <c r="D187" s="9">
        <v>2.5</v>
      </c>
      <c r="E187" s="4" t="s">
        <v>5367</v>
      </c>
      <c r="F187" s="4" t="s">
        <v>5367</v>
      </c>
      <c r="G187" s="4" t="s">
        <v>5367</v>
      </c>
      <c r="H187" s="4" t="s">
        <v>5367</v>
      </c>
    </row>
    <row r="188" spans="1:8" s="3" customFormat="1" x14ac:dyDescent="0.3">
      <c r="A188" s="6" t="s">
        <v>13647</v>
      </c>
      <c r="B188" s="26" t="s">
        <v>13648</v>
      </c>
      <c r="C188" s="5" t="s">
        <v>16</v>
      </c>
      <c r="D188" s="9">
        <v>7.02</v>
      </c>
      <c r="E188" s="4" t="s">
        <v>5367</v>
      </c>
      <c r="F188" s="4" t="s">
        <v>5367</v>
      </c>
      <c r="G188" s="4" t="s">
        <v>5367</v>
      </c>
      <c r="H188" s="4" t="s">
        <v>5367</v>
      </c>
    </row>
    <row r="189" spans="1:8" s="3" customFormat="1" x14ac:dyDescent="0.3">
      <c r="A189" s="6" t="s">
        <v>13649</v>
      </c>
      <c r="B189" s="26" t="s">
        <v>13650</v>
      </c>
      <c r="C189" s="5" t="s">
        <v>16</v>
      </c>
      <c r="D189" s="9">
        <v>3.58</v>
      </c>
      <c r="E189" s="4" t="s">
        <v>5367</v>
      </c>
      <c r="F189" s="4" t="s">
        <v>5367</v>
      </c>
      <c r="G189" s="4" t="s">
        <v>5367</v>
      </c>
      <c r="H189" s="4" t="s">
        <v>5367</v>
      </c>
    </row>
    <row r="190" spans="1:8" s="3" customFormat="1" x14ac:dyDescent="0.3">
      <c r="A190" s="6" t="s">
        <v>13651</v>
      </c>
      <c r="B190" s="26" t="s">
        <v>13652</v>
      </c>
      <c r="C190" s="5" t="s">
        <v>16</v>
      </c>
      <c r="D190" s="4">
        <v>8.31</v>
      </c>
      <c r="E190" s="4" t="s">
        <v>5367</v>
      </c>
      <c r="F190" s="4" t="s">
        <v>5367</v>
      </c>
      <c r="G190" s="4" t="s">
        <v>5367</v>
      </c>
      <c r="H190" s="4" t="s">
        <v>5367</v>
      </c>
    </row>
    <row r="191" spans="1:8" s="3" customFormat="1" x14ac:dyDescent="0.3">
      <c r="A191" s="6" t="s">
        <v>13653</v>
      </c>
      <c r="B191" s="26" t="s">
        <v>13654</v>
      </c>
      <c r="C191" s="5" t="s">
        <v>16</v>
      </c>
      <c r="D191" s="9">
        <v>41.46</v>
      </c>
      <c r="E191" s="4" t="s">
        <v>5367</v>
      </c>
      <c r="F191" s="4" t="s">
        <v>5367</v>
      </c>
      <c r="G191" s="4" t="s">
        <v>5367</v>
      </c>
      <c r="H191" s="4" t="s">
        <v>5367</v>
      </c>
    </row>
    <row r="192" spans="1:8" s="3" customFormat="1" x14ac:dyDescent="0.3">
      <c r="A192" s="6" t="s">
        <v>13655</v>
      </c>
      <c r="B192" s="26" t="s">
        <v>13656</v>
      </c>
      <c r="C192" s="5" t="s">
        <v>16</v>
      </c>
      <c r="D192" s="4" t="s">
        <v>5367</v>
      </c>
      <c r="E192" s="4" t="s">
        <v>5367</v>
      </c>
      <c r="F192" s="9">
        <v>16.22</v>
      </c>
      <c r="G192" s="4">
        <v>14.97</v>
      </c>
      <c r="H192" s="9">
        <v>14.97</v>
      </c>
    </row>
    <row r="193" spans="1:8" s="3" customFormat="1" x14ac:dyDescent="0.3">
      <c r="A193" s="6" t="s">
        <v>13657</v>
      </c>
      <c r="B193" s="26" t="s">
        <v>13658</v>
      </c>
      <c r="C193" s="5" t="s">
        <v>16</v>
      </c>
      <c r="D193" s="4" t="s">
        <v>5367</v>
      </c>
      <c r="E193" s="4" t="s">
        <v>5367</v>
      </c>
      <c r="F193" s="4" t="s">
        <v>5367</v>
      </c>
      <c r="G193" s="4" t="s">
        <v>5367</v>
      </c>
      <c r="H193" s="4" t="s">
        <v>5367</v>
      </c>
    </row>
    <row r="194" spans="1:8" s="3" customFormat="1" x14ac:dyDescent="0.3">
      <c r="A194" s="6" t="s">
        <v>13659</v>
      </c>
      <c r="B194" s="26" t="s">
        <v>13660</v>
      </c>
      <c r="C194" s="5" t="s">
        <v>16</v>
      </c>
      <c r="D194" s="4" t="s">
        <v>5367</v>
      </c>
      <c r="E194" s="4" t="s">
        <v>5367</v>
      </c>
      <c r="F194" s="4" t="s">
        <v>5367</v>
      </c>
      <c r="G194" s="4" t="s">
        <v>5367</v>
      </c>
      <c r="H194" s="4" t="s">
        <v>5367</v>
      </c>
    </row>
    <row r="195" spans="1:8" s="3" customFormat="1" x14ac:dyDescent="0.3">
      <c r="A195" s="6" t="s">
        <v>13661</v>
      </c>
      <c r="B195" s="26" t="s">
        <v>13662</v>
      </c>
      <c r="C195" s="5" t="s">
        <v>16</v>
      </c>
      <c r="D195" s="4" t="s">
        <v>5367</v>
      </c>
      <c r="E195" s="4" t="s">
        <v>5367</v>
      </c>
      <c r="F195" s="9">
        <v>17.850000000000001</v>
      </c>
      <c r="G195" s="4">
        <v>17.75</v>
      </c>
      <c r="H195" s="4">
        <v>17.75</v>
      </c>
    </row>
    <row r="196" spans="1:8" s="3" customFormat="1" x14ac:dyDescent="0.3">
      <c r="A196" s="6" t="s">
        <v>13663</v>
      </c>
      <c r="B196" s="26" t="s">
        <v>13664</v>
      </c>
      <c r="C196" s="5" t="s">
        <v>16</v>
      </c>
      <c r="D196" s="4" t="s">
        <v>5367</v>
      </c>
      <c r="E196" s="4" t="s">
        <v>5367</v>
      </c>
      <c r="F196" s="4" t="s">
        <v>5367</v>
      </c>
      <c r="G196" s="4">
        <v>11.49</v>
      </c>
      <c r="H196" s="9">
        <v>11.49</v>
      </c>
    </row>
    <row r="197" spans="1:8" s="3" customFormat="1" x14ac:dyDescent="0.3">
      <c r="A197" s="6" t="s">
        <v>13665</v>
      </c>
      <c r="B197" s="26" t="s">
        <v>13666</v>
      </c>
      <c r="C197" s="5" t="s">
        <v>16</v>
      </c>
      <c r="D197" s="4" t="s">
        <v>5367</v>
      </c>
      <c r="E197" s="4" t="s">
        <v>5367</v>
      </c>
      <c r="F197" s="4" t="s">
        <v>5367</v>
      </c>
      <c r="G197" s="4" t="s">
        <v>5367</v>
      </c>
      <c r="H197" s="4" t="s">
        <v>5367</v>
      </c>
    </row>
    <row r="198" spans="1:8" s="3" customFormat="1" x14ac:dyDescent="0.3">
      <c r="A198" s="6" t="s">
        <v>13667</v>
      </c>
      <c r="B198" s="26" t="s">
        <v>13668</v>
      </c>
      <c r="C198" s="5" t="s">
        <v>16</v>
      </c>
      <c r="D198" s="4" t="s">
        <v>5367</v>
      </c>
      <c r="E198" s="4" t="s">
        <v>5367</v>
      </c>
      <c r="F198" s="9">
        <v>18.64</v>
      </c>
      <c r="G198" s="4">
        <v>17.75</v>
      </c>
      <c r="H198" s="4">
        <v>17.75</v>
      </c>
    </row>
    <row r="199" spans="1:8" s="3" customFormat="1" x14ac:dyDescent="0.3">
      <c r="A199" s="6" t="s">
        <v>13669</v>
      </c>
      <c r="B199" s="26" t="s">
        <v>13670</v>
      </c>
      <c r="C199" s="5" t="s">
        <v>16</v>
      </c>
      <c r="D199" s="4" t="s">
        <v>5367</v>
      </c>
      <c r="E199" s="4" t="s">
        <v>5367</v>
      </c>
      <c r="F199" s="9">
        <v>16.98</v>
      </c>
      <c r="G199" s="9">
        <v>16.079999999999998</v>
      </c>
      <c r="H199" s="9">
        <v>16.079999999999998</v>
      </c>
    </row>
    <row r="200" spans="1:8" s="3" customFormat="1" x14ac:dyDescent="0.3">
      <c r="A200" s="6" t="s">
        <v>13671</v>
      </c>
      <c r="B200" s="26" t="s">
        <v>13672</v>
      </c>
      <c r="C200" s="5" t="s">
        <v>16</v>
      </c>
      <c r="D200" s="4" t="s">
        <v>5367</v>
      </c>
      <c r="E200" s="4" t="s">
        <v>5367</v>
      </c>
      <c r="F200" s="9">
        <v>16.98</v>
      </c>
      <c r="G200" s="9">
        <v>16.079999999999998</v>
      </c>
      <c r="H200" s="9">
        <v>16.079999999999998</v>
      </c>
    </row>
    <row r="201" spans="1:8" s="3" customFormat="1" x14ac:dyDescent="0.3">
      <c r="A201" s="6" t="s">
        <v>13673</v>
      </c>
      <c r="B201" s="26" t="s">
        <v>13674</v>
      </c>
      <c r="C201" s="5" t="s">
        <v>16</v>
      </c>
      <c r="D201" s="4" t="s">
        <v>5367</v>
      </c>
      <c r="E201" s="4" t="s">
        <v>5367</v>
      </c>
      <c r="F201" s="4" t="s">
        <v>5367</v>
      </c>
      <c r="G201" s="9">
        <v>12.75</v>
      </c>
      <c r="H201" s="9">
        <v>12.75</v>
      </c>
    </row>
    <row r="202" spans="1:8" s="3" customFormat="1" x14ac:dyDescent="0.3">
      <c r="A202" s="6" t="s">
        <v>13675</v>
      </c>
      <c r="B202" s="26" t="s">
        <v>13676</v>
      </c>
      <c r="C202" s="5" t="s">
        <v>16</v>
      </c>
      <c r="D202" s="4" t="s">
        <v>5367</v>
      </c>
      <c r="E202" s="4" t="s">
        <v>5367</v>
      </c>
      <c r="F202" s="4" t="s">
        <v>5367</v>
      </c>
      <c r="G202" s="9">
        <v>12.1</v>
      </c>
      <c r="H202" s="9">
        <v>12.1</v>
      </c>
    </row>
    <row r="203" spans="1:8" s="3" customFormat="1" x14ac:dyDescent="0.3">
      <c r="A203" s="6" t="s">
        <v>13677</v>
      </c>
      <c r="B203" s="26" t="s">
        <v>13678</v>
      </c>
      <c r="C203" s="5" t="s">
        <v>16</v>
      </c>
      <c r="D203" s="4" t="s">
        <v>5367</v>
      </c>
      <c r="E203" s="4" t="s">
        <v>5367</v>
      </c>
      <c r="F203" s="4" t="s">
        <v>5367</v>
      </c>
      <c r="G203" s="4" t="s">
        <v>5367</v>
      </c>
      <c r="H203" s="4" t="s">
        <v>5367</v>
      </c>
    </row>
    <row r="204" spans="1:8" s="3" customFormat="1" x14ac:dyDescent="0.3">
      <c r="A204" s="6" t="s">
        <v>13679</v>
      </c>
      <c r="B204" s="26" t="s">
        <v>13680</v>
      </c>
      <c r="C204" s="5" t="s">
        <v>16</v>
      </c>
      <c r="D204" s="4">
        <v>0.75</v>
      </c>
      <c r="E204" s="4" t="s">
        <v>5367</v>
      </c>
      <c r="F204" s="4" t="s">
        <v>5367</v>
      </c>
      <c r="G204" s="4" t="s">
        <v>5367</v>
      </c>
      <c r="H204" s="4" t="s">
        <v>5367</v>
      </c>
    </row>
    <row r="205" spans="1:8" s="3" customFormat="1" x14ac:dyDescent="0.3">
      <c r="A205" s="6" t="s">
        <v>13681</v>
      </c>
      <c r="B205" s="26" t="s">
        <v>13682</v>
      </c>
      <c r="C205" s="5" t="s">
        <v>16</v>
      </c>
      <c r="D205" s="9">
        <v>0.75</v>
      </c>
      <c r="E205" s="4" t="s">
        <v>5367</v>
      </c>
      <c r="F205" s="4" t="s">
        <v>5367</v>
      </c>
      <c r="G205" s="4" t="s">
        <v>5367</v>
      </c>
      <c r="H205" s="4" t="s">
        <v>5367</v>
      </c>
    </row>
    <row r="206" spans="1:8" s="3" customFormat="1" x14ac:dyDescent="0.3">
      <c r="A206" s="6" t="s">
        <v>13683</v>
      </c>
      <c r="B206" s="26" t="s">
        <v>13684</v>
      </c>
      <c r="C206" s="5" t="s">
        <v>16</v>
      </c>
      <c r="D206" s="9">
        <v>11.88</v>
      </c>
      <c r="E206" s="4" t="s">
        <v>5367</v>
      </c>
      <c r="F206" s="4" t="s">
        <v>5367</v>
      </c>
      <c r="G206" s="4" t="s">
        <v>5367</v>
      </c>
      <c r="H206" s="4" t="s">
        <v>5367</v>
      </c>
    </row>
    <row r="207" spans="1:8" s="3" customFormat="1" x14ac:dyDescent="0.3">
      <c r="A207" s="6" t="s">
        <v>13685</v>
      </c>
      <c r="B207" s="26" t="s">
        <v>13686</v>
      </c>
      <c r="C207" s="5" t="s">
        <v>16</v>
      </c>
      <c r="D207" s="4">
        <v>15.7</v>
      </c>
      <c r="E207" s="4" t="s">
        <v>5367</v>
      </c>
      <c r="F207" s="4" t="s">
        <v>5367</v>
      </c>
      <c r="G207" s="4" t="s">
        <v>5367</v>
      </c>
      <c r="H207" s="4" t="s">
        <v>5367</v>
      </c>
    </row>
    <row r="208" spans="1:8" s="3" customFormat="1" x14ac:dyDescent="0.3">
      <c r="A208" s="6" t="s">
        <v>13687</v>
      </c>
      <c r="B208" s="26" t="s">
        <v>13688</v>
      </c>
      <c r="C208" s="5" t="s">
        <v>16</v>
      </c>
      <c r="D208" s="4" t="s">
        <v>5367</v>
      </c>
      <c r="E208" s="4" t="s">
        <v>5367</v>
      </c>
      <c r="F208" s="4">
        <v>15.8</v>
      </c>
      <c r="G208" s="4" t="s">
        <v>5367</v>
      </c>
      <c r="H208" s="4" t="s">
        <v>5367</v>
      </c>
    </row>
    <row r="209" spans="1:8" s="3" customFormat="1" x14ac:dyDescent="0.3">
      <c r="A209" s="6" t="s">
        <v>13689</v>
      </c>
      <c r="B209" s="26" t="s">
        <v>13690</v>
      </c>
      <c r="C209" s="5" t="s">
        <v>16</v>
      </c>
      <c r="D209" s="4" t="s">
        <v>5367</v>
      </c>
      <c r="E209" s="4" t="s">
        <v>5367</v>
      </c>
      <c r="F209" s="9">
        <v>16.079999999999998</v>
      </c>
      <c r="G209" s="4">
        <v>15.56</v>
      </c>
      <c r="H209" s="4" t="s">
        <v>5367</v>
      </c>
    </row>
    <row r="210" spans="1:8" s="3" customFormat="1" x14ac:dyDescent="0.3">
      <c r="A210" s="6" t="s">
        <v>13691</v>
      </c>
      <c r="B210" s="26" t="s">
        <v>13692</v>
      </c>
      <c r="C210" s="5" t="s">
        <v>16</v>
      </c>
      <c r="D210" s="4" t="s">
        <v>5367</v>
      </c>
      <c r="E210" s="4" t="s">
        <v>5367</v>
      </c>
      <c r="F210" s="4" t="s">
        <v>5367</v>
      </c>
      <c r="G210" s="4" t="s">
        <v>5367</v>
      </c>
      <c r="H210" s="4" t="s">
        <v>5367</v>
      </c>
    </row>
    <row r="211" spans="1:8" s="3" customFormat="1" x14ac:dyDescent="0.3">
      <c r="A211" s="6" t="s">
        <v>13693</v>
      </c>
      <c r="B211" s="26" t="s">
        <v>13694</v>
      </c>
      <c r="C211" s="5" t="s">
        <v>16</v>
      </c>
      <c r="D211" s="4" t="s">
        <v>5367</v>
      </c>
      <c r="E211" s="4" t="s">
        <v>5367</v>
      </c>
      <c r="F211" s="4" t="s">
        <v>5367</v>
      </c>
      <c r="G211" s="4" t="s">
        <v>5367</v>
      </c>
      <c r="H211" s="4" t="s">
        <v>5367</v>
      </c>
    </row>
    <row r="212" spans="1:8" s="3" customFormat="1" x14ac:dyDescent="0.3">
      <c r="A212" s="6" t="s">
        <v>13695</v>
      </c>
      <c r="B212" s="26" t="s">
        <v>13696</v>
      </c>
      <c r="C212" s="5" t="s">
        <v>16</v>
      </c>
      <c r="D212" s="4" t="s">
        <v>5367</v>
      </c>
      <c r="E212" s="4" t="s">
        <v>5367</v>
      </c>
      <c r="F212" s="9">
        <v>32.03</v>
      </c>
      <c r="G212" s="4">
        <v>31.15</v>
      </c>
      <c r="H212" s="4" t="s">
        <v>5367</v>
      </c>
    </row>
    <row r="213" spans="1:8" s="3" customFormat="1" x14ac:dyDescent="0.3">
      <c r="A213" s="6" t="s">
        <v>13697</v>
      </c>
      <c r="B213" s="26" t="s">
        <v>13698</v>
      </c>
      <c r="C213" s="5" t="s">
        <v>16</v>
      </c>
      <c r="D213" s="4" t="s">
        <v>5367</v>
      </c>
      <c r="E213" s="4" t="s">
        <v>5367</v>
      </c>
      <c r="F213" s="9">
        <v>32.92</v>
      </c>
      <c r="G213" s="4">
        <v>27.91</v>
      </c>
      <c r="H213" s="4">
        <v>27.91</v>
      </c>
    </row>
    <row r="214" spans="1:8" s="3" customFormat="1" x14ac:dyDescent="0.3">
      <c r="A214" s="6" t="s">
        <v>13699</v>
      </c>
      <c r="B214" s="26" t="s">
        <v>13700</v>
      </c>
      <c r="C214" s="5" t="s">
        <v>16</v>
      </c>
      <c r="D214" s="4" t="s">
        <v>5367</v>
      </c>
      <c r="E214" s="4" t="s">
        <v>5367</v>
      </c>
      <c r="F214" s="9">
        <v>32.92</v>
      </c>
      <c r="G214" s="4">
        <v>27.91</v>
      </c>
      <c r="H214" s="4">
        <v>27.91</v>
      </c>
    </row>
    <row r="215" spans="1:8" s="3" customFormat="1" x14ac:dyDescent="0.3">
      <c r="A215" s="6" t="s">
        <v>13701</v>
      </c>
      <c r="B215" s="26" t="s">
        <v>13702</v>
      </c>
      <c r="C215" s="5" t="s">
        <v>16</v>
      </c>
      <c r="D215" s="4" t="s">
        <v>5367</v>
      </c>
      <c r="E215" s="4" t="s">
        <v>5367</v>
      </c>
      <c r="F215" s="4">
        <v>39.299999999999997</v>
      </c>
      <c r="G215" s="4">
        <v>35.32</v>
      </c>
      <c r="H215" s="4">
        <v>35.32</v>
      </c>
    </row>
    <row r="216" spans="1:8" s="3" customFormat="1" x14ac:dyDescent="0.3">
      <c r="A216" s="6" t="s">
        <v>13703</v>
      </c>
      <c r="B216" s="26" t="s">
        <v>13704</v>
      </c>
      <c r="C216" s="5" t="s">
        <v>16</v>
      </c>
      <c r="D216" s="4" t="s">
        <v>5367</v>
      </c>
      <c r="E216" s="4" t="s">
        <v>5367</v>
      </c>
      <c r="F216" s="9">
        <v>2.96</v>
      </c>
      <c r="G216" s="4" t="s">
        <v>5367</v>
      </c>
      <c r="H216" s="4" t="s">
        <v>5367</v>
      </c>
    </row>
    <row r="217" spans="1:8" s="3" customFormat="1" x14ac:dyDescent="0.3">
      <c r="A217" s="6" t="s">
        <v>13705</v>
      </c>
      <c r="B217" s="26" t="s">
        <v>13706</v>
      </c>
      <c r="C217" s="5" t="s">
        <v>16</v>
      </c>
      <c r="D217" s="9">
        <v>1.41</v>
      </c>
      <c r="E217" s="4" t="s">
        <v>5367</v>
      </c>
      <c r="F217" s="4" t="s">
        <v>5367</v>
      </c>
      <c r="G217" s="4" t="s">
        <v>5367</v>
      </c>
      <c r="H217" s="4" t="s">
        <v>5367</v>
      </c>
    </row>
    <row r="218" spans="1:8" s="3" customFormat="1" x14ac:dyDescent="0.3">
      <c r="A218" s="6" t="s">
        <v>13707</v>
      </c>
      <c r="B218" s="26" t="s">
        <v>13708</v>
      </c>
      <c r="C218" s="5" t="s">
        <v>16</v>
      </c>
      <c r="D218" s="9">
        <v>1.47</v>
      </c>
      <c r="E218" s="4" t="s">
        <v>5367</v>
      </c>
      <c r="F218" s="4" t="s">
        <v>5367</v>
      </c>
      <c r="G218" s="4" t="s">
        <v>5367</v>
      </c>
      <c r="H218" s="4" t="s">
        <v>5367</v>
      </c>
    </row>
    <row r="219" spans="1:8" s="3" customFormat="1" x14ac:dyDescent="0.3">
      <c r="A219" s="6" t="s">
        <v>13709</v>
      </c>
      <c r="B219" s="26" t="s">
        <v>13710</v>
      </c>
      <c r="C219" s="5" t="s">
        <v>16</v>
      </c>
      <c r="D219" s="9">
        <v>1.52</v>
      </c>
      <c r="E219" s="4" t="s">
        <v>5367</v>
      </c>
      <c r="F219" s="4" t="s">
        <v>5367</v>
      </c>
      <c r="G219" s="4" t="s">
        <v>5367</v>
      </c>
      <c r="H219" s="4" t="s">
        <v>5367</v>
      </c>
    </row>
    <row r="220" spans="1:8" s="3" customFormat="1" x14ac:dyDescent="0.3">
      <c r="A220" s="6" t="s">
        <v>13711</v>
      </c>
      <c r="B220" s="26" t="s">
        <v>13712</v>
      </c>
      <c r="C220" s="5" t="s">
        <v>16</v>
      </c>
      <c r="D220" s="9">
        <v>20.27</v>
      </c>
      <c r="E220" s="4" t="s">
        <v>5367</v>
      </c>
      <c r="F220" s="4" t="s">
        <v>5367</v>
      </c>
      <c r="G220" s="4" t="s">
        <v>5367</v>
      </c>
      <c r="H220" s="4" t="s">
        <v>5367</v>
      </c>
    </row>
    <row r="221" spans="1:8" s="3" customFormat="1" x14ac:dyDescent="0.3">
      <c r="A221" s="6" t="s">
        <v>13713</v>
      </c>
      <c r="B221" s="26" t="s">
        <v>13714</v>
      </c>
      <c r="C221" s="5" t="s">
        <v>16</v>
      </c>
      <c r="D221" s="9">
        <v>18.11</v>
      </c>
      <c r="E221" s="4" t="s">
        <v>5367</v>
      </c>
      <c r="F221" s="4" t="s">
        <v>5367</v>
      </c>
      <c r="G221" s="4" t="s">
        <v>5367</v>
      </c>
      <c r="H221" s="4" t="s">
        <v>5367</v>
      </c>
    </row>
    <row r="222" spans="1:8" s="3" customFormat="1" x14ac:dyDescent="0.3">
      <c r="A222" s="6" t="s">
        <v>13715</v>
      </c>
      <c r="B222" s="26" t="s">
        <v>13716</v>
      </c>
      <c r="C222" s="5" t="s">
        <v>16</v>
      </c>
      <c r="D222" s="9">
        <v>13.66</v>
      </c>
      <c r="E222" s="4" t="s">
        <v>5367</v>
      </c>
      <c r="F222" s="4" t="s">
        <v>5367</v>
      </c>
      <c r="G222" s="4" t="s">
        <v>5367</v>
      </c>
      <c r="H222" s="4" t="s">
        <v>5367</v>
      </c>
    </row>
    <row r="223" spans="1:8" s="3" customFormat="1" x14ac:dyDescent="0.3">
      <c r="A223" s="6" t="s">
        <v>13717</v>
      </c>
      <c r="B223" s="26" t="s">
        <v>13718</v>
      </c>
      <c r="C223" s="5" t="s">
        <v>16</v>
      </c>
      <c r="D223" s="9">
        <v>13.63</v>
      </c>
      <c r="E223" s="4" t="s">
        <v>5367</v>
      </c>
      <c r="F223" s="4" t="s">
        <v>5367</v>
      </c>
      <c r="G223" s="4" t="s">
        <v>5367</v>
      </c>
      <c r="H223" s="4" t="s">
        <v>5367</v>
      </c>
    </row>
    <row r="224" spans="1:8" s="3" customFormat="1" x14ac:dyDescent="0.3">
      <c r="A224" s="6" t="s">
        <v>13719</v>
      </c>
      <c r="B224" s="26" t="s">
        <v>13720</v>
      </c>
      <c r="C224" s="5" t="s">
        <v>16</v>
      </c>
      <c r="D224" s="9">
        <v>13.63</v>
      </c>
      <c r="E224" s="4" t="s">
        <v>5367</v>
      </c>
      <c r="F224" s="4" t="s">
        <v>5367</v>
      </c>
      <c r="G224" s="4" t="s">
        <v>5367</v>
      </c>
      <c r="H224" s="4" t="s">
        <v>5367</v>
      </c>
    </row>
    <row r="225" spans="1:8" s="3" customFormat="1" x14ac:dyDescent="0.3">
      <c r="A225" s="6" t="s">
        <v>13721</v>
      </c>
      <c r="B225" s="26" t="s">
        <v>13722</v>
      </c>
      <c r="C225" s="5" t="s">
        <v>16</v>
      </c>
      <c r="D225" s="9">
        <v>12.9</v>
      </c>
      <c r="E225" s="4" t="s">
        <v>5367</v>
      </c>
      <c r="F225" s="4" t="s">
        <v>5367</v>
      </c>
      <c r="G225" s="4" t="s">
        <v>5367</v>
      </c>
      <c r="H225" s="4" t="s">
        <v>5367</v>
      </c>
    </row>
    <row r="226" spans="1:8" s="3" customFormat="1" x14ac:dyDescent="0.3">
      <c r="A226" s="6" t="s">
        <v>13723</v>
      </c>
      <c r="B226" s="26" t="s">
        <v>13724</v>
      </c>
      <c r="C226" s="5" t="s">
        <v>16</v>
      </c>
      <c r="D226" s="9">
        <v>17.36</v>
      </c>
      <c r="E226" s="4" t="s">
        <v>5367</v>
      </c>
      <c r="F226" s="4" t="s">
        <v>5367</v>
      </c>
      <c r="G226" s="4" t="s">
        <v>5367</v>
      </c>
      <c r="H226" s="4" t="s">
        <v>5367</v>
      </c>
    </row>
    <row r="227" spans="1:8" s="3" customFormat="1" x14ac:dyDescent="0.3">
      <c r="A227" s="6" t="s">
        <v>13725</v>
      </c>
      <c r="B227" s="26" t="s">
        <v>13726</v>
      </c>
      <c r="C227" s="5" t="s">
        <v>16</v>
      </c>
      <c r="D227" s="9">
        <v>17.36</v>
      </c>
      <c r="E227" s="4" t="s">
        <v>5367</v>
      </c>
      <c r="F227" s="4" t="s">
        <v>5367</v>
      </c>
      <c r="G227" s="4" t="s">
        <v>5367</v>
      </c>
      <c r="H227" s="4" t="s">
        <v>5367</v>
      </c>
    </row>
    <row r="228" spans="1:8" s="3" customFormat="1" x14ac:dyDescent="0.3">
      <c r="A228" s="6" t="s">
        <v>13727</v>
      </c>
      <c r="B228" s="26" t="s">
        <v>13728</v>
      </c>
      <c r="C228" s="5" t="s">
        <v>16</v>
      </c>
      <c r="D228" s="9">
        <v>4.08</v>
      </c>
      <c r="E228" s="4" t="s">
        <v>5367</v>
      </c>
      <c r="F228" s="4" t="s">
        <v>5367</v>
      </c>
      <c r="G228" s="4" t="s">
        <v>5367</v>
      </c>
      <c r="H228" s="4" t="s">
        <v>5367</v>
      </c>
    </row>
    <row r="229" spans="1:8" s="3" customFormat="1" x14ac:dyDescent="0.3">
      <c r="A229" s="6" t="s">
        <v>13729</v>
      </c>
      <c r="B229" s="26" t="s">
        <v>13730</v>
      </c>
      <c r="C229" s="5" t="s">
        <v>16</v>
      </c>
      <c r="D229" s="9">
        <v>4.08</v>
      </c>
      <c r="E229" s="4" t="s">
        <v>5367</v>
      </c>
      <c r="F229" s="4" t="s">
        <v>5367</v>
      </c>
      <c r="G229" s="4" t="s">
        <v>5367</v>
      </c>
      <c r="H229" s="4" t="s">
        <v>5367</v>
      </c>
    </row>
    <row r="230" spans="1:8" s="3" customFormat="1" x14ac:dyDescent="0.3">
      <c r="A230" s="6" t="s">
        <v>13731</v>
      </c>
      <c r="B230" s="26" t="s">
        <v>13732</v>
      </c>
      <c r="C230" s="5" t="s">
        <v>16</v>
      </c>
      <c r="D230" s="9">
        <v>10.32</v>
      </c>
      <c r="E230" s="4" t="s">
        <v>5367</v>
      </c>
      <c r="F230" s="4" t="s">
        <v>5367</v>
      </c>
      <c r="G230" s="4" t="s">
        <v>5367</v>
      </c>
      <c r="H230" s="4" t="s">
        <v>5367</v>
      </c>
    </row>
    <row r="231" spans="1:8" s="3" customFormat="1" x14ac:dyDescent="0.3">
      <c r="A231" s="6" t="s">
        <v>13733</v>
      </c>
      <c r="B231" s="26" t="s">
        <v>13734</v>
      </c>
      <c r="C231" s="5" t="s">
        <v>16</v>
      </c>
      <c r="D231" s="9">
        <v>10.32</v>
      </c>
      <c r="E231" s="4" t="s">
        <v>5367</v>
      </c>
      <c r="F231" s="4" t="s">
        <v>5367</v>
      </c>
      <c r="G231" s="4" t="s">
        <v>5367</v>
      </c>
      <c r="H231" s="4" t="s">
        <v>5367</v>
      </c>
    </row>
    <row r="232" spans="1:8" s="3" customFormat="1" x14ac:dyDescent="0.3">
      <c r="A232" s="6" t="s">
        <v>13735</v>
      </c>
      <c r="B232" s="26" t="s">
        <v>13736</v>
      </c>
      <c r="C232" s="5" t="s">
        <v>16</v>
      </c>
      <c r="D232" s="9">
        <v>14</v>
      </c>
      <c r="E232" s="4" t="s">
        <v>5367</v>
      </c>
      <c r="F232" s="4" t="s">
        <v>5367</v>
      </c>
      <c r="G232" s="4" t="s">
        <v>5367</v>
      </c>
      <c r="H232" s="4" t="s">
        <v>5367</v>
      </c>
    </row>
    <row r="233" spans="1:8" s="3" customFormat="1" x14ac:dyDescent="0.3">
      <c r="A233" s="6" t="s">
        <v>13737</v>
      </c>
      <c r="B233" s="26" t="s">
        <v>13738</v>
      </c>
      <c r="C233" s="5" t="s">
        <v>16</v>
      </c>
      <c r="D233" s="9">
        <v>6.84</v>
      </c>
      <c r="E233" s="4" t="s">
        <v>5367</v>
      </c>
      <c r="F233" s="4" t="s">
        <v>5367</v>
      </c>
      <c r="G233" s="4" t="s">
        <v>5367</v>
      </c>
      <c r="H233" s="4" t="s">
        <v>5367</v>
      </c>
    </row>
    <row r="234" spans="1:8" s="3" customFormat="1" x14ac:dyDescent="0.3">
      <c r="A234" s="6" t="s">
        <v>13739</v>
      </c>
      <c r="B234" s="26" t="s">
        <v>2576</v>
      </c>
      <c r="C234" s="5" t="s">
        <v>16</v>
      </c>
      <c r="D234" s="9">
        <v>1.68</v>
      </c>
      <c r="E234" s="4" t="s">
        <v>5367</v>
      </c>
      <c r="F234" s="4" t="s">
        <v>5367</v>
      </c>
      <c r="G234" s="4" t="s">
        <v>5367</v>
      </c>
      <c r="H234" s="4" t="s">
        <v>5367</v>
      </c>
    </row>
    <row r="235" spans="1:8" s="3" customFormat="1" x14ac:dyDescent="0.3">
      <c r="A235" s="6" t="s">
        <v>13740</v>
      </c>
      <c r="B235" s="26" t="s">
        <v>13741</v>
      </c>
      <c r="C235" s="5" t="s">
        <v>16</v>
      </c>
      <c r="D235" s="9">
        <v>0.74</v>
      </c>
      <c r="E235" s="4" t="s">
        <v>5367</v>
      </c>
      <c r="F235" s="4" t="s">
        <v>5367</v>
      </c>
      <c r="G235" s="4" t="s">
        <v>5367</v>
      </c>
      <c r="H235" s="4" t="s">
        <v>5367</v>
      </c>
    </row>
    <row r="236" spans="1:8" s="3" customFormat="1" x14ac:dyDescent="0.3">
      <c r="A236" s="6" t="s">
        <v>13742</v>
      </c>
      <c r="B236" s="26" t="s">
        <v>13743</v>
      </c>
      <c r="C236" s="5" t="s">
        <v>16</v>
      </c>
      <c r="D236" s="9">
        <v>19.12</v>
      </c>
      <c r="E236" s="4" t="s">
        <v>5367</v>
      </c>
      <c r="F236" s="4" t="s">
        <v>5367</v>
      </c>
      <c r="G236" s="4" t="s">
        <v>5367</v>
      </c>
      <c r="H236" s="4" t="s">
        <v>5367</v>
      </c>
    </row>
    <row r="237" spans="1:8" s="3" customFormat="1" x14ac:dyDescent="0.3">
      <c r="A237" s="6" t="s">
        <v>13744</v>
      </c>
      <c r="B237" s="26" t="s">
        <v>13745</v>
      </c>
      <c r="C237" s="5" t="s">
        <v>16</v>
      </c>
      <c r="D237" s="9">
        <v>19.12</v>
      </c>
      <c r="E237" s="4" t="s">
        <v>5367</v>
      </c>
      <c r="F237" s="4" t="s">
        <v>5367</v>
      </c>
      <c r="G237" s="4" t="s">
        <v>5367</v>
      </c>
      <c r="H237" s="4" t="s">
        <v>5367</v>
      </c>
    </row>
    <row r="238" spans="1:8" s="3" customFormat="1" x14ac:dyDescent="0.3">
      <c r="A238" s="6" t="s">
        <v>13746</v>
      </c>
      <c r="B238" s="26" t="s">
        <v>13747</v>
      </c>
      <c r="C238" s="5" t="s">
        <v>16</v>
      </c>
      <c r="D238" s="9">
        <v>6</v>
      </c>
      <c r="E238" s="4" t="s">
        <v>5367</v>
      </c>
      <c r="F238" s="4" t="s">
        <v>5367</v>
      </c>
      <c r="G238" s="4" t="s">
        <v>5367</v>
      </c>
      <c r="H238" s="4" t="s">
        <v>5367</v>
      </c>
    </row>
    <row r="239" spans="1:8" s="3" customFormat="1" x14ac:dyDescent="0.3">
      <c r="A239" s="6" t="s">
        <v>13748</v>
      </c>
      <c r="B239" s="26" t="s">
        <v>13749</v>
      </c>
      <c r="C239" s="5" t="s">
        <v>16</v>
      </c>
      <c r="D239" s="9">
        <v>25.12</v>
      </c>
      <c r="E239" s="4" t="s">
        <v>5367</v>
      </c>
      <c r="F239" s="4" t="s">
        <v>5367</v>
      </c>
      <c r="G239" s="4" t="s">
        <v>5367</v>
      </c>
      <c r="H239" s="4" t="s">
        <v>5367</v>
      </c>
    </row>
    <row r="240" spans="1:8" s="3" customFormat="1" x14ac:dyDescent="0.3">
      <c r="A240" s="6" t="s">
        <v>13750</v>
      </c>
      <c r="B240" s="26" t="s">
        <v>13751</v>
      </c>
      <c r="C240" s="5" t="s">
        <v>16</v>
      </c>
      <c r="D240" s="9">
        <v>15.51</v>
      </c>
      <c r="E240" s="4" t="s">
        <v>5367</v>
      </c>
      <c r="F240" s="4" t="s">
        <v>5367</v>
      </c>
      <c r="G240" s="4" t="s">
        <v>5367</v>
      </c>
      <c r="H240" s="4" t="s">
        <v>5367</v>
      </c>
    </row>
    <row r="241" spans="1:8" s="3" customFormat="1" x14ac:dyDescent="0.3">
      <c r="A241" s="6" t="s">
        <v>13752</v>
      </c>
      <c r="B241" s="26" t="s">
        <v>13753</v>
      </c>
      <c r="C241" s="5" t="s">
        <v>16</v>
      </c>
      <c r="D241" s="9">
        <v>15.51</v>
      </c>
      <c r="E241" s="4" t="s">
        <v>5367</v>
      </c>
      <c r="F241" s="4" t="s">
        <v>5367</v>
      </c>
      <c r="G241" s="4" t="s">
        <v>5367</v>
      </c>
      <c r="H241" s="4" t="s">
        <v>5367</v>
      </c>
    </row>
    <row r="242" spans="1:8" s="3" customFormat="1" x14ac:dyDescent="0.3">
      <c r="A242" s="6" t="s">
        <v>13754</v>
      </c>
      <c r="B242" s="26" t="s">
        <v>13755</v>
      </c>
      <c r="C242" s="5" t="s">
        <v>16</v>
      </c>
      <c r="D242" s="9">
        <v>7.53</v>
      </c>
      <c r="E242" s="4" t="s">
        <v>5367</v>
      </c>
      <c r="F242" s="4" t="s">
        <v>5367</v>
      </c>
      <c r="G242" s="4" t="s">
        <v>5367</v>
      </c>
      <c r="H242" s="4" t="s">
        <v>5367</v>
      </c>
    </row>
    <row r="243" spans="1:8" s="3" customFormat="1" x14ac:dyDescent="0.3">
      <c r="A243" s="6" t="s">
        <v>13756</v>
      </c>
      <c r="B243" s="26" t="s">
        <v>13757</v>
      </c>
      <c r="C243" s="5" t="s">
        <v>16</v>
      </c>
      <c r="D243" s="9">
        <v>11.67</v>
      </c>
      <c r="E243" s="4" t="s">
        <v>5367</v>
      </c>
      <c r="F243" s="4" t="s">
        <v>5367</v>
      </c>
      <c r="G243" s="4" t="s">
        <v>5367</v>
      </c>
      <c r="H243" s="4" t="s">
        <v>5367</v>
      </c>
    </row>
    <row r="244" spans="1:8" s="3" customFormat="1" x14ac:dyDescent="0.3">
      <c r="A244" s="6" t="s">
        <v>13758</v>
      </c>
      <c r="B244" s="26" t="s">
        <v>13759</v>
      </c>
      <c r="C244" s="5" t="s">
        <v>16</v>
      </c>
      <c r="D244" s="9">
        <v>7.92</v>
      </c>
      <c r="E244" s="4" t="s">
        <v>5367</v>
      </c>
      <c r="F244" s="4" t="s">
        <v>5367</v>
      </c>
      <c r="G244" s="4" t="s">
        <v>5367</v>
      </c>
      <c r="H244" s="4" t="s">
        <v>5367</v>
      </c>
    </row>
    <row r="245" spans="1:8" s="3" customFormat="1" x14ac:dyDescent="0.3">
      <c r="A245" s="6" t="s">
        <v>13760</v>
      </c>
      <c r="B245" s="26" t="s">
        <v>13761</v>
      </c>
      <c r="C245" s="5" t="s">
        <v>16</v>
      </c>
      <c r="D245" s="9">
        <v>27.94</v>
      </c>
      <c r="E245" s="4" t="s">
        <v>5367</v>
      </c>
      <c r="F245" s="4" t="s">
        <v>5367</v>
      </c>
      <c r="G245" s="4" t="s">
        <v>5367</v>
      </c>
      <c r="H245" s="4" t="s">
        <v>5367</v>
      </c>
    </row>
    <row r="246" spans="1:8" s="3" customFormat="1" x14ac:dyDescent="0.3">
      <c r="A246" s="6" t="s">
        <v>13762</v>
      </c>
      <c r="B246" s="26" t="s">
        <v>13763</v>
      </c>
      <c r="C246" s="5" t="s">
        <v>16</v>
      </c>
      <c r="D246" s="9">
        <v>13.76</v>
      </c>
      <c r="E246" s="4" t="s">
        <v>5367</v>
      </c>
      <c r="F246" s="4" t="s">
        <v>5367</v>
      </c>
      <c r="G246" s="4" t="s">
        <v>5367</v>
      </c>
      <c r="H246" s="4" t="s">
        <v>5367</v>
      </c>
    </row>
    <row r="247" spans="1:8" s="3" customFormat="1" x14ac:dyDescent="0.3">
      <c r="A247" s="6" t="s">
        <v>13764</v>
      </c>
      <c r="B247" s="26" t="s">
        <v>13765</v>
      </c>
      <c r="C247" s="5" t="s">
        <v>16</v>
      </c>
      <c r="D247" s="9">
        <v>8.44</v>
      </c>
      <c r="E247" s="4" t="s">
        <v>5367</v>
      </c>
      <c r="F247" s="4" t="s">
        <v>5367</v>
      </c>
      <c r="G247" s="4" t="s">
        <v>5367</v>
      </c>
      <c r="H247" s="4" t="s">
        <v>5367</v>
      </c>
    </row>
    <row r="248" spans="1:8" s="3" customFormat="1" x14ac:dyDescent="0.3">
      <c r="A248" s="6" t="s">
        <v>13766</v>
      </c>
      <c r="B248" s="26" t="s">
        <v>13767</v>
      </c>
      <c r="C248" s="5" t="s">
        <v>16</v>
      </c>
      <c r="D248" s="4">
        <v>12.57</v>
      </c>
      <c r="E248" s="4" t="s">
        <v>5367</v>
      </c>
      <c r="F248" s="4" t="s">
        <v>5367</v>
      </c>
      <c r="G248" s="4" t="s">
        <v>5367</v>
      </c>
      <c r="H248" s="4" t="s">
        <v>5367</v>
      </c>
    </row>
    <row r="249" spans="1:8" s="3" customFormat="1" x14ac:dyDescent="0.3">
      <c r="A249" s="6" t="s">
        <v>13768</v>
      </c>
      <c r="B249" s="26" t="s">
        <v>13769</v>
      </c>
      <c r="C249" s="5" t="s">
        <v>16</v>
      </c>
      <c r="D249" s="9">
        <v>5.01</v>
      </c>
      <c r="E249" s="4" t="s">
        <v>5367</v>
      </c>
      <c r="F249" s="4" t="s">
        <v>5367</v>
      </c>
      <c r="G249" s="4" t="s">
        <v>5367</v>
      </c>
      <c r="H249" s="4" t="s">
        <v>5367</v>
      </c>
    </row>
    <row r="250" spans="1:8" s="3" customFormat="1" x14ac:dyDescent="0.3">
      <c r="A250" s="6" t="s">
        <v>13770</v>
      </c>
      <c r="B250" s="26" t="s">
        <v>13771</v>
      </c>
      <c r="C250" s="5" t="s">
        <v>16</v>
      </c>
      <c r="D250" s="9">
        <v>9.58</v>
      </c>
      <c r="E250" s="4" t="s">
        <v>5367</v>
      </c>
      <c r="F250" s="4" t="s">
        <v>5367</v>
      </c>
      <c r="G250" s="4" t="s">
        <v>5367</v>
      </c>
      <c r="H250" s="4" t="s">
        <v>5367</v>
      </c>
    </row>
    <row r="251" spans="1:8" s="3" customFormat="1" x14ac:dyDescent="0.3">
      <c r="A251" s="6" t="s">
        <v>13772</v>
      </c>
      <c r="B251" s="26" t="s">
        <v>13773</v>
      </c>
      <c r="C251" s="5" t="s">
        <v>16</v>
      </c>
      <c r="D251" s="9">
        <v>6.72</v>
      </c>
      <c r="E251" s="4" t="s">
        <v>5367</v>
      </c>
      <c r="F251" s="4" t="s">
        <v>5367</v>
      </c>
      <c r="G251" s="4" t="s">
        <v>5367</v>
      </c>
      <c r="H251" s="4" t="s">
        <v>5367</v>
      </c>
    </row>
    <row r="252" spans="1:8" s="3" customFormat="1" x14ac:dyDescent="0.3">
      <c r="A252" s="6" t="s">
        <v>13774</v>
      </c>
      <c r="B252" s="26" t="s">
        <v>13775</v>
      </c>
      <c r="C252" s="5" t="s">
        <v>16</v>
      </c>
      <c r="D252" s="4" t="s">
        <v>5367</v>
      </c>
      <c r="E252" s="4" t="s">
        <v>5367</v>
      </c>
      <c r="F252" s="9">
        <v>35.67</v>
      </c>
      <c r="G252" s="4">
        <v>35.67</v>
      </c>
      <c r="H252" s="9">
        <v>35.67</v>
      </c>
    </row>
    <row r="253" spans="1:8" s="3" customFormat="1" x14ac:dyDescent="0.3">
      <c r="A253" s="6" t="s">
        <v>13776</v>
      </c>
      <c r="B253" s="26" t="s">
        <v>13777</v>
      </c>
      <c r="C253" s="5" t="s">
        <v>16</v>
      </c>
      <c r="D253" s="9">
        <v>6.55</v>
      </c>
      <c r="E253" s="4" t="s">
        <v>5367</v>
      </c>
      <c r="F253" s="4" t="s">
        <v>5367</v>
      </c>
      <c r="G253" s="4" t="s">
        <v>5367</v>
      </c>
      <c r="H253" s="4" t="s">
        <v>5367</v>
      </c>
    </row>
    <row r="254" spans="1:8" s="3" customFormat="1" x14ac:dyDescent="0.3">
      <c r="A254" s="6" t="s">
        <v>13778</v>
      </c>
      <c r="B254" s="26" t="s">
        <v>13779</v>
      </c>
      <c r="C254" s="5" t="s">
        <v>16</v>
      </c>
      <c r="D254" s="9">
        <v>38.86</v>
      </c>
      <c r="E254" s="4" t="s">
        <v>5367</v>
      </c>
      <c r="F254" s="4" t="s">
        <v>5367</v>
      </c>
      <c r="G254" s="4" t="s">
        <v>5367</v>
      </c>
      <c r="H254" s="4" t="s">
        <v>5367</v>
      </c>
    </row>
    <row r="255" spans="1:8" s="3" customFormat="1" x14ac:dyDescent="0.3">
      <c r="A255" s="6" t="s">
        <v>13780</v>
      </c>
      <c r="B255" s="26" t="s">
        <v>13781</v>
      </c>
      <c r="C255" s="5" t="s">
        <v>16</v>
      </c>
      <c r="D255" s="9">
        <v>38.86</v>
      </c>
      <c r="E255" s="4" t="s">
        <v>5367</v>
      </c>
      <c r="F255" s="4" t="s">
        <v>5367</v>
      </c>
      <c r="G255" s="4" t="s">
        <v>5367</v>
      </c>
      <c r="H255" s="4" t="s">
        <v>5367</v>
      </c>
    </row>
    <row r="256" spans="1:8" s="3" customFormat="1" x14ac:dyDescent="0.3">
      <c r="A256" s="6" t="s">
        <v>13782</v>
      </c>
      <c r="B256" s="26" t="s">
        <v>13783</v>
      </c>
      <c r="C256" s="5" t="s">
        <v>16</v>
      </c>
      <c r="D256" s="4" t="s">
        <v>5367</v>
      </c>
      <c r="E256" s="4" t="s">
        <v>5367</v>
      </c>
      <c r="F256" s="9">
        <v>19.309999999999999</v>
      </c>
      <c r="G256" s="9">
        <v>18.96</v>
      </c>
      <c r="H256" s="9">
        <v>20.36</v>
      </c>
    </row>
    <row r="257" spans="1:8" s="3" customFormat="1" x14ac:dyDescent="0.3">
      <c r="A257" s="6" t="s">
        <v>13784</v>
      </c>
      <c r="B257" s="26" t="s">
        <v>13785</v>
      </c>
      <c r="C257" s="5" t="s">
        <v>16</v>
      </c>
      <c r="D257" s="4" t="s">
        <v>5367</v>
      </c>
      <c r="E257" s="4" t="s">
        <v>5367</v>
      </c>
      <c r="F257" s="9">
        <v>3.45</v>
      </c>
      <c r="G257" s="4" t="s">
        <v>5367</v>
      </c>
      <c r="H257" s="4" t="s">
        <v>5367</v>
      </c>
    </row>
    <row r="258" spans="1:8" s="3" customFormat="1" x14ac:dyDescent="0.3">
      <c r="A258" s="6" t="s">
        <v>13786</v>
      </c>
      <c r="B258" s="26" t="s">
        <v>13787</v>
      </c>
      <c r="C258" s="5" t="s">
        <v>16</v>
      </c>
      <c r="D258" s="4" t="s">
        <v>5367</v>
      </c>
      <c r="E258" s="4" t="s">
        <v>5367</v>
      </c>
      <c r="F258" s="4">
        <v>34.36</v>
      </c>
      <c r="G258" s="4">
        <v>33.56</v>
      </c>
      <c r="H258" s="4">
        <v>33.56</v>
      </c>
    </row>
    <row r="259" spans="1:8" s="3" customFormat="1" x14ac:dyDescent="0.3">
      <c r="A259" s="6" t="s">
        <v>13788</v>
      </c>
      <c r="B259" s="26" t="s">
        <v>13789</v>
      </c>
      <c r="C259" s="5" t="s">
        <v>16</v>
      </c>
      <c r="D259" s="9">
        <v>1.75</v>
      </c>
      <c r="E259" s="4" t="s">
        <v>5367</v>
      </c>
      <c r="F259" s="4" t="s">
        <v>5367</v>
      </c>
      <c r="G259" s="4" t="s">
        <v>5367</v>
      </c>
      <c r="H259" s="4" t="s">
        <v>5367</v>
      </c>
    </row>
    <row r="260" spans="1:8" s="3" customFormat="1" x14ac:dyDescent="0.3">
      <c r="A260" s="6" t="s">
        <v>13790</v>
      </c>
      <c r="B260" s="26" t="s">
        <v>13791</v>
      </c>
      <c r="C260" s="5" t="s">
        <v>16</v>
      </c>
      <c r="D260" s="9">
        <v>1.75</v>
      </c>
      <c r="E260" s="4" t="s">
        <v>5367</v>
      </c>
      <c r="F260" s="4" t="s">
        <v>5367</v>
      </c>
      <c r="G260" s="4" t="s">
        <v>5367</v>
      </c>
      <c r="H260" s="4" t="s">
        <v>5367</v>
      </c>
    </row>
    <row r="261" spans="1:8" s="3" customFormat="1" x14ac:dyDescent="0.3">
      <c r="A261" s="6" t="s">
        <v>13792</v>
      </c>
      <c r="B261" s="26" t="s">
        <v>13793</v>
      </c>
      <c r="C261" s="5" t="s">
        <v>16</v>
      </c>
      <c r="D261" s="9">
        <v>1.77</v>
      </c>
      <c r="E261" s="4" t="s">
        <v>5367</v>
      </c>
      <c r="F261" s="4" t="s">
        <v>5367</v>
      </c>
      <c r="G261" s="4" t="s">
        <v>5367</v>
      </c>
      <c r="H261" s="4" t="s">
        <v>5367</v>
      </c>
    </row>
    <row r="262" spans="1:8" s="3" customFormat="1" x14ac:dyDescent="0.3">
      <c r="A262" s="6" t="s">
        <v>13794</v>
      </c>
      <c r="B262" s="26" t="s">
        <v>13795</v>
      </c>
      <c r="C262" s="5" t="s">
        <v>16</v>
      </c>
      <c r="D262" s="4">
        <v>1.9</v>
      </c>
      <c r="E262" s="4" t="s">
        <v>5367</v>
      </c>
      <c r="F262" s="4" t="s">
        <v>5367</v>
      </c>
      <c r="G262" s="4" t="s">
        <v>5367</v>
      </c>
      <c r="H262" s="4" t="s">
        <v>5367</v>
      </c>
    </row>
    <row r="263" spans="1:8" s="3" customFormat="1" x14ac:dyDescent="0.3">
      <c r="A263" s="6" t="s">
        <v>13796</v>
      </c>
      <c r="B263" s="26" t="s">
        <v>13797</v>
      </c>
      <c r="C263" s="5" t="s">
        <v>16</v>
      </c>
      <c r="D263" s="9">
        <v>6.64</v>
      </c>
      <c r="E263" s="4" t="s">
        <v>5367</v>
      </c>
      <c r="F263" s="4" t="s">
        <v>5367</v>
      </c>
      <c r="G263" s="4" t="s">
        <v>5367</v>
      </c>
      <c r="H263" s="4" t="s">
        <v>5367</v>
      </c>
    </row>
    <row r="264" spans="1:8" s="3" customFormat="1" x14ac:dyDescent="0.3">
      <c r="A264" s="6" t="s">
        <v>13798</v>
      </c>
      <c r="B264" s="26" t="s">
        <v>13799</v>
      </c>
      <c r="C264" s="5" t="s">
        <v>16</v>
      </c>
      <c r="D264" s="9">
        <v>2.56</v>
      </c>
      <c r="E264" s="4" t="s">
        <v>5367</v>
      </c>
      <c r="F264" s="4" t="s">
        <v>5367</v>
      </c>
      <c r="G264" s="4" t="s">
        <v>5367</v>
      </c>
      <c r="H264" s="4" t="s">
        <v>5367</v>
      </c>
    </row>
    <row r="265" spans="1:8" s="3" customFormat="1" x14ac:dyDescent="0.3">
      <c r="A265" s="6" t="s">
        <v>13800</v>
      </c>
      <c r="B265" s="26" t="s">
        <v>13801</v>
      </c>
      <c r="C265" s="5" t="s">
        <v>16</v>
      </c>
      <c r="D265" s="181">
        <v>41.69</v>
      </c>
      <c r="E265" s="4" t="s">
        <v>5367</v>
      </c>
      <c r="F265" s="4" t="s">
        <v>5367</v>
      </c>
      <c r="G265" s="4" t="s">
        <v>5367</v>
      </c>
      <c r="H265" s="4" t="s">
        <v>5367</v>
      </c>
    </row>
    <row r="266" spans="1:8" s="3" customFormat="1" x14ac:dyDescent="0.3">
      <c r="A266" s="6" t="s">
        <v>13802</v>
      </c>
      <c r="B266" s="26" t="s">
        <v>13803</v>
      </c>
      <c r="C266" s="5" t="s">
        <v>16</v>
      </c>
      <c r="D266" s="4">
        <v>12.57</v>
      </c>
      <c r="E266" s="4" t="s">
        <v>5367</v>
      </c>
      <c r="F266" s="4" t="s">
        <v>5367</v>
      </c>
      <c r="G266" s="4" t="s">
        <v>5367</v>
      </c>
      <c r="H266" s="4" t="s">
        <v>5367</v>
      </c>
    </row>
    <row r="267" spans="1:8" s="3" customFormat="1" x14ac:dyDescent="0.3">
      <c r="A267" s="6" t="s">
        <v>13804</v>
      </c>
      <c r="B267" s="26" t="s">
        <v>13805</v>
      </c>
      <c r="C267" s="5" t="s">
        <v>16</v>
      </c>
      <c r="D267" s="4">
        <v>1.52</v>
      </c>
      <c r="E267" s="4" t="s">
        <v>5367</v>
      </c>
      <c r="F267" s="4" t="s">
        <v>5367</v>
      </c>
      <c r="G267" s="4" t="s">
        <v>5367</v>
      </c>
      <c r="H267" s="4" t="s">
        <v>5367</v>
      </c>
    </row>
    <row r="268" spans="1:8" s="3" customFormat="1" x14ac:dyDescent="0.3">
      <c r="A268" s="6" t="s">
        <v>13806</v>
      </c>
      <c r="B268" s="26" t="s">
        <v>13807</v>
      </c>
      <c r="C268" s="5" t="s">
        <v>16</v>
      </c>
      <c r="D268" s="9">
        <v>1.75</v>
      </c>
      <c r="E268" s="4" t="s">
        <v>5367</v>
      </c>
      <c r="F268" s="4" t="s">
        <v>5367</v>
      </c>
      <c r="G268" s="4" t="s">
        <v>5367</v>
      </c>
      <c r="H268" s="4" t="s">
        <v>5367</v>
      </c>
    </row>
    <row r="269" spans="1:8" s="3" customFormat="1" x14ac:dyDescent="0.3">
      <c r="A269" s="6" t="s">
        <v>13808</v>
      </c>
      <c r="B269" s="26" t="s">
        <v>13809</v>
      </c>
      <c r="C269" s="5" t="s">
        <v>16</v>
      </c>
      <c r="D269" s="9">
        <v>13.03</v>
      </c>
      <c r="E269" s="4" t="s">
        <v>5367</v>
      </c>
      <c r="F269" s="4" t="s">
        <v>5367</v>
      </c>
      <c r="G269" s="4" t="s">
        <v>5367</v>
      </c>
      <c r="H269" s="4" t="s">
        <v>5367</v>
      </c>
    </row>
    <row r="270" spans="1:8" s="3" customFormat="1" x14ac:dyDescent="0.3">
      <c r="A270" s="6" t="s">
        <v>13810</v>
      </c>
      <c r="B270" s="26" t="s">
        <v>13811</v>
      </c>
      <c r="C270" s="5" t="s">
        <v>16</v>
      </c>
      <c r="D270" s="4" t="s">
        <v>5367</v>
      </c>
      <c r="E270" s="4" t="s">
        <v>5367</v>
      </c>
      <c r="F270" s="4" t="s">
        <v>5367</v>
      </c>
      <c r="G270" s="9">
        <v>7.4</v>
      </c>
      <c r="H270" s="9">
        <v>7.4</v>
      </c>
    </row>
    <row r="271" spans="1:8" s="3" customFormat="1" x14ac:dyDescent="0.3">
      <c r="A271" s="6" t="s">
        <v>13812</v>
      </c>
      <c r="B271" s="26" t="s">
        <v>13813</v>
      </c>
      <c r="C271" s="5" t="s">
        <v>16</v>
      </c>
      <c r="D271" s="9">
        <v>15.27</v>
      </c>
      <c r="E271" s="4" t="s">
        <v>5367</v>
      </c>
      <c r="F271" s="4" t="s">
        <v>5367</v>
      </c>
      <c r="G271" s="4" t="s">
        <v>5367</v>
      </c>
      <c r="H271" s="4" t="s">
        <v>5367</v>
      </c>
    </row>
    <row r="272" spans="1:8" s="3" customFormat="1" x14ac:dyDescent="0.3">
      <c r="A272" s="6" t="s">
        <v>13814</v>
      </c>
      <c r="B272" s="26" t="s">
        <v>13815</v>
      </c>
      <c r="C272" s="5" t="s">
        <v>16</v>
      </c>
      <c r="D272" s="9">
        <v>48.35</v>
      </c>
      <c r="E272" s="4" t="s">
        <v>5367</v>
      </c>
      <c r="F272" s="4" t="s">
        <v>5367</v>
      </c>
      <c r="G272" s="4" t="s">
        <v>5367</v>
      </c>
      <c r="H272" s="4" t="s">
        <v>5367</v>
      </c>
    </row>
    <row r="273" spans="1:8" s="3" customFormat="1" x14ac:dyDescent="0.3">
      <c r="A273" s="6" t="s">
        <v>13816</v>
      </c>
      <c r="B273" s="26" t="s">
        <v>13803</v>
      </c>
      <c r="C273" s="5" t="s">
        <v>16</v>
      </c>
      <c r="D273" s="9">
        <v>10.3</v>
      </c>
      <c r="E273" s="4" t="s">
        <v>5367</v>
      </c>
      <c r="F273" s="4" t="s">
        <v>5367</v>
      </c>
      <c r="G273" s="4" t="s">
        <v>5367</v>
      </c>
      <c r="H273" s="4" t="s">
        <v>5367</v>
      </c>
    </row>
    <row r="274" spans="1:8" s="3" customFormat="1" x14ac:dyDescent="0.3">
      <c r="A274" s="6" t="s">
        <v>13817</v>
      </c>
      <c r="B274" s="26" t="s">
        <v>13818</v>
      </c>
      <c r="C274" s="5" t="s">
        <v>16</v>
      </c>
      <c r="D274" s="9">
        <v>14.11</v>
      </c>
      <c r="E274" s="4" t="s">
        <v>5367</v>
      </c>
      <c r="F274" s="4" t="s">
        <v>5367</v>
      </c>
      <c r="G274" s="4" t="s">
        <v>5367</v>
      </c>
      <c r="H274" s="4" t="s">
        <v>5367</v>
      </c>
    </row>
    <row r="275" spans="1:8" s="3" customFormat="1" x14ac:dyDescent="0.3">
      <c r="A275" s="6" t="s">
        <v>13819</v>
      </c>
      <c r="B275" s="26" t="s">
        <v>13820</v>
      </c>
      <c r="C275" s="5" t="s">
        <v>16</v>
      </c>
      <c r="D275" s="9">
        <v>7.53</v>
      </c>
      <c r="E275" s="4" t="s">
        <v>5367</v>
      </c>
      <c r="F275" s="4" t="s">
        <v>5367</v>
      </c>
      <c r="G275" s="4" t="s">
        <v>5367</v>
      </c>
      <c r="H275" s="4" t="s">
        <v>5367</v>
      </c>
    </row>
    <row r="276" spans="1:8" s="3" customFormat="1" x14ac:dyDescent="0.3">
      <c r="A276" s="6" t="s">
        <v>13821</v>
      </c>
      <c r="B276" s="26" t="s">
        <v>13822</v>
      </c>
      <c r="C276" s="5" t="s">
        <v>16</v>
      </c>
      <c r="D276" s="9">
        <v>30.04</v>
      </c>
      <c r="E276" s="4" t="s">
        <v>5367</v>
      </c>
      <c r="F276" s="4" t="s">
        <v>5367</v>
      </c>
      <c r="G276" s="4" t="s">
        <v>5367</v>
      </c>
      <c r="H276" s="4" t="s">
        <v>5367</v>
      </c>
    </row>
    <row r="277" spans="1:8" s="3" customFormat="1" x14ac:dyDescent="0.3">
      <c r="A277" s="6" t="s">
        <v>13823</v>
      </c>
      <c r="B277" s="26" t="s">
        <v>13824</v>
      </c>
      <c r="C277" s="5" t="s">
        <v>16</v>
      </c>
      <c r="D277" s="4" t="s">
        <v>5367</v>
      </c>
      <c r="E277" s="9">
        <v>15.4</v>
      </c>
      <c r="F277" s="4" t="s">
        <v>5367</v>
      </c>
      <c r="G277" s="4" t="s">
        <v>5367</v>
      </c>
      <c r="H277" s="4" t="s">
        <v>5367</v>
      </c>
    </row>
    <row r="278" spans="1:8" s="3" customFormat="1" x14ac:dyDescent="0.3">
      <c r="A278" s="6" t="s">
        <v>13825</v>
      </c>
      <c r="B278" s="26" t="s">
        <v>13826</v>
      </c>
      <c r="C278" s="5" t="s">
        <v>16</v>
      </c>
      <c r="D278" s="181">
        <v>10.15</v>
      </c>
      <c r="E278" s="4" t="s">
        <v>5367</v>
      </c>
      <c r="F278" s="4" t="s">
        <v>5367</v>
      </c>
      <c r="G278" s="4" t="s">
        <v>5367</v>
      </c>
      <c r="H278" s="4" t="s">
        <v>5367</v>
      </c>
    </row>
    <row r="279" spans="1:8" s="3" customFormat="1" x14ac:dyDescent="0.3">
      <c r="A279" s="6" t="s">
        <v>13827</v>
      </c>
      <c r="B279" s="26" t="s">
        <v>13828</v>
      </c>
      <c r="C279" s="5" t="s">
        <v>16</v>
      </c>
      <c r="D279" s="181">
        <v>47.98</v>
      </c>
      <c r="E279" s="4" t="s">
        <v>5367</v>
      </c>
      <c r="F279" s="4" t="s">
        <v>5367</v>
      </c>
      <c r="G279" s="4" t="s">
        <v>5367</v>
      </c>
      <c r="H279" s="4" t="s">
        <v>5367</v>
      </c>
    </row>
    <row r="280" spans="1:8" s="3" customFormat="1" x14ac:dyDescent="0.3">
      <c r="A280" s="6" t="s">
        <v>13829</v>
      </c>
      <c r="B280" s="26" t="s">
        <v>13830</v>
      </c>
      <c r="C280" s="5" t="s">
        <v>16</v>
      </c>
      <c r="D280" s="181">
        <v>47.98</v>
      </c>
      <c r="E280" s="4" t="s">
        <v>5367</v>
      </c>
      <c r="F280" s="4" t="s">
        <v>5367</v>
      </c>
      <c r="G280" s="4" t="s">
        <v>5367</v>
      </c>
      <c r="H280" s="4" t="s">
        <v>5367</v>
      </c>
    </row>
    <row r="281" spans="1:8" s="3" customFormat="1" x14ac:dyDescent="0.3">
      <c r="A281" s="6" t="s">
        <v>13831</v>
      </c>
      <c r="B281" s="26" t="s">
        <v>13832</v>
      </c>
      <c r="C281" s="5" t="s">
        <v>16</v>
      </c>
      <c r="D281" s="4" t="s">
        <v>5367</v>
      </c>
      <c r="E281" s="9">
        <v>40.549999999999997</v>
      </c>
      <c r="F281" s="4" t="s">
        <v>5367</v>
      </c>
      <c r="G281" s="4" t="s">
        <v>5367</v>
      </c>
      <c r="H281" s="4" t="s">
        <v>5367</v>
      </c>
    </row>
    <row r="282" spans="1:8" s="3" customFormat="1" x14ac:dyDescent="0.3">
      <c r="A282" s="6" t="s">
        <v>13833</v>
      </c>
      <c r="B282" s="26" t="s">
        <v>13834</v>
      </c>
      <c r="C282" s="5" t="s">
        <v>16</v>
      </c>
      <c r="D282" s="9">
        <v>49.55</v>
      </c>
      <c r="E282" s="4" t="s">
        <v>5367</v>
      </c>
      <c r="F282" s="4" t="s">
        <v>5367</v>
      </c>
      <c r="G282" s="4" t="s">
        <v>5367</v>
      </c>
      <c r="H282" s="4" t="s">
        <v>5367</v>
      </c>
    </row>
    <row r="283" spans="1:8" s="3" customFormat="1" x14ac:dyDescent="0.3">
      <c r="A283" s="6" t="s">
        <v>13835</v>
      </c>
      <c r="B283" s="26" t="s">
        <v>13836</v>
      </c>
      <c r="C283" s="5" t="s">
        <v>16</v>
      </c>
      <c r="D283" s="9">
        <v>49.55</v>
      </c>
      <c r="E283" s="4" t="s">
        <v>5367</v>
      </c>
      <c r="F283" s="4" t="s">
        <v>5367</v>
      </c>
      <c r="G283" s="4" t="s">
        <v>5367</v>
      </c>
      <c r="H283" s="4" t="s">
        <v>5367</v>
      </c>
    </row>
    <row r="284" spans="1:8" s="3" customFormat="1" x14ac:dyDescent="0.3">
      <c r="A284" s="6" t="s">
        <v>13837</v>
      </c>
      <c r="B284" s="26" t="s">
        <v>13838</v>
      </c>
      <c r="C284" s="5" t="s">
        <v>16</v>
      </c>
      <c r="D284" s="9">
        <v>94.19</v>
      </c>
      <c r="E284" s="4" t="s">
        <v>5367</v>
      </c>
      <c r="F284" s="4" t="s">
        <v>5367</v>
      </c>
      <c r="G284" s="4" t="s">
        <v>5367</v>
      </c>
      <c r="H284" s="4" t="s">
        <v>5367</v>
      </c>
    </row>
    <row r="285" spans="1:8" s="3" customFormat="1" x14ac:dyDescent="0.3">
      <c r="A285" s="6" t="s">
        <v>13839</v>
      </c>
      <c r="B285" s="26" t="s">
        <v>13840</v>
      </c>
      <c r="C285" s="5" t="s">
        <v>16</v>
      </c>
      <c r="D285" s="9">
        <v>4.42</v>
      </c>
      <c r="E285" s="4" t="s">
        <v>5367</v>
      </c>
      <c r="F285" s="4" t="s">
        <v>5367</v>
      </c>
      <c r="G285" s="4" t="s">
        <v>5367</v>
      </c>
      <c r="H285" s="4" t="s">
        <v>5367</v>
      </c>
    </row>
    <row r="286" spans="1:8" s="3" customFormat="1" x14ac:dyDescent="0.3">
      <c r="A286" s="6" t="s">
        <v>13841</v>
      </c>
      <c r="B286" s="26" t="s">
        <v>13842</v>
      </c>
      <c r="C286" s="5" t="s">
        <v>16</v>
      </c>
      <c r="D286" s="9">
        <v>7.95</v>
      </c>
      <c r="E286" s="4" t="s">
        <v>5367</v>
      </c>
      <c r="F286" s="4" t="s">
        <v>5367</v>
      </c>
      <c r="G286" s="4" t="s">
        <v>5367</v>
      </c>
      <c r="H286" s="4" t="s">
        <v>5367</v>
      </c>
    </row>
    <row r="287" spans="1:8" s="3" customFormat="1" x14ac:dyDescent="0.3">
      <c r="A287" s="6" t="s">
        <v>13843</v>
      </c>
      <c r="B287" s="26" t="s">
        <v>13844</v>
      </c>
      <c r="C287" s="5" t="s">
        <v>16</v>
      </c>
      <c r="D287" s="4" t="s">
        <v>5367</v>
      </c>
      <c r="E287" s="9">
        <v>12.52</v>
      </c>
      <c r="F287" s="4" t="s">
        <v>5367</v>
      </c>
      <c r="G287" s="4" t="s">
        <v>5367</v>
      </c>
      <c r="H287" s="4" t="s">
        <v>5367</v>
      </c>
    </row>
    <row r="288" spans="1:8" s="3" customFormat="1" x14ac:dyDescent="0.3">
      <c r="A288" s="6" t="s">
        <v>13845</v>
      </c>
      <c r="B288" s="26" t="s">
        <v>13846</v>
      </c>
      <c r="C288" s="5" t="s">
        <v>16</v>
      </c>
      <c r="D288" s="9">
        <v>2.46</v>
      </c>
      <c r="E288" s="4" t="s">
        <v>5367</v>
      </c>
      <c r="F288" s="4" t="s">
        <v>5367</v>
      </c>
      <c r="G288" s="4" t="s">
        <v>5367</v>
      </c>
      <c r="H288" s="4" t="s">
        <v>5367</v>
      </c>
    </row>
    <row r="289" spans="1:8" s="3" customFormat="1" x14ac:dyDescent="0.3">
      <c r="A289" s="6" t="s">
        <v>13847</v>
      </c>
      <c r="B289" s="26" t="s">
        <v>13848</v>
      </c>
      <c r="C289" s="5" t="s">
        <v>16</v>
      </c>
      <c r="D289" s="9">
        <v>0.6</v>
      </c>
      <c r="E289" s="4" t="s">
        <v>5367</v>
      </c>
      <c r="F289" s="4" t="s">
        <v>5367</v>
      </c>
      <c r="G289" s="4" t="s">
        <v>5367</v>
      </c>
      <c r="H289" s="4" t="s">
        <v>5367</v>
      </c>
    </row>
    <row r="290" spans="1:8" s="3" customFormat="1" x14ac:dyDescent="0.3">
      <c r="A290" s="6" t="s">
        <v>13849</v>
      </c>
      <c r="B290" s="26" t="s">
        <v>13850</v>
      </c>
      <c r="C290" s="5" t="s">
        <v>16</v>
      </c>
      <c r="D290" s="9">
        <v>7.95</v>
      </c>
      <c r="E290" s="4" t="s">
        <v>5367</v>
      </c>
      <c r="F290" s="4" t="s">
        <v>5367</v>
      </c>
      <c r="G290" s="4" t="s">
        <v>5367</v>
      </c>
      <c r="H290" s="4" t="s">
        <v>5367</v>
      </c>
    </row>
    <row r="291" spans="1:8" s="3" customFormat="1" x14ac:dyDescent="0.3">
      <c r="A291" s="6" t="s">
        <v>13851</v>
      </c>
      <c r="B291" s="26" t="s">
        <v>13852</v>
      </c>
      <c r="C291" s="5" t="s">
        <v>16</v>
      </c>
      <c r="D291" s="4" t="s">
        <v>5367</v>
      </c>
      <c r="E291" s="9">
        <v>12.52</v>
      </c>
      <c r="F291" s="4" t="s">
        <v>5367</v>
      </c>
      <c r="G291" s="4" t="s">
        <v>5367</v>
      </c>
      <c r="H291" s="4" t="s">
        <v>5367</v>
      </c>
    </row>
    <row r="292" spans="1:8" s="3" customFormat="1" x14ac:dyDescent="0.3">
      <c r="A292" s="6" t="s">
        <v>13853</v>
      </c>
      <c r="B292" s="26" t="s">
        <v>13854</v>
      </c>
      <c r="C292" s="5" t="s">
        <v>16</v>
      </c>
      <c r="D292" s="9">
        <v>14.75</v>
      </c>
      <c r="E292" s="4" t="s">
        <v>5367</v>
      </c>
      <c r="F292" s="4" t="s">
        <v>5367</v>
      </c>
      <c r="G292" s="4" t="s">
        <v>5367</v>
      </c>
      <c r="H292" s="4" t="s">
        <v>5367</v>
      </c>
    </row>
    <row r="293" spans="1:8" s="3" customFormat="1" x14ac:dyDescent="0.3">
      <c r="A293" s="6" t="s">
        <v>13855</v>
      </c>
      <c r="B293" s="26" t="s">
        <v>13856</v>
      </c>
      <c r="C293" s="5" t="s">
        <v>16</v>
      </c>
      <c r="D293" s="9">
        <v>6.4</v>
      </c>
      <c r="E293" s="4" t="s">
        <v>5367</v>
      </c>
      <c r="F293" s="4" t="s">
        <v>5367</v>
      </c>
      <c r="G293" s="4" t="s">
        <v>5367</v>
      </c>
      <c r="H293" s="4" t="s">
        <v>5367</v>
      </c>
    </row>
    <row r="294" spans="1:8" s="3" customFormat="1" x14ac:dyDescent="0.3">
      <c r="A294" s="6" t="s">
        <v>13857</v>
      </c>
      <c r="B294" s="26" t="s">
        <v>13858</v>
      </c>
      <c r="C294" s="5" t="s">
        <v>16</v>
      </c>
      <c r="D294" s="9">
        <v>5.08</v>
      </c>
      <c r="E294" s="4" t="s">
        <v>5367</v>
      </c>
      <c r="F294" s="4" t="s">
        <v>5367</v>
      </c>
      <c r="G294" s="4" t="s">
        <v>5367</v>
      </c>
      <c r="H294" s="4" t="s">
        <v>5367</v>
      </c>
    </row>
    <row r="295" spans="1:8" s="3" customFormat="1" x14ac:dyDescent="0.3">
      <c r="A295" s="6" t="s">
        <v>13859</v>
      </c>
      <c r="B295" s="26" t="s">
        <v>13860</v>
      </c>
      <c r="C295" s="5" t="s">
        <v>16</v>
      </c>
      <c r="D295" s="9">
        <v>5.08</v>
      </c>
      <c r="E295" s="4" t="s">
        <v>5367</v>
      </c>
      <c r="F295" s="4" t="s">
        <v>5367</v>
      </c>
      <c r="G295" s="4" t="s">
        <v>5367</v>
      </c>
      <c r="H295" s="4" t="s">
        <v>5367</v>
      </c>
    </row>
    <row r="296" spans="1:8" s="3" customFormat="1" x14ac:dyDescent="0.3">
      <c r="A296" s="6" t="s">
        <v>13861</v>
      </c>
      <c r="B296" s="26" t="s">
        <v>13862</v>
      </c>
      <c r="C296" s="5" t="s">
        <v>16</v>
      </c>
      <c r="D296" s="9">
        <v>5.08</v>
      </c>
      <c r="E296" s="4" t="s">
        <v>5367</v>
      </c>
      <c r="F296" s="4" t="s">
        <v>5367</v>
      </c>
      <c r="G296" s="4" t="s">
        <v>5367</v>
      </c>
      <c r="H296" s="4" t="s">
        <v>5367</v>
      </c>
    </row>
    <row r="297" spans="1:8" s="3" customFormat="1" x14ac:dyDescent="0.3">
      <c r="A297" s="6" t="s">
        <v>13863</v>
      </c>
      <c r="B297" s="26" t="s">
        <v>13864</v>
      </c>
      <c r="C297" s="5" t="s">
        <v>16</v>
      </c>
      <c r="D297" s="9">
        <v>5.24</v>
      </c>
      <c r="E297" s="4" t="s">
        <v>5367</v>
      </c>
      <c r="F297" s="4" t="s">
        <v>5367</v>
      </c>
      <c r="G297" s="4" t="s">
        <v>5367</v>
      </c>
      <c r="H297" s="4" t="s">
        <v>5367</v>
      </c>
    </row>
    <row r="298" spans="1:8" s="3" customFormat="1" x14ac:dyDescent="0.3">
      <c r="A298" s="6" t="s">
        <v>13865</v>
      </c>
      <c r="B298" s="26" t="s">
        <v>13866</v>
      </c>
      <c r="C298" s="5" t="s">
        <v>16</v>
      </c>
      <c r="D298" s="9">
        <v>5.51</v>
      </c>
      <c r="E298" s="4" t="s">
        <v>5367</v>
      </c>
      <c r="F298" s="4" t="s">
        <v>5367</v>
      </c>
      <c r="G298" s="4" t="s">
        <v>5367</v>
      </c>
      <c r="H298" s="4" t="s">
        <v>5367</v>
      </c>
    </row>
    <row r="299" spans="1:8" s="3" customFormat="1" x14ac:dyDescent="0.3">
      <c r="A299" s="6" t="s">
        <v>13867</v>
      </c>
      <c r="B299" s="26" t="s">
        <v>13868</v>
      </c>
      <c r="C299" s="5" t="s">
        <v>16</v>
      </c>
      <c r="D299" s="9">
        <v>6.19</v>
      </c>
      <c r="E299" s="4" t="s">
        <v>5367</v>
      </c>
      <c r="F299" s="4" t="s">
        <v>5367</v>
      </c>
      <c r="G299" s="4" t="s">
        <v>5367</v>
      </c>
      <c r="H299" s="4" t="s">
        <v>5367</v>
      </c>
    </row>
    <row r="300" spans="1:8" s="3" customFormat="1" x14ac:dyDescent="0.3">
      <c r="A300" s="6" t="s">
        <v>13869</v>
      </c>
      <c r="B300" s="26" t="s">
        <v>13870</v>
      </c>
      <c r="C300" s="5" t="s">
        <v>16</v>
      </c>
      <c r="D300" s="9">
        <v>7</v>
      </c>
      <c r="E300" s="4" t="s">
        <v>5367</v>
      </c>
      <c r="F300" s="4" t="s">
        <v>5367</v>
      </c>
      <c r="G300" s="4" t="s">
        <v>5367</v>
      </c>
      <c r="H300" s="4" t="s">
        <v>5367</v>
      </c>
    </row>
    <row r="301" spans="1:8" s="3" customFormat="1" x14ac:dyDescent="0.3">
      <c r="A301" s="6" t="s">
        <v>13871</v>
      </c>
      <c r="B301" s="26" t="s">
        <v>13872</v>
      </c>
      <c r="C301" s="5" t="s">
        <v>16</v>
      </c>
      <c r="D301" s="9">
        <v>8.2899999999999991</v>
      </c>
      <c r="E301" s="4" t="s">
        <v>5367</v>
      </c>
      <c r="F301" s="4" t="s">
        <v>5367</v>
      </c>
      <c r="G301" s="4" t="s">
        <v>5367</v>
      </c>
      <c r="H301" s="4" t="s">
        <v>5367</v>
      </c>
    </row>
    <row r="302" spans="1:8" s="3" customFormat="1" x14ac:dyDescent="0.3">
      <c r="A302" s="6" t="s">
        <v>13873</v>
      </c>
      <c r="B302" s="26" t="s">
        <v>13874</v>
      </c>
      <c r="C302" s="5" t="s">
        <v>16</v>
      </c>
      <c r="D302" s="9">
        <v>9.8699999999999992</v>
      </c>
      <c r="E302" s="4" t="s">
        <v>5367</v>
      </c>
      <c r="F302" s="4" t="s">
        <v>5367</v>
      </c>
      <c r="G302" s="4" t="s">
        <v>5367</v>
      </c>
      <c r="H302" s="4" t="s">
        <v>5367</v>
      </c>
    </row>
    <row r="303" spans="1:8" s="3" customFormat="1" x14ac:dyDescent="0.3">
      <c r="A303" s="6" t="s">
        <v>13875</v>
      </c>
      <c r="B303" s="26" t="s">
        <v>13876</v>
      </c>
      <c r="C303" s="5" t="s">
        <v>16</v>
      </c>
      <c r="D303" s="9">
        <v>3.02</v>
      </c>
      <c r="E303" s="4" t="s">
        <v>5367</v>
      </c>
      <c r="F303" s="4" t="s">
        <v>5367</v>
      </c>
      <c r="G303" s="4" t="s">
        <v>5367</v>
      </c>
      <c r="H303" s="4" t="s">
        <v>5367</v>
      </c>
    </row>
    <row r="304" spans="1:8" s="3" customFormat="1" x14ac:dyDescent="0.3">
      <c r="A304" s="6" t="s">
        <v>13877</v>
      </c>
      <c r="B304" s="26" t="s">
        <v>13878</v>
      </c>
      <c r="C304" s="5" t="s">
        <v>16</v>
      </c>
      <c r="D304" s="9">
        <v>5.62</v>
      </c>
      <c r="E304" s="4" t="s">
        <v>5367</v>
      </c>
      <c r="F304" s="4" t="s">
        <v>5367</v>
      </c>
      <c r="G304" s="4" t="s">
        <v>5367</v>
      </c>
      <c r="H304" s="4" t="s">
        <v>5367</v>
      </c>
    </row>
    <row r="305" spans="1:8" s="3" customFormat="1" x14ac:dyDescent="0.3">
      <c r="A305" s="6" t="s">
        <v>13879</v>
      </c>
      <c r="B305" s="26" t="s">
        <v>13880</v>
      </c>
      <c r="C305" s="5" t="s">
        <v>16</v>
      </c>
      <c r="D305" s="9">
        <v>5.97</v>
      </c>
      <c r="E305" s="4" t="s">
        <v>5367</v>
      </c>
      <c r="F305" s="4" t="s">
        <v>5367</v>
      </c>
      <c r="G305" s="4" t="s">
        <v>5367</v>
      </c>
      <c r="H305" s="4" t="s">
        <v>5367</v>
      </c>
    </row>
    <row r="306" spans="1:8" s="3" customFormat="1" x14ac:dyDescent="0.3">
      <c r="A306" s="6" t="s">
        <v>13881</v>
      </c>
      <c r="B306" s="26" t="s">
        <v>13882</v>
      </c>
      <c r="C306" s="5" t="s">
        <v>16</v>
      </c>
      <c r="D306" s="9">
        <v>6.24</v>
      </c>
      <c r="E306" s="4" t="s">
        <v>5367</v>
      </c>
      <c r="F306" s="4" t="s">
        <v>5367</v>
      </c>
      <c r="G306" s="4" t="s">
        <v>5367</v>
      </c>
      <c r="H306" s="4" t="s">
        <v>5367</v>
      </c>
    </row>
    <row r="307" spans="1:8" s="3" customFormat="1" x14ac:dyDescent="0.3">
      <c r="A307" s="6" t="s">
        <v>13883</v>
      </c>
      <c r="B307" s="26" t="s">
        <v>13884</v>
      </c>
      <c r="C307" s="5" t="s">
        <v>16</v>
      </c>
      <c r="D307" s="9">
        <v>7.12</v>
      </c>
      <c r="E307" s="4" t="s">
        <v>5367</v>
      </c>
      <c r="F307" s="4" t="s">
        <v>5367</v>
      </c>
      <c r="G307" s="4" t="s">
        <v>5367</v>
      </c>
      <c r="H307" s="4" t="s">
        <v>5367</v>
      </c>
    </row>
    <row r="308" spans="1:8" s="3" customFormat="1" x14ac:dyDescent="0.3">
      <c r="A308" s="6" t="s">
        <v>13885</v>
      </c>
      <c r="B308" s="26" t="s">
        <v>13886</v>
      </c>
      <c r="C308" s="5" t="s">
        <v>16</v>
      </c>
      <c r="D308" s="4" t="s">
        <v>5367</v>
      </c>
      <c r="E308" s="9">
        <v>8.1</v>
      </c>
      <c r="F308" s="4" t="s">
        <v>5367</v>
      </c>
      <c r="G308" s="4" t="s">
        <v>5367</v>
      </c>
      <c r="H308" s="4" t="s">
        <v>5367</v>
      </c>
    </row>
    <row r="309" spans="1:8" s="3" customFormat="1" x14ac:dyDescent="0.3">
      <c r="A309" s="6" t="s">
        <v>13887</v>
      </c>
      <c r="B309" s="26" t="s">
        <v>13888</v>
      </c>
      <c r="C309" s="5" t="s">
        <v>16</v>
      </c>
      <c r="D309" s="9">
        <v>14.77</v>
      </c>
      <c r="E309" s="4" t="s">
        <v>5367</v>
      </c>
      <c r="F309" s="4" t="s">
        <v>5367</v>
      </c>
      <c r="G309" s="4" t="s">
        <v>5367</v>
      </c>
      <c r="H309" s="4" t="s">
        <v>5367</v>
      </c>
    </row>
    <row r="310" spans="1:8" s="3" customFormat="1" x14ac:dyDescent="0.3">
      <c r="A310" s="6" t="s">
        <v>13889</v>
      </c>
      <c r="B310" s="26" t="s">
        <v>13890</v>
      </c>
      <c r="C310" s="5" t="s">
        <v>16</v>
      </c>
      <c r="D310" s="9">
        <v>14.54</v>
      </c>
      <c r="E310" s="4" t="s">
        <v>5367</v>
      </c>
      <c r="F310" s="4" t="s">
        <v>5367</v>
      </c>
      <c r="G310" s="4" t="s">
        <v>5367</v>
      </c>
      <c r="H310" s="4" t="s">
        <v>5367</v>
      </c>
    </row>
    <row r="311" spans="1:8" s="3" customFormat="1" x14ac:dyDescent="0.3">
      <c r="A311" s="6" t="s">
        <v>13891</v>
      </c>
      <c r="B311" s="26" t="s">
        <v>13892</v>
      </c>
      <c r="C311" s="5" t="s">
        <v>16</v>
      </c>
      <c r="D311" s="9">
        <v>14.77</v>
      </c>
      <c r="E311" s="4" t="s">
        <v>5367</v>
      </c>
      <c r="F311" s="4" t="s">
        <v>5367</v>
      </c>
      <c r="G311" s="4" t="s">
        <v>5367</v>
      </c>
      <c r="H311" s="4" t="s">
        <v>5367</v>
      </c>
    </row>
    <row r="312" spans="1:8" s="3" customFormat="1" x14ac:dyDescent="0.3">
      <c r="A312" s="6" t="s">
        <v>13893</v>
      </c>
      <c r="B312" s="26" t="s">
        <v>13894</v>
      </c>
      <c r="C312" s="5" t="s">
        <v>16</v>
      </c>
      <c r="D312" s="9">
        <v>14.54</v>
      </c>
      <c r="E312" s="4" t="s">
        <v>5367</v>
      </c>
      <c r="F312" s="4" t="s">
        <v>5367</v>
      </c>
      <c r="G312" s="4" t="s">
        <v>5367</v>
      </c>
      <c r="H312" s="4" t="s">
        <v>5367</v>
      </c>
    </row>
    <row r="313" spans="1:8" s="3" customFormat="1" x14ac:dyDescent="0.3">
      <c r="A313" s="6" t="s">
        <v>13895</v>
      </c>
      <c r="B313" s="26" t="s">
        <v>13896</v>
      </c>
      <c r="C313" s="5" t="s">
        <v>16</v>
      </c>
      <c r="D313" s="9">
        <v>10.61</v>
      </c>
      <c r="E313" s="4" t="s">
        <v>5367</v>
      </c>
      <c r="F313" s="4" t="s">
        <v>5367</v>
      </c>
      <c r="G313" s="4" t="s">
        <v>5367</v>
      </c>
      <c r="H313" s="4" t="s">
        <v>5367</v>
      </c>
    </row>
    <row r="314" spans="1:8" s="3" customFormat="1" x14ac:dyDescent="0.3">
      <c r="A314" s="6" t="s">
        <v>13897</v>
      </c>
      <c r="B314" s="26" t="s">
        <v>13898</v>
      </c>
      <c r="C314" s="5" t="s">
        <v>16</v>
      </c>
      <c r="D314" s="9">
        <v>13.08</v>
      </c>
      <c r="E314" s="4" t="s">
        <v>5367</v>
      </c>
      <c r="F314" s="4" t="s">
        <v>5367</v>
      </c>
      <c r="G314" s="4" t="s">
        <v>5367</v>
      </c>
      <c r="H314" s="4" t="s">
        <v>5367</v>
      </c>
    </row>
    <row r="315" spans="1:8" s="3" customFormat="1" x14ac:dyDescent="0.3">
      <c r="A315" s="6" t="s">
        <v>13899</v>
      </c>
      <c r="B315" s="26" t="s">
        <v>13900</v>
      </c>
      <c r="C315" s="5" t="s">
        <v>16</v>
      </c>
      <c r="D315" s="9">
        <v>14.77</v>
      </c>
      <c r="E315" s="4" t="s">
        <v>5367</v>
      </c>
      <c r="F315" s="4" t="s">
        <v>5367</v>
      </c>
      <c r="G315" s="4" t="s">
        <v>5367</v>
      </c>
      <c r="H315" s="4" t="s">
        <v>5367</v>
      </c>
    </row>
    <row r="316" spans="1:8" s="3" customFormat="1" x14ac:dyDescent="0.3">
      <c r="A316" s="6" t="s">
        <v>13901</v>
      </c>
      <c r="B316" s="26" t="s">
        <v>13902</v>
      </c>
      <c r="C316" s="5" t="s">
        <v>16</v>
      </c>
      <c r="D316" s="9">
        <v>5.82</v>
      </c>
      <c r="E316" s="4" t="s">
        <v>5367</v>
      </c>
      <c r="F316" s="4" t="s">
        <v>5367</v>
      </c>
      <c r="G316" s="4" t="s">
        <v>5367</v>
      </c>
      <c r="H316" s="4" t="s">
        <v>5367</v>
      </c>
    </row>
    <row r="317" spans="1:8" s="3" customFormat="1" x14ac:dyDescent="0.3">
      <c r="A317" s="6" t="s">
        <v>13903</v>
      </c>
      <c r="B317" s="26" t="s">
        <v>13904</v>
      </c>
      <c r="C317" s="5" t="s">
        <v>16</v>
      </c>
      <c r="D317" s="9">
        <v>10.66</v>
      </c>
      <c r="E317" s="4" t="s">
        <v>5367</v>
      </c>
      <c r="F317" s="4" t="s">
        <v>5367</v>
      </c>
      <c r="G317" s="4" t="s">
        <v>5367</v>
      </c>
      <c r="H317" s="4" t="s">
        <v>5367</v>
      </c>
    </row>
    <row r="318" spans="1:8" s="3" customFormat="1" x14ac:dyDescent="0.3">
      <c r="A318" s="6" t="s">
        <v>13905</v>
      </c>
      <c r="B318" s="26" t="s">
        <v>13906</v>
      </c>
      <c r="C318" s="5" t="s">
        <v>16</v>
      </c>
      <c r="D318" s="9">
        <v>1.33</v>
      </c>
      <c r="E318" s="4" t="s">
        <v>5367</v>
      </c>
      <c r="F318" s="4" t="s">
        <v>5367</v>
      </c>
      <c r="G318" s="4" t="s">
        <v>5367</v>
      </c>
      <c r="H318" s="4" t="s">
        <v>5367</v>
      </c>
    </row>
    <row r="319" spans="1:8" s="3" customFormat="1" x14ac:dyDescent="0.3">
      <c r="A319" s="6" t="s">
        <v>13907</v>
      </c>
      <c r="B319" s="26" t="s">
        <v>13908</v>
      </c>
      <c r="C319" s="5" t="s">
        <v>16</v>
      </c>
      <c r="D319" s="9">
        <v>15.99</v>
      </c>
      <c r="E319" s="4" t="s">
        <v>5367</v>
      </c>
      <c r="F319" s="4" t="s">
        <v>5367</v>
      </c>
      <c r="G319" s="4" t="s">
        <v>5367</v>
      </c>
      <c r="H319" s="4" t="s">
        <v>5367</v>
      </c>
    </row>
    <row r="320" spans="1:8" s="3" customFormat="1" x14ac:dyDescent="0.3">
      <c r="A320" s="6" t="s">
        <v>13909</v>
      </c>
      <c r="B320" s="26" t="s">
        <v>13910</v>
      </c>
      <c r="C320" s="5" t="s">
        <v>16</v>
      </c>
      <c r="D320" s="9">
        <v>15.99</v>
      </c>
      <c r="E320" s="4" t="s">
        <v>5367</v>
      </c>
      <c r="F320" s="4" t="s">
        <v>5367</v>
      </c>
      <c r="G320" s="4" t="s">
        <v>5367</v>
      </c>
      <c r="H320" s="4" t="s">
        <v>5367</v>
      </c>
    </row>
    <row r="321" spans="1:8" s="3" customFormat="1" x14ac:dyDescent="0.3">
      <c r="A321" s="6" t="s">
        <v>13911</v>
      </c>
      <c r="B321" s="26" t="s">
        <v>13912</v>
      </c>
      <c r="C321" s="5" t="s">
        <v>16</v>
      </c>
      <c r="D321" s="9">
        <v>4.84</v>
      </c>
      <c r="E321" s="4" t="s">
        <v>5367</v>
      </c>
      <c r="F321" s="4" t="s">
        <v>5367</v>
      </c>
      <c r="G321" s="4" t="s">
        <v>5367</v>
      </c>
      <c r="H321" s="4" t="s">
        <v>5367</v>
      </c>
    </row>
    <row r="322" spans="1:8" s="3" customFormat="1" x14ac:dyDescent="0.3">
      <c r="A322" s="6" t="s">
        <v>13913</v>
      </c>
      <c r="B322" s="26" t="s">
        <v>13914</v>
      </c>
      <c r="C322" s="5" t="s">
        <v>16</v>
      </c>
      <c r="D322" s="9">
        <v>0.82</v>
      </c>
      <c r="E322" s="4" t="s">
        <v>5367</v>
      </c>
      <c r="F322" s="4" t="s">
        <v>5367</v>
      </c>
      <c r="G322" s="4" t="s">
        <v>5367</v>
      </c>
      <c r="H322" s="4" t="s">
        <v>5367</v>
      </c>
    </row>
    <row r="323" spans="1:8" s="3" customFormat="1" x14ac:dyDescent="0.3">
      <c r="A323" s="6" t="s">
        <v>13915</v>
      </c>
      <c r="B323" s="26" t="s">
        <v>13916</v>
      </c>
      <c r="C323" s="5" t="s">
        <v>16</v>
      </c>
      <c r="D323" s="9">
        <v>37.909999999999997</v>
      </c>
      <c r="E323" s="4" t="s">
        <v>5367</v>
      </c>
      <c r="F323" s="4" t="s">
        <v>5367</v>
      </c>
      <c r="G323" s="4" t="s">
        <v>5367</v>
      </c>
      <c r="H323" s="4" t="s">
        <v>5367</v>
      </c>
    </row>
    <row r="324" spans="1:8" s="3" customFormat="1" x14ac:dyDescent="0.3">
      <c r="A324" s="6" t="s">
        <v>13917</v>
      </c>
      <c r="B324" s="26" t="s">
        <v>13918</v>
      </c>
      <c r="C324" s="5" t="s">
        <v>16</v>
      </c>
      <c r="D324" s="9">
        <v>12.06</v>
      </c>
      <c r="E324" s="4" t="s">
        <v>5367</v>
      </c>
      <c r="F324" s="4" t="s">
        <v>5367</v>
      </c>
      <c r="G324" s="4" t="s">
        <v>5367</v>
      </c>
      <c r="H324" s="4" t="s">
        <v>5367</v>
      </c>
    </row>
    <row r="325" spans="1:8" s="3" customFormat="1" x14ac:dyDescent="0.3">
      <c r="A325" s="6" t="s">
        <v>13919</v>
      </c>
      <c r="B325" s="26" t="s">
        <v>13920</v>
      </c>
      <c r="C325" s="5" t="s">
        <v>16</v>
      </c>
      <c r="D325" s="9">
        <v>2.69</v>
      </c>
      <c r="E325" s="4" t="s">
        <v>5367</v>
      </c>
      <c r="F325" s="4" t="s">
        <v>5367</v>
      </c>
      <c r="G325" s="4" t="s">
        <v>5367</v>
      </c>
      <c r="H325" s="4" t="s">
        <v>5367</v>
      </c>
    </row>
    <row r="326" spans="1:8" s="3" customFormat="1" x14ac:dyDescent="0.3">
      <c r="A326" s="6" t="s">
        <v>13921</v>
      </c>
      <c r="B326" s="26" t="s">
        <v>13922</v>
      </c>
      <c r="C326" s="5" t="s">
        <v>16</v>
      </c>
      <c r="D326" s="9">
        <v>24.14</v>
      </c>
      <c r="E326" s="4" t="s">
        <v>5367</v>
      </c>
      <c r="F326" s="4" t="s">
        <v>5367</v>
      </c>
      <c r="G326" s="4" t="s">
        <v>5367</v>
      </c>
      <c r="H326" s="4" t="s">
        <v>5367</v>
      </c>
    </row>
    <row r="327" spans="1:8" s="3" customFormat="1" x14ac:dyDescent="0.3">
      <c r="A327" s="6" t="s">
        <v>13923</v>
      </c>
      <c r="B327" s="26" t="s">
        <v>13924</v>
      </c>
      <c r="C327" s="5" t="s">
        <v>16</v>
      </c>
      <c r="D327" s="9">
        <v>1.1599999999999999</v>
      </c>
      <c r="E327" s="4" t="s">
        <v>5367</v>
      </c>
      <c r="F327" s="4" t="s">
        <v>5367</v>
      </c>
      <c r="G327" s="4" t="s">
        <v>5367</v>
      </c>
      <c r="H327" s="4" t="s">
        <v>5367</v>
      </c>
    </row>
    <row r="328" spans="1:8" s="3" customFormat="1" x14ac:dyDescent="0.3">
      <c r="A328" s="6" t="s">
        <v>13925</v>
      </c>
      <c r="B328" s="26" t="s">
        <v>13926</v>
      </c>
      <c r="C328" s="5" t="s">
        <v>16</v>
      </c>
      <c r="D328" s="9">
        <v>3.52</v>
      </c>
      <c r="E328" s="4" t="s">
        <v>5367</v>
      </c>
      <c r="F328" s="4" t="s">
        <v>5367</v>
      </c>
      <c r="G328" s="4" t="s">
        <v>5367</v>
      </c>
      <c r="H328" s="4" t="s">
        <v>5367</v>
      </c>
    </row>
    <row r="329" spans="1:8" s="3" customFormat="1" x14ac:dyDescent="0.3">
      <c r="A329" s="6" t="s">
        <v>13927</v>
      </c>
      <c r="B329" s="26" t="s">
        <v>13928</v>
      </c>
      <c r="C329" s="5" t="s">
        <v>16</v>
      </c>
      <c r="D329" s="9">
        <v>10.09</v>
      </c>
      <c r="E329" s="4" t="s">
        <v>5367</v>
      </c>
      <c r="F329" s="4" t="s">
        <v>5367</v>
      </c>
      <c r="G329" s="4" t="s">
        <v>5367</v>
      </c>
      <c r="H329" s="4" t="s">
        <v>5367</v>
      </c>
    </row>
    <row r="330" spans="1:8" s="3" customFormat="1" x14ac:dyDescent="0.3">
      <c r="A330" s="6" t="s">
        <v>13929</v>
      </c>
      <c r="B330" s="26" t="s">
        <v>13930</v>
      </c>
      <c r="C330" s="5" t="s">
        <v>16</v>
      </c>
      <c r="D330" s="9">
        <v>7.57</v>
      </c>
      <c r="E330" s="4" t="s">
        <v>5367</v>
      </c>
      <c r="F330" s="4" t="s">
        <v>5367</v>
      </c>
      <c r="G330" s="4" t="s">
        <v>5367</v>
      </c>
      <c r="H330" s="4" t="s">
        <v>5367</v>
      </c>
    </row>
    <row r="331" spans="1:8" s="3" customFormat="1" x14ac:dyDescent="0.3">
      <c r="A331" s="6" t="s">
        <v>13931</v>
      </c>
      <c r="B331" s="26" t="s">
        <v>13932</v>
      </c>
      <c r="C331" s="5" t="s">
        <v>16</v>
      </c>
      <c r="D331" s="9">
        <v>7.91</v>
      </c>
      <c r="E331" s="4" t="s">
        <v>5367</v>
      </c>
      <c r="F331" s="4" t="s">
        <v>5367</v>
      </c>
      <c r="G331" s="4" t="s">
        <v>5367</v>
      </c>
      <c r="H331" s="4" t="s">
        <v>5367</v>
      </c>
    </row>
    <row r="332" spans="1:8" s="3" customFormat="1" x14ac:dyDescent="0.3">
      <c r="A332" s="6" t="s">
        <v>13933</v>
      </c>
      <c r="B332" s="26" t="s">
        <v>13934</v>
      </c>
      <c r="C332" s="5" t="s">
        <v>16</v>
      </c>
      <c r="D332" s="9">
        <v>8.42</v>
      </c>
      <c r="E332" s="4" t="s">
        <v>5367</v>
      </c>
      <c r="F332" s="4" t="s">
        <v>5367</v>
      </c>
      <c r="G332" s="4" t="s">
        <v>5367</v>
      </c>
      <c r="H332" s="4" t="s">
        <v>5367</v>
      </c>
    </row>
    <row r="333" spans="1:8" s="3" customFormat="1" x14ac:dyDescent="0.3">
      <c r="A333" s="6" t="s">
        <v>13935</v>
      </c>
      <c r="B333" s="26" t="s">
        <v>13936</v>
      </c>
      <c r="C333" s="5" t="s">
        <v>16</v>
      </c>
      <c r="D333" s="9">
        <v>14.02</v>
      </c>
      <c r="E333" s="4" t="s">
        <v>5367</v>
      </c>
      <c r="F333" s="4" t="s">
        <v>5367</v>
      </c>
      <c r="G333" s="4" t="s">
        <v>5367</v>
      </c>
      <c r="H333" s="4" t="s">
        <v>5367</v>
      </c>
    </row>
    <row r="334" spans="1:8" s="3" customFormat="1" x14ac:dyDescent="0.3">
      <c r="A334" s="6" t="s">
        <v>13937</v>
      </c>
      <c r="B334" s="26" t="s">
        <v>13938</v>
      </c>
      <c r="C334" s="5" t="s">
        <v>16</v>
      </c>
      <c r="D334" s="9">
        <v>15.29</v>
      </c>
      <c r="E334" s="4" t="s">
        <v>5367</v>
      </c>
      <c r="F334" s="4" t="s">
        <v>5367</v>
      </c>
      <c r="G334" s="4" t="s">
        <v>5367</v>
      </c>
      <c r="H334" s="4" t="s">
        <v>5367</v>
      </c>
    </row>
    <row r="335" spans="1:8" s="3" customFormat="1" x14ac:dyDescent="0.3">
      <c r="A335" s="6" t="s">
        <v>13939</v>
      </c>
      <c r="B335" s="26" t="s">
        <v>13940</v>
      </c>
      <c r="C335" s="5" t="s">
        <v>16</v>
      </c>
      <c r="D335" s="9">
        <v>5.26</v>
      </c>
      <c r="E335" s="4" t="s">
        <v>5367</v>
      </c>
      <c r="F335" s="4" t="s">
        <v>5367</v>
      </c>
      <c r="G335" s="4" t="s">
        <v>5367</v>
      </c>
      <c r="H335" s="4" t="s">
        <v>5367</v>
      </c>
    </row>
    <row r="336" spans="1:8" s="3" customFormat="1" x14ac:dyDescent="0.3">
      <c r="A336" s="6" t="s">
        <v>13941</v>
      </c>
      <c r="B336" s="26" t="s">
        <v>13942</v>
      </c>
      <c r="C336" s="5" t="s">
        <v>16</v>
      </c>
      <c r="D336" s="9">
        <v>2.3199999999999998</v>
      </c>
      <c r="E336" s="4" t="s">
        <v>5367</v>
      </c>
      <c r="F336" s="4" t="s">
        <v>5367</v>
      </c>
      <c r="G336" s="4" t="s">
        <v>5367</v>
      </c>
      <c r="H336" s="4" t="s">
        <v>5367</v>
      </c>
    </row>
    <row r="337" spans="1:8" s="3" customFormat="1" x14ac:dyDescent="0.3">
      <c r="A337" s="6" t="s">
        <v>13943</v>
      </c>
      <c r="B337" s="26" t="s">
        <v>13944</v>
      </c>
      <c r="C337" s="5" t="s">
        <v>16</v>
      </c>
      <c r="D337" s="9">
        <v>2.3199999999999998</v>
      </c>
      <c r="E337" s="4" t="s">
        <v>5367</v>
      </c>
      <c r="F337" s="4" t="s">
        <v>5367</v>
      </c>
      <c r="G337" s="4" t="s">
        <v>5367</v>
      </c>
      <c r="H337" s="4" t="s">
        <v>5367</v>
      </c>
    </row>
    <row r="338" spans="1:8" s="3" customFormat="1" x14ac:dyDescent="0.3">
      <c r="A338" s="6" t="s">
        <v>13945</v>
      </c>
      <c r="B338" s="26" t="s">
        <v>13946</v>
      </c>
      <c r="C338" s="5" t="s">
        <v>16</v>
      </c>
      <c r="D338" s="4" t="s">
        <v>5367</v>
      </c>
      <c r="E338" s="9">
        <v>15.4</v>
      </c>
      <c r="F338" s="4" t="s">
        <v>5367</v>
      </c>
      <c r="G338" s="4" t="s">
        <v>5367</v>
      </c>
      <c r="H338" s="4" t="s">
        <v>5367</v>
      </c>
    </row>
    <row r="339" spans="1:8" s="3" customFormat="1" x14ac:dyDescent="0.3">
      <c r="A339" s="6" t="s">
        <v>13947</v>
      </c>
      <c r="B339" s="26" t="s">
        <v>13948</v>
      </c>
      <c r="C339" s="5" t="s">
        <v>16</v>
      </c>
      <c r="D339" s="9">
        <v>7.62</v>
      </c>
      <c r="E339" s="4" t="s">
        <v>5367</v>
      </c>
      <c r="F339" s="4" t="s">
        <v>5367</v>
      </c>
      <c r="G339" s="4" t="s">
        <v>5367</v>
      </c>
      <c r="H339" s="4" t="s">
        <v>5367</v>
      </c>
    </row>
    <row r="340" spans="1:8" s="3" customFormat="1" x14ac:dyDescent="0.3">
      <c r="A340" s="6" t="s">
        <v>13949</v>
      </c>
      <c r="B340" s="26" t="s">
        <v>13950</v>
      </c>
      <c r="C340" s="5" t="s">
        <v>16</v>
      </c>
      <c r="D340" s="9">
        <v>8.31</v>
      </c>
      <c r="E340" s="4" t="s">
        <v>5367</v>
      </c>
      <c r="F340" s="4" t="s">
        <v>5367</v>
      </c>
      <c r="G340" s="4" t="s">
        <v>5367</v>
      </c>
      <c r="H340" s="4" t="s">
        <v>5367</v>
      </c>
    </row>
    <row r="341" spans="1:8" s="3" customFormat="1" x14ac:dyDescent="0.3">
      <c r="A341" s="6" t="s">
        <v>13951</v>
      </c>
      <c r="B341" s="26" t="s">
        <v>13952</v>
      </c>
      <c r="C341" s="5" t="s">
        <v>16</v>
      </c>
      <c r="D341" s="4" t="s">
        <v>5367</v>
      </c>
      <c r="E341" s="4" t="s">
        <v>5367</v>
      </c>
      <c r="F341" s="9">
        <v>18.21</v>
      </c>
      <c r="G341" s="9">
        <v>18.21</v>
      </c>
      <c r="H341" s="9">
        <v>18.21</v>
      </c>
    </row>
    <row r="342" spans="1:8" s="3" customFormat="1" x14ac:dyDescent="0.3">
      <c r="A342" s="6" t="s">
        <v>13953</v>
      </c>
      <c r="B342" s="26" t="s">
        <v>13954</v>
      </c>
      <c r="C342" s="5" t="s">
        <v>16</v>
      </c>
      <c r="D342" s="4" t="s">
        <v>5367</v>
      </c>
      <c r="E342" s="4" t="s">
        <v>5367</v>
      </c>
      <c r="F342" s="9">
        <v>13.01</v>
      </c>
      <c r="G342" s="4" t="s">
        <v>5367</v>
      </c>
      <c r="H342" s="4" t="s">
        <v>5367</v>
      </c>
    </row>
    <row r="343" spans="1:8" s="3" customFormat="1" x14ac:dyDescent="0.3">
      <c r="A343" s="6" t="s">
        <v>13276</v>
      </c>
      <c r="B343" s="26" t="s">
        <v>13955</v>
      </c>
      <c r="C343" s="5" t="s">
        <v>16</v>
      </c>
      <c r="D343" s="4" t="s">
        <v>5367</v>
      </c>
      <c r="E343" s="4" t="s">
        <v>5367</v>
      </c>
      <c r="F343" s="9">
        <v>20.99</v>
      </c>
      <c r="G343" s="4" t="s">
        <v>5367</v>
      </c>
      <c r="H343" s="4" t="s">
        <v>5367</v>
      </c>
    </row>
    <row r="344" spans="1:8" s="3" customFormat="1" x14ac:dyDescent="0.3">
      <c r="A344" s="6" t="s">
        <v>13956</v>
      </c>
      <c r="B344" s="26" t="s">
        <v>13957</v>
      </c>
      <c r="C344" s="5" t="s">
        <v>16</v>
      </c>
      <c r="D344" s="4" t="s">
        <v>5367</v>
      </c>
      <c r="E344" s="4" t="s">
        <v>5367</v>
      </c>
      <c r="F344" s="9">
        <v>13.01</v>
      </c>
      <c r="G344" s="4" t="s">
        <v>5367</v>
      </c>
      <c r="H344" s="4" t="s">
        <v>5367</v>
      </c>
    </row>
    <row r="345" spans="1:8" s="3" customFormat="1" x14ac:dyDescent="0.3">
      <c r="A345" s="6" t="s">
        <v>13958</v>
      </c>
      <c r="B345" s="26" t="s">
        <v>13959</v>
      </c>
      <c r="C345" s="5" t="s">
        <v>16</v>
      </c>
      <c r="D345" s="4" t="s">
        <v>5367</v>
      </c>
      <c r="E345" s="4" t="s">
        <v>5367</v>
      </c>
      <c r="F345" s="9">
        <v>20.99</v>
      </c>
      <c r="G345" s="4" t="s">
        <v>5367</v>
      </c>
      <c r="H345" s="4" t="s">
        <v>5367</v>
      </c>
    </row>
    <row r="346" spans="1:8" s="3" customFormat="1" x14ac:dyDescent="0.3">
      <c r="A346" s="6" t="s">
        <v>13960</v>
      </c>
      <c r="B346" s="26" t="s">
        <v>13961</v>
      </c>
      <c r="C346" s="5" t="s">
        <v>16</v>
      </c>
      <c r="D346" s="9">
        <v>2.54</v>
      </c>
      <c r="E346" s="4"/>
      <c r="F346" s="4" t="s">
        <v>5367</v>
      </c>
      <c r="G346" s="4" t="s">
        <v>5367</v>
      </c>
      <c r="H346" s="4" t="s">
        <v>5367</v>
      </c>
    </row>
    <row r="347" spans="1:8" s="3" customFormat="1" x14ac:dyDescent="0.3">
      <c r="A347" s="6" t="s">
        <v>13962</v>
      </c>
      <c r="B347" s="26" t="s">
        <v>13963</v>
      </c>
      <c r="C347" s="5" t="s">
        <v>16</v>
      </c>
      <c r="D347" s="9">
        <v>2.9</v>
      </c>
      <c r="E347" s="4"/>
      <c r="F347" s="4" t="s">
        <v>5367</v>
      </c>
      <c r="G347" s="4" t="s">
        <v>5367</v>
      </c>
      <c r="H347" s="4" t="s">
        <v>5367</v>
      </c>
    </row>
    <row r="348" spans="1:8" s="3" customFormat="1" x14ac:dyDescent="0.3">
      <c r="A348" s="6" t="s">
        <v>13964</v>
      </c>
      <c r="B348" s="26" t="s">
        <v>13965</v>
      </c>
      <c r="C348" s="5" t="s">
        <v>16</v>
      </c>
      <c r="D348" s="4" t="s">
        <v>5367</v>
      </c>
      <c r="E348" s="4" t="s">
        <v>5367</v>
      </c>
      <c r="F348" s="9">
        <v>2.02</v>
      </c>
      <c r="G348" s="9">
        <v>1.9</v>
      </c>
      <c r="H348" s="9">
        <v>1.77</v>
      </c>
    </row>
    <row r="349" spans="1:8" s="3" customFormat="1" x14ac:dyDescent="0.3">
      <c r="A349" s="6" t="s">
        <v>13966</v>
      </c>
      <c r="B349" s="26" t="s">
        <v>13967</v>
      </c>
      <c r="C349" s="5" t="s">
        <v>16</v>
      </c>
      <c r="D349" s="9">
        <v>0.77</v>
      </c>
      <c r="E349" s="4" t="s">
        <v>5367</v>
      </c>
      <c r="F349" s="4" t="s">
        <v>5367</v>
      </c>
      <c r="G349" s="4" t="s">
        <v>5367</v>
      </c>
      <c r="H349" s="4" t="s">
        <v>5367</v>
      </c>
    </row>
    <row r="350" spans="1:8" s="3" customFormat="1" x14ac:dyDescent="0.3">
      <c r="A350" s="6" t="s">
        <v>13968</v>
      </c>
      <c r="B350" s="26" t="s">
        <v>13969</v>
      </c>
      <c r="C350" s="5" t="s">
        <v>16</v>
      </c>
      <c r="D350" s="9">
        <v>5.21</v>
      </c>
      <c r="E350" s="4"/>
      <c r="F350" s="4" t="s">
        <v>5367</v>
      </c>
      <c r="G350" s="4" t="s">
        <v>5367</v>
      </c>
      <c r="H350" s="4" t="s">
        <v>5367</v>
      </c>
    </row>
    <row r="351" spans="1:8" s="3" customFormat="1" x14ac:dyDescent="0.3">
      <c r="A351" s="6" t="s">
        <v>13970</v>
      </c>
      <c r="B351" s="26" t="s">
        <v>13971</v>
      </c>
      <c r="C351" s="5" t="s">
        <v>16</v>
      </c>
      <c r="D351" s="9">
        <v>3.55</v>
      </c>
      <c r="E351" s="4"/>
      <c r="F351" s="4" t="s">
        <v>5367</v>
      </c>
      <c r="G351" s="4" t="s">
        <v>5367</v>
      </c>
      <c r="H351" s="4" t="s">
        <v>5367</v>
      </c>
    </row>
    <row r="352" spans="1:8" s="3" customFormat="1" x14ac:dyDescent="0.3">
      <c r="A352" s="6" t="s">
        <v>13972</v>
      </c>
      <c r="B352" s="26" t="s">
        <v>13973</v>
      </c>
      <c r="C352" s="5" t="s">
        <v>16</v>
      </c>
      <c r="D352" s="4" t="s">
        <v>5367</v>
      </c>
      <c r="E352" s="4" t="s">
        <v>5367</v>
      </c>
      <c r="F352" s="4" t="s">
        <v>5367</v>
      </c>
      <c r="G352" s="9">
        <v>21.49</v>
      </c>
      <c r="H352" s="9">
        <v>21.49</v>
      </c>
    </row>
    <row r="353" spans="1:8" s="3" customFormat="1" x14ac:dyDescent="0.3">
      <c r="A353" s="6" t="s">
        <v>13974</v>
      </c>
      <c r="B353" s="26" t="s">
        <v>13975</v>
      </c>
      <c r="C353" s="5" t="s">
        <v>16</v>
      </c>
      <c r="D353" s="9">
        <v>1.29</v>
      </c>
      <c r="E353" s="4"/>
      <c r="F353" s="4" t="s">
        <v>5367</v>
      </c>
      <c r="G353" s="4" t="s">
        <v>5367</v>
      </c>
      <c r="H353" s="4" t="s">
        <v>5367</v>
      </c>
    </row>
    <row r="354" spans="1:8" s="3" customFormat="1" x14ac:dyDescent="0.3">
      <c r="A354" s="6" t="s">
        <v>13976</v>
      </c>
      <c r="B354" s="26" t="s">
        <v>13977</v>
      </c>
      <c r="C354" s="5" t="s">
        <v>16</v>
      </c>
      <c r="D354" s="4" t="s">
        <v>5367</v>
      </c>
      <c r="E354" s="4" t="s">
        <v>5367</v>
      </c>
      <c r="F354" s="9">
        <v>3.28</v>
      </c>
      <c r="G354" s="9">
        <v>3.17</v>
      </c>
      <c r="H354" s="9">
        <v>2.9</v>
      </c>
    </row>
    <row r="355" spans="1:8" s="3" customFormat="1" x14ac:dyDescent="0.3">
      <c r="A355" s="6" t="s">
        <v>13978</v>
      </c>
      <c r="B355" s="26" t="s">
        <v>13979</v>
      </c>
      <c r="C355" s="5" t="s">
        <v>16</v>
      </c>
      <c r="D355" s="4" t="s">
        <v>5367</v>
      </c>
      <c r="E355" s="4" t="s">
        <v>5367</v>
      </c>
      <c r="F355" s="4" t="s">
        <v>5367</v>
      </c>
      <c r="G355" s="9">
        <v>21.59</v>
      </c>
      <c r="H355" s="9">
        <v>21.59</v>
      </c>
    </row>
    <row r="356" spans="1:8" s="3" customFormat="1" x14ac:dyDescent="0.3">
      <c r="A356" s="6" t="s">
        <v>13980</v>
      </c>
      <c r="B356" s="26" t="s">
        <v>13981</v>
      </c>
      <c r="C356" s="5" t="s">
        <v>16</v>
      </c>
      <c r="D356" s="4" t="s">
        <v>5367</v>
      </c>
      <c r="E356" s="4" t="s">
        <v>5367</v>
      </c>
      <c r="F356" s="4" t="s">
        <v>5367</v>
      </c>
      <c r="G356" s="4" t="s">
        <v>5367</v>
      </c>
      <c r="H356" s="4" t="s">
        <v>5367</v>
      </c>
    </row>
    <row r="357" spans="1:8" s="3" customFormat="1" x14ac:dyDescent="0.3">
      <c r="A357" s="6" t="s">
        <v>13982</v>
      </c>
      <c r="B357" s="26" t="s">
        <v>13983</v>
      </c>
      <c r="C357" s="5" t="s">
        <v>16</v>
      </c>
      <c r="D357" s="4" t="s">
        <v>5367</v>
      </c>
      <c r="E357" s="4" t="s">
        <v>5367</v>
      </c>
      <c r="F357" s="4" t="s">
        <v>5367</v>
      </c>
      <c r="G357" s="9">
        <v>8.19</v>
      </c>
      <c r="H357" s="9">
        <v>10.38</v>
      </c>
    </row>
    <row r="358" spans="1:8" s="3" customFormat="1" x14ac:dyDescent="0.3">
      <c r="A358" s="6" t="s">
        <v>13984</v>
      </c>
      <c r="B358" s="26" t="s">
        <v>13985</v>
      </c>
      <c r="C358" s="5" t="s">
        <v>16</v>
      </c>
      <c r="D358" s="4" t="s">
        <v>5367</v>
      </c>
      <c r="E358" s="4" t="s">
        <v>5367</v>
      </c>
      <c r="F358" s="4" t="s">
        <v>5367</v>
      </c>
      <c r="G358" s="9">
        <v>2.09</v>
      </c>
      <c r="H358" s="9">
        <v>2.09</v>
      </c>
    </row>
    <row r="359" spans="1:8" s="3" customFormat="1" x14ac:dyDescent="0.3">
      <c r="A359" s="6" t="s">
        <v>13986</v>
      </c>
      <c r="B359" s="26" t="s">
        <v>13987</v>
      </c>
      <c r="C359" s="5" t="s">
        <v>16</v>
      </c>
      <c r="D359" s="9">
        <v>7.82</v>
      </c>
      <c r="E359" s="4" t="s">
        <v>5367</v>
      </c>
      <c r="F359" s="4" t="s">
        <v>5367</v>
      </c>
      <c r="G359" s="4" t="s">
        <v>5367</v>
      </c>
      <c r="H359" s="4" t="s">
        <v>5367</v>
      </c>
    </row>
    <row r="360" spans="1:8" s="3" customFormat="1" x14ac:dyDescent="0.3">
      <c r="A360" s="6" t="s">
        <v>13988</v>
      </c>
      <c r="B360" s="26" t="s">
        <v>13989</v>
      </c>
      <c r="C360" s="5" t="s">
        <v>16</v>
      </c>
      <c r="D360" s="4" t="s">
        <v>5367</v>
      </c>
      <c r="E360" s="9">
        <v>5.35</v>
      </c>
      <c r="F360" s="4" t="s">
        <v>5367</v>
      </c>
      <c r="G360" s="4" t="s">
        <v>5367</v>
      </c>
      <c r="H360" s="4" t="s">
        <v>5367</v>
      </c>
    </row>
    <row r="361" spans="1:8" s="3" customFormat="1" x14ac:dyDescent="0.3">
      <c r="A361" s="6" t="s">
        <v>13990</v>
      </c>
      <c r="B361" s="26" t="s">
        <v>13991</v>
      </c>
      <c r="C361" s="5" t="s">
        <v>16</v>
      </c>
      <c r="D361" s="4" t="s">
        <v>5367</v>
      </c>
      <c r="E361" s="9">
        <v>10.64</v>
      </c>
      <c r="F361" s="4" t="s">
        <v>5367</v>
      </c>
      <c r="G361" s="4" t="s">
        <v>5367</v>
      </c>
      <c r="H361" s="4" t="s">
        <v>5367</v>
      </c>
    </row>
    <row r="362" spans="1:8" s="3" customFormat="1" x14ac:dyDescent="0.3">
      <c r="A362" s="6" t="s">
        <v>13992</v>
      </c>
      <c r="B362" s="26" t="s">
        <v>13993</v>
      </c>
      <c r="C362" s="5" t="s">
        <v>16</v>
      </c>
      <c r="D362" s="4" t="s">
        <v>5367</v>
      </c>
      <c r="E362" s="9">
        <v>15.34</v>
      </c>
      <c r="F362" s="4" t="s">
        <v>5367</v>
      </c>
      <c r="G362" s="4" t="s">
        <v>5367</v>
      </c>
      <c r="H362" s="4" t="s">
        <v>5367</v>
      </c>
    </row>
    <row r="363" spans="1:8" s="3" customFormat="1" x14ac:dyDescent="0.3">
      <c r="A363" s="6" t="s">
        <v>13994</v>
      </c>
      <c r="B363" s="26" t="s">
        <v>13995</v>
      </c>
      <c r="C363" s="5" t="s">
        <v>16</v>
      </c>
      <c r="D363" s="4" t="s">
        <v>5367</v>
      </c>
      <c r="E363" s="9">
        <v>22.01</v>
      </c>
      <c r="F363" s="4" t="s">
        <v>5367</v>
      </c>
      <c r="G363" s="4" t="s">
        <v>5367</v>
      </c>
      <c r="H363" s="4" t="s">
        <v>5367</v>
      </c>
    </row>
    <row r="364" spans="1:8" s="3" customFormat="1" x14ac:dyDescent="0.3">
      <c r="A364" s="6" t="s">
        <v>13996</v>
      </c>
      <c r="B364" s="26" t="s">
        <v>13997</v>
      </c>
      <c r="C364" s="5" t="s">
        <v>16</v>
      </c>
      <c r="D364" s="4" t="s">
        <v>5367</v>
      </c>
      <c r="E364" s="9">
        <v>12</v>
      </c>
      <c r="F364" s="4" t="s">
        <v>5367</v>
      </c>
      <c r="G364" s="4" t="s">
        <v>5367</v>
      </c>
      <c r="H364" s="4" t="s">
        <v>5367</v>
      </c>
    </row>
    <row r="365" spans="1:8" s="3" customFormat="1" x14ac:dyDescent="0.3">
      <c r="A365" s="6" t="s">
        <v>13998</v>
      </c>
      <c r="B365" s="26" t="s">
        <v>13999</v>
      </c>
      <c r="C365" s="5" t="s">
        <v>16</v>
      </c>
      <c r="D365" s="4" t="s">
        <v>5367</v>
      </c>
      <c r="E365" s="4" t="s">
        <v>5367</v>
      </c>
      <c r="F365" s="4" t="s">
        <v>5367</v>
      </c>
      <c r="G365" s="9">
        <v>2.44</v>
      </c>
      <c r="H365" s="9">
        <v>2.44</v>
      </c>
    </row>
    <row r="366" spans="1:8" s="3" customFormat="1" x14ac:dyDescent="0.3">
      <c r="A366" s="6" t="s">
        <v>14000</v>
      </c>
      <c r="B366" s="26" t="s">
        <v>14001</v>
      </c>
      <c r="C366" s="5" t="s">
        <v>16</v>
      </c>
      <c r="D366" s="9">
        <v>9.81</v>
      </c>
      <c r="E366" s="4" t="s">
        <v>5367</v>
      </c>
      <c r="F366" s="4" t="s">
        <v>5367</v>
      </c>
      <c r="G366" s="4" t="s">
        <v>5367</v>
      </c>
      <c r="H366" s="4" t="s">
        <v>5367</v>
      </c>
    </row>
    <row r="367" spans="1:8" s="3" customFormat="1" x14ac:dyDescent="0.3">
      <c r="A367" s="6" t="s">
        <v>14002</v>
      </c>
      <c r="B367" s="26" t="s">
        <v>14003</v>
      </c>
      <c r="C367" s="5" t="s">
        <v>16</v>
      </c>
      <c r="D367" s="9">
        <v>19.04</v>
      </c>
      <c r="E367" s="4" t="s">
        <v>5367</v>
      </c>
      <c r="F367" s="4" t="s">
        <v>5367</v>
      </c>
      <c r="G367" s="4" t="s">
        <v>5367</v>
      </c>
      <c r="H367" s="4" t="s">
        <v>5367</v>
      </c>
    </row>
    <row r="368" spans="1:8" s="3" customFormat="1" x14ac:dyDescent="0.3">
      <c r="A368" s="6" t="s">
        <v>14004</v>
      </c>
      <c r="B368" s="26" t="s">
        <v>14005</v>
      </c>
      <c r="C368" s="5" t="s">
        <v>16</v>
      </c>
      <c r="D368" s="9">
        <v>24.06</v>
      </c>
      <c r="E368" s="4" t="s">
        <v>5367</v>
      </c>
      <c r="F368" s="4" t="s">
        <v>5367</v>
      </c>
      <c r="G368" s="4" t="s">
        <v>5367</v>
      </c>
      <c r="H368" s="4" t="s">
        <v>5367</v>
      </c>
    </row>
    <row r="369" spans="1:8" s="3" customFormat="1" x14ac:dyDescent="0.3">
      <c r="A369" s="6" t="s">
        <v>14006</v>
      </c>
      <c r="B369" s="26" t="s">
        <v>14007</v>
      </c>
      <c r="C369" s="5" t="s">
        <v>16</v>
      </c>
      <c r="D369" s="9">
        <v>29.39</v>
      </c>
      <c r="E369" s="4" t="s">
        <v>5367</v>
      </c>
      <c r="F369" s="4" t="s">
        <v>5367</v>
      </c>
      <c r="G369" s="4" t="s">
        <v>5367</v>
      </c>
      <c r="H369" s="4" t="s">
        <v>5367</v>
      </c>
    </row>
    <row r="370" spans="1:8" s="3" customFormat="1" x14ac:dyDescent="0.3">
      <c r="A370" s="6" t="s">
        <v>14008</v>
      </c>
      <c r="B370" s="26" t="s">
        <v>14009</v>
      </c>
      <c r="C370" s="5" t="s">
        <v>16</v>
      </c>
      <c r="D370" s="4" t="s">
        <v>5367</v>
      </c>
      <c r="E370" s="4" t="s">
        <v>5367</v>
      </c>
      <c r="F370" s="4" t="s">
        <v>5367</v>
      </c>
      <c r="G370" s="4" t="s">
        <v>5367</v>
      </c>
      <c r="H370" s="4" t="s">
        <v>5367</v>
      </c>
    </row>
    <row r="371" spans="1:8" s="3" customFormat="1" x14ac:dyDescent="0.3">
      <c r="A371" s="6" t="s">
        <v>14010</v>
      </c>
      <c r="B371" s="26" t="s">
        <v>14011</v>
      </c>
      <c r="C371" s="5" t="s">
        <v>16</v>
      </c>
      <c r="D371" s="4" t="s">
        <v>5367</v>
      </c>
      <c r="E371" s="9">
        <v>1.79</v>
      </c>
      <c r="F371" s="4" t="s">
        <v>5367</v>
      </c>
      <c r="G371" s="4" t="s">
        <v>5367</v>
      </c>
      <c r="H371" s="4" t="s">
        <v>5367</v>
      </c>
    </row>
    <row r="372" spans="1:8" s="3" customFormat="1" x14ac:dyDescent="0.3">
      <c r="A372" s="6" t="s">
        <v>14012</v>
      </c>
      <c r="B372" s="26" t="s">
        <v>14013</v>
      </c>
      <c r="C372" s="5" t="s">
        <v>16</v>
      </c>
      <c r="D372" s="4" t="s">
        <v>5367</v>
      </c>
      <c r="E372" s="4">
        <v>0.59</v>
      </c>
      <c r="F372" s="4" t="s">
        <v>5367</v>
      </c>
      <c r="G372" s="4">
        <v>0.65</v>
      </c>
      <c r="H372" s="4" t="s">
        <v>5367</v>
      </c>
    </row>
    <row r="373" spans="1:8" s="3" customFormat="1" x14ac:dyDescent="0.3">
      <c r="A373" s="6" t="s">
        <v>14014</v>
      </c>
      <c r="B373" s="26" t="s">
        <v>14015</v>
      </c>
      <c r="C373" s="5" t="s">
        <v>16</v>
      </c>
      <c r="D373" s="9">
        <v>5.35</v>
      </c>
      <c r="E373" s="4" t="s">
        <v>5367</v>
      </c>
      <c r="F373" s="4" t="s">
        <v>5367</v>
      </c>
      <c r="G373" s="4" t="s">
        <v>5367</v>
      </c>
      <c r="H373" s="4" t="s">
        <v>5367</v>
      </c>
    </row>
    <row r="374" spans="1:8" s="3" customFormat="1" x14ac:dyDescent="0.3">
      <c r="A374" s="6" t="s">
        <v>14016</v>
      </c>
      <c r="B374" s="26" t="s">
        <v>14017</v>
      </c>
      <c r="C374" s="5" t="s">
        <v>16</v>
      </c>
      <c r="D374" s="9">
        <v>7.36</v>
      </c>
      <c r="E374" s="4" t="s">
        <v>5367</v>
      </c>
      <c r="F374" s="4" t="s">
        <v>5367</v>
      </c>
      <c r="G374" s="4" t="s">
        <v>5367</v>
      </c>
      <c r="H374" s="4" t="s">
        <v>5367</v>
      </c>
    </row>
    <row r="375" spans="1:8" s="3" customFormat="1" x14ac:dyDescent="0.3">
      <c r="A375" s="6" t="s">
        <v>14018</v>
      </c>
      <c r="B375" s="26" t="s">
        <v>14019</v>
      </c>
      <c r="C375" s="5" t="s">
        <v>16</v>
      </c>
      <c r="D375" s="4" t="s">
        <v>5367</v>
      </c>
      <c r="E375" s="4" t="s">
        <v>5367</v>
      </c>
      <c r="F375" s="4" t="s">
        <v>5367</v>
      </c>
      <c r="G375" s="9">
        <v>3.74</v>
      </c>
      <c r="H375" s="4" t="s">
        <v>5367</v>
      </c>
    </row>
    <row r="376" spans="1:8" s="3" customFormat="1" x14ac:dyDescent="0.3">
      <c r="A376" s="6" t="s">
        <v>14020</v>
      </c>
      <c r="B376" s="26" t="s">
        <v>14021</v>
      </c>
      <c r="C376" s="5" t="s">
        <v>16</v>
      </c>
      <c r="D376" s="9">
        <v>0.64</v>
      </c>
      <c r="E376" s="4" t="s">
        <v>5367</v>
      </c>
      <c r="F376" s="4" t="s">
        <v>5367</v>
      </c>
      <c r="G376" s="4" t="s">
        <v>5367</v>
      </c>
      <c r="H376" s="4" t="s">
        <v>5367</v>
      </c>
    </row>
    <row r="377" spans="1:8" s="3" customFormat="1" x14ac:dyDescent="0.3">
      <c r="A377" s="6" t="s">
        <v>14022</v>
      </c>
      <c r="B377" s="26" t="s">
        <v>14023</v>
      </c>
      <c r="C377" s="5" t="s">
        <v>16</v>
      </c>
      <c r="D377" s="4" t="s">
        <v>5367</v>
      </c>
      <c r="E377" s="4" t="s">
        <v>5367</v>
      </c>
      <c r="F377" s="4" t="s">
        <v>5367</v>
      </c>
      <c r="G377" s="4" t="s">
        <v>5367</v>
      </c>
      <c r="H377" s="4" t="s">
        <v>5367</v>
      </c>
    </row>
    <row r="378" spans="1:8" s="3" customFormat="1" x14ac:dyDescent="0.3">
      <c r="A378" s="6" t="s">
        <v>14024</v>
      </c>
      <c r="B378" s="26" t="s">
        <v>14025</v>
      </c>
      <c r="C378" s="5" t="s">
        <v>16</v>
      </c>
      <c r="D378" s="4" t="s">
        <v>5367</v>
      </c>
      <c r="E378" s="4" t="s">
        <v>5367</v>
      </c>
      <c r="F378" s="4" t="s">
        <v>5367</v>
      </c>
      <c r="G378" s="4" t="s">
        <v>5367</v>
      </c>
      <c r="H378" s="4" t="s">
        <v>5367</v>
      </c>
    </row>
    <row r="379" spans="1:8" s="3" customFormat="1" x14ac:dyDescent="0.3">
      <c r="A379" s="6" t="s">
        <v>14026</v>
      </c>
      <c r="B379" s="26" t="s">
        <v>14027</v>
      </c>
      <c r="C379" s="5" t="s">
        <v>16</v>
      </c>
      <c r="D379" s="4" t="s">
        <v>5367</v>
      </c>
      <c r="E379" s="4" t="s">
        <v>5367</v>
      </c>
      <c r="F379" s="4" t="s">
        <v>5367</v>
      </c>
      <c r="G379" s="9">
        <v>7.22</v>
      </c>
      <c r="H379" s="9">
        <v>7.94</v>
      </c>
    </row>
    <row r="380" spans="1:8" s="3" customFormat="1" x14ac:dyDescent="0.3">
      <c r="A380" s="6" t="s">
        <v>14028</v>
      </c>
      <c r="B380" s="26" t="s">
        <v>14029</v>
      </c>
      <c r="C380" s="5" t="s">
        <v>16</v>
      </c>
      <c r="D380" s="4" t="s">
        <v>5367</v>
      </c>
      <c r="E380" s="4" t="s">
        <v>5367</v>
      </c>
      <c r="F380" s="4" t="s">
        <v>5367</v>
      </c>
      <c r="G380" s="9">
        <v>8.42</v>
      </c>
      <c r="H380" s="9">
        <v>9.27</v>
      </c>
    </row>
    <row r="381" spans="1:8" s="3" customFormat="1" x14ac:dyDescent="0.3">
      <c r="A381" s="6" t="s">
        <v>14030</v>
      </c>
      <c r="B381" s="26" t="s">
        <v>14031</v>
      </c>
      <c r="C381" s="5" t="s">
        <v>16</v>
      </c>
      <c r="D381" s="4" t="s">
        <v>5367</v>
      </c>
      <c r="E381" s="4" t="s">
        <v>5367</v>
      </c>
      <c r="F381" s="4" t="s">
        <v>5367</v>
      </c>
      <c r="G381" s="9">
        <v>9.6199999999999992</v>
      </c>
      <c r="H381" s="9">
        <v>10.58</v>
      </c>
    </row>
    <row r="382" spans="1:8" s="3" customFormat="1" x14ac:dyDescent="0.3">
      <c r="A382" s="6" t="s">
        <v>14032</v>
      </c>
      <c r="B382" s="26" t="s">
        <v>14033</v>
      </c>
      <c r="C382" s="5" t="s">
        <v>16</v>
      </c>
      <c r="D382" s="4" t="s">
        <v>5367</v>
      </c>
      <c r="E382" s="4" t="s">
        <v>5367</v>
      </c>
      <c r="F382" s="4" t="s">
        <v>5367</v>
      </c>
      <c r="G382" s="9">
        <v>10.82</v>
      </c>
      <c r="H382" s="9">
        <v>11.92</v>
      </c>
    </row>
    <row r="383" spans="1:8" s="3" customFormat="1" x14ac:dyDescent="0.3">
      <c r="A383" s="6" t="s">
        <v>14034</v>
      </c>
      <c r="B383" s="26" t="s">
        <v>14035</v>
      </c>
      <c r="C383" s="5" t="s">
        <v>16</v>
      </c>
      <c r="D383" s="4" t="s">
        <v>5367</v>
      </c>
      <c r="E383" s="4" t="s">
        <v>5367</v>
      </c>
      <c r="F383" s="4" t="s">
        <v>5367</v>
      </c>
      <c r="G383" s="9">
        <v>12.04</v>
      </c>
      <c r="H383" s="9">
        <v>13.24</v>
      </c>
    </row>
    <row r="384" spans="1:8" s="3" customFormat="1" x14ac:dyDescent="0.3">
      <c r="A384" s="6" t="s">
        <v>14036</v>
      </c>
      <c r="B384" s="26" t="s">
        <v>14037</v>
      </c>
      <c r="C384" s="5" t="s">
        <v>16</v>
      </c>
      <c r="D384" s="4" t="s">
        <v>5367</v>
      </c>
      <c r="E384" s="4" t="s">
        <v>5367</v>
      </c>
      <c r="F384" s="4" t="s">
        <v>5367</v>
      </c>
      <c r="G384" s="9">
        <v>13.24</v>
      </c>
      <c r="H384" s="9">
        <v>14.56</v>
      </c>
    </row>
    <row r="385" spans="1:8" s="3" customFormat="1" x14ac:dyDescent="0.3">
      <c r="A385" s="6" t="s">
        <v>14038</v>
      </c>
      <c r="B385" s="26" t="s">
        <v>14039</v>
      </c>
      <c r="C385" s="5" t="s">
        <v>16</v>
      </c>
      <c r="D385" s="4" t="s">
        <v>5367</v>
      </c>
      <c r="E385" s="4" t="s">
        <v>5367</v>
      </c>
      <c r="F385" s="4" t="s">
        <v>5367</v>
      </c>
      <c r="G385" s="9">
        <v>14.44</v>
      </c>
      <c r="H385" s="9">
        <v>15.88</v>
      </c>
    </row>
    <row r="386" spans="1:8" s="3" customFormat="1" x14ac:dyDescent="0.3">
      <c r="A386" s="6" t="s">
        <v>14040</v>
      </c>
      <c r="B386" s="26" t="s">
        <v>14041</v>
      </c>
      <c r="C386" s="5" t="s">
        <v>16</v>
      </c>
      <c r="D386" s="4" t="s">
        <v>5367</v>
      </c>
      <c r="E386" s="4" t="s">
        <v>5367</v>
      </c>
      <c r="F386" s="4" t="s">
        <v>5367</v>
      </c>
      <c r="G386" s="9">
        <v>15.64</v>
      </c>
      <c r="H386" s="9">
        <v>17.2</v>
      </c>
    </row>
    <row r="387" spans="1:8" s="3" customFormat="1" x14ac:dyDescent="0.3">
      <c r="A387" s="6" t="s">
        <v>14042</v>
      </c>
      <c r="B387" s="26" t="s">
        <v>14043</v>
      </c>
      <c r="C387" s="5" t="s">
        <v>16</v>
      </c>
      <c r="D387" s="4" t="s">
        <v>5367</v>
      </c>
      <c r="E387" s="4" t="s">
        <v>5367</v>
      </c>
      <c r="F387" s="4" t="s">
        <v>5367</v>
      </c>
      <c r="G387" s="9">
        <v>16.829999999999998</v>
      </c>
      <c r="H387" s="9">
        <v>18.510000000000002</v>
      </c>
    </row>
    <row r="388" spans="1:8" s="3" customFormat="1" x14ac:dyDescent="0.3">
      <c r="A388" s="6" t="s">
        <v>14044</v>
      </c>
      <c r="B388" s="26" t="s">
        <v>14045</v>
      </c>
      <c r="C388" s="5" t="s">
        <v>16</v>
      </c>
      <c r="D388" s="4" t="s">
        <v>5367</v>
      </c>
      <c r="E388" s="4" t="s">
        <v>5367</v>
      </c>
      <c r="F388" s="4" t="s">
        <v>5367</v>
      </c>
      <c r="G388" s="9">
        <v>18.04</v>
      </c>
      <c r="H388" s="9">
        <v>19.850000000000001</v>
      </c>
    </row>
    <row r="389" spans="1:8" s="3" customFormat="1" x14ac:dyDescent="0.3">
      <c r="A389" s="6" t="s">
        <v>14046</v>
      </c>
      <c r="B389" s="26" t="s">
        <v>14047</v>
      </c>
      <c r="C389" s="5" t="s">
        <v>16</v>
      </c>
      <c r="D389" s="4" t="s">
        <v>5367</v>
      </c>
      <c r="E389" s="4" t="s">
        <v>5367</v>
      </c>
      <c r="F389" s="4" t="s">
        <v>5367</v>
      </c>
      <c r="G389" s="9">
        <v>19.239999999999998</v>
      </c>
      <c r="H389" s="9">
        <v>21.16</v>
      </c>
    </row>
    <row r="390" spans="1:8" s="3" customFormat="1" x14ac:dyDescent="0.3">
      <c r="A390" s="6" t="s">
        <v>14048</v>
      </c>
      <c r="B390" s="26" t="s">
        <v>14049</v>
      </c>
      <c r="C390" s="5" t="s">
        <v>16</v>
      </c>
      <c r="D390" s="4" t="s">
        <v>5367</v>
      </c>
      <c r="E390" s="4" t="s">
        <v>5367</v>
      </c>
      <c r="F390" s="4" t="s">
        <v>5367</v>
      </c>
      <c r="G390" s="9">
        <v>20.440000000000001</v>
      </c>
      <c r="H390" s="9">
        <v>22.48</v>
      </c>
    </row>
    <row r="391" spans="1:8" s="3" customFormat="1" x14ac:dyDescent="0.3">
      <c r="A391" s="6" t="s">
        <v>14050</v>
      </c>
      <c r="B391" s="26" t="s">
        <v>14051</v>
      </c>
      <c r="C391" s="5" t="s">
        <v>16</v>
      </c>
      <c r="D391" s="4" t="s">
        <v>5367</v>
      </c>
      <c r="E391" s="4" t="s">
        <v>5367</v>
      </c>
      <c r="F391" s="4" t="s">
        <v>5367</v>
      </c>
      <c r="G391" s="9">
        <v>21.66</v>
      </c>
      <c r="H391" s="9">
        <v>23.81</v>
      </c>
    </row>
    <row r="392" spans="1:8" s="3" customFormat="1" x14ac:dyDescent="0.3">
      <c r="A392" s="6" t="s">
        <v>14052</v>
      </c>
      <c r="B392" s="26" t="s">
        <v>14053</v>
      </c>
      <c r="C392" s="5" t="s">
        <v>16</v>
      </c>
      <c r="D392" s="4" t="s">
        <v>5367</v>
      </c>
      <c r="E392" s="4" t="s">
        <v>5367</v>
      </c>
      <c r="F392" s="4" t="s">
        <v>5367</v>
      </c>
      <c r="G392" s="9">
        <v>22.85</v>
      </c>
      <c r="H392" s="9">
        <v>25.12</v>
      </c>
    </row>
    <row r="393" spans="1:8" s="3" customFormat="1" x14ac:dyDescent="0.3">
      <c r="A393" s="6" t="s">
        <v>14054</v>
      </c>
      <c r="B393" s="26" t="s">
        <v>14055</v>
      </c>
      <c r="C393" s="5" t="s">
        <v>16</v>
      </c>
      <c r="D393" s="4" t="s">
        <v>5367</v>
      </c>
      <c r="E393" s="4" t="s">
        <v>5367</v>
      </c>
      <c r="F393" s="4" t="s">
        <v>5367</v>
      </c>
      <c r="G393" s="9">
        <v>24.06</v>
      </c>
      <c r="H393" s="9">
        <v>26.45</v>
      </c>
    </row>
    <row r="394" spans="1:8" s="3" customFormat="1" x14ac:dyDescent="0.3">
      <c r="A394" s="6" t="s">
        <v>14056</v>
      </c>
      <c r="B394" s="26" t="s">
        <v>14057</v>
      </c>
      <c r="C394" s="5" t="s">
        <v>16</v>
      </c>
      <c r="D394" s="4" t="s">
        <v>5367</v>
      </c>
      <c r="E394" s="4" t="s">
        <v>5367</v>
      </c>
      <c r="F394" s="4" t="s">
        <v>5367</v>
      </c>
      <c r="G394" s="9">
        <v>25.26</v>
      </c>
      <c r="H394" s="9">
        <v>27.78</v>
      </c>
    </row>
    <row r="395" spans="1:8" s="3" customFormat="1" x14ac:dyDescent="0.3">
      <c r="A395" s="6" t="s">
        <v>14058</v>
      </c>
      <c r="B395" s="26" t="s">
        <v>14059</v>
      </c>
      <c r="C395" s="5" t="s">
        <v>16</v>
      </c>
      <c r="D395" s="4" t="s">
        <v>5367</v>
      </c>
      <c r="E395" s="4" t="s">
        <v>5367</v>
      </c>
      <c r="F395" s="4" t="s">
        <v>5367</v>
      </c>
      <c r="G395" s="9">
        <v>26.45</v>
      </c>
      <c r="H395" s="9">
        <v>29.1</v>
      </c>
    </row>
    <row r="396" spans="1:8" s="3" customFormat="1" x14ac:dyDescent="0.3">
      <c r="A396" s="6" t="s">
        <v>14060</v>
      </c>
      <c r="B396" s="26" t="s">
        <v>14061</v>
      </c>
      <c r="C396" s="5" t="s">
        <v>16</v>
      </c>
      <c r="D396" s="4" t="s">
        <v>5367</v>
      </c>
      <c r="E396" s="4" t="s">
        <v>5367</v>
      </c>
      <c r="F396" s="4" t="s">
        <v>5367</v>
      </c>
      <c r="G396" s="9">
        <v>27.66</v>
      </c>
      <c r="H396" s="9">
        <v>30.42</v>
      </c>
    </row>
    <row r="397" spans="1:8" s="3" customFormat="1" x14ac:dyDescent="0.3">
      <c r="A397" s="6" t="s">
        <v>14062</v>
      </c>
      <c r="B397" s="26" t="s">
        <v>14063</v>
      </c>
      <c r="C397" s="5" t="s">
        <v>16</v>
      </c>
      <c r="D397" s="4" t="s">
        <v>5367</v>
      </c>
      <c r="E397" s="4" t="s">
        <v>5367</v>
      </c>
      <c r="F397" s="4" t="s">
        <v>5367</v>
      </c>
      <c r="G397" s="9">
        <v>28.85</v>
      </c>
      <c r="H397" s="9">
        <v>31.74</v>
      </c>
    </row>
    <row r="398" spans="1:8" s="3" customFormat="1" x14ac:dyDescent="0.3">
      <c r="A398" s="6" t="s">
        <v>14064</v>
      </c>
      <c r="B398" s="26" t="s">
        <v>14065</v>
      </c>
      <c r="C398" s="5" t="s">
        <v>16</v>
      </c>
      <c r="D398" s="4" t="s">
        <v>5367</v>
      </c>
      <c r="E398" s="4" t="s">
        <v>5367</v>
      </c>
      <c r="F398" s="4" t="s">
        <v>5367</v>
      </c>
      <c r="G398" s="9">
        <v>30.06</v>
      </c>
      <c r="H398" s="9">
        <v>33.06</v>
      </c>
    </row>
    <row r="399" spans="1:8" s="3" customFormat="1" x14ac:dyDescent="0.3">
      <c r="A399" s="6" t="s">
        <v>14066</v>
      </c>
      <c r="B399" s="26" t="s">
        <v>14067</v>
      </c>
      <c r="C399" s="5" t="s">
        <v>16</v>
      </c>
      <c r="D399" s="4" t="s">
        <v>5367</v>
      </c>
      <c r="E399" s="4" t="s">
        <v>5367</v>
      </c>
      <c r="F399" s="4" t="s">
        <v>5367</v>
      </c>
      <c r="G399" s="9">
        <v>31.26</v>
      </c>
      <c r="H399" s="9">
        <v>34.4</v>
      </c>
    </row>
    <row r="400" spans="1:8" s="3" customFormat="1" x14ac:dyDescent="0.3">
      <c r="A400" s="6" t="s">
        <v>14068</v>
      </c>
      <c r="B400" s="26" t="s">
        <v>14069</v>
      </c>
      <c r="C400" s="5" t="s">
        <v>16</v>
      </c>
      <c r="D400" s="4" t="s">
        <v>5367</v>
      </c>
      <c r="E400" s="4" t="s">
        <v>5367</v>
      </c>
      <c r="F400" s="4" t="s">
        <v>5367</v>
      </c>
      <c r="G400" s="9">
        <v>32.46</v>
      </c>
      <c r="H400" s="9">
        <v>35.71</v>
      </c>
    </row>
    <row r="401" spans="1:8" s="3" customFormat="1" x14ac:dyDescent="0.3">
      <c r="A401" s="6" t="s">
        <v>14070</v>
      </c>
      <c r="B401" s="26" t="s">
        <v>14071</v>
      </c>
      <c r="C401" s="5" t="s">
        <v>16</v>
      </c>
      <c r="D401" s="4" t="s">
        <v>5367</v>
      </c>
      <c r="E401" s="4" t="s">
        <v>5367</v>
      </c>
      <c r="F401" s="4" t="s">
        <v>5367</v>
      </c>
      <c r="G401" s="9">
        <v>33.68</v>
      </c>
      <c r="H401" s="9">
        <v>37.04</v>
      </c>
    </row>
    <row r="402" spans="1:8" s="3" customFormat="1" x14ac:dyDescent="0.3">
      <c r="A402" s="6" t="s">
        <v>14072</v>
      </c>
      <c r="B402" s="26" t="s">
        <v>14073</v>
      </c>
      <c r="C402" s="5" t="s">
        <v>16</v>
      </c>
      <c r="D402" s="4" t="s">
        <v>5367</v>
      </c>
      <c r="E402" s="4" t="s">
        <v>5367</v>
      </c>
      <c r="F402" s="4" t="s">
        <v>5367</v>
      </c>
      <c r="G402" s="9">
        <v>34.869999999999997</v>
      </c>
      <c r="H402" s="9">
        <v>38.36</v>
      </c>
    </row>
    <row r="403" spans="1:8" s="3" customFormat="1" x14ac:dyDescent="0.3">
      <c r="A403" s="6" t="s">
        <v>14074</v>
      </c>
      <c r="B403" s="26" t="s">
        <v>14075</v>
      </c>
      <c r="C403" s="5" t="s">
        <v>16</v>
      </c>
      <c r="D403" s="4" t="s">
        <v>5367</v>
      </c>
      <c r="E403" s="4" t="s">
        <v>5367</v>
      </c>
      <c r="F403" s="4" t="s">
        <v>5367</v>
      </c>
      <c r="G403" s="9">
        <v>36.08</v>
      </c>
      <c r="H403" s="9">
        <v>39.68</v>
      </c>
    </row>
    <row r="404" spans="1:8" s="3" customFormat="1" x14ac:dyDescent="0.3">
      <c r="A404" s="6" t="s">
        <v>14076</v>
      </c>
      <c r="B404" s="26" t="s">
        <v>14077</v>
      </c>
      <c r="C404" s="5" t="s">
        <v>16</v>
      </c>
      <c r="D404" s="4" t="s">
        <v>5367</v>
      </c>
      <c r="E404" s="4" t="s">
        <v>5367</v>
      </c>
      <c r="F404" s="4" t="s">
        <v>5367</v>
      </c>
      <c r="G404" s="9">
        <v>64.900000000000006</v>
      </c>
      <c r="H404" s="9">
        <v>71.41</v>
      </c>
    </row>
    <row r="405" spans="1:8" s="3" customFormat="1" x14ac:dyDescent="0.3">
      <c r="A405" s="6" t="s">
        <v>14078</v>
      </c>
      <c r="B405" s="26" t="s">
        <v>14079</v>
      </c>
      <c r="C405" s="5" t="s">
        <v>16</v>
      </c>
      <c r="D405" s="4" t="s">
        <v>5367</v>
      </c>
      <c r="E405" s="4" t="s">
        <v>5367</v>
      </c>
      <c r="F405" s="4" t="s">
        <v>5367</v>
      </c>
      <c r="G405" s="9">
        <v>5.78</v>
      </c>
      <c r="H405" s="9">
        <v>6.35</v>
      </c>
    </row>
    <row r="406" spans="1:8" s="3" customFormat="1" x14ac:dyDescent="0.3">
      <c r="A406" s="6" t="s">
        <v>14080</v>
      </c>
      <c r="B406" s="26" t="s">
        <v>14081</v>
      </c>
      <c r="C406" s="5" t="s">
        <v>16</v>
      </c>
      <c r="D406" s="4" t="s">
        <v>5367</v>
      </c>
      <c r="E406" s="4" t="s">
        <v>5367</v>
      </c>
      <c r="F406" s="4" t="s">
        <v>5367</v>
      </c>
      <c r="G406" s="9">
        <v>3.38</v>
      </c>
      <c r="H406" s="9">
        <v>3.71</v>
      </c>
    </row>
    <row r="407" spans="1:8" s="3" customFormat="1" x14ac:dyDescent="0.3">
      <c r="A407" s="6" t="s">
        <v>14082</v>
      </c>
      <c r="B407" s="26" t="s">
        <v>14083</v>
      </c>
      <c r="C407" s="5" t="s">
        <v>16</v>
      </c>
      <c r="D407" s="4" t="s">
        <v>5367</v>
      </c>
      <c r="E407" s="4" t="s">
        <v>5367</v>
      </c>
      <c r="F407" s="4" t="s">
        <v>5367</v>
      </c>
      <c r="G407" s="9">
        <v>3.38</v>
      </c>
      <c r="H407" s="9">
        <v>3.71</v>
      </c>
    </row>
    <row r="408" spans="1:8" s="3" customFormat="1" x14ac:dyDescent="0.3">
      <c r="A408" s="6" t="s">
        <v>14084</v>
      </c>
      <c r="B408" s="26" t="s">
        <v>14085</v>
      </c>
      <c r="C408" s="5" t="s">
        <v>16</v>
      </c>
      <c r="D408" s="9">
        <v>4.75</v>
      </c>
      <c r="E408" s="4" t="s">
        <v>5367</v>
      </c>
      <c r="F408" s="4" t="s">
        <v>5367</v>
      </c>
      <c r="G408" s="4" t="s">
        <v>5367</v>
      </c>
      <c r="H408" s="4" t="s">
        <v>5367</v>
      </c>
    </row>
    <row r="409" spans="1:8" s="3" customFormat="1" x14ac:dyDescent="0.3">
      <c r="A409" s="6" t="s">
        <v>14086</v>
      </c>
      <c r="B409" s="26" t="s">
        <v>14087</v>
      </c>
      <c r="C409" s="5" t="s">
        <v>16</v>
      </c>
      <c r="D409" s="4" t="s">
        <v>5367</v>
      </c>
      <c r="E409" s="4" t="s">
        <v>5367</v>
      </c>
      <c r="F409" s="4" t="s">
        <v>5367</v>
      </c>
      <c r="G409" s="9">
        <v>1.46</v>
      </c>
      <c r="H409" s="9">
        <v>1.6</v>
      </c>
    </row>
    <row r="410" spans="1:8" s="3" customFormat="1" x14ac:dyDescent="0.3">
      <c r="A410" s="6" t="s">
        <v>14088</v>
      </c>
      <c r="B410" s="26" t="s">
        <v>14089</v>
      </c>
      <c r="C410" s="5" t="s">
        <v>16</v>
      </c>
      <c r="D410" s="4" t="s">
        <v>5367</v>
      </c>
      <c r="E410" s="4" t="s">
        <v>5367</v>
      </c>
      <c r="F410" s="4" t="s">
        <v>5367</v>
      </c>
      <c r="G410" s="9">
        <v>6.03</v>
      </c>
      <c r="H410" s="9">
        <v>6.63</v>
      </c>
    </row>
    <row r="411" spans="1:8" s="3" customFormat="1" x14ac:dyDescent="0.3">
      <c r="A411" s="6" t="s">
        <v>14090</v>
      </c>
      <c r="B411" s="26" t="s">
        <v>14091</v>
      </c>
      <c r="C411" s="5" t="s">
        <v>16</v>
      </c>
      <c r="D411" s="4" t="s">
        <v>5367</v>
      </c>
      <c r="E411" s="4" t="s">
        <v>5367</v>
      </c>
      <c r="F411" s="4" t="s">
        <v>5367</v>
      </c>
      <c r="G411" s="9">
        <v>9.36</v>
      </c>
      <c r="H411" s="9">
        <v>9.36</v>
      </c>
    </row>
    <row r="412" spans="1:8" s="3" customFormat="1" x14ac:dyDescent="0.3">
      <c r="A412" s="6" t="s">
        <v>14092</v>
      </c>
      <c r="B412" s="26" t="s">
        <v>14093</v>
      </c>
      <c r="C412" s="5" t="s">
        <v>16</v>
      </c>
      <c r="D412" s="4" t="s">
        <v>5367</v>
      </c>
      <c r="E412" s="4" t="s">
        <v>5367</v>
      </c>
      <c r="F412" s="4" t="s">
        <v>5367</v>
      </c>
      <c r="G412" s="9">
        <v>22.72</v>
      </c>
      <c r="H412" s="9">
        <v>22.72</v>
      </c>
    </row>
    <row r="413" spans="1:8" s="3" customFormat="1" x14ac:dyDescent="0.3">
      <c r="A413" s="6" t="s">
        <v>14094</v>
      </c>
      <c r="B413" s="26" t="s">
        <v>14095</v>
      </c>
      <c r="C413" s="5" t="s">
        <v>16</v>
      </c>
      <c r="D413" s="4" t="s">
        <v>5367</v>
      </c>
      <c r="E413" s="4" t="s">
        <v>5367</v>
      </c>
      <c r="F413" s="4" t="s">
        <v>5367</v>
      </c>
      <c r="G413" s="9">
        <v>19.899999999999999</v>
      </c>
      <c r="H413" s="4" t="s">
        <v>5367</v>
      </c>
    </row>
    <row r="414" spans="1:8" s="3" customFormat="1" x14ac:dyDescent="0.3">
      <c r="A414" s="6" t="s">
        <v>14096</v>
      </c>
      <c r="B414" s="26" t="s">
        <v>14097</v>
      </c>
      <c r="C414" s="5" t="s">
        <v>16</v>
      </c>
      <c r="D414" s="4" t="s">
        <v>5367</v>
      </c>
      <c r="E414" s="4" t="s">
        <v>5367</v>
      </c>
      <c r="F414" s="4" t="s">
        <v>5367</v>
      </c>
      <c r="G414" s="9">
        <v>10.69</v>
      </c>
      <c r="H414" s="4">
        <v>10.69</v>
      </c>
    </row>
    <row r="415" spans="1:8" s="3" customFormat="1" x14ac:dyDescent="0.3">
      <c r="A415" s="6" t="s">
        <v>14098</v>
      </c>
      <c r="B415" s="26" t="s">
        <v>14099</v>
      </c>
      <c r="C415" s="5" t="s">
        <v>16</v>
      </c>
      <c r="D415" s="9">
        <v>3.25</v>
      </c>
      <c r="E415" s="4"/>
      <c r="F415" s="4" t="s">
        <v>5367</v>
      </c>
      <c r="G415" s="4" t="s">
        <v>5367</v>
      </c>
      <c r="H415" s="4" t="s">
        <v>5367</v>
      </c>
    </row>
    <row r="416" spans="1:8" s="3" customFormat="1" x14ac:dyDescent="0.3">
      <c r="A416" s="6" t="s">
        <v>14100</v>
      </c>
      <c r="B416" s="26" t="s">
        <v>14101</v>
      </c>
      <c r="C416" s="5" t="s">
        <v>16</v>
      </c>
      <c r="D416" s="9">
        <v>7.95</v>
      </c>
      <c r="E416" s="4" t="s">
        <v>5367</v>
      </c>
      <c r="F416" s="4" t="s">
        <v>5367</v>
      </c>
      <c r="G416" s="4" t="s">
        <v>5367</v>
      </c>
      <c r="H416" s="4" t="s">
        <v>5367</v>
      </c>
    </row>
    <row r="417" spans="1:8" s="3" customFormat="1" x14ac:dyDescent="0.3">
      <c r="A417" s="6" t="s">
        <v>14102</v>
      </c>
      <c r="B417" s="26" t="s">
        <v>14103</v>
      </c>
      <c r="C417" s="5" t="s">
        <v>16</v>
      </c>
      <c r="D417" s="4" t="s">
        <v>5367</v>
      </c>
      <c r="E417" s="4" t="s">
        <v>5367</v>
      </c>
      <c r="F417" s="4" t="s">
        <v>5367</v>
      </c>
      <c r="G417" s="4" t="s">
        <v>5367</v>
      </c>
      <c r="H417" s="9">
        <v>5.41</v>
      </c>
    </row>
    <row r="418" spans="1:8" s="3" customFormat="1" x14ac:dyDescent="0.3">
      <c r="A418" s="6" t="s">
        <v>14104</v>
      </c>
      <c r="B418" s="26" t="s">
        <v>14105</v>
      </c>
      <c r="C418" s="5" t="s">
        <v>16</v>
      </c>
      <c r="D418" s="9">
        <v>5.79</v>
      </c>
      <c r="E418" s="4" t="s">
        <v>5367</v>
      </c>
      <c r="F418" s="4" t="s">
        <v>5367</v>
      </c>
      <c r="G418" s="4" t="s">
        <v>5367</v>
      </c>
      <c r="H418" s="4" t="s">
        <v>5367</v>
      </c>
    </row>
    <row r="419" spans="1:8" s="3" customFormat="1" x14ac:dyDescent="0.3">
      <c r="A419" s="6" t="s">
        <v>14106</v>
      </c>
      <c r="B419" s="26" t="s">
        <v>14107</v>
      </c>
      <c r="C419" s="5" t="s">
        <v>16</v>
      </c>
      <c r="D419" s="4" t="s">
        <v>5367</v>
      </c>
      <c r="E419" s="4" t="s">
        <v>5367</v>
      </c>
      <c r="F419" s="9">
        <v>14.4</v>
      </c>
      <c r="G419" s="4" t="s">
        <v>5367</v>
      </c>
      <c r="H419" s="4" t="s">
        <v>5367</v>
      </c>
    </row>
    <row r="420" spans="1:8" s="3" customFormat="1" x14ac:dyDescent="0.3">
      <c r="A420" s="6" t="s">
        <v>14108</v>
      </c>
      <c r="B420" s="26" t="s">
        <v>14109</v>
      </c>
      <c r="C420" s="5" t="s">
        <v>16</v>
      </c>
      <c r="D420" s="9">
        <v>36.76</v>
      </c>
      <c r="E420" s="4" t="s">
        <v>5367</v>
      </c>
      <c r="F420" s="4" t="s">
        <v>5367</v>
      </c>
      <c r="G420" s="4" t="s">
        <v>5367</v>
      </c>
      <c r="H420" s="4" t="s">
        <v>5367</v>
      </c>
    </row>
    <row r="421" spans="1:8" s="3" customFormat="1" x14ac:dyDescent="0.3">
      <c r="A421" s="6" t="s">
        <v>14110</v>
      </c>
      <c r="B421" s="26" t="s">
        <v>14111</v>
      </c>
      <c r="C421" s="5" t="s">
        <v>16</v>
      </c>
      <c r="D421" s="9">
        <v>41.34</v>
      </c>
      <c r="E421" s="4" t="s">
        <v>5367</v>
      </c>
      <c r="F421" s="4" t="s">
        <v>5367</v>
      </c>
      <c r="G421" s="4" t="s">
        <v>5367</v>
      </c>
      <c r="H421" s="4" t="s">
        <v>5367</v>
      </c>
    </row>
    <row r="422" spans="1:8" s="3" customFormat="1" x14ac:dyDescent="0.3">
      <c r="A422" s="6" t="s">
        <v>14112</v>
      </c>
      <c r="B422" s="26" t="s">
        <v>14113</v>
      </c>
      <c r="C422" s="5" t="s">
        <v>16</v>
      </c>
      <c r="D422" s="9">
        <v>46.33</v>
      </c>
      <c r="E422" s="4" t="s">
        <v>5367</v>
      </c>
      <c r="F422" s="4" t="s">
        <v>5367</v>
      </c>
      <c r="G422" s="4" t="s">
        <v>5367</v>
      </c>
      <c r="H422" s="4" t="s">
        <v>5367</v>
      </c>
    </row>
    <row r="423" spans="1:8" s="3" customFormat="1" x14ac:dyDescent="0.3">
      <c r="A423" s="6" t="s">
        <v>14114</v>
      </c>
      <c r="B423" s="26" t="s">
        <v>14115</v>
      </c>
      <c r="C423" s="5" t="s">
        <v>16</v>
      </c>
      <c r="D423" s="9">
        <v>193.7</v>
      </c>
      <c r="E423" s="4" t="s">
        <v>5367</v>
      </c>
      <c r="F423" s="4" t="s">
        <v>5367</v>
      </c>
      <c r="G423" s="4" t="s">
        <v>5367</v>
      </c>
      <c r="H423" s="4" t="s">
        <v>5367</v>
      </c>
    </row>
    <row r="424" spans="1:8" s="3" customFormat="1" x14ac:dyDescent="0.3">
      <c r="A424" s="6" t="s">
        <v>14116</v>
      </c>
      <c r="B424" s="26" t="s">
        <v>14117</v>
      </c>
      <c r="C424" s="5" t="s">
        <v>16</v>
      </c>
      <c r="D424" s="9">
        <v>193.7</v>
      </c>
      <c r="E424" s="4" t="s">
        <v>5367</v>
      </c>
      <c r="F424" s="4" t="s">
        <v>5367</v>
      </c>
      <c r="G424" s="4" t="s">
        <v>5367</v>
      </c>
      <c r="H424" s="4" t="s">
        <v>5367</v>
      </c>
    </row>
    <row r="425" spans="1:8" s="3" customFormat="1" x14ac:dyDescent="0.3">
      <c r="A425" s="6" t="s">
        <v>14118</v>
      </c>
      <c r="B425" s="26" t="s">
        <v>14119</v>
      </c>
      <c r="C425" s="5" t="s">
        <v>16</v>
      </c>
      <c r="D425" s="4" t="s">
        <v>5367</v>
      </c>
      <c r="E425" s="4" t="s">
        <v>5367</v>
      </c>
      <c r="F425" s="4" t="s">
        <v>5367</v>
      </c>
      <c r="G425" s="9">
        <v>134.41999999999999</v>
      </c>
      <c r="H425" s="4" t="s">
        <v>5367</v>
      </c>
    </row>
    <row r="426" spans="1:8" s="3" customFormat="1" x14ac:dyDescent="0.3">
      <c r="A426" s="6" t="s">
        <v>14120</v>
      </c>
      <c r="B426" s="26" t="s">
        <v>14121</v>
      </c>
      <c r="C426" s="5" t="s">
        <v>16</v>
      </c>
      <c r="D426" s="4" t="s">
        <v>5367</v>
      </c>
      <c r="E426" s="4" t="s">
        <v>5367</v>
      </c>
      <c r="F426" s="4" t="s">
        <v>5367</v>
      </c>
      <c r="G426" s="9">
        <v>152.11000000000001</v>
      </c>
      <c r="H426" s="4" t="s">
        <v>5367</v>
      </c>
    </row>
    <row r="427" spans="1:8" s="3" customFormat="1" x14ac:dyDescent="0.3">
      <c r="A427" s="6" t="s">
        <v>14122</v>
      </c>
      <c r="B427" s="26" t="s">
        <v>14123</v>
      </c>
      <c r="C427" s="5" t="s">
        <v>16</v>
      </c>
      <c r="D427" s="4" t="s">
        <v>5367</v>
      </c>
      <c r="E427" s="4" t="s">
        <v>5367</v>
      </c>
      <c r="F427" s="4" t="s">
        <v>5367</v>
      </c>
      <c r="G427" s="9">
        <v>166.13</v>
      </c>
      <c r="H427" s="4" t="s">
        <v>5367</v>
      </c>
    </row>
    <row r="428" spans="1:8" s="3" customFormat="1" x14ac:dyDescent="0.3">
      <c r="A428" s="6" t="s">
        <v>14124</v>
      </c>
      <c r="B428" s="26" t="s">
        <v>14125</v>
      </c>
      <c r="C428" s="5" t="s">
        <v>16</v>
      </c>
      <c r="D428" s="4" t="s">
        <v>5367</v>
      </c>
      <c r="E428" s="4" t="s">
        <v>5367</v>
      </c>
      <c r="F428" s="4" t="s">
        <v>5367</v>
      </c>
      <c r="G428" s="9">
        <v>184.2</v>
      </c>
      <c r="H428" s="4" t="s">
        <v>5367</v>
      </c>
    </row>
    <row r="429" spans="1:8" s="3" customFormat="1" x14ac:dyDescent="0.3">
      <c r="A429" s="6" t="s">
        <v>14126</v>
      </c>
      <c r="B429" s="26" t="s">
        <v>14127</v>
      </c>
      <c r="C429" s="5" t="s">
        <v>16</v>
      </c>
      <c r="D429" s="4" t="s">
        <v>5367</v>
      </c>
      <c r="E429" s="4" t="s">
        <v>5367</v>
      </c>
      <c r="F429" s="4" t="s">
        <v>5367</v>
      </c>
      <c r="G429" s="9">
        <v>197.31</v>
      </c>
      <c r="H429" s="4" t="s">
        <v>5367</v>
      </c>
    </row>
    <row r="430" spans="1:8" s="3" customFormat="1" x14ac:dyDescent="0.3">
      <c r="A430" s="6" t="s">
        <v>14128</v>
      </c>
      <c r="B430" s="26" t="s">
        <v>14129</v>
      </c>
      <c r="C430" s="5" t="s">
        <v>16</v>
      </c>
      <c r="D430" s="4" t="s">
        <v>5367</v>
      </c>
      <c r="E430" s="4" t="s">
        <v>5367</v>
      </c>
      <c r="F430" s="4" t="s">
        <v>5367</v>
      </c>
      <c r="G430" s="9">
        <v>248.88</v>
      </c>
      <c r="H430" s="4" t="s">
        <v>5367</v>
      </c>
    </row>
    <row r="431" spans="1:8" s="3" customFormat="1" x14ac:dyDescent="0.3">
      <c r="A431" s="6" t="s">
        <v>14130</v>
      </c>
      <c r="B431" s="26" t="s">
        <v>14131</v>
      </c>
      <c r="C431" s="5" t="s">
        <v>16</v>
      </c>
      <c r="D431" s="9">
        <v>283.54000000000002</v>
      </c>
      <c r="E431" s="4" t="s">
        <v>5367</v>
      </c>
      <c r="F431" s="4" t="s">
        <v>5367</v>
      </c>
      <c r="G431" s="4" t="s">
        <v>5367</v>
      </c>
      <c r="H431" s="4" t="s">
        <v>5367</v>
      </c>
    </row>
    <row r="432" spans="1:8" s="3" customFormat="1" x14ac:dyDescent="0.3">
      <c r="A432" s="6" t="s">
        <v>14132</v>
      </c>
      <c r="B432" s="26" t="s">
        <v>14133</v>
      </c>
      <c r="C432" s="5" t="s">
        <v>16</v>
      </c>
      <c r="D432" s="9">
        <v>283.54000000000002</v>
      </c>
      <c r="E432" s="4" t="s">
        <v>5367</v>
      </c>
      <c r="F432" s="4" t="s">
        <v>5367</v>
      </c>
      <c r="G432" s="4" t="s">
        <v>5367</v>
      </c>
      <c r="H432" s="4" t="s">
        <v>5367</v>
      </c>
    </row>
    <row r="433" spans="1:8" s="3" customFormat="1" x14ac:dyDescent="0.3">
      <c r="A433" s="6" t="s">
        <v>14134</v>
      </c>
      <c r="B433" s="26" t="s">
        <v>14135</v>
      </c>
      <c r="C433" s="5" t="s">
        <v>16</v>
      </c>
      <c r="D433" s="9">
        <v>97.26</v>
      </c>
      <c r="E433" s="4" t="s">
        <v>5367</v>
      </c>
      <c r="F433" s="4" t="s">
        <v>5367</v>
      </c>
      <c r="G433" s="4" t="s">
        <v>5367</v>
      </c>
      <c r="H433" s="4" t="s">
        <v>5367</v>
      </c>
    </row>
    <row r="434" spans="1:8" s="3" customFormat="1" x14ac:dyDescent="0.3">
      <c r="A434" s="6" t="s">
        <v>14136</v>
      </c>
      <c r="B434" s="26" t="s">
        <v>14137</v>
      </c>
      <c r="C434" s="5" t="s">
        <v>16</v>
      </c>
      <c r="D434" s="9">
        <v>97.26</v>
      </c>
      <c r="E434" s="4" t="s">
        <v>5367</v>
      </c>
      <c r="F434" s="4" t="s">
        <v>5367</v>
      </c>
      <c r="G434" s="4" t="s">
        <v>5367</v>
      </c>
      <c r="H434" s="4" t="s">
        <v>5367</v>
      </c>
    </row>
    <row r="435" spans="1:8" s="3" customFormat="1" x14ac:dyDescent="0.3">
      <c r="A435" s="6" t="s">
        <v>14138</v>
      </c>
      <c r="B435" s="26" t="s">
        <v>14139</v>
      </c>
      <c r="C435" s="5" t="s">
        <v>16</v>
      </c>
      <c r="D435" s="9">
        <v>40.82</v>
      </c>
      <c r="E435" s="4" t="s">
        <v>5367</v>
      </c>
      <c r="F435" s="4" t="s">
        <v>5367</v>
      </c>
      <c r="G435" s="4" t="s">
        <v>5367</v>
      </c>
      <c r="H435" s="4" t="s">
        <v>5367</v>
      </c>
    </row>
    <row r="436" spans="1:8" s="3" customFormat="1" x14ac:dyDescent="0.3">
      <c r="A436" s="6" t="s">
        <v>14140</v>
      </c>
      <c r="B436" s="26" t="s">
        <v>14141</v>
      </c>
      <c r="C436" s="5" t="s">
        <v>16</v>
      </c>
      <c r="D436" s="9">
        <v>151.16999999999999</v>
      </c>
      <c r="E436" s="4" t="s">
        <v>5367</v>
      </c>
      <c r="F436" s="4" t="s">
        <v>5367</v>
      </c>
      <c r="G436" s="4" t="s">
        <v>5367</v>
      </c>
      <c r="H436" s="4" t="s">
        <v>5367</v>
      </c>
    </row>
    <row r="437" spans="1:8" s="3" customFormat="1" x14ac:dyDescent="0.3">
      <c r="A437" s="6" t="s">
        <v>14142</v>
      </c>
      <c r="B437" s="26" t="s">
        <v>14143</v>
      </c>
      <c r="C437" s="5" t="s">
        <v>16</v>
      </c>
      <c r="D437" s="9">
        <v>156.99</v>
      </c>
      <c r="E437" s="4" t="s">
        <v>5367</v>
      </c>
      <c r="F437" s="4" t="s">
        <v>5367</v>
      </c>
      <c r="G437" s="4" t="s">
        <v>5367</v>
      </c>
      <c r="H437" s="4" t="s">
        <v>5367</v>
      </c>
    </row>
    <row r="438" spans="1:8" s="3" customFormat="1" x14ac:dyDescent="0.3">
      <c r="A438" s="6" t="s">
        <v>14144</v>
      </c>
      <c r="B438" s="26" t="s">
        <v>14145</v>
      </c>
      <c r="C438" s="5" t="s">
        <v>16</v>
      </c>
      <c r="D438" s="9">
        <v>161.6</v>
      </c>
      <c r="E438" s="4" t="s">
        <v>5367</v>
      </c>
      <c r="F438" s="4" t="s">
        <v>5367</v>
      </c>
      <c r="G438" s="4" t="s">
        <v>5367</v>
      </c>
      <c r="H438" s="4" t="s">
        <v>5367</v>
      </c>
    </row>
    <row r="439" spans="1:8" s="3" customFormat="1" x14ac:dyDescent="0.3">
      <c r="A439" s="6" t="s">
        <v>14146</v>
      </c>
      <c r="B439" s="26" t="s">
        <v>14147</v>
      </c>
      <c r="C439" s="5" t="s">
        <v>16</v>
      </c>
      <c r="D439" s="9">
        <v>151.16999999999999</v>
      </c>
      <c r="E439" s="4" t="s">
        <v>5367</v>
      </c>
      <c r="F439" s="4" t="s">
        <v>5367</v>
      </c>
      <c r="G439" s="4" t="s">
        <v>5367</v>
      </c>
      <c r="H439" s="4" t="s">
        <v>5367</v>
      </c>
    </row>
    <row r="440" spans="1:8" s="3" customFormat="1" x14ac:dyDescent="0.3">
      <c r="A440" s="6" t="s">
        <v>14148</v>
      </c>
      <c r="B440" s="26" t="s">
        <v>14149</v>
      </c>
      <c r="C440" s="5" t="s">
        <v>16</v>
      </c>
      <c r="D440" s="9">
        <v>156.99</v>
      </c>
      <c r="E440" s="4" t="s">
        <v>5367</v>
      </c>
      <c r="F440" s="4" t="s">
        <v>5367</v>
      </c>
      <c r="G440" s="4" t="s">
        <v>5367</v>
      </c>
      <c r="H440" s="4" t="s">
        <v>5367</v>
      </c>
    </row>
    <row r="441" spans="1:8" s="3" customFormat="1" x14ac:dyDescent="0.3">
      <c r="A441" s="6" t="s">
        <v>14150</v>
      </c>
      <c r="B441" s="26" t="s">
        <v>14151</v>
      </c>
      <c r="C441" s="5" t="s">
        <v>16</v>
      </c>
      <c r="D441" s="9">
        <v>161.6</v>
      </c>
      <c r="E441" s="4" t="s">
        <v>5367</v>
      </c>
      <c r="F441" s="4" t="s">
        <v>5367</v>
      </c>
      <c r="G441" s="4" t="s">
        <v>5367</v>
      </c>
      <c r="H441" s="4" t="s">
        <v>5367</v>
      </c>
    </row>
    <row r="442" spans="1:8" s="3" customFormat="1" x14ac:dyDescent="0.3">
      <c r="A442" s="6" t="s">
        <v>14152</v>
      </c>
      <c r="B442" s="26" t="s">
        <v>14153</v>
      </c>
      <c r="C442" s="5" t="s">
        <v>16</v>
      </c>
      <c r="D442" s="9">
        <v>48.92</v>
      </c>
      <c r="E442" s="4" t="s">
        <v>5367</v>
      </c>
      <c r="F442" s="4" t="s">
        <v>5367</v>
      </c>
      <c r="G442" s="4" t="s">
        <v>5367</v>
      </c>
      <c r="H442" s="4" t="s">
        <v>5367</v>
      </c>
    </row>
    <row r="443" spans="1:8" s="3" customFormat="1" x14ac:dyDescent="0.3">
      <c r="A443" s="6" t="s">
        <v>14154</v>
      </c>
      <c r="B443" s="26" t="s">
        <v>14155</v>
      </c>
      <c r="C443" s="5" t="s">
        <v>16</v>
      </c>
      <c r="D443" s="9">
        <v>21.35</v>
      </c>
      <c r="E443" s="4" t="s">
        <v>5367</v>
      </c>
      <c r="F443" s="4" t="s">
        <v>5367</v>
      </c>
      <c r="G443" s="4" t="s">
        <v>5367</v>
      </c>
      <c r="H443" s="4" t="s">
        <v>5367</v>
      </c>
    </row>
    <row r="444" spans="1:8" s="3" customFormat="1" x14ac:dyDescent="0.3">
      <c r="A444" s="6" t="s">
        <v>14156</v>
      </c>
      <c r="B444" s="26" t="s">
        <v>14157</v>
      </c>
      <c r="C444" s="5" t="s">
        <v>16</v>
      </c>
      <c r="D444" s="9">
        <v>22.16</v>
      </c>
      <c r="E444" s="4" t="s">
        <v>5367</v>
      </c>
      <c r="F444" s="4" t="s">
        <v>5367</v>
      </c>
      <c r="G444" s="4" t="s">
        <v>5367</v>
      </c>
      <c r="H444" s="4" t="s">
        <v>5367</v>
      </c>
    </row>
    <row r="445" spans="1:8" s="3" customFormat="1" x14ac:dyDescent="0.3">
      <c r="A445" s="6" t="s">
        <v>14158</v>
      </c>
      <c r="B445" s="26" t="s">
        <v>14159</v>
      </c>
      <c r="C445" s="5" t="s">
        <v>16</v>
      </c>
      <c r="D445" s="9">
        <v>22.16</v>
      </c>
      <c r="E445" s="4" t="s">
        <v>5367</v>
      </c>
      <c r="F445" s="4" t="s">
        <v>5367</v>
      </c>
      <c r="G445" s="4" t="s">
        <v>5367</v>
      </c>
      <c r="H445" s="4" t="s">
        <v>5367</v>
      </c>
    </row>
    <row r="446" spans="1:8" s="3" customFormat="1" x14ac:dyDescent="0.3">
      <c r="A446" s="6" t="s">
        <v>14160</v>
      </c>
      <c r="B446" s="26" t="s">
        <v>14161</v>
      </c>
      <c r="C446" s="5" t="s">
        <v>16</v>
      </c>
      <c r="D446" s="9">
        <v>71.239999999999995</v>
      </c>
      <c r="E446" s="4" t="s">
        <v>5367</v>
      </c>
      <c r="F446" s="4" t="s">
        <v>5367</v>
      </c>
      <c r="G446" s="4" t="s">
        <v>5367</v>
      </c>
      <c r="H446" s="4" t="s">
        <v>5367</v>
      </c>
    </row>
    <row r="447" spans="1:8" s="3" customFormat="1" x14ac:dyDescent="0.3">
      <c r="A447" s="6" t="s">
        <v>14162</v>
      </c>
      <c r="B447" s="26" t="s">
        <v>14163</v>
      </c>
      <c r="C447" s="5" t="s">
        <v>16</v>
      </c>
      <c r="D447" s="9">
        <v>506.03</v>
      </c>
      <c r="E447" s="4" t="s">
        <v>5367</v>
      </c>
      <c r="F447" s="4" t="s">
        <v>5367</v>
      </c>
      <c r="G447" s="4" t="s">
        <v>5367</v>
      </c>
      <c r="H447" s="4" t="s">
        <v>5367</v>
      </c>
    </row>
    <row r="448" spans="1:8" s="3" customFormat="1" x14ac:dyDescent="0.3">
      <c r="A448" s="6" t="s">
        <v>14164</v>
      </c>
      <c r="B448" s="26" t="s">
        <v>14165</v>
      </c>
      <c r="C448" s="5" t="s">
        <v>16</v>
      </c>
      <c r="D448" s="9">
        <v>506.03</v>
      </c>
      <c r="E448" s="4" t="s">
        <v>5367</v>
      </c>
      <c r="F448" s="4" t="s">
        <v>5367</v>
      </c>
      <c r="G448" s="4" t="s">
        <v>5367</v>
      </c>
      <c r="H448" s="4" t="s">
        <v>5367</v>
      </c>
    </row>
    <row r="449" spans="1:8" s="3" customFormat="1" x14ac:dyDescent="0.3">
      <c r="A449" s="6" t="s">
        <v>14166</v>
      </c>
      <c r="B449" s="26" t="s">
        <v>14167</v>
      </c>
      <c r="C449" s="5" t="s">
        <v>16</v>
      </c>
      <c r="D449" s="9">
        <v>169.6</v>
      </c>
      <c r="E449" s="4" t="s">
        <v>5367</v>
      </c>
      <c r="F449" s="4" t="s">
        <v>5367</v>
      </c>
      <c r="G449" s="4" t="s">
        <v>5367</v>
      </c>
      <c r="H449" s="4" t="s">
        <v>5367</v>
      </c>
    </row>
    <row r="450" spans="1:8" s="3" customFormat="1" x14ac:dyDescent="0.3">
      <c r="A450" s="6" t="s">
        <v>14168</v>
      </c>
      <c r="B450" s="26" t="s">
        <v>14169</v>
      </c>
      <c r="C450" s="5" t="s">
        <v>16</v>
      </c>
      <c r="D450" s="9">
        <v>169.6</v>
      </c>
      <c r="E450" s="4" t="s">
        <v>5367</v>
      </c>
      <c r="F450" s="4" t="s">
        <v>5367</v>
      </c>
      <c r="G450" s="4" t="s">
        <v>5367</v>
      </c>
      <c r="H450" s="4" t="s">
        <v>5367</v>
      </c>
    </row>
    <row r="451" spans="1:8" s="3" customFormat="1" x14ac:dyDescent="0.3">
      <c r="A451" s="6" t="s">
        <v>14170</v>
      </c>
      <c r="B451" s="26" t="s">
        <v>14171</v>
      </c>
      <c r="C451" s="5" t="s">
        <v>16</v>
      </c>
      <c r="D451" s="9">
        <v>5.82</v>
      </c>
      <c r="E451" s="4" t="s">
        <v>5367</v>
      </c>
      <c r="F451" s="4" t="s">
        <v>5367</v>
      </c>
      <c r="G451" s="4" t="s">
        <v>5367</v>
      </c>
      <c r="H451" s="4" t="s">
        <v>5367</v>
      </c>
    </row>
    <row r="452" spans="1:8" s="3" customFormat="1" x14ac:dyDescent="0.3">
      <c r="A452" s="6" t="s">
        <v>14172</v>
      </c>
      <c r="B452" s="26" t="s">
        <v>14173</v>
      </c>
      <c r="C452" s="5" t="s">
        <v>16</v>
      </c>
      <c r="D452" s="9">
        <v>3.43</v>
      </c>
      <c r="E452" s="4" t="s">
        <v>5367</v>
      </c>
      <c r="F452" s="4" t="s">
        <v>5367</v>
      </c>
      <c r="G452" s="4" t="s">
        <v>5367</v>
      </c>
      <c r="H452" s="4" t="s">
        <v>5367</v>
      </c>
    </row>
    <row r="453" spans="1:8" s="3" customFormat="1" x14ac:dyDescent="0.3">
      <c r="A453" s="6" t="s">
        <v>14174</v>
      </c>
      <c r="B453" s="26" t="s">
        <v>14175</v>
      </c>
      <c r="C453" s="5" t="s">
        <v>16</v>
      </c>
      <c r="D453" s="9">
        <v>1.52</v>
      </c>
      <c r="E453" s="4" t="s">
        <v>5367</v>
      </c>
      <c r="F453" s="4" t="s">
        <v>5367</v>
      </c>
      <c r="G453" s="4" t="s">
        <v>5367</v>
      </c>
      <c r="H453" s="4" t="s">
        <v>5367</v>
      </c>
    </row>
    <row r="454" spans="1:8" s="3" customFormat="1" x14ac:dyDescent="0.3">
      <c r="A454" s="6" t="s">
        <v>14176</v>
      </c>
      <c r="B454" s="26" t="s">
        <v>14177</v>
      </c>
      <c r="C454" s="5" t="s">
        <v>16</v>
      </c>
      <c r="D454" s="9">
        <v>0.31</v>
      </c>
      <c r="E454" s="4" t="s">
        <v>5367</v>
      </c>
      <c r="F454" s="4" t="s">
        <v>5367</v>
      </c>
      <c r="G454" s="4" t="s">
        <v>5367</v>
      </c>
      <c r="H454" s="4" t="s">
        <v>5367</v>
      </c>
    </row>
    <row r="455" spans="1:8" s="3" customFormat="1" x14ac:dyDescent="0.3">
      <c r="A455" s="6" t="s">
        <v>14178</v>
      </c>
      <c r="B455" s="26" t="s">
        <v>14179</v>
      </c>
      <c r="C455" s="5" t="s">
        <v>16</v>
      </c>
      <c r="D455" s="9">
        <v>3.33</v>
      </c>
      <c r="E455" s="4" t="s">
        <v>5367</v>
      </c>
      <c r="F455" s="4" t="s">
        <v>5367</v>
      </c>
      <c r="G455" s="4" t="s">
        <v>5367</v>
      </c>
      <c r="H455" s="4" t="s">
        <v>5367</v>
      </c>
    </row>
    <row r="456" spans="1:8" s="3" customFormat="1" x14ac:dyDescent="0.3">
      <c r="A456" s="6" t="s">
        <v>14180</v>
      </c>
      <c r="B456" s="26" t="s">
        <v>14181</v>
      </c>
      <c r="C456" s="5" t="s">
        <v>16</v>
      </c>
      <c r="D456" s="9">
        <v>3.53</v>
      </c>
      <c r="E456" s="4" t="s">
        <v>5367</v>
      </c>
      <c r="F456" s="4" t="s">
        <v>5367</v>
      </c>
      <c r="G456" s="4" t="s">
        <v>5367</v>
      </c>
      <c r="H456" s="4" t="s">
        <v>5367</v>
      </c>
    </row>
    <row r="457" spans="1:8" s="3" customFormat="1" x14ac:dyDescent="0.3">
      <c r="A457" s="6" t="s">
        <v>14182</v>
      </c>
      <c r="B457" s="26" t="s">
        <v>14183</v>
      </c>
      <c r="C457" s="5" t="s">
        <v>16</v>
      </c>
      <c r="D457" s="9">
        <v>3.53</v>
      </c>
      <c r="E457" s="4" t="s">
        <v>5367</v>
      </c>
      <c r="F457" s="4" t="s">
        <v>5367</v>
      </c>
      <c r="G457" s="4" t="s">
        <v>5367</v>
      </c>
      <c r="H457" s="4" t="s">
        <v>5367</v>
      </c>
    </row>
    <row r="458" spans="1:8" s="3" customFormat="1" x14ac:dyDescent="0.3">
      <c r="A458" s="6" t="s">
        <v>14184</v>
      </c>
      <c r="B458" s="26" t="s">
        <v>14185</v>
      </c>
      <c r="C458" s="5" t="s">
        <v>16</v>
      </c>
      <c r="D458" s="9">
        <v>1.83</v>
      </c>
      <c r="E458" s="4" t="s">
        <v>5367</v>
      </c>
      <c r="F458" s="4" t="s">
        <v>5367</v>
      </c>
      <c r="G458" s="4" t="s">
        <v>5367</v>
      </c>
      <c r="H458" s="4" t="s">
        <v>5367</v>
      </c>
    </row>
    <row r="459" spans="1:8" s="3" customFormat="1" x14ac:dyDescent="0.3">
      <c r="A459" s="6" t="s">
        <v>14186</v>
      </c>
      <c r="B459" s="26" t="s">
        <v>14187</v>
      </c>
      <c r="C459" s="5" t="s">
        <v>16</v>
      </c>
      <c r="D459" s="9">
        <v>1.08</v>
      </c>
      <c r="E459" s="4" t="s">
        <v>5367</v>
      </c>
      <c r="F459" s="4" t="s">
        <v>5367</v>
      </c>
      <c r="G459" s="4" t="s">
        <v>5367</v>
      </c>
      <c r="H459" s="4" t="s">
        <v>5367</v>
      </c>
    </row>
    <row r="460" spans="1:8" s="3" customFormat="1" x14ac:dyDescent="0.3">
      <c r="A460" s="6" t="s">
        <v>14188</v>
      </c>
      <c r="B460" s="26" t="s">
        <v>14189</v>
      </c>
      <c r="C460" s="5" t="s">
        <v>16</v>
      </c>
      <c r="D460" s="9">
        <v>0.88</v>
      </c>
      <c r="E460" s="4" t="s">
        <v>5367</v>
      </c>
      <c r="F460" s="4" t="s">
        <v>5367</v>
      </c>
      <c r="G460" s="4" t="s">
        <v>5367</v>
      </c>
      <c r="H460" s="4" t="s">
        <v>5367</v>
      </c>
    </row>
    <row r="461" spans="1:8" s="3" customFormat="1" x14ac:dyDescent="0.3">
      <c r="A461" s="6" t="s">
        <v>14190</v>
      </c>
      <c r="B461" s="26" t="s">
        <v>14191</v>
      </c>
      <c r="C461" s="5" t="s">
        <v>16</v>
      </c>
      <c r="D461" s="9">
        <v>4.78</v>
      </c>
      <c r="E461" s="4" t="s">
        <v>5367</v>
      </c>
      <c r="F461" s="4" t="s">
        <v>5367</v>
      </c>
      <c r="G461" s="4" t="s">
        <v>5367</v>
      </c>
      <c r="H461" s="4" t="s">
        <v>5367</v>
      </c>
    </row>
    <row r="462" spans="1:8" s="3" customFormat="1" x14ac:dyDescent="0.3">
      <c r="A462" s="6" t="s">
        <v>14192</v>
      </c>
      <c r="B462" s="26" t="s">
        <v>14193</v>
      </c>
      <c r="C462" s="5" t="s">
        <v>16</v>
      </c>
      <c r="D462" s="9">
        <v>1.1000000000000001</v>
      </c>
      <c r="E462" s="4" t="s">
        <v>5367</v>
      </c>
      <c r="F462" s="4" t="s">
        <v>5367</v>
      </c>
      <c r="G462" s="4" t="s">
        <v>5367</v>
      </c>
      <c r="H462" s="4" t="s">
        <v>5367</v>
      </c>
    </row>
    <row r="463" spans="1:8" s="3" customFormat="1" x14ac:dyDescent="0.3">
      <c r="A463" s="6" t="s">
        <v>14194</v>
      </c>
      <c r="B463" s="26" t="s">
        <v>14195</v>
      </c>
      <c r="C463" s="5" t="s">
        <v>16</v>
      </c>
      <c r="D463" s="9">
        <v>1.53</v>
      </c>
      <c r="E463" s="4" t="s">
        <v>5367</v>
      </c>
      <c r="F463" s="4" t="s">
        <v>5367</v>
      </c>
      <c r="G463" s="4" t="s">
        <v>5367</v>
      </c>
      <c r="H463" s="4" t="s">
        <v>5367</v>
      </c>
    </row>
    <row r="464" spans="1:8" s="3" customFormat="1" x14ac:dyDescent="0.3">
      <c r="A464" s="6" t="s">
        <v>14196</v>
      </c>
      <c r="B464" s="26" t="s">
        <v>14197</v>
      </c>
      <c r="C464" s="5" t="s">
        <v>16</v>
      </c>
      <c r="D464" s="9">
        <v>11.88</v>
      </c>
      <c r="E464" s="4" t="s">
        <v>5367</v>
      </c>
      <c r="F464" s="4" t="s">
        <v>5367</v>
      </c>
      <c r="G464" s="4" t="s">
        <v>5367</v>
      </c>
      <c r="H464" s="4" t="s">
        <v>5367</v>
      </c>
    </row>
    <row r="465" spans="1:8" s="3" customFormat="1" x14ac:dyDescent="0.3">
      <c r="A465" s="6" t="s">
        <v>14198</v>
      </c>
      <c r="B465" s="26" t="s">
        <v>14199</v>
      </c>
      <c r="C465" s="5" t="s">
        <v>16</v>
      </c>
      <c r="D465" s="9">
        <v>11.85</v>
      </c>
      <c r="E465" s="4" t="s">
        <v>5367</v>
      </c>
      <c r="F465" s="4" t="s">
        <v>5367</v>
      </c>
      <c r="G465" s="4" t="s">
        <v>5367</v>
      </c>
      <c r="H465" s="4" t="s">
        <v>5367</v>
      </c>
    </row>
    <row r="466" spans="1:8" s="3" customFormat="1" x14ac:dyDescent="0.3">
      <c r="A466" s="6" t="s">
        <v>14200</v>
      </c>
      <c r="B466" s="26" t="s">
        <v>14201</v>
      </c>
      <c r="C466" s="5" t="s">
        <v>16</v>
      </c>
      <c r="D466" s="9">
        <v>11.88</v>
      </c>
      <c r="E466" s="4" t="s">
        <v>5367</v>
      </c>
      <c r="F466" s="4" t="s">
        <v>5367</v>
      </c>
      <c r="G466" s="4" t="s">
        <v>5367</v>
      </c>
      <c r="H466" s="4" t="s">
        <v>5367</v>
      </c>
    </row>
    <row r="467" spans="1:8" s="3" customFormat="1" x14ac:dyDescent="0.3">
      <c r="A467" s="6" t="s">
        <v>14202</v>
      </c>
      <c r="B467" s="26" t="s">
        <v>14203</v>
      </c>
      <c r="C467" s="5" t="s">
        <v>16</v>
      </c>
      <c r="D467" s="9">
        <v>12.63</v>
      </c>
      <c r="E467" s="4" t="s">
        <v>5367</v>
      </c>
      <c r="F467" s="4" t="s">
        <v>5367</v>
      </c>
      <c r="G467" s="4" t="s">
        <v>5367</v>
      </c>
      <c r="H467" s="4" t="s">
        <v>5367</v>
      </c>
    </row>
    <row r="468" spans="1:8" s="3" customFormat="1" x14ac:dyDescent="0.3">
      <c r="A468" s="6" t="s">
        <v>14204</v>
      </c>
      <c r="B468" s="26" t="s">
        <v>14205</v>
      </c>
      <c r="C468" s="5" t="s">
        <v>16</v>
      </c>
      <c r="D468" s="9">
        <v>9.35</v>
      </c>
      <c r="E468" s="4" t="s">
        <v>5367</v>
      </c>
      <c r="F468" s="4" t="s">
        <v>5367</v>
      </c>
      <c r="G468" s="4" t="s">
        <v>5367</v>
      </c>
      <c r="H468" s="4" t="s">
        <v>5367</v>
      </c>
    </row>
    <row r="469" spans="1:8" s="3" customFormat="1" x14ac:dyDescent="0.3">
      <c r="A469" s="6" t="s">
        <v>14206</v>
      </c>
      <c r="B469" s="26" t="s">
        <v>14207</v>
      </c>
      <c r="C469" s="5" t="s">
        <v>16</v>
      </c>
      <c r="D469" s="9">
        <v>11.85</v>
      </c>
      <c r="E469" s="4" t="s">
        <v>5367</v>
      </c>
      <c r="F469" s="4" t="s">
        <v>5367</v>
      </c>
      <c r="G469" s="4" t="s">
        <v>5367</v>
      </c>
      <c r="H469" s="4" t="s">
        <v>5367</v>
      </c>
    </row>
    <row r="470" spans="1:8" s="3" customFormat="1" x14ac:dyDescent="0.3">
      <c r="A470" s="6" t="s">
        <v>14208</v>
      </c>
      <c r="B470" s="26" t="s">
        <v>14209</v>
      </c>
      <c r="C470" s="5" t="s">
        <v>16</v>
      </c>
      <c r="D470" s="9">
        <v>19</v>
      </c>
      <c r="E470" s="4" t="s">
        <v>5367</v>
      </c>
      <c r="F470" s="4" t="s">
        <v>5367</v>
      </c>
      <c r="G470" s="4" t="s">
        <v>5367</v>
      </c>
      <c r="H470" s="4" t="s">
        <v>5367</v>
      </c>
    </row>
    <row r="471" spans="1:8" s="3" customFormat="1" x14ac:dyDescent="0.3">
      <c r="A471" s="6" t="s">
        <v>14210</v>
      </c>
      <c r="B471" s="26" t="s">
        <v>14211</v>
      </c>
      <c r="C471" s="5" t="s">
        <v>16</v>
      </c>
      <c r="D471" s="9">
        <v>2.98</v>
      </c>
      <c r="E471" s="4" t="s">
        <v>5367</v>
      </c>
      <c r="F471" s="4" t="s">
        <v>5367</v>
      </c>
      <c r="G471" s="4" t="s">
        <v>5367</v>
      </c>
      <c r="H471" s="4" t="s">
        <v>5367</v>
      </c>
    </row>
    <row r="472" spans="1:8" s="3" customFormat="1" x14ac:dyDescent="0.3">
      <c r="A472" s="6" t="s">
        <v>14212</v>
      </c>
      <c r="B472" s="26" t="s">
        <v>14213</v>
      </c>
      <c r="C472" s="5" t="s">
        <v>16</v>
      </c>
      <c r="D472" s="9">
        <v>3.42</v>
      </c>
      <c r="E472" s="4" t="s">
        <v>5367</v>
      </c>
      <c r="F472" s="4" t="s">
        <v>5367</v>
      </c>
      <c r="G472" s="4" t="s">
        <v>5367</v>
      </c>
      <c r="H472" s="4" t="s">
        <v>5367</v>
      </c>
    </row>
    <row r="473" spans="1:8" s="3" customFormat="1" x14ac:dyDescent="0.3">
      <c r="A473" s="6" t="s">
        <v>14214</v>
      </c>
      <c r="B473" s="26" t="s">
        <v>14215</v>
      </c>
      <c r="C473" s="5" t="s">
        <v>16</v>
      </c>
      <c r="D473" s="9">
        <v>13.83</v>
      </c>
      <c r="E473" s="4" t="s">
        <v>5367</v>
      </c>
      <c r="F473" s="4" t="s">
        <v>5367</v>
      </c>
      <c r="G473" s="4" t="s">
        <v>5367</v>
      </c>
      <c r="H473" s="4" t="s">
        <v>5367</v>
      </c>
    </row>
    <row r="474" spans="1:8" s="3" customFormat="1" x14ac:dyDescent="0.3">
      <c r="A474" s="6" t="s">
        <v>14216</v>
      </c>
      <c r="B474" s="26" t="s">
        <v>14217</v>
      </c>
      <c r="C474" s="5" t="s">
        <v>16</v>
      </c>
      <c r="D474" s="9">
        <v>14.03</v>
      </c>
      <c r="E474" s="4" t="s">
        <v>5367</v>
      </c>
      <c r="F474" s="4" t="s">
        <v>5367</v>
      </c>
      <c r="G474" s="4" t="s">
        <v>5367</v>
      </c>
      <c r="H474" s="4" t="s">
        <v>5367</v>
      </c>
    </row>
    <row r="475" spans="1:8" s="3" customFormat="1" x14ac:dyDescent="0.3">
      <c r="A475" s="6" t="s">
        <v>14218</v>
      </c>
      <c r="B475" s="26" t="s">
        <v>14219</v>
      </c>
      <c r="C475" s="5" t="s">
        <v>16</v>
      </c>
      <c r="D475" s="9">
        <v>14.55</v>
      </c>
      <c r="E475" s="4" t="s">
        <v>5367</v>
      </c>
      <c r="F475" s="4" t="s">
        <v>5367</v>
      </c>
      <c r="G475" s="4" t="s">
        <v>5367</v>
      </c>
      <c r="H475" s="4" t="s">
        <v>5367</v>
      </c>
    </row>
    <row r="476" spans="1:8" s="3" customFormat="1" x14ac:dyDescent="0.3">
      <c r="A476" s="6" t="s">
        <v>14220</v>
      </c>
      <c r="B476" s="26" t="s">
        <v>14221</v>
      </c>
      <c r="C476" s="5" t="s">
        <v>16</v>
      </c>
      <c r="D476" s="9">
        <v>15.73</v>
      </c>
      <c r="E476" s="4" t="s">
        <v>5367</v>
      </c>
      <c r="F476" s="4" t="s">
        <v>5367</v>
      </c>
      <c r="G476" s="4" t="s">
        <v>5367</v>
      </c>
      <c r="H476" s="4" t="s">
        <v>5367</v>
      </c>
    </row>
    <row r="477" spans="1:8" s="3" customFormat="1" x14ac:dyDescent="0.3">
      <c r="A477" s="6" t="s">
        <v>14222</v>
      </c>
      <c r="B477" s="26" t="s">
        <v>14223</v>
      </c>
      <c r="C477" s="5" t="s">
        <v>16</v>
      </c>
      <c r="D477" s="9">
        <v>18.13</v>
      </c>
      <c r="E477" s="4" t="s">
        <v>5367</v>
      </c>
      <c r="F477" s="4" t="s">
        <v>5367</v>
      </c>
      <c r="G477" s="4" t="s">
        <v>5367</v>
      </c>
      <c r="H477" s="4" t="s">
        <v>5367</v>
      </c>
    </row>
    <row r="478" spans="1:8" s="3" customFormat="1" x14ac:dyDescent="0.3">
      <c r="A478" s="6" t="s">
        <v>14224</v>
      </c>
      <c r="B478" s="26" t="s">
        <v>14225</v>
      </c>
      <c r="C478" s="5" t="s">
        <v>16</v>
      </c>
      <c r="D478" s="9">
        <v>20.9</v>
      </c>
      <c r="E478" s="4" t="s">
        <v>5367</v>
      </c>
      <c r="F478" s="4" t="s">
        <v>5367</v>
      </c>
      <c r="G478" s="4" t="s">
        <v>5367</v>
      </c>
      <c r="H478" s="4" t="s">
        <v>5367</v>
      </c>
    </row>
    <row r="479" spans="1:8" s="3" customFormat="1" x14ac:dyDescent="0.3">
      <c r="A479" s="6" t="s">
        <v>14226</v>
      </c>
      <c r="B479" s="26" t="s">
        <v>14227</v>
      </c>
      <c r="C479" s="5" t="s">
        <v>16</v>
      </c>
      <c r="D479" s="9">
        <v>4.93</v>
      </c>
      <c r="E479" s="4" t="s">
        <v>5367</v>
      </c>
      <c r="F479" s="4" t="s">
        <v>5367</v>
      </c>
      <c r="G479" s="4" t="s">
        <v>5367</v>
      </c>
      <c r="H479" s="4" t="s">
        <v>5367</v>
      </c>
    </row>
    <row r="480" spans="1:8" s="3" customFormat="1" x14ac:dyDescent="0.3">
      <c r="A480" s="6" t="s">
        <v>14228</v>
      </c>
      <c r="B480" s="26" t="s">
        <v>14229</v>
      </c>
      <c r="C480" s="5" t="s">
        <v>16</v>
      </c>
      <c r="D480" s="9">
        <v>0.55000000000000004</v>
      </c>
      <c r="E480" s="4" t="s">
        <v>5367</v>
      </c>
      <c r="F480" s="4" t="s">
        <v>5367</v>
      </c>
      <c r="G480" s="4" t="s">
        <v>5367</v>
      </c>
      <c r="H480" s="4" t="s">
        <v>5367</v>
      </c>
    </row>
    <row r="481" spans="1:8" s="3" customFormat="1" x14ac:dyDescent="0.3">
      <c r="A481" s="6" t="s">
        <v>14230</v>
      </c>
      <c r="B481" s="26" t="s">
        <v>14231</v>
      </c>
      <c r="C481" s="5" t="s">
        <v>16</v>
      </c>
      <c r="D481" s="9">
        <v>2.68</v>
      </c>
      <c r="E481" s="4" t="s">
        <v>5367</v>
      </c>
      <c r="F481" s="4" t="s">
        <v>5367</v>
      </c>
      <c r="G481" s="4" t="s">
        <v>5367</v>
      </c>
      <c r="H481" s="4" t="s">
        <v>5367</v>
      </c>
    </row>
    <row r="482" spans="1:8" s="3" customFormat="1" x14ac:dyDescent="0.3">
      <c r="A482" s="6" t="s">
        <v>14232</v>
      </c>
      <c r="B482" s="26" t="s">
        <v>14233</v>
      </c>
      <c r="C482" s="5" t="s">
        <v>16</v>
      </c>
      <c r="D482" s="9">
        <v>2.1800000000000002</v>
      </c>
      <c r="E482" s="4" t="s">
        <v>5367</v>
      </c>
      <c r="F482" s="4" t="s">
        <v>5367</v>
      </c>
      <c r="G482" s="4" t="s">
        <v>5367</v>
      </c>
      <c r="H482" s="4" t="s">
        <v>5367</v>
      </c>
    </row>
    <row r="483" spans="1:8" s="3" customFormat="1" x14ac:dyDescent="0.3">
      <c r="A483" s="6" t="s">
        <v>14234</v>
      </c>
      <c r="B483" s="26" t="s">
        <v>14235</v>
      </c>
      <c r="C483" s="5" t="s">
        <v>16</v>
      </c>
      <c r="D483" s="9">
        <v>1.5</v>
      </c>
      <c r="E483" s="4" t="s">
        <v>5367</v>
      </c>
      <c r="F483" s="4" t="s">
        <v>5367</v>
      </c>
      <c r="G483" s="4" t="s">
        <v>5367</v>
      </c>
      <c r="H483" s="4" t="s">
        <v>5367</v>
      </c>
    </row>
    <row r="484" spans="1:8" s="3" customFormat="1" x14ac:dyDescent="0.3">
      <c r="A484" s="6" t="s">
        <v>14236</v>
      </c>
      <c r="B484" s="26" t="s">
        <v>14237</v>
      </c>
      <c r="C484" s="5" t="s">
        <v>16</v>
      </c>
      <c r="D484" s="9">
        <v>2.65</v>
      </c>
      <c r="E484" s="4" t="s">
        <v>5367</v>
      </c>
      <c r="F484" s="4" t="s">
        <v>5367</v>
      </c>
      <c r="G484" s="4" t="s">
        <v>5367</v>
      </c>
      <c r="H484" s="4" t="s">
        <v>5367</v>
      </c>
    </row>
    <row r="485" spans="1:8" s="3" customFormat="1" x14ac:dyDescent="0.3">
      <c r="A485" s="6" t="s">
        <v>14238</v>
      </c>
      <c r="B485" s="26" t="s">
        <v>14239</v>
      </c>
      <c r="C485" s="5" t="s">
        <v>16</v>
      </c>
      <c r="D485" s="9">
        <v>7.1</v>
      </c>
      <c r="E485" s="4" t="s">
        <v>5367</v>
      </c>
      <c r="F485" s="4" t="s">
        <v>5367</v>
      </c>
      <c r="G485" s="4" t="s">
        <v>5367</v>
      </c>
      <c r="H485" s="4" t="s">
        <v>5367</v>
      </c>
    </row>
    <row r="486" spans="1:8" s="3" customFormat="1" x14ac:dyDescent="0.3">
      <c r="A486" s="6" t="s">
        <v>14240</v>
      </c>
      <c r="B486" s="26" t="s">
        <v>14241</v>
      </c>
      <c r="C486" s="5" t="s">
        <v>16</v>
      </c>
      <c r="D486" s="9">
        <v>2.65</v>
      </c>
      <c r="E486" s="4" t="s">
        <v>5367</v>
      </c>
      <c r="F486" s="4" t="s">
        <v>5367</v>
      </c>
      <c r="G486" s="4" t="s">
        <v>5367</v>
      </c>
      <c r="H486" s="4" t="s">
        <v>5367</v>
      </c>
    </row>
    <row r="487" spans="1:8" s="3" customFormat="1" x14ac:dyDescent="0.3">
      <c r="A487" s="6" t="s">
        <v>14242</v>
      </c>
      <c r="B487" s="26" t="s">
        <v>14243</v>
      </c>
      <c r="C487" s="5" t="s">
        <v>16</v>
      </c>
      <c r="D487" s="9">
        <v>7.1</v>
      </c>
      <c r="E487" s="4" t="s">
        <v>5367</v>
      </c>
      <c r="F487" s="4" t="s">
        <v>5367</v>
      </c>
      <c r="G487" s="4" t="s">
        <v>5367</v>
      </c>
      <c r="H487" s="4" t="s">
        <v>5367</v>
      </c>
    </row>
    <row r="488" spans="1:8" s="3" customFormat="1" x14ac:dyDescent="0.3">
      <c r="A488" s="6" t="s">
        <v>14244</v>
      </c>
      <c r="B488" s="26" t="s">
        <v>14245</v>
      </c>
      <c r="C488" s="5" t="s">
        <v>16</v>
      </c>
      <c r="D488" s="9">
        <v>4.13</v>
      </c>
      <c r="E488" s="4" t="s">
        <v>5367</v>
      </c>
      <c r="F488" s="4" t="s">
        <v>5367</v>
      </c>
      <c r="G488" s="4" t="s">
        <v>5367</v>
      </c>
      <c r="H488" s="4" t="s">
        <v>5367</v>
      </c>
    </row>
    <row r="489" spans="1:8" s="3" customFormat="1" x14ac:dyDescent="0.3">
      <c r="A489" s="6" t="s">
        <v>14246</v>
      </c>
      <c r="B489" s="26" t="s">
        <v>14247</v>
      </c>
      <c r="C489" s="5" t="s">
        <v>16</v>
      </c>
      <c r="D489" s="9">
        <v>4.43</v>
      </c>
      <c r="E489" s="4" t="s">
        <v>5367</v>
      </c>
      <c r="F489" s="4" t="s">
        <v>5367</v>
      </c>
      <c r="G489" s="4" t="s">
        <v>5367</v>
      </c>
      <c r="H489" s="4" t="s">
        <v>5367</v>
      </c>
    </row>
    <row r="490" spans="1:8" s="3" customFormat="1" x14ac:dyDescent="0.3">
      <c r="A490" s="6" t="s">
        <v>14248</v>
      </c>
      <c r="B490" s="26" t="s">
        <v>14249</v>
      </c>
      <c r="C490" s="5" t="s">
        <v>16</v>
      </c>
      <c r="D490" s="9">
        <v>5.55</v>
      </c>
      <c r="E490" s="4" t="s">
        <v>5367</v>
      </c>
      <c r="F490" s="4" t="s">
        <v>5367</v>
      </c>
      <c r="G490" s="4" t="s">
        <v>5367</v>
      </c>
      <c r="H490" s="4" t="s">
        <v>5367</v>
      </c>
    </row>
    <row r="491" spans="1:8" s="3" customFormat="1" x14ac:dyDescent="0.3">
      <c r="A491" s="6" t="s">
        <v>14250</v>
      </c>
      <c r="B491" s="26" t="s">
        <v>14251</v>
      </c>
      <c r="C491" s="5" t="s">
        <v>16</v>
      </c>
      <c r="D491" s="9">
        <v>7.48</v>
      </c>
      <c r="E491" s="4" t="s">
        <v>5367</v>
      </c>
      <c r="F491" s="4" t="s">
        <v>5367</v>
      </c>
      <c r="G491" s="4" t="s">
        <v>5367</v>
      </c>
      <c r="H491" s="4" t="s">
        <v>5367</v>
      </c>
    </row>
    <row r="492" spans="1:8" s="3" customFormat="1" x14ac:dyDescent="0.3">
      <c r="A492" s="6" t="s">
        <v>14252</v>
      </c>
      <c r="B492" s="26" t="s">
        <v>14253</v>
      </c>
      <c r="C492" s="5" t="s">
        <v>16</v>
      </c>
      <c r="D492" s="9">
        <v>8.83</v>
      </c>
      <c r="E492" s="4" t="s">
        <v>5367</v>
      </c>
      <c r="F492" s="4" t="s">
        <v>5367</v>
      </c>
      <c r="G492" s="4" t="s">
        <v>5367</v>
      </c>
      <c r="H492" s="4" t="s">
        <v>5367</v>
      </c>
    </row>
    <row r="493" spans="1:8" s="3" customFormat="1" x14ac:dyDescent="0.3">
      <c r="A493" s="6" t="s">
        <v>14254</v>
      </c>
      <c r="B493" s="26" t="s">
        <v>14255</v>
      </c>
      <c r="C493" s="5" t="s">
        <v>16</v>
      </c>
      <c r="D493" s="9">
        <v>4.13</v>
      </c>
      <c r="E493" s="4" t="s">
        <v>5367</v>
      </c>
      <c r="F493" s="4" t="s">
        <v>5367</v>
      </c>
      <c r="G493" s="4" t="s">
        <v>5367</v>
      </c>
      <c r="H493" s="4" t="s">
        <v>5367</v>
      </c>
    </row>
    <row r="494" spans="1:8" s="3" customFormat="1" x14ac:dyDescent="0.3">
      <c r="A494" s="6" t="s">
        <v>14256</v>
      </c>
      <c r="B494" s="26" t="s">
        <v>14257</v>
      </c>
      <c r="C494" s="5" t="s">
        <v>16</v>
      </c>
      <c r="D494" s="9">
        <v>4.38</v>
      </c>
      <c r="E494" s="4" t="s">
        <v>5367</v>
      </c>
      <c r="F494" s="4" t="s">
        <v>5367</v>
      </c>
      <c r="G494" s="4" t="s">
        <v>5367</v>
      </c>
      <c r="H494" s="4" t="s">
        <v>5367</v>
      </c>
    </row>
    <row r="495" spans="1:8" s="3" customFormat="1" x14ac:dyDescent="0.3">
      <c r="A495" s="6" t="s">
        <v>14258</v>
      </c>
      <c r="B495" s="26" t="s">
        <v>14259</v>
      </c>
      <c r="C495" s="5" t="s">
        <v>16</v>
      </c>
      <c r="D495" s="9">
        <v>5.83</v>
      </c>
      <c r="E495" s="4" t="s">
        <v>5367</v>
      </c>
      <c r="F495" s="4" t="s">
        <v>5367</v>
      </c>
      <c r="G495" s="4" t="s">
        <v>5367</v>
      </c>
      <c r="H495" s="4" t="s">
        <v>5367</v>
      </c>
    </row>
    <row r="496" spans="1:8" s="3" customFormat="1" x14ac:dyDescent="0.3">
      <c r="A496" s="6" t="s">
        <v>14260</v>
      </c>
      <c r="B496" s="26" t="s">
        <v>14261</v>
      </c>
      <c r="C496" s="5" t="s">
        <v>16</v>
      </c>
      <c r="D496" s="9">
        <v>6.13</v>
      </c>
      <c r="E496" s="4" t="s">
        <v>5367</v>
      </c>
      <c r="F496" s="4" t="s">
        <v>5367</v>
      </c>
      <c r="G496" s="4" t="s">
        <v>5367</v>
      </c>
      <c r="H496" s="4" t="s">
        <v>5367</v>
      </c>
    </row>
    <row r="497" spans="1:8" s="3" customFormat="1" x14ac:dyDescent="0.3">
      <c r="A497" s="6" t="s">
        <v>14262</v>
      </c>
      <c r="B497" s="26" t="s">
        <v>14263</v>
      </c>
      <c r="C497" s="5" t="s">
        <v>16</v>
      </c>
      <c r="D497" s="9">
        <v>8</v>
      </c>
      <c r="E497" s="4" t="s">
        <v>5367</v>
      </c>
      <c r="F497" s="4" t="s">
        <v>5367</v>
      </c>
      <c r="G497" s="4" t="s">
        <v>5367</v>
      </c>
      <c r="H497" s="4" t="s">
        <v>5367</v>
      </c>
    </row>
    <row r="498" spans="1:8" s="3" customFormat="1" x14ac:dyDescent="0.3">
      <c r="A498" s="6" t="s">
        <v>14264</v>
      </c>
      <c r="B498" s="26" t="s">
        <v>14265</v>
      </c>
      <c r="C498" s="5" t="s">
        <v>16</v>
      </c>
      <c r="D498" s="9">
        <v>2.38</v>
      </c>
      <c r="E498" s="4" t="s">
        <v>5367</v>
      </c>
      <c r="F498" s="4" t="s">
        <v>5367</v>
      </c>
      <c r="G498" s="4" t="s">
        <v>5367</v>
      </c>
      <c r="H498" s="4" t="s">
        <v>5367</v>
      </c>
    </row>
    <row r="499" spans="1:8" s="3" customFormat="1" x14ac:dyDescent="0.3">
      <c r="A499" s="6" t="s">
        <v>14266</v>
      </c>
      <c r="B499" s="26" t="s">
        <v>14267</v>
      </c>
      <c r="C499" s="5" t="s">
        <v>16</v>
      </c>
      <c r="D499" s="9">
        <v>2.33</v>
      </c>
      <c r="E499" s="4" t="s">
        <v>5367</v>
      </c>
      <c r="F499" s="4" t="s">
        <v>5367</v>
      </c>
      <c r="G499" s="4" t="s">
        <v>5367</v>
      </c>
      <c r="H499" s="4" t="s">
        <v>5367</v>
      </c>
    </row>
    <row r="500" spans="1:8" s="3" customFormat="1" x14ac:dyDescent="0.3">
      <c r="A500" s="6" t="s">
        <v>14268</v>
      </c>
      <c r="B500" s="26" t="s">
        <v>14269</v>
      </c>
      <c r="C500" s="5" t="s">
        <v>16</v>
      </c>
      <c r="D500" s="9">
        <v>6.68</v>
      </c>
      <c r="E500" s="4" t="s">
        <v>5367</v>
      </c>
      <c r="F500" s="4" t="s">
        <v>5367</v>
      </c>
      <c r="G500" s="4" t="s">
        <v>5367</v>
      </c>
      <c r="H500" s="4" t="s">
        <v>5367</v>
      </c>
    </row>
    <row r="501" spans="1:8" s="3" customFormat="1" x14ac:dyDescent="0.3">
      <c r="A501" s="6" t="s">
        <v>14270</v>
      </c>
      <c r="B501" s="26" t="s">
        <v>14271</v>
      </c>
      <c r="C501" s="5" t="s">
        <v>16</v>
      </c>
      <c r="D501" s="9">
        <v>14.0448</v>
      </c>
      <c r="E501" s="4" t="s">
        <v>5367</v>
      </c>
      <c r="F501" s="4" t="s">
        <v>5367</v>
      </c>
      <c r="G501" s="4" t="s">
        <v>5367</v>
      </c>
      <c r="H501" s="4" t="s">
        <v>5367</v>
      </c>
    </row>
    <row r="502" spans="1:8" s="3" customFormat="1" x14ac:dyDescent="0.3">
      <c r="A502" s="6" t="s">
        <v>14272</v>
      </c>
      <c r="B502" s="26" t="s">
        <v>14273</v>
      </c>
      <c r="C502" s="5" t="s">
        <v>16</v>
      </c>
      <c r="D502" s="4" t="s">
        <v>5367</v>
      </c>
      <c r="E502" s="4" t="s">
        <v>5367</v>
      </c>
      <c r="F502" s="4" t="s">
        <v>5367</v>
      </c>
      <c r="G502" s="4" t="s">
        <v>5367</v>
      </c>
      <c r="H502" s="4" t="s">
        <v>5367</v>
      </c>
    </row>
    <row r="503" spans="1:8" s="3" customFormat="1" x14ac:dyDescent="0.3">
      <c r="A503" s="6" t="s">
        <v>14274</v>
      </c>
      <c r="B503" s="26" t="s">
        <v>14275</v>
      </c>
      <c r="C503" s="5" t="s">
        <v>16</v>
      </c>
      <c r="D503" s="4" t="s">
        <v>5367</v>
      </c>
      <c r="E503" s="4" t="s">
        <v>5367</v>
      </c>
      <c r="F503" s="4" t="s">
        <v>5367</v>
      </c>
      <c r="G503" s="4" t="s">
        <v>5367</v>
      </c>
      <c r="H503" s="4" t="s">
        <v>5367</v>
      </c>
    </row>
    <row r="504" spans="1:8" s="3" customFormat="1" x14ac:dyDescent="0.3">
      <c r="A504" s="6" t="s">
        <v>14276</v>
      </c>
      <c r="B504" s="26" t="s">
        <v>14277</v>
      </c>
      <c r="C504" s="5" t="s">
        <v>16</v>
      </c>
      <c r="D504" s="9">
        <v>0.57999999999999996</v>
      </c>
      <c r="E504" s="4" t="s">
        <v>5367</v>
      </c>
      <c r="F504" s="4"/>
      <c r="G504" s="4" t="s">
        <v>5367</v>
      </c>
      <c r="H504" s="4" t="s">
        <v>5367</v>
      </c>
    </row>
    <row r="505" spans="1:8" s="3" customFormat="1" x14ac:dyDescent="0.3">
      <c r="A505" s="6" t="s">
        <v>14278</v>
      </c>
      <c r="B505" s="26" t="s">
        <v>14279</v>
      </c>
      <c r="C505" s="5" t="s">
        <v>16</v>
      </c>
      <c r="D505" s="4" t="s">
        <v>5367</v>
      </c>
      <c r="E505" s="4" t="s">
        <v>5367</v>
      </c>
      <c r="F505" s="4"/>
      <c r="G505" s="4" t="s">
        <v>5367</v>
      </c>
      <c r="H505" s="4" t="s">
        <v>5367</v>
      </c>
    </row>
    <row r="506" spans="1:8" s="3" customFormat="1" x14ac:dyDescent="0.3">
      <c r="A506" s="6" t="s">
        <v>14280</v>
      </c>
      <c r="B506" s="26" t="s">
        <v>14281</v>
      </c>
      <c r="C506" s="5" t="s">
        <v>16</v>
      </c>
      <c r="D506" s="9">
        <v>3.33</v>
      </c>
      <c r="E506" s="4"/>
      <c r="F506" s="4"/>
      <c r="G506" s="4" t="s">
        <v>5367</v>
      </c>
      <c r="H506" s="4" t="s">
        <v>5367</v>
      </c>
    </row>
    <row r="507" spans="1:8" s="3" customFormat="1" x14ac:dyDescent="0.3">
      <c r="A507" s="6" t="s">
        <v>14282</v>
      </c>
      <c r="B507" s="26" t="s">
        <v>14283</v>
      </c>
      <c r="C507" s="5" t="s">
        <v>16</v>
      </c>
      <c r="D507" s="9">
        <v>5.15</v>
      </c>
      <c r="E507" s="4"/>
      <c r="F507" s="4"/>
      <c r="G507" s="4" t="s">
        <v>5367</v>
      </c>
      <c r="H507" s="4" t="s">
        <v>5367</v>
      </c>
    </row>
    <row r="508" spans="1:8" s="3" customFormat="1" x14ac:dyDescent="0.3">
      <c r="A508" s="6" t="s">
        <v>14284</v>
      </c>
      <c r="B508" s="26" t="s">
        <v>14285</v>
      </c>
      <c r="C508" s="5" t="s">
        <v>16</v>
      </c>
      <c r="D508" s="9">
        <v>1.5</v>
      </c>
      <c r="E508" s="4"/>
      <c r="F508" s="4"/>
      <c r="G508" s="4" t="s">
        <v>5367</v>
      </c>
      <c r="H508" s="4" t="s">
        <v>5367</v>
      </c>
    </row>
    <row r="509" spans="1:8" s="3" customFormat="1" x14ac:dyDescent="0.3">
      <c r="A509" s="6" t="s">
        <v>14286</v>
      </c>
      <c r="B509" s="26" t="s">
        <v>14287</v>
      </c>
      <c r="C509" s="5" t="s">
        <v>16</v>
      </c>
      <c r="D509" s="9">
        <v>0.59</v>
      </c>
      <c r="E509" s="4"/>
      <c r="F509" s="4"/>
      <c r="G509" s="4" t="s">
        <v>5367</v>
      </c>
      <c r="H509" s="4" t="s">
        <v>5367</v>
      </c>
    </row>
    <row r="510" spans="1:8" s="3" customFormat="1" x14ac:dyDescent="0.3">
      <c r="A510" s="6" t="s">
        <v>14288</v>
      </c>
      <c r="B510" s="26" t="s">
        <v>14289</v>
      </c>
      <c r="C510" s="5" t="s">
        <v>16</v>
      </c>
      <c r="D510" s="9">
        <v>7.36</v>
      </c>
      <c r="E510" s="4"/>
      <c r="F510" s="4"/>
      <c r="G510" s="4" t="s">
        <v>5367</v>
      </c>
      <c r="H510" s="4" t="s">
        <v>5367</v>
      </c>
    </row>
    <row r="511" spans="1:8" s="3" customFormat="1" x14ac:dyDescent="0.3">
      <c r="A511" s="6" t="s">
        <v>14290</v>
      </c>
      <c r="B511" s="26" t="s">
        <v>14291</v>
      </c>
      <c r="C511" s="5" t="s">
        <v>16</v>
      </c>
      <c r="D511" s="9">
        <v>14.71</v>
      </c>
      <c r="E511" s="4"/>
      <c r="F511" s="4"/>
      <c r="G511" s="4" t="s">
        <v>5367</v>
      </c>
      <c r="H511" s="4" t="s">
        <v>5367</v>
      </c>
    </row>
    <row r="512" spans="1:8" s="3" customFormat="1" x14ac:dyDescent="0.3">
      <c r="A512" s="6" t="s">
        <v>14292</v>
      </c>
      <c r="B512" s="26" t="s">
        <v>14293</v>
      </c>
      <c r="C512" s="5" t="s">
        <v>16</v>
      </c>
      <c r="D512" s="9">
        <v>7.36</v>
      </c>
      <c r="E512" s="4"/>
      <c r="F512" s="4"/>
      <c r="G512" s="4" t="s">
        <v>5367</v>
      </c>
      <c r="H512" s="4" t="s">
        <v>5367</v>
      </c>
    </row>
    <row r="513" spans="1:8" s="3" customFormat="1" x14ac:dyDescent="0.3">
      <c r="A513" s="6" t="s">
        <v>14294</v>
      </c>
      <c r="B513" s="26" t="s">
        <v>14295</v>
      </c>
      <c r="C513" s="5" t="s">
        <v>16</v>
      </c>
      <c r="D513" s="9">
        <v>14.71</v>
      </c>
      <c r="E513" s="4"/>
      <c r="F513" s="4"/>
      <c r="G513" s="4" t="s">
        <v>5367</v>
      </c>
      <c r="H513" s="4" t="s">
        <v>5367</v>
      </c>
    </row>
    <row r="514" spans="1:8" s="3" customFormat="1" x14ac:dyDescent="0.3">
      <c r="A514" s="6" t="s">
        <v>14296</v>
      </c>
      <c r="B514" s="26" t="s">
        <v>14297</v>
      </c>
      <c r="C514" s="5" t="s">
        <v>16</v>
      </c>
      <c r="D514" s="9">
        <v>6.73</v>
      </c>
      <c r="E514" s="4"/>
      <c r="F514" s="4"/>
      <c r="G514" s="4" t="s">
        <v>5367</v>
      </c>
      <c r="H514" s="4" t="s">
        <v>5367</v>
      </c>
    </row>
    <row r="515" spans="1:8" s="3" customFormat="1" x14ac:dyDescent="0.3">
      <c r="A515" s="6" t="s">
        <v>14298</v>
      </c>
      <c r="B515" s="26" t="s">
        <v>14299</v>
      </c>
      <c r="C515" s="5" t="s">
        <v>16</v>
      </c>
      <c r="D515" s="9">
        <v>5.6</v>
      </c>
      <c r="E515" s="4"/>
      <c r="F515" s="4"/>
      <c r="G515" s="4" t="s">
        <v>5367</v>
      </c>
      <c r="H515" s="4" t="s">
        <v>5367</v>
      </c>
    </row>
    <row r="516" spans="1:8" s="3" customFormat="1" x14ac:dyDescent="0.3">
      <c r="A516" s="6" t="s">
        <v>14300</v>
      </c>
      <c r="B516" s="26" t="s">
        <v>14301</v>
      </c>
      <c r="C516" s="5" t="s">
        <v>16</v>
      </c>
      <c r="D516" s="9">
        <v>19.5</v>
      </c>
      <c r="E516" s="4"/>
      <c r="F516" s="4"/>
      <c r="G516" s="4" t="s">
        <v>5367</v>
      </c>
      <c r="H516" s="4" t="s">
        <v>5367</v>
      </c>
    </row>
    <row r="517" spans="1:8" s="3" customFormat="1" x14ac:dyDescent="0.3">
      <c r="A517" s="6" t="s">
        <v>14302</v>
      </c>
      <c r="B517" s="26" t="s">
        <v>14303</v>
      </c>
      <c r="C517" s="5" t="s">
        <v>16</v>
      </c>
      <c r="D517" s="9">
        <v>27.53</v>
      </c>
      <c r="E517" s="4"/>
      <c r="F517" s="4"/>
      <c r="G517" s="4" t="s">
        <v>5367</v>
      </c>
      <c r="H517" s="4" t="s">
        <v>5367</v>
      </c>
    </row>
    <row r="518" spans="1:8" s="3" customFormat="1" x14ac:dyDescent="0.3">
      <c r="A518" s="6" t="s">
        <v>14304</v>
      </c>
      <c r="B518" s="26" t="s">
        <v>14305</v>
      </c>
      <c r="C518" s="5" t="s">
        <v>16</v>
      </c>
      <c r="D518" s="9">
        <v>19.5</v>
      </c>
      <c r="E518" s="4"/>
      <c r="F518" s="4"/>
      <c r="G518" s="4" t="s">
        <v>5367</v>
      </c>
      <c r="H518" s="4" t="s">
        <v>5367</v>
      </c>
    </row>
    <row r="519" spans="1:8" s="3" customFormat="1" x14ac:dyDescent="0.3">
      <c r="A519" s="6" t="s">
        <v>14306</v>
      </c>
      <c r="B519" s="26" t="s">
        <v>14307</v>
      </c>
      <c r="C519" s="5" t="s">
        <v>16</v>
      </c>
      <c r="D519" s="9">
        <v>27.53</v>
      </c>
      <c r="E519" s="4"/>
      <c r="F519" s="4"/>
      <c r="G519" s="4" t="s">
        <v>5367</v>
      </c>
      <c r="H519" s="4" t="s">
        <v>5367</v>
      </c>
    </row>
    <row r="520" spans="1:8" s="3" customFormat="1" x14ac:dyDescent="0.3">
      <c r="A520" s="6" t="s">
        <v>14308</v>
      </c>
      <c r="B520" s="26" t="s">
        <v>14309</v>
      </c>
      <c r="C520" s="5" t="s">
        <v>16</v>
      </c>
      <c r="D520" s="9">
        <v>28.43</v>
      </c>
      <c r="E520" s="4"/>
      <c r="F520" s="4" t="s">
        <v>5367</v>
      </c>
      <c r="G520" s="4" t="s">
        <v>5367</v>
      </c>
      <c r="H520" s="4" t="s">
        <v>5367</v>
      </c>
    </row>
    <row r="521" spans="1:8" s="3" customFormat="1" x14ac:dyDescent="0.3">
      <c r="A521" s="6" t="s">
        <v>14310</v>
      </c>
      <c r="B521" s="26" t="s">
        <v>14311</v>
      </c>
      <c r="C521" s="5" t="s">
        <v>16</v>
      </c>
      <c r="D521" s="9">
        <v>28.43</v>
      </c>
      <c r="E521" s="4"/>
      <c r="F521" s="4"/>
      <c r="G521" s="4" t="s">
        <v>5367</v>
      </c>
      <c r="H521" s="4" t="s">
        <v>5367</v>
      </c>
    </row>
    <row r="522" spans="1:8" s="3" customFormat="1" x14ac:dyDescent="0.3">
      <c r="A522" s="6" t="s">
        <v>14312</v>
      </c>
      <c r="B522" s="26" t="s">
        <v>14313</v>
      </c>
      <c r="C522" s="5" t="s">
        <v>16</v>
      </c>
      <c r="D522" s="9">
        <v>1.34</v>
      </c>
      <c r="E522" s="4"/>
      <c r="F522" s="4"/>
      <c r="G522" s="4" t="s">
        <v>5367</v>
      </c>
      <c r="H522" s="4" t="s">
        <v>5367</v>
      </c>
    </row>
    <row r="523" spans="1:8" s="3" customFormat="1" x14ac:dyDescent="0.3">
      <c r="A523" s="6" t="s">
        <v>14314</v>
      </c>
      <c r="B523" s="26" t="s">
        <v>14315</v>
      </c>
      <c r="C523" s="5" t="s">
        <v>16</v>
      </c>
      <c r="D523" s="9">
        <v>2.2599999999999998</v>
      </c>
      <c r="E523" s="4"/>
      <c r="F523" s="4"/>
      <c r="G523" s="4" t="s">
        <v>5367</v>
      </c>
      <c r="H523" s="4" t="s">
        <v>5367</v>
      </c>
    </row>
    <row r="524" spans="1:8" s="3" customFormat="1" x14ac:dyDescent="0.3">
      <c r="A524" s="6" t="s">
        <v>14316</v>
      </c>
      <c r="B524" s="26" t="s">
        <v>14317</v>
      </c>
      <c r="C524" s="5" t="s">
        <v>16</v>
      </c>
      <c r="D524" s="4">
        <v>18.2</v>
      </c>
      <c r="E524" s="4"/>
      <c r="F524" s="4"/>
      <c r="G524" s="4" t="s">
        <v>5367</v>
      </c>
      <c r="H524" s="4" t="s">
        <v>5367</v>
      </c>
    </row>
    <row r="525" spans="1:8" s="3" customFormat="1" x14ac:dyDescent="0.3">
      <c r="A525" s="6" t="s">
        <v>14318</v>
      </c>
      <c r="B525" s="26" t="s">
        <v>14319</v>
      </c>
      <c r="C525" s="5" t="s">
        <v>16</v>
      </c>
      <c r="D525" s="9">
        <v>19.25</v>
      </c>
      <c r="E525" s="4"/>
      <c r="F525" s="4"/>
      <c r="G525" s="4" t="s">
        <v>5367</v>
      </c>
      <c r="H525" s="4" t="s">
        <v>5367</v>
      </c>
    </row>
    <row r="526" spans="1:8" s="3" customFormat="1" x14ac:dyDescent="0.3">
      <c r="A526" s="6" t="s">
        <v>14320</v>
      </c>
      <c r="B526" s="26" t="s">
        <v>14321</v>
      </c>
      <c r="C526" s="5" t="s">
        <v>16</v>
      </c>
      <c r="D526" s="9">
        <v>18.3</v>
      </c>
      <c r="E526" s="4"/>
      <c r="F526" s="4"/>
      <c r="G526" s="4" t="s">
        <v>5367</v>
      </c>
      <c r="H526" s="4" t="s">
        <v>5367</v>
      </c>
    </row>
    <row r="527" spans="1:8" s="3" customFormat="1" x14ac:dyDescent="0.3">
      <c r="A527" s="6" t="s">
        <v>14322</v>
      </c>
      <c r="B527" s="26" t="s">
        <v>14323</v>
      </c>
      <c r="C527" s="5" t="s">
        <v>16</v>
      </c>
      <c r="D527" s="9">
        <v>3.25</v>
      </c>
      <c r="E527" s="4"/>
      <c r="F527" s="4"/>
      <c r="G527" s="4" t="s">
        <v>5367</v>
      </c>
      <c r="H527" s="4" t="s">
        <v>5367</v>
      </c>
    </row>
    <row r="528" spans="1:8" s="3" customFormat="1" x14ac:dyDescent="0.3">
      <c r="A528" s="6" t="s">
        <v>14324</v>
      </c>
      <c r="B528" s="26" t="s">
        <v>14325</v>
      </c>
      <c r="C528" s="5" t="s">
        <v>16</v>
      </c>
      <c r="D528" s="9">
        <v>4.38</v>
      </c>
      <c r="E528" s="4"/>
      <c r="F528" s="4"/>
      <c r="G528" s="4" t="s">
        <v>5367</v>
      </c>
      <c r="H528" s="4" t="s">
        <v>5367</v>
      </c>
    </row>
    <row r="529" spans="1:8" s="3" customFormat="1" x14ac:dyDescent="0.3">
      <c r="A529" s="6" t="s">
        <v>14326</v>
      </c>
      <c r="B529" s="26" t="s">
        <v>14327</v>
      </c>
      <c r="C529" s="5" t="s">
        <v>16</v>
      </c>
      <c r="D529" s="9">
        <v>3.62</v>
      </c>
      <c r="E529" s="4"/>
      <c r="F529" s="4"/>
      <c r="G529" s="4" t="s">
        <v>5367</v>
      </c>
      <c r="H529" s="4" t="s">
        <v>5367</v>
      </c>
    </row>
    <row r="530" spans="1:8" s="3" customFormat="1" x14ac:dyDescent="0.3">
      <c r="A530" s="6" t="s">
        <v>14328</v>
      </c>
      <c r="B530" s="26" t="s">
        <v>14329</v>
      </c>
      <c r="C530" s="5" t="s">
        <v>16</v>
      </c>
      <c r="D530" s="9">
        <v>0.45</v>
      </c>
      <c r="E530" s="4"/>
      <c r="F530" s="4"/>
      <c r="G530" s="4" t="s">
        <v>5367</v>
      </c>
      <c r="H530" s="4" t="s">
        <v>5367</v>
      </c>
    </row>
    <row r="531" spans="1:8" s="3" customFormat="1" x14ac:dyDescent="0.3">
      <c r="A531" s="6" t="s">
        <v>14330</v>
      </c>
      <c r="B531" s="26" t="s">
        <v>14331</v>
      </c>
      <c r="C531" s="5" t="s">
        <v>16</v>
      </c>
      <c r="D531" s="9">
        <v>10.33</v>
      </c>
      <c r="E531" s="4"/>
      <c r="F531" s="4"/>
      <c r="G531" s="4" t="s">
        <v>5367</v>
      </c>
      <c r="H531" s="4" t="s">
        <v>5367</v>
      </c>
    </row>
    <row r="532" spans="1:8" s="3" customFormat="1" x14ac:dyDescent="0.3">
      <c r="A532" s="6" t="s">
        <v>14332</v>
      </c>
      <c r="B532" s="26" t="s">
        <v>14333</v>
      </c>
      <c r="C532" s="5" t="s">
        <v>16</v>
      </c>
      <c r="D532" s="4" t="s">
        <v>5367</v>
      </c>
      <c r="E532" s="4"/>
      <c r="F532" s="4"/>
      <c r="G532" s="4" t="s">
        <v>5367</v>
      </c>
      <c r="H532" s="4" t="s">
        <v>5367</v>
      </c>
    </row>
    <row r="533" spans="1:8" s="3" customFormat="1" x14ac:dyDescent="0.3">
      <c r="A533" s="6" t="s">
        <v>14334</v>
      </c>
      <c r="B533" s="26" t="s">
        <v>14335</v>
      </c>
      <c r="C533" s="5" t="s">
        <v>16</v>
      </c>
      <c r="D533" s="9">
        <v>1.0900000000000001</v>
      </c>
      <c r="E533" s="4"/>
      <c r="F533" s="4"/>
      <c r="G533" s="4" t="s">
        <v>5367</v>
      </c>
      <c r="H533" s="4" t="s">
        <v>5367</v>
      </c>
    </row>
    <row r="534" spans="1:8" s="3" customFormat="1" x14ac:dyDescent="0.3">
      <c r="A534" s="6" t="s">
        <v>14336</v>
      </c>
      <c r="B534" s="26" t="s">
        <v>14337</v>
      </c>
      <c r="C534" s="5" t="s">
        <v>16</v>
      </c>
      <c r="D534" s="9">
        <v>7.28</v>
      </c>
      <c r="E534" s="4"/>
      <c r="F534" s="4"/>
      <c r="G534" s="4" t="s">
        <v>5367</v>
      </c>
      <c r="H534" s="4" t="s">
        <v>5367</v>
      </c>
    </row>
    <row r="535" spans="1:8" s="3" customFormat="1" x14ac:dyDescent="0.3">
      <c r="A535" s="6" t="s">
        <v>14338</v>
      </c>
      <c r="B535" s="26" t="s">
        <v>14339</v>
      </c>
      <c r="C535" s="5" t="s">
        <v>16</v>
      </c>
      <c r="D535" s="9">
        <v>6.52</v>
      </c>
      <c r="E535" s="4"/>
      <c r="F535" s="4"/>
      <c r="G535" s="4" t="s">
        <v>5367</v>
      </c>
      <c r="H535" s="4" t="s">
        <v>5367</v>
      </c>
    </row>
    <row r="536" spans="1:8" s="3" customFormat="1" x14ac:dyDescent="0.3">
      <c r="A536" s="6" t="s">
        <v>14340</v>
      </c>
      <c r="B536" s="26" t="s">
        <v>14341</v>
      </c>
      <c r="C536" s="5" t="s">
        <v>16</v>
      </c>
      <c r="D536" s="9">
        <v>6.52</v>
      </c>
      <c r="E536" s="4"/>
      <c r="F536" s="4"/>
      <c r="G536" s="4" t="s">
        <v>5367</v>
      </c>
      <c r="H536" s="4" t="s">
        <v>5367</v>
      </c>
    </row>
    <row r="537" spans="1:8" s="3" customFormat="1" x14ac:dyDescent="0.3">
      <c r="A537" s="6" t="s">
        <v>14342</v>
      </c>
      <c r="B537" s="26" t="s">
        <v>14343</v>
      </c>
      <c r="C537" s="5" t="s">
        <v>16</v>
      </c>
      <c r="D537" s="9">
        <v>6.88</v>
      </c>
      <c r="E537" s="4"/>
      <c r="F537" s="4"/>
      <c r="G537" s="4" t="s">
        <v>5367</v>
      </c>
      <c r="H537" s="4" t="s">
        <v>5367</v>
      </c>
    </row>
    <row r="538" spans="1:8" s="3" customFormat="1" x14ac:dyDescent="0.3">
      <c r="A538" s="6" t="s">
        <v>14344</v>
      </c>
      <c r="B538" s="26" t="s">
        <v>14345</v>
      </c>
      <c r="C538" s="5" t="s">
        <v>16</v>
      </c>
      <c r="D538" s="9">
        <v>7.29</v>
      </c>
      <c r="E538" s="4"/>
      <c r="F538" s="4"/>
      <c r="G538" s="4" t="s">
        <v>5367</v>
      </c>
      <c r="H538" s="4" t="s">
        <v>5367</v>
      </c>
    </row>
    <row r="539" spans="1:8" s="3" customFormat="1" x14ac:dyDescent="0.3">
      <c r="A539" s="6" t="s">
        <v>14346</v>
      </c>
      <c r="B539" s="26" t="s">
        <v>14269</v>
      </c>
      <c r="C539" s="5" t="s">
        <v>16</v>
      </c>
      <c r="D539" s="4">
        <v>20.23</v>
      </c>
      <c r="E539" s="4"/>
      <c r="F539" s="4"/>
      <c r="G539" s="4" t="s">
        <v>5367</v>
      </c>
      <c r="H539" s="4" t="s">
        <v>5367</v>
      </c>
    </row>
    <row r="540" spans="1:8" s="3" customFormat="1" x14ac:dyDescent="0.3">
      <c r="A540" s="6" t="s">
        <v>14347</v>
      </c>
      <c r="B540" s="26" t="s">
        <v>14348</v>
      </c>
      <c r="C540" s="5" t="s">
        <v>16</v>
      </c>
      <c r="D540" s="4" t="s">
        <v>5367</v>
      </c>
      <c r="E540" s="9">
        <v>5.23</v>
      </c>
      <c r="F540" s="4" t="s">
        <v>5367</v>
      </c>
      <c r="G540" s="9">
        <v>9.64</v>
      </c>
      <c r="H540" s="9">
        <v>9.64</v>
      </c>
    </row>
    <row r="541" spans="1:8" s="3" customFormat="1" x14ac:dyDescent="0.3">
      <c r="A541" s="6" t="s">
        <v>14349</v>
      </c>
      <c r="B541" s="26" t="s">
        <v>14350</v>
      </c>
      <c r="C541" s="5" t="s">
        <v>16</v>
      </c>
      <c r="D541" s="9">
        <v>13.92</v>
      </c>
      <c r="E541" s="4" t="s">
        <v>5367</v>
      </c>
      <c r="F541" s="4" t="s">
        <v>5367</v>
      </c>
      <c r="G541" s="4" t="s">
        <v>5367</v>
      </c>
      <c r="H541" s="4" t="s">
        <v>5367</v>
      </c>
    </row>
    <row r="542" spans="1:8" s="3" customFormat="1" x14ac:dyDescent="0.3">
      <c r="A542" s="6" t="s">
        <v>14351</v>
      </c>
      <c r="B542" s="26" t="s">
        <v>14352</v>
      </c>
      <c r="C542" s="5" t="s">
        <v>16</v>
      </c>
      <c r="D542" s="4" t="s">
        <v>5367</v>
      </c>
      <c r="E542" s="4">
        <v>5.14</v>
      </c>
      <c r="F542" s="4" t="s">
        <v>5367</v>
      </c>
      <c r="G542" s="4">
        <v>5.43</v>
      </c>
      <c r="H542" s="4" t="s">
        <v>5367</v>
      </c>
    </row>
    <row r="543" spans="1:8" s="3" customFormat="1" x14ac:dyDescent="0.3">
      <c r="A543" s="6" t="s">
        <v>14353</v>
      </c>
      <c r="B543" s="26" t="s">
        <v>14354</v>
      </c>
      <c r="C543" s="5" t="s">
        <v>16</v>
      </c>
      <c r="D543" s="4" t="s">
        <v>5367</v>
      </c>
      <c r="E543" s="4">
        <v>19.739999999999998</v>
      </c>
      <c r="F543" s="4" t="s">
        <v>5367</v>
      </c>
      <c r="G543" s="4">
        <v>21.85</v>
      </c>
      <c r="H543" s="4" t="s">
        <v>5367</v>
      </c>
    </row>
    <row r="544" spans="1:8" s="3" customFormat="1" x14ac:dyDescent="0.3">
      <c r="A544" s="6" t="s">
        <v>14355</v>
      </c>
      <c r="B544" s="26" t="s">
        <v>14356</v>
      </c>
      <c r="C544" s="5" t="s">
        <v>16</v>
      </c>
      <c r="D544" s="4" t="s">
        <v>5367</v>
      </c>
      <c r="E544" s="4">
        <v>19.739999999999998</v>
      </c>
      <c r="F544" s="4" t="s">
        <v>5367</v>
      </c>
      <c r="G544" s="4">
        <v>21.85</v>
      </c>
      <c r="H544" s="4" t="s">
        <v>5367</v>
      </c>
    </row>
    <row r="545" spans="1:8" s="3" customFormat="1" x14ac:dyDescent="0.3">
      <c r="A545" s="6" t="s">
        <v>14357</v>
      </c>
      <c r="B545" s="26" t="s">
        <v>14358</v>
      </c>
      <c r="C545" s="5" t="s">
        <v>16</v>
      </c>
      <c r="D545" s="4" t="s">
        <v>5367</v>
      </c>
      <c r="E545" s="4">
        <v>20.21</v>
      </c>
      <c r="F545" s="4" t="s">
        <v>5367</v>
      </c>
      <c r="G545" s="9">
        <v>22.34</v>
      </c>
      <c r="H545" s="4" t="s">
        <v>5367</v>
      </c>
    </row>
    <row r="546" spans="1:8" s="3" customFormat="1" x14ac:dyDescent="0.3">
      <c r="A546" s="6" t="s">
        <v>14359</v>
      </c>
      <c r="B546" s="26" t="s">
        <v>14360</v>
      </c>
      <c r="C546" s="5" t="s">
        <v>16</v>
      </c>
      <c r="D546" s="4" t="s">
        <v>5367</v>
      </c>
      <c r="E546" s="4">
        <v>20.21</v>
      </c>
      <c r="F546" s="4" t="s">
        <v>5367</v>
      </c>
      <c r="G546" s="9">
        <v>22.34</v>
      </c>
      <c r="H546" s="4" t="s">
        <v>5367</v>
      </c>
    </row>
    <row r="547" spans="1:8" s="3" customFormat="1" x14ac:dyDescent="0.3">
      <c r="A547" s="6" t="s">
        <v>14361</v>
      </c>
      <c r="B547" s="26" t="s">
        <v>14362</v>
      </c>
      <c r="C547" s="5" t="s">
        <v>16</v>
      </c>
      <c r="D547" s="4" t="s">
        <v>5367</v>
      </c>
      <c r="E547" s="4">
        <v>21.06</v>
      </c>
      <c r="F547" s="4" t="s">
        <v>5367</v>
      </c>
      <c r="G547" s="4">
        <v>23.37</v>
      </c>
      <c r="H547" s="4" t="s">
        <v>5367</v>
      </c>
    </row>
    <row r="548" spans="1:8" s="3" customFormat="1" x14ac:dyDescent="0.3">
      <c r="A548" s="6" t="s">
        <v>14363</v>
      </c>
      <c r="B548" s="26" t="s">
        <v>14364</v>
      </c>
      <c r="C548" s="5" t="s">
        <v>16</v>
      </c>
      <c r="D548" s="4" t="s">
        <v>5367</v>
      </c>
      <c r="E548" s="4">
        <v>21.52</v>
      </c>
      <c r="F548" s="4" t="s">
        <v>5367</v>
      </c>
      <c r="G548" s="4">
        <v>23.83</v>
      </c>
      <c r="H548" s="4" t="s">
        <v>5367</v>
      </c>
    </row>
    <row r="549" spans="1:8" s="3" customFormat="1" x14ac:dyDescent="0.3">
      <c r="A549" s="6" t="s">
        <v>14365</v>
      </c>
      <c r="B549" s="26" t="s">
        <v>14366</v>
      </c>
      <c r="C549" s="5" t="s">
        <v>16</v>
      </c>
      <c r="D549" s="9">
        <v>5.65</v>
      </c>
      <c r="E549" s="4" t="s">
        <v>5367</v>
      </c>
      <c r="F549" s="4" t="s">
        <v>5367</v>
      </c>
      <c r="G549" s="4" t="s">
        <v>5367</v>
      </c>
      <c r="H549" s="4" t="s">
        <v>5367</v>
      </c>
    </row>
    <row r="550" spans="1:8" s="3" customFormat="1" x14ac:dyDescent="0.3">
      <c r="A550" s="6" t="s">
        <v>14367</v>
      </c>
      <c r="B550" s="26" t="s">
        <v>14368</v>
      </c>
      <c r="C550" s="5" t="s">
        <v>16</v>
      </c>
      <c r="D550" s="9">
        <v>1.31</v>
      </c>
      <c r="E550" s="4" t="s">
        <v>5367</v>
      </c>
      <c r="F550" s="4" t="s">
        <v>5367</v>
      </c>
      <c r="G550" s="4" t="s">
        <v>5367</v>
      </c>
      <c r="H550" s="4" t="s">
        <v>5367</v>
      </c>
    </row>
    <row r="551" spans="1:8" s="3" customFormat="1" x14ac:dyDescent="0.3">
      <c r="A551" s="6" t="s">
        <v>14369</v>
      </c>
      <c r="B551" s="26" t="s">
        <v>14370</v>
      </c>
      <c r="C551" s="5" t="s">
        <v>16</v>
      </c>
      <c r="D551" s="4" t="s">
        <v>5367</v>
      </c>
      <c r="E551" s="4">
        <v>10.25</v>
      </c>
      <c r="F551" s="4" t="s">
        <v>5367</v>
      </c>
      <c r="G551" s="4">
        <v>11.55</v>
      </c>
      <c r="H551" s="4" t="s">
        <v>5367</v>
      </c>
    </row>
    <row r="552" spans="1:8" s="3" customFormat="1" x14ac:dyDescent="0.3">
      <c r="A552" s="6" t="s">
        <v>14371</v>
      </c>
      <c r="B552" s="26" t="s">
        <v>14372</v>
      </c>
      <c r="C552" s="5" t="s">
        <v>16</v>
      </c>
      <c r="D552" s="4" t="s">
        <v>5367</v>
      </c>
      <c r="E552" s="4">
        <v>31.47</v>
      </c>
      <c r="F552" s="4" t="s">
        <v>5367</v>
      </c>
      <c r="G552" s="4">
        <v>33.85</v>
      </c>
      <c r="H552" s="4" t="s">
        <v>5367</v>
      </c>
    </row>
    <row r="553" spans="1:8" s="3" customFormat="1" x14ac:dyDescent="0.3">
      <c r="A553" s="6" t="s">
        <v>14373</v>
      </c>
      <c r="B553" s="26" t="s">
        <v>14374</v>
      </c>
      <c r="C553" s="5" t="s">
        <v>16</v>
      </c>
      <c r="D553" s="9">
        <v>11.33</v>
      </c>
      <c r="E553" s="4" t="s">
        <v>5367</v>
      </c>
      <c r="F553" s="4" t="s">
        <v>5367</v>
      </c>
      <c r="G553" s="4" t="s">
        <v>5367</v>
      </c>
      <c r="H553" s="4" t="s">
        <v>5367</v>
      </c>
    </row>
    <row r="554" spans="1:8" s="3" customFormat="1" x14ac:dyDescent="0.3">
      <c r="A554" s="6" t="s">
        <v>14375</v>
      </c>
      <c r="B554" s="26" t="s">
        <v>14376</v>
      </c>
      <c r="C554" s="5" t="s">
        <v>16</v>
      </c>
      <c r="D554" s="4">
        <v>14.26</v>
      </c>
      <c r="E554" s="4" t="s">
        <v>5367</v>
      </c>
      <c r="F554" s="4" t="s">
        <v>5367</v>
      </c>
      <c r="G554" s="4" t="s">
        <v>5367</v>
      </c>
      <c r="H554" s="4" t="s">
        <v>5367</v>
      </c>
    </row>
    <row r="555" spans="1:8" s="3" customFormat="1" x14ac:dyDescent="0.3">
      <c r="A555" s="6" t="s">
        <v>14377</v>
      </c>
      <c r="B555" s="26" t="s">
        <v>14378</v>
      </c>
      <c r="C555" s="5" t="s">
        <v>16</v>
      </c>
      <c r="D555" s="9">
        <v>5.23</v>
      </c>
      <c r="E555" s="4" t="s">
        <v>5367</v>
      </c>
      <c r="F555" s="4" t="s">
        <v>5367</v>
      </c>
      <c r="G555" s="4" t="s">
        <v>5367</v>
      </c>
      <c r="H555" s="4" t="s">
        <v>5367</v>
      </c>
    </row>
    <row r="556" spans="1:8" s="3" customFormat="1" x14ac:dyDescent="0.3">
      <c r="A556" s="6" t="s">
        <v>14379</v>
      </c>
      <c r="B556" s="26" t="s">
        <v>14380</v>
      </c>
      <c r="C556" s="5" t="s">
        <v>16</v>
      </c>
      <c r="D556" s="9">
        <v>5.75</v>
      </c>
      <c r="E556" s="4" t="s">
        <v>5367</v>
      </c>
      <c r="F556" s="4" t="s">
        <v>5367</v>
      </c>
      <c r="G556" s="4" t="s">
        <v>5367</v>
      </c>
      <c r="H556" s="4" t="s">
        <v>5367</v>
      </c>
    </row>
    <row r="557" spans="1:8" s="3" customFormat="1" x14ac:dyDescent="0.3">
      <c r="A557" s="6" t="s">
        <v>14381</v>
      </c>
      <c r="B557" s="26" t="s">
        <v>14382</v>
      </c>
      <c r="C557" s="5" t="s">
        <v>16</v>
      </c>
      <c r="D557" s="9">
        <v>1.49</v>
      </c>
      <c r="E557" s="4" t="s">
        <v>5367</v>
      </c>
      <c r="F557" s="4" t="s">
        <v>5367</v>
      </c>
      <c r="G557" s="4" t="s">
        <v>5367</v>
      </c>
      <c r="H557" s="4" t="s">
        <v>5367</v>
      </c>
    </row>
    <row r="558" spans="1:8" s="3" customFormat="1" x14ac:dyDescent="0.3">
      <c r="A558" s="6" t="s">
        <v>14383</v>
      </c>
      <c r="B558" s="26" t="s">
        <v>14384</v>
      </c>
      <c r="C558" s="5" t="s">
        <v>16</v>
      </c>
      <c r="D558" s="9">
        <v>1.94</v>
      </c>
      <c r="E558" s="4" t="s">
        <v>5367</v>
      </c>
      <c r="F558" s="4" t="s">
        <v>5367</v>
      </c>
      <c r="G558" s="4" t="s">
        <v>5367</v>
      </c>
      <c r="H558" s="4" t="s">
        <v>5367</v>
      </c>
    </row>
    <row r="559" spans="1:8" s="3" customFormat="1" x14ac:dyDescent="0.3">
      <c r="A559" s="6" t="s">
        <v>14385</v>
      </c>
      <c r="B559" s="26" t="s">
        <v>14386</v>
      </c>
      <c r="C559" s="5" t="s">
        <v>16</v>
      </c>
      <c r="D559" s="9">
        <v>2.12</v>
      </c>
      <c r="E559" s="4" t="s">
        <v>5367</v>
      </c>
      <c r="F559" s="4" t="s">
        <v>5367</v>
      </c>
      <c r="G559" s="4" t="s">
        <v>5367</v>
      </c>
      <c r="H559" s="4" t="s">
        <v>5367</v>
      </c>
    </row>
    <row r="560" spans="1:8" s="3" customFormat="1" x14ac:dyDescent="0.3">
      <c r="A560" s="6" t="s">
        <v>14387</v>
      </c>
      <c r="B560" s="26" t="s">
        <v>14388</v>
      </c>
      <c r="C560" s="5" t="s">
        <v>16</v>
      </c>
      <c r="D560" s="4">
        <v>4.13</v>
      </c>
      <c r="E560" s="4" t="s">
        <v>5367</v>
      </c>
      <c r="F560" s="4" t="s">
        <v>5367</v>
      </c>
      <c r="G560" s="4" t="s">
        <v>5367</v>
      </c>
      <c r="H560" s="4" t="s">
        <v>5367</v>
      </c>
    </row>
    <row r="561" spans="1:8" s="3" customFormat="1" x14ac:dyDescent="0.3">
      <c r="A561" s="6" t="s">
        <v>14389</v>
      </c>
      <c r="B561" s="26" t="s">
        <v>14390</v>
      </c>
      <c r="C561" s="5" t="s">
        <v>16</v>
      </c>
      <c r="D561" s="4" t="s">
        <v>5367</v>
      </c>
      <c r="E561" s="9">
        <v>2.7</v>
      </c>
      <c r="F561" s="9">
        <v>3</v>
      </c>
      <c r="G561" s="4" t="s">
        <v>5367</v>
      </c>
      <c r="H561" s="4" t="s">
        <v>5367</v>
      </c>
    </row>
    <row r="562" spans="1:8" s="3" customFormat="1" x14ac:dyDescent="0.3">
      <c r="A562" s="6" t="s">
        <v>14391</v>
      </c>
      <c r="B562" s="26" t="s">
        <v>14392</v>
      </c>
      <c r="C562" s="5" t="s">
        <v>16</v>
      </c>
      <c r="D562" s="4" t="s">
        <v>5367</v>
      </c>
      <c r="E562" s="9">
        <v>3.16</v>
      </c>
      <c r="F562" s="9">
        <v>3.71</v>
      </c>
      <c r="G562" s="4">
        <v>3.71</v>
      </c>
      <c r="H562" s="9">
        <v>3.71</v>
      </c>
    </row>
    <row r="563" spans="1:8" s="3" customFormat="1" x14ac:dyDescent="0.3">
      <c r="A563" s="6" t="s">
        <v>14393</v>
      </c>
      <c r="B563" s="26" t="s">
        <v>14394</v>
      </c>
      <c r="C563" s="5" t="s">
        <v>16</v>
      </c>
      <c r="D563" s="4" t="s">
        <v>5367</v>
      </c>
      <c r="E563" s="9">
        <v>5.1100000000000003</v>
      </c>
      <c r="F563" s="9">
        <v>5.51</v>
      </c>
      <c r="G563" s="9">
        <v>5.56</v>
      </c>
      <c r="H563" s="9">
        <v>5.56</v>
      </c>
    </row>
    <row r="564" spans="1:8" s="3" customFormat="1" x14ac:dyDescent="0.3">
      <c r="A564" s="6" t="s">
        <v>14395</v>
      </c>
      <c r="B564" s="26" t="s">
        <v>14396</v>
      </c>
      <c r="C564" s="5" t="s">
        <v>16</v>
      </c>
      <c r="D564" s="4" t="s">
        <v>5367</v>
      </c>
      <c r="E564" s="9">
        <v>6.11</v>
      </c>
      <c r="F564" s="9">
        <v>6.45</v>
      </c>
      <c r="G564" s="9">
        <v>6.73</v>
      </c>
      <c r="H564" s="9">
        <v>6.73</v>
      </c>
    </row>
    <row r="565" spans="1:8" s="3" customFormat="1" x14ac:dyDescent="0.3">
      <c r="A565" s="6" t="s">
        <v>14397</v>
      </c>
      <c r="B565" s="26" t="s">
        <v>14398</v>
      </c>
      <c r="C565" s="5" t="s">
        <v>16</v>
      </c>
      <c r="D565" s="4" t="s">
        <v>5367</v>
      </c>
      <c r="E565" s="9">
        <v>3.82</v>
      </c>
      <c r="F565" s="9">
        <v>4.09</v>
      </c>
      <c r="G565" s="9">
        <v>4.47</v>
      </c>
      <c r="H565" s="9">
        <v>4.47</v>
      </c>
    </row>
    <row r="566" spans="1:8" s="3" customFormat="1" x14ac:dyDescent="0.3">
      <c r="A566" s="6" t="s">
        <v>14399</v>
      </c>
      <c r="B566" s="26" t="s">
        <v>14400</v>
      </c>
      <c r="C566" s="5" t="s">
        <v>16</v>
      </c>
      <c r="D566" s="4" t="s">
        <v>5367</v>
      </c>
      <c r="E566" s="9">
        <v>3.36</v>
      </c>
      <c r="F566" s="4" t="s">
        <v>5367</v>
      </c>
      <c r="G566" s="9">
        <v>3.52</v>
      </c>
      <c r="H566" s="4" t="s">
        <v>5367</v>
      </c>
    </row>
    <row r="567" spans="1:8" s="3" customFormat="1" x14ac:dyDescent="0.3">
      <c r="A567" s="6" t="s">
        <v>14401</v>
      </c>
      <c r="B567" s="26" t="s">
        <v>14402</v>
      </c>
      <c r="C567" s="5" t="s">
        <v>16</v>
      </c>
      <c r="D567" s="4" t="s">
        <v>5367</v>
      </c>
      <c r="E567" s="9">
        <v>3.46</v>
      </c>
      <c r="F567" s="4" t="s">
        <v>5367</v>
      </c>
      <c r="G567" s="9">
        <v>3.52</v>
      </c>
      <c r="H567" s="4" t="s">
        <v>5367</v>
      </c>
    </row>
    <row r="568" spans="1:8" s="3" customFormat="1" x14ac:dyDescent="0.3">
      <c r="A568" s="6" t="s">
        <v>14403</v>
      </c>
      <c r="B568" s="26" t="s">
        <v>14404</v>
      </c>
      <c r="C568" s="5" t="s">
        <v>16</v>
      </c>
      <c r="D568" s="4" t="s">
        <v>5367</v>
      </c>
      <c r="E568" s="4" t="s">
        <v>5367</v>
      </c>
      <c r="F568" s="4" t="s">
        <v>5367</v>
      </c>
      <c r="G568" s="9">
        <v>2.92</v>
      </c>
      <c r="H568" s="4" t="s">
        <v>5367</v>
      </c>
    </row>
    <row r="569" spans="1:8" s="3" customFormat="1" x14ac:dyDescent="0.3">
      <c r="A569" s="6" t="s">
        <v>14405</v>
      </c>
      <c r="B569" s="26" t="s">
        <v>14406</v>
      </c>
      <c r="C569" s="5" t="s">
        <v>16</v>
      </c>
      <c r="D569" s="9">
        <v>5.53</v>
      </c>
      <c r="E569" s="4" t="s">
        <v>5367</v>
      </c>
      <c r="F569" s="4" t="s">
        <v>5367</v>
      </c>
      <c r="G569" s="4" t="s">
        <v>5367</v>
      </c>
      <c r="H569" s="4" t="s">
        <v>5367</v>
      </c>
    </row>
    <row r="570" spans="1:8" s="3" customFormat="1" x14ac:dyDescent="0.3">
      <c r="A570" s="6" t="s">
        <v>14407</v>
      </c>
      <c r="B570" s="26" t="s">
        <v>14408</v>
      </c>
      <c r="C570" s="5" t="s">
        <v>16</v>
      </c>
      <c r="D570" s="4" t="s">
        <v>5367</v>
      </c>
      <c r="E570" s="9">
        <v>22.89</v>
      </c>
      <c r="F570" s="9">
        <v>24.9</v>
      </c>
      <c r="G570" s="9">
        <v>25.49</v>
      </c>
      <c r="H570" s="9">
        <v>25.49</v>
      </c>
    </row>
    <row r="571" spans="1:8" s="3" customFormat="1" x14ac:dyDescent="0.3">
      <c r="A571" s="6" t="s">
        <v>14409</v>
      </c>
      <c r="B571" s="26" t="s">
        <v>14410</v>
      </c>
      <c r="C571" s="5" t="s">
        <v>16</v>
      </c>
      <c r="D571" s="4" t="s">
        <v>5367</v>
      </c>
      <c r="E571" s="9">
        <v>17.37</v>
      </c>
      <c r="F571" s="9">
        <v>17.93</v>
      </c>
      <c r="G571" s="9">
        <v>18.96</v>
      </c>
      <c r="H571" s="9">
        <v>18.96</v>
      </c>
    </row>
    <row r="572" spans="1:8" s="3" customFormat="1" x14ac:dyDescent="0.3">
      <c r="A572" s="6" t="s">
        <v>14411</v>
      </c>
      <c r="B572" s="26" t="s">
        <v>14412</v>
      </c>
      <c r="C572" s="5" t="s">
        <v>16</v>
      </c>
      <c r="D572" s="4" t="s">
        <v>5367</v>
      </c>
      <c r="E572" s="4" t="s">
        <v>5367</v>
      </c>
      <c r="F572" s="9">
        <v>3.47</v>
      </c>
      <c r="G572" s="9">
        <v>3.61</v>
      </c>
      <c r="H572" s="9">
        <v>3.61</v>
      </c>
    </row>
    <row r="573" spans="1:8" s="3" customFormat="1" x14ac:dyDescent="0.3">
      <c r="A573" s="6" t="s">
        <v>14413</v>
      </c>
      <c r="B573" s="26" t="s">
        <v>14414</v>
      </c>
      <c r="C573" s="5" t="s">
        <v>16</v>
      </c>
      <c r="D573" s="4" t="s">
        <v>5367</v>
      </c>
      <c r="E573" s="9">
        <v>26.05</v>
      </c>
      <c r="F573" s="9">
        <v>26.85</v>
      </c>
      <c r="G573" s="9">
        <v>28.29</v>
      </c>
      <c r="H573" s="9">
        <v>28.29</v>
      </c>
    </row>
    <row r="574" spans="1:8" s="3" customFormat="1" x14ac:dyDescent="0.3">
      <c r="A574" s="6" t="s">
        <v>14415</v>
      </c>
      <c r="B574" s="26" t="s">
        <v>14416</v>
      </c>
      <c r="C574" s="5" t="s">
        <v>16</v>
      </c>
      <c r="D574" s="4" t="s">
        <v>5367</v>
      </c>
      <c r="E574" s="4" t="s">
        <v>5367</v>
      </c>
      <c r="F574" s="4">
        <v>20.440000000000001</v>
      </c>
      <c r="G574" s="9">
        <v>21.47</v>
      </c>
      <c r="H574" s="9">
        <v>21.47</v>
      </c>
    </row>
    <row r="575" spans="1:8" s="3" customFormat="1" x14ac:dyDescent="0.3">
      <c r="A575" s="6" t="s">
        <v>14417</v>
      </c>
      <c r="B575" s="26" t="s">
        <v>14418</v>
      </c>
      <c r="C575" s="5" t="s">
        <v>16</v>
      </c>
      <c r="D575" s="4" t="s">
        <v>5367</v>
      </c>
      <c r="E575" s="4" t="s">
        <v>5367</v>
      </c>
      <c r="F575" s="9">
        <v>28.19</v>
      </c>
      <c r="G575" s="9">
        <v>31.33</v>
      </c>
      <c r="H575" s="4">
        <v>31.94</v>
      </c>
    </row>
    <row r="576" spans="1:8" s="3" customFormat="1" x14ac:dyDescent="0.3">
      <c r="A576" s="6" t="s">
        <v>14419</v>
      </c>
      <c r="B576" s="26" t="s">
        <v>14420</v>
      </c>
      <c r="C576" s="5" t="s">
        <v>16</v>
      </c>
      <c r="D576" s="9">
        <v>8.5</v>
      </c>
      <c r="E576" s="4" t="s">
        <v>5367</v>
      </c>
      <c r="F576" s="4" t="s">
        <v>5367</v>
      </c>
      <c r="G576" s="4" t="s">
        <v>5367</v>
      </c>
      <c r="H576" s="4" t="s">
        <v>5367</v>
      </c>
    </row>
    <row r="577" spans="1:8" s="3" customFormat="1" x14ac:dyDescent="0.3">
      <c r="A577" s="6" t="s">
        <v>14421</v>
      </c>
      <c r="B577" s="26" t="s">
        <v>14422</v>
      </c>
      <c r="C577" s="5" t="s">
        <v>16</v>
      </c>
      <c r="D577" s="9">
        <v>4.1900000000000004</v>
      </c>
      <c r="E577" s="4" t="s">
        <v>5367</v>
      </c>
      <c r="F577" s="4" t="s">
        <v>5367</v>
      </c>
      <c r="G577" s="4" t="s">
        <v>5367</v>
      </c>
      <c r="H577" s="4" t="s">
        <v>5367</v>
      </c>
    </row>
    <row r="578" spans="1:8" s="3" customFormat="1" x14ac:dyDescent="0.3">
      <c r="A578" s="6" t="s">
        <v>14423</v>
      </c>
      <c r="B578" s="26" t="s">
        <v>14424</v>
      </c>
      <c r="C578" s="5" t="s">
        <v>16</v>
      </c>
      <c r="D578" s="9">
        <v>4.4000000000000004</v>
      </c>
      <c r="E578" s="4" t="s">
        <v>5367</v>
      </c>
      <c r="F578" s="4" t="s">
        <v>5367</v>
      </c>
      <c r="G578" s="4" t="s">
        <v>5367</v>
      </c>
      <c r="H578" s="4" t="s">
        <v>5367</v>
      </c>
    </row>
    <row r="579" spans="1:8" s="3" customFormat="1" x14ac:dyDescent="0.3">
      <c r="A579" s="6" t="s">
        <v>14425</v>
      </c>
      <c r="B579" s="26" t="s">
        <v>14426</v>
      </c>
      <c r="C579" s="5" t="s">
        <v>16</v>
      </c>
      <c r="D579" s="4" t="s">
        <v>5367</v>
      </c>
      <c r="E579" s="9">
        <v>3.47</v>
      </c>
      <c r="F579" s="4" t="s">
        <v>5367</v>
      </c>
      <c r="G579" s="9">
        <v>3.73</v>
      </c>
      <c r="H579" s="9">
        <v>3.73</v>
      </c>
    </row>
    <row r="580" spans="1:8" s="3" customFormat="1" x14ac:dyDescent="0.3">
      <c r="A580" s="6" t="s">
        <v>14427</v>
      </c>
      <c r="B580" s="26" t="s">
        <v>14428</v>
      </c>
      <c r="C580" s="5" t="s">
        <v>16</v>
      </c>
      <c r="D580" s="4" t="s">
        <v>5367</v>
      </c>
      <c r="E580" s="4">
        <v>21.76</v>
      </c>
      <c r="F580" s="4" t="s">
        <v>5367</v>
      </c>
      <c r="G580" s="9">
        <v>23.62</v>
      </c>
      <c r="H580" s="9">
        <v>23.62</v>
      </c>
    </row>
    <row r="581" spans="1:8" s="3" customFormat="1" x14ac:dyDescent="0.3">
      <c r="A581" s="6" t="s">
        <v>14429</v>
      </c>
      <c r="B581" s="26" t="s">
        <v>14430</v>
      </c>
      <c r="C581" s="5" t="s">
        <v>16</v>
      </c>
      <c r="D581" s="4" t="s">
        <v>5367</v>
      </c>
      <c r="E581" s="9">
        <v>39.880000000000003</v>
      </c>
      <c r="F581" s="4" t="s">
        <v>5367</v>
      </c>
      <c r="G581" s="9">
        <v>43.27</v>
      </c>
      <c r="H581" s="9">
        <v>43.27</v>
      </c>
    </row>
    <row r="582" spans="1:8" s="3" customFormat="1" x14ac:dyDescent="0.3">
      <c r="A582" s="6" t="s">
        <v>14431</v>
      </c>
      <c r="B582" s="26" t="s">
        <v>14432</v>
      </c>
      <c r="C582" s="5" t="s">
        <v>16</v>
      </c>
      <c r="D582" s="4" t="s">
        <v>5367</v>
      </c>
      <c r="E582" s="4" t="s">
        <v>5367</v>
      </c>
      <c r="F582" s="4" t="s">
        <v>5367</v>
      </c>
      <c r="G582" s="4">
        <v>24.51</v>
      </c>
      <c r="H582" s="4">
        <v>24.51</v>
      </c>
    </row>
    <row r="583" spans="1:8" s="3" customFormat="1" x14ac:dyDescent="0.3">
      <c r="A583" s="6" t="s">
        <v>14433</v>
      </c>
      <c r="B583" s="26" t="s">
        <v>14434</v>
      </c>
      <c r="C583" s="5" t="s">
        <v>16</v>
      </c>
      <c r="D583" s="4" t="s">
        <v>5367</v>
      </c>
      <c r="E583" s="4">
        <v>13.69</v>
      </c>
      <c r="F583" s="4" t="s">
        <v>5367</v>
      </c>
      <c r="G583" s="4" t="s">
        <v>5367</v>
      </c>
      <c r="H583" s="4" t="s">
        <v>5367</v>
      </c>
    </row>
    <row r="584" spans="1:8" s="3" customFormat="1" x14ac:dyDescent="0.3">
      <c r="A584" s="6" t="s">
        <v>14435</v>
      </c>
      <c r="B584" s="26" t="s">
        <v>14436</v>
      </c>
      <c r="C584" s="5" t="s">
        <v>16</v>
      </c>
      <c r="D584" s="4" t="s">
        <v>5367</v>
      </c>
      <c r="E584" s="4" t="s">
        <v>5367</v>
      </c>
      <c r="F584" s="4" t="s">
        <v>5367</v>
      </c>
      <c r="G584" s="9">
        <v>24.91</v>
      </c>
      <c r="H584" s="9">
        <v>24.91</v>
      </c>
    </row>
    <row r="585" spans="1:8" s="3" customFormat="1" x14ac:dyDescent="0.3">
      <c r="A585" s="6" t="s">
        <v>14437</v>
      </c>
      <c r="B585" s="26" t="s">
        <v>14438</v>
      </c>
      <c r="C585" s="5" t="s">
        <v>16</v>
      </c>
      <c r="D585" s="4" t="s">
        <v>5367</v>
      </c>
      <c r="E585" s="4" t="s">
        <v>5367</v>
      </c>
      <c r="F585" s="4" t="s">
        <v>5367</v>
      </c>
      <c r="G585" s="9">
        <v>24.91</v>
      </c>
      <c r="H585" s="9">
        <v>24.91</v>
      </c>
    </row>
    <row r="586" spans="1:8" s="3" customFormat="1" x14ac:dyDescent="0.3">
      <c r="A586" s="6" t="s">
        <v>14439</v>
      </c>
      <c r="B586" s="26" t="s">
        <v>14440</v>
      </c>
      <c r="C586" s="5" t="s">
        <v>16</v>
      </c>
      <c r="D586" s="9">
        <v>38.51</v>
      </c>
      <c r="E586" s="4" t="s">
        <v>5367</v>
      </c>
      <c r="F586" s="4" t="s">
        <v>5367</v>
      </c>
      <c r="G586" s="4" t="s">
        <v>5367</v>
      </c>
      <c r="H586" s="4" t="s">
        <v>5367</v>
      </c>
    </row>
    <row r="587" spans="1:8" s="3" customFormat="1" x14ac:dyDescent="0.3">
      <c r="A587" s="6" t="s">
        <v>14441</v>
      </c>
      <c r="B587" s="26" t="s">
        <v>14442</v>
      </c>
      <c r="C587" s="5" t="s">
        <v>16</v>
      </c>
      <c r="D587" s="9">
        <v>3.17</v>
      </c>
      <c r="E587" s="4" t="s">
        <v>5367</v>
      </c>
      <c r="F587" s="4" t="s">
        <v>5367</v>
      </c>
      <c r="G587" s="4" t="s">
        <v>5367</v>
      </c>
      <c r="H587" s="4" t="s">
        <v>5367</v>
      </c>
    </row>
    <row r="588" spans="1:8" s="3" customFormat="1" x14ac:dyDescent="0.3">
      <c r="A588" s="6" t="s">
        <v>14443</v>
      </c>
      <c r="B588" s="26" t="s">
        <v>14444</v>
      </c>
      <c r="C588" s="5" t="s">
        <v>16</v>
      </c>
      <c r="D588" s="9">
        <v>27.26</v>
      </c>
      <c r="E588" s="4" t="s">
        <v>5367</v>
      </c>
      <c r="F588" s="4" t="s">
        <v>5367</v>
      </c>
      <c r="G588" s="4" t="s">
        <v>5367</v>
      </c>
      <c r="H588" s="4" t="s">
        <v>5367</v>
      </c>
    </row>
    <row r="589" spans="1:8" s="3" customFormat="1" x14ac:dyDescent="0.3">
      <c r="A589" s="6" t="s">
        <v>14445</v>
      </c>
      <c r="B589" s="26" t="s">
        <v>14446</v>
      </c>
      <c r="C589" s="5" t="s">
        <v>16</v>
      </c>
      <c r="D589" s="9">
        <v>0.63</v>
      </c>
      <c r="E589" s="4" t="s">
        <v>5367</v>
      </c>
      <c r="F589" s="4" t="s">
        <v>5367</v>
      </c>
      <c r="G589" s="4" t="s">
        <v>5367</v>
      </c>
      <c r="H589" s="4" t="s">
        <v>5367</v>
      </c>
    </row>
    <row r="590" spans="1:8" s="3" customFormat="1" x14ac:dyDescent="0.3">
      <c r="A590" s="6" t="s">
        <v>14447</v>
      </c>
      <c r="B590" s="26" t="s">
        <v>14448</v>
      </c>
      <c r="C590" s="5" t="s">
        <v>16</v>
      </c>
      <c r="D590" s="4" t="s">
        <v>5367</v>
      </c>
      <c r="E590" s="4">
        <v>89.71</v>
      </c>
      <c r="F590" s="4" t="s">
        <v>5367</v>
      </c>
      <c r="G590" s="4" t="s">
        <v>5367</v>
      </c>
      <c r="H590" s="4" t="s">
        <v>5367</v>
      </c>
    </row>
    <row r="591" spans="1:8" s="3" customFormat="1" x14ac:dyDescent="0.3">
      <c r="A591" s="6" t="s">
        <v>14449</v>
      </c>
      <c r="B591" s="26" t="s">
        <v>14450</v>
      </c>
      <c r="C591" s="5" t="s">
        <v>16</v>
      </c>
      <c r="D591" s="4">
        <v>172.92</v>
      </c>
      <c r="E591" s="4" t="s">
        <v>5367</v>
      </c>
      <c r="F591" s="4" t="s">
        <v>5367</v>
      </c>
      <c r="G591" s="4" t="s">
        <v>5367</v>
      </c>
      <c r="H591" s="4" t="s">
        <v>5367</v>
      </c>
    </row>
    <row r="592" spans="1:8" s="3" customFormat="1" x14ac:dyDescent="0.3">
      <c r="A592" s="6" t="s">
        <v>14451</v>
      </c>
      <c r="B592" s="26" t="s">
        <v>14452</v>
      </c>
      <c r="C592" s="5" t="s">
        <v>16</v>
      </c>
      <c r="D592" s="9">
        <v>12.29</v>
      </c>
      <c r="E592" s="4" t="s">
        <v>5367</v>
      </c>
      <c r="F592" s="4" t="s">
        <v>5367</v>
      </c>
      <c r="G592" s="4" t="s">
        <v>5367</v>
      </c>
      <c r="H592" s="4" t="s">
        <v>5367</v>
      </c>
    </row>
    <row r="593" spans="1:8" s="3" customFormat="1" x14ac:dyDescent="0.3">
      <c r="A593" s="6" t="s">
        <v>14453</v>
      </c>
      <c r="B593" s="26" t="s">
        <v>14454</v>
      </c>
      <c r="C593" s="5" t="s">
        <v>16</v>
      </c>
      <c r="D593" s="9">
        <v>9.34</v>
      </c>
      <c r="E593" s="4" t="s">
        <v>5367</v>
      </c>
      <c r="F593" s="4" t="s">
        <v>5367</v>
      </c>
      <c r="G593" s="4" t="s">
        <v>5367</v>
      </c>
      <c r="H593" s="4" t="s">
        <v>5367</v>
      </c>
    </row>
    <row r="594" spans="1:8" s="3" customFormat="1" x14ac:dyDescent="0.3">
      <c r="A594" s="6" t="s">
        <v>14455</v>
      </c>
      <c r="B594" s="26" t="s">
        <v>14456</v>
      </c>
      <c r="C594" s="5" t="s">
        <v>16</v>
      </c>
      <c r="D594" s="9">
        <v>39.78</v>
      </c>
      <c r="E594" s="4" t="s">
        <v>5367</v>
      </c>
      <c r="F594" s="4" t="s">
        <v>5367</v>
      </c>
      <c r="G594" s="4" t="s">
        <v>5367</v>
      </c>
      <c r="H594" s="4" t="s">
        <v>5367</v>
      </c>
    </row>
    <row r="595" spans="1:8" s="3" customFormat="1" x14ac:dyDescent="0.3">
      <c r="A595" s="6" t="s">
        <v>14457</v>
      </c>
      <c r="B595" s="26" t="s">
        <v>14458</v>
      </c>
      <c r="C595" s="5" t="s">
        <v>16</v>
      </c>
      <c r="D595" s="9">
        <v>6.97</v>
      </c>
      <c r="E595" s="4" t="s">
        <v>5367</v>
      </c>
      <c r="F595" s="4" t="s">
        <v>5367</v>
      </c>
      <c r="G595" s="4" t="s">
        <v>5367</v>
      </c>
      <c r="H595" s="4" t="s">
        <v>5367</v>
      </c>
    </row>
    <row r="596" spans="1:8" s="3" customFormat="1" x14ac:dyDescent="0.3">
      <c r="A596" s="6" t="s">
        <v>14459</v>
      </c>
      <c r="B596" s="26" t="s">
        <v>14460</v>
      </c>
      <c r="C596" s="5" t="s">
        <v>16</v>
      </c>
      <c r="D596" s="9">
        <v>6.97</v>
      </c>
      <c r="E596" s="4" t="s">
        <v>5367</v>
      </c>
      <c r="F596" s="4" t="s">
        <v>5367</v>
      </c>
      <c r="G596" s="4" t="s">
        <v>5367</v>
      </c>
      <c r="H596" s="4" t="s">
        <v>5367</v>
      </c>
    </row>
    <row r="597" spans="1:8" s="3" customFormat="1" x14ac:dyDescent="0.3">
      <c r="A597" s="6" t="s">
        <v>14461</v>
      </c>
      <c r="B597" s="26" t="s">
        <v>14462</v>
      </c>
      <c r="C597" s="5" t="s">
        <v>16</v>
      </c>
      <c r="D597" s="9">
        <v>35.69</v>
      </c>
      <c r="E597" s="4" t="s">
        <v>5367</v>
      </c>
      <c r="F597" s="4" t="s">
        <v>5367</v>
      </c>
      <c r="G597" s="4" t="s">
        <v>5367</v>
      </c>
      <c r="H597" s="4" t="s">
        <v>5367</v>
      </c>
    </row>
    <row r="598" spans="1:8" s="3" customFormat="1" x14ac:dyDescent="0.3">
      <c r="A598" s="6" t="s">
        <v>14463</v>
      </c>
      <c r="B598" s="26" t="s">
        <v>14464</v>
      </c>
      <c r="C598" s="5" t="s">
        <v>16</v>
      </c>
      <c r="D598" s="9">
        <v>39.94</v>
      </c>
      <c r="E598" s="4" t="s">
        <v>5367</v>
      </c>
      <c r="F598" s="4" t="s">
        <v>5367</v>
      </c>
      <c r="G598" s="4" t="s">
        <v>5367</v>
      </c>
      <c r="H598" s="4" t="s">
        <v>5367</v>
      </c>
    </row>
    <row r="599" spans="1:8" s="3" customFormat="1" x14ac:dyDescent="0.3">
      <c r="A599" s="6" t="s">
        <v>14465</v>
      </c>
      <c r="B599" s="26" t="s">
        <v>14466</v>
      </c>
      <c r="C599" s="5" t="s">
        <v>16</v>
      </c>
      <c r="D599" s="9">
        <v>12.66</v>
      </c>
      <c r="E599" s="4" t="s">
        <v>5367</v>
      </c>
      <c r="F599" s="4" t="s">
        <v>5367</v>
      </c>
      <c r="G599" s="4" t="s">
        <v>5367</v>
      </c>
      <c r="H599" s="4" t="s">
        <v>5367</v>
      </c>
    </row>
    <row r="600" spans="1:8" s="3" customFormat="1" x14ac:dyDescent="0.3">
      <c r="A600" s="6" t="s">
        <v>14467</v>
      </c>
      <c r="B600" s="26" t="s">
        <v>14468</v>
      </c>
      <c r="C600" s="5" t="s">
        <v>16</v>
      </c>
      <c r="D600" s="9">
        <v>11.35</v>
      </c>
      <c r="E600" s="4" t="s">
        <v>5367</v>
      </c>
      <c r="F600" s="4" t="s">
        <v>5367</v>
      </c>
      <c r="G600" s="4" t="s">
        <v>5367</v>
      </c>
      <c r="H600" s="4" t="s">
        <v>5367</v>
      </c>
    </row>
    <row r="601" spans="1:8" s="3" customFormat="1" x14ac:dyDescent="0.3">
      <c r="A601" s="6" t="s">
        <v>14469</v>
      </c>
      <c r="B601" s="26" t="s">
        <v>14470</v>
      </c>
      <c r="C601" s="5" t="s">
        <v>16</v>
      </c>
      <c r="D601" s="9">
        <v>17.510000000000002</v>
      </c>
      <c r="E601" s="4" t="s">
        <v>5367</v>
      </c>
      <c r="F601" s="4" t="s">
        <v>5367</v>
      </c>
      <c r="G601" s="4" t="s">
        <v>5367</v>
      </c>
      <c r="H601" s="4" t="s">
        <v>5367</v>
      </c>
    </row>
    <row r="602" spans="1:8" s="3" customFormat="1" x14ac:dyDescent="0.3">
      <c r="A602" s="6" t="s">
        <v>14471</v>
      </c>
      <c r="B602" s="26" t="s">
        <v>14472</v>
      </c>
      <c r="C602" s="5" t="s">
        <v>16</v>
      </c>
      <c r="D602" s="9">
        <v>3.43</v>
      </c>
      <c r="E602" s="4" t="s">
        <v>5367</v>
      </c>
      <c r="F602" s="4" t="s">
        <v>5367</v>
      </c>
      <c r="G602" s="4" t="s">
        <v>5367</v>
      </c>
      <c r="H602" s="4" t="s">
        <v>5367</v>
      </c>
    </row>
    <row r="603" spans="1:8" s="3" customFormat="1" x14ac:dyDescent="0.3">
      <c r="A603" s="6" t="s">
        <v>14473</v>
      </c>
      <c r="B603" s="26" t="s">
        <v>14474</v>
      </c>
      <c r="C603" s="5" t="s">
        <v>16</v>
      </c>
      <c r="D603" s="9">
        <v>83.36</v>
      </c>
      <c r="E603" s="4" t="s">
        <v>5367</v>
      </c>
      <c r="F603" s="4" t="s">
        <v>5367</v>
      </c>
      <c r="G603" s="4" t="s">
        <v>5367</v>
      </c>
      <c r="H603" s="4" t="s">
        <v>5367</v>
      </c>
    </row>
    <row r="604" spans="1:8" s="3" customFormat="1" x14ac:dyDescent="0.3">
      <c r="A604" s="6" t="s">
        <v>14475</v>
      </c>
      <c r="B604" s="26" t="s">
        <v>14476</v>
      </c>
      <c r="C604" s="5" t="s">
        <v>16</v>
      </c>
      <c r="D604" s="9">
        <v>11.35</v>
      </c>
      <c r="E604" s="4" t="s">
        <v>5367</v>
      </c>
      <c r="F604" s="4" t="s">
        <v>5367</v>
      </c>
      <c r="G604" s="4" t="s">
        <v>5367</v>
      </c>
      <c r="H604" s="4" t="s">
        <v>5367</v>
      </c>
    </row>
    <row r="605" spans="1:8" s="3" customFormat="1" x14ac:dyDescent="0.3">
      <c r="A605" s="6" t="s">
        <v>14477</v>
      </c>
      <c r="B605" s="26" t="s">
        <v>14478</v>
      </c>
      <c r="C605" s="5" t="s">
        <v>16</v>
      </c>
      <c r="D605" s="9">
        <v>11.35</v>
      </c>
      <c r="E605" s="4" t="s">
        <v>5367</v>
      </c>
      <c r="F605" s="4" t="s">
        <v>5367</v>
      </c>
      <c r="G605" s="4" t="s">
        <v>5367</v>
      </c>
      <c r="H605" s="4" t="s">
        <v>5367</v>
      </c>
    </row>
    <row r="606" spans="1:8" s="3" customFormat="1" x14ac:dyDescent="0.3">
      <c r="A606" s="6" t="s">
        <v>14479</v>
      </c>
      <c r="B606" s="26" t="s">
        <v>14480</v>
      </c>
      <c r="C606" s="5" t="s">
        <v>16</v>
      </c>
      <c r="D606" s="9">
        <v>99.09</v>
      </c>
      <c r="E606" s="4" t="s">
        <v>5367</v>
      </c>
      <c r="F606" s="4" t="s">
        <v>5367</v>
      </c>
      <c r="G606" s="4" t="s">
        <v>5367</v>
      </c>
      <c r="H606" s="4" t="s">
        <v>5367</v>
      </c>
    </row>
    <row r="607" spans="1:8" s="3" customFormat="1" x14ac:dyDescent="0.3">
      <c r="A607" s="6" t="s">
        <v>14481</v>
      </c>
      <c r="B607" s="26" t="s">
        <v>14482</v>
      </c>
      <c r="C607" s="5" t="s">
        <v>16</v>
      </c>
      <c r="D607" s="9">
        <v>60.67</v>
      </c>
      <c r="E607" s="4" t="s">
        <v>5367</v>
      </c>
      <c r="F607" s="4" t="s">
        <v>5367</v>
      </c>
      <c r="G607" s="4" t="s">
        <v>5367</v>
      </c>
      <c r="H607" s="4" t="s">
        <v>5367</v>
      </c>
    </row>
    <row r="608" spans="1:8" s="3" customFormat="1" x14ac:dyDescent="0.3">
      <c r="A608" s="6" t="s">
        <v>14483</v>
      </c>
      <c r="B608" s="26" t="s">
        <v>14484</v>
      </c>
      <c r="C608" s="5" t="s">
        <v>16</v>
      </c>
      <c r="D608" s="9">
        <v>30.06</v>
      </c>
      <c r="E608" s="4" t="s">
        <v>5367</v>
      </c>
      <c r="F608" s="4" t="s">
        <v>5367</v>
      </c>
      <c r="G608" s="4" t="s">
        <v>5367</v>
      </c>
      <c r="H608" s="4" t="s">
        <v>5367</v>
      </c>
    </row>
    <row r="609" spans="1:8" s="3" customFormat="1" x14ac:dyDescent="0.3">
      <c r="A609" s="6" t="s">
        <v>14485</v>
      </c>
      <c r="B609" s="26" t="s">
        <v>14486</v>
      </c>
      <c r="C609" s="5" t="s">
        <v>16</v>
      </c>
      <c r="D609" s="9">
        <v>57.2</v>
      </c>
      <c r="E609" s="4" t="s">
        <v>5367</v>
      </c>
      <c r="F609" s="4" t="s">
        <v>5367</v>
      </c>
      <c r="G609" s="4" t="s">
        <v>5367</v>
      </c>
      <c r="H609" s="4" t="s">
        <v>5367</v>
      </c>
    </row>
    <row r="610" spans="1:8" s="3" customFormat="1" x14ac:dyDescent="0.3">
      <c r="A610" s="6" t="s">
        <v>14487</v>
      </c>
      <c r="B610" s="26" t="s">
        <v>14488</v>
      </c>
      <c r="C610" s="5" t="s">
        <v>16</v>
      </c>
      <c r="D610" s="9">
        <v>46.41</v>
      </c>
      <c r="E610" s="4" t="s">
        <v>5367</v>
      </c>
      <c r="F610" s="4" t="s">
        <v>5367</v>
      </c>
      <c r="G610" s="4" t="s">
        <v>5367</v>
      </c>
      <c r="H610" s="4" t="s">
        <v>5367</v>
      </c>
    </row>
    <row r="611" spans="1:8" s="3" customFormat="1" x14ac:dyDescent="0.3">
      <c r="A611" s="6" t="s">
        <v>14489</v>
      </c>
      <c r="B611" s="26" t="s">
        <v>14490</v>
      </c>
      <c r="C611" s="5" t="s">
        <v>16</v>
      </c>
      <c r="D611" s="9">
        <v>171.52</v>
      </c>
      <c r="E611" s="4" t="s">
        <v>5367</v>
      </c>
      <c r="F611" s="4" t="s">
        <v>5367</v>
      </c>
      <c r="G611" s="4" t="s">
        <v>5367</v>
      </c>
      <c r="H611" s="4" t="s">
        <v>5367</v>
      </c>
    </row>
    <row r="612" spans="1:8" s="3" customFormat="1" x14ac:dyDescent="0.3">
      <c r="A612" s="6" t="s">
        <v>14491</v>
      </c>
      <c r="B612" s="26" t="s">
        <v>14492</v>
      </c>
      <c r="C612" s="5" t="s">
        <v>16</v>
      </c>
      <c r="D612" s="9">
        <v>12.4</v>
      </c>
      <c r="E612" s="4" t="s">
        <v>5367</v>
      </c>
      <c r="F612" s="4" t="s">
        <v>5367</v>
      </c>
      <c r="G612" s="4" t="s">
        <v>5367</v>
      </c>
      <c r="H612" s="4" t="s">
        <v>5367</v>
      </c>
    </row>
    <row r="613" spans="1:8" s="3" customFormat="1" x14ac:dyDescent="0.3">
      <c r="A613" s="6" t="s">
        <v>14493</v>
      </c>
      <c r="B613" s="26" t="s">
        <v>14494</v>
      </c>
      <c r="C613" s="5" t="s">
        <v>16</v>
      </c>
      <c r="D613" s="9">
        <v>12.4</v>
      </c>
      <c r="E613" s="4" t="s">
        <v>5367</v>
      </c>
      <c r="F613" s="4" t="s">
        <v>5367</v>
      </c>
      <c r="G613" s="4" t="s">
        <v>5367</v>
      </c>
      <c r="H613" s="4" t="s">
        <v>5367</v>
      </c>
    </row>
    <row r="614" spans="1:8" s="3" customFormat="1" x14ac:dyDescent="0.3">
      <c r="A614" s="6" t="s">
        <v>14495</v>
      </c>
      <c r="B614" s="26" t="s">
        <v>14496</v>
      </c>
      <c r="C614" s="5" t="s">
        <v>16</v>
      </c>
      <c r="D614" s="4" t="s">
        <v>5367</v>
      </c>
      <c r="E614" s="4" t="s">
        <v>5367</v>
      </c>
      <c r="F614" s="4" t="s">
        <v>5367</v>
      </c>
      <c r="G614" s="4" t="s">
        <v>5367</v>
      </c>
      <c r="H614" s="4" t="s">
        <v>5367</v>
      </c>
    </row>
    <row r="615" spans="1:8" s="3" customFormat="1" x14ac:dyDescent="0.3">
      <c r="A615" s="6" t="s">
        <v>14497</v>
      </c>
      <c r="B615" s="26" t="s">
        <v>14498</v>
      </c>
      <c r="C615" s="5" t="s">
        <v>16</v>
      </c>
      <c r="D615" s="4" t="s">
        <v>5367</v>
      </c>
      <c r="E615" s="4" t="s">
        <v>5367</v>
      </c>
      <c r="F615" s="9">
        <v>35.270000000000003</v>
      </c>
      <c r="G615" s="9">
        <v>37.119999999999997</v>
      </c>
      <c r="H615" s="4" t="s">
        <v>5367</v>
      </c>
    </row>
    <row r="616" spans="1:8" s="3" customFormat="1" x14ac:dyDescent="0.3">
      <c r="A616" s="6" t="s">
        <v>14499</v>
      </c>
      <c r="B616" s="26" t="s">
        <v>14500</v>
      </c>
      <c r="C616" s="5" t="s">
        <v>16</v>
      </c>
      <c r="D616" s="4">
        <v>88.36</v>
      </c>
      <c r="E616" s="4" t="s">
        <v>5367</v>
      </c>
      <c r="F616" s="4" t="s">
        <v>5367</v>
      </c>
      <c r="G616" s="4" t="s">
        <v>5367</v>
      </c>
      <c r="H616" s="4" t="s">
        <v>5367</v>
      </c>
    </row>
    <row r="617" spans="1:8" s="3" customFormat="1" x14ac:dyDescent="0.3">
      <c r="A617" s="6" t="s">
        <v>14501</v>
      </c>
      <c r="B617" s="26" t="s">
        <v>14502</v>
      </c>
      <c r="C617" s="5" t="s">
        <v>16</v>
      </c>
      <c r="D617" s="4">
        <v>88.36</v>
      </c>
      <c r="E617" s="4" t="s">
        <v>5367</v>
      </c>
      <c r="F617" s="4" t="s">
        <v>5367</v>
      </c>
      <c r="G617" s="4" t="s">
        <v>5367</v>
      </c>
      <c r="H617" s="4" t="s">
        <v>5367</v>
      </c>
    </row>
    <row r="618" spans="1:8" s="3" customFormat="1" x14ac:dyDescent="0.3">
      <c r="A618" s="6" t="s">
        <v>14503</v>
      </c>
      <c r="B618" s="26" t="s">
        <v>14504</v>
      </c>
      <c r="C618" s="5" t="s">
        <v>16</v>
      </c>
      <c r="D618" s="4">
        <v>122.86</v>
      </c>
      <c r="E618" s="4" t="s">
        <v>5367</v>
      </c>
      <c r="F618" s="4" t="s">
        <v>5367</v>
      </c>
      <c r="G618" s="4" t="s">
        <v>5367</v>
      </c>
      <c r="H618" s="4" t="s">
        <v>5367</v>
      </c>
    </row>
    <row r="619" spans="1:8" s="3" customFormat="1" x14ac:dyDescent="0.3">
      <c r="A619" s="6" t="s">
        <v>14505</v>
      </c>
      <c r="B619" s="26" t="s">
        <v>14506</v>
      </c>
      <c r="C619" s="5" t="s">
        <v>16</v>
      </c>
      <c r="D619" s="4">
        <v>122.86</v>
      </c>
      <c r="E619" s="4" t="s">
        <v>5367</v>
      </c>
      <c r="F619" s="4" t="s">
        <v>5367</v>
      </c>
      <c r="G619" s="4" t="s">
        <v>5367</v>
      </c>
      <c r="H619" s="4" t="s">
        <v>5367</v>
      </c>
    </row>
    <row r="620" spans="1:8" s="3" customFormat="1" x14ac:dyDescent="0.3">
      <c r="A620" s="6" t="s">
        <v>14507</v>
      </c>
      <c r="B620" s="26" t="s">
        <v>14508</v>
      </c>
      <c r="C620" s="5" t="s">
        <v>16</v>
      </c>
      <c r="D620" s="9">
        <v>9.82</v>
      </c>
      <c r="E620" s="4" t="s">
        <v>5367</v>
      </c>
      <c r="F620" s="4" t="s">
        <v>5367</v>
      </c>
      <c r="G620" s="4" t="s">
        <v>5367</v>
      </c>
      <c r="H620" s="4" t="s">
        <v>5367</v>
      </c>
    </row>
    <row r="621" spans="1:8" s="3" customFormat="1" x14ac:dyDescent="0.3">
      <c r="A621" s="6" t="s">
        <v>14509</v>
      </c>
      <c r="B621" s="26" t="s">
        <v>14510</v>
      </c>
      <c r="C621" s="5" t="s">
        <v>16</v>
      </c>
      <c r="D621" s="9">
        <v>14.68</v>
      </c>
      <c r="E621" s="4" t="s">
        <v>5367</v>
      </c>
      <c r="F621" s="4" t="s">
        <v>5367</v>
      </c>
      <c r="G621" s="4" t="s">
        <v>5367</v>
      </c>
      <c r="H621" s="4" t="s">
        <v>5367</v>
      </c>
    </row>
    <row r="622" spans="1:8" s="3" customFormat="1" x14ac:dyDescent="0.3">
      <c r="A622" s="6" t="s">
        <v>14511</v>
      </c>
      <c r="B622" s="26" t="s">
        <v>14512</v>
      </c>
      <c r="C622" s="5" t="s">
        <v>16</v>
      </c>
      <c r="D622" s="4">
        <v>50.08</v>
      </c>
      <c r="E622" s="4" t="s">
        <v>5367</v>
      </c>
      <c r="F622" s="4" t="s">
        <v>5367</v>
      </c>
      <c r="G622" s="4" t="s">
        <v>5367</v>
      </c>
      <c r="H622" s="4" t="s">
        <v>5367</v>
      </c>
    </row>
    <row r="623" spans="1:8" s="3" customFormat="1" x14ac:dyDescent="0.3">
      <c r="A623" s="6" t="s">
        <v>14513</v>
      </c>
      <c r="B623" s="26" t="s">
        <v>14514</v>
      </c>
      <c r="C623" s="5" t="s">
        <v>16</v>
      </c>
      <c r="D623" s="4" t="s">
        <v>5367</v>
      </c>
      <c r="E623" s="4" t="s">
        <v>5367</v>
      </c>
      <c r="F623" s="4" t="s">
        <v>5367</v>
      </c>
      <c r="G623" s="4" t="s">
        <v>5367</v>
      </c>
      <c r="H623" s="4" t="s">
        <v>5367</v>
      </c>
    </row>
    <row r="624" spans="1:8" s="3" customFormat="1" x14ac:dyDescent="0.3">
      <c r="A624" s="6" t="s">
        <v>14515</v>
      </c>
      <c r="B624" s="26" t="s">
        <v>14516</v>
      </c>
      <c r="C624" s="5" t="s">
        <v>16</v>
      </c>
      <c r="D624" s="4" t="s">
        <v>5367</v>
      </c>
      <c r="E624" s="4" t="s">
        <v>5367</v>
      </c>
      <c r="F624" s="4" t="s">
        <v>5367</v>
      </c>
      <c r="G624" s="4" t="s">
        <v>5367</v>
      </c>
      <c r="H624" s="4" t="s">
        <v>5367</v>
      </c>
    </row>
    <row r="625" spans="1:8" s="3" customFormat="1" x14ac:dyDescent="0.3">
      <c r="A625" s="6" t="s">
        <v>14517</v>
      </c>
      <c r="B625" s="26" t="s">
        <v>14518</v>
      </c>
      <c r="C625" s="5" t="s">
        <v>16</v>
      </c>
      <c r="D625" s="4" t="s">
        <v>5367</v>
      </c>
      <c r="E625" s="4" t="s">
        <v>5367</v>
      </c>
      <c r="F625" s="4" t="s">
        <v>5367</v>
      </c>
      <c r="G625" s="4" t="s">
        <v>5367</v>
      </c>
      <c r="H625" s="4" t="s">
        <v>5367</v>
      </c>
    </row>
    <row r="626" spans="1:8" s="3" customFormat="1" x14ac:dyDescent="0.3">
      <c r="A626" s="6" t="s">
        <v>14519</v>
      </c>
      <c r="B626" s="26" t="s">
        <v>14520</v>
      </c>
      <c r="C626" s="5" t="s">
        <v>16</v>
      </c>
      <c r="D626" s="4" t="s">
        <v>5367</v>
      </c>
      <c r="E626" s="4" t="s">
        <v>5367</v>
      </c>
      <c r="F626" s="4" t="s">
        <v>5367</v>
      </c>
      <c r="G626" s="4" t="s">
        <v>5367</v>
      </c>
      <c r="H626" s="4" t="s">
        <v>5367</v>
      </c>
    </row>
    <row r="627" spans="1:8" s="3" customFormat="1" x14ac:dyDescent="0.3">
      <c r="A627" s="6" t="s">
        <v>14521</v>
      </c>
      <c r="B627" s="26" t="s">
        <v>14522</v>
      </c>
      <c r="C627" s="5" t="s">
        <v>16</v>
      </c>
      <c r="D627" s="4" t="s">
        <v>5367</v>
      </c>
      <c r="E627" s="4" t="s">
        <v>5367</v>
      </c>
      <c r="F627" s="4" t="s">
        <v>5367</v>
      </c>
      <c r="G627" s="9">
        <v>33.950000000000003</v>
      </c>
      <c r="H627" s="4" t="s">
        <v>5367</v>
      </c>
    </row>
    <row r="628" spans="1:8" s="3" customFormat="1" x14ac:dyDescent="0.3">
      <c r="A628" s="6" t="s">
        <v>14523</v>
      </c>
      <c r="B628" s="26" t="s">
        <v>14524</v>
      </c>
      <c r="C628" s="5" t="s">
        <v>16</v>
      </c>
      <c r="D628" s="4" t="s">
        <v>5367</v>
      </c>
      <c r="E628" s="4" t="s">
        <v>5367</v>
      </c>
      <c r="F628" s="4" t="s">
        <v>5367</v>
      </c>
      <c r="G628" s="9">
        <v>46.13</v>
      </c>
      <c r="H628" s="4" t="s">
        <v>5367</v>
      </c>
    </row>
    <row r="629" spans="1:8" s="3" customFormat="1" x14ac:dyDescent="0.3">
      <c r="A629" s="6" t="s">
        <v>14525</v>
      </c>
      <c r="B629" s="26" t="s">
        <v>14526</v>
      </c>
      <c r="C629" s="5" t="s">
        <v>16</v>
      </c>
      <c r="D629" s="4" t="s">
        <v>5367</v>
      </c>
      <c r="E629" s="4" t="s">
        <v>5367</v>
      </c>
      <c r="F629" s="4" t="s">
        <v>5367</v>
      </c>
      <c r="G629" s="9">
        <v>106.11</v>
      </c>
      <c r="H629" s="4" t="s">
        <v>5367</v>
      </c>
    </row>
    <row r="630" spans="1:8" s="3" customFormat="1" x14ac:dyDescent="0.3">
      <c r="A630" s="6" t="s">
        <v>14527</v>
      </c>
      <c r="B630" s="26" t="s">
        <v>14528</v>
      </c>
      <c r="C630" s="5" t="s">
        <v>16</v>
      </c>
      <c r="D630" s="4" t="s">
        <v>5367</v>
      </c>
      <c r="E630" s="4" t="s">
        <v>5367</v>
      </c>
      <c r="F630" s="4" t="s">
        <v>5367</v>
      </c>
      <c r="G630" s="9">
        <v>13.23</v>
      </c>
      <c r="H630" s="4" t="s">
        <v>5367</v>
      </c>
    </row>
    <row r="631" spans="1:8" s="3" customFormat="1" x14ac:dyDescent="0.3">
      <c r="A631" s="6" t="s">
        <v>14529</v>
      </c>
      <c r="B631" s="26" t="s">
        <v>14530</v>
      </c>
      <c r="C631" s="5" t="s">
        <v>16</v>
      </c>
      <c r="D631" s="4" t="s">
        <v>5367</v>
      </c>
      <c r="E631" s="4" t="s">
        <v>5367</v>
      </c>
      <c r="F631" s="4" t="s">
        <v>5367</v>
      </c>
      <c r="G631" s="9">
        <v>68.2</v>
      </c>
      <c r="H631" s="4" t="s">
        <v>5367</v>
      </c>
    </row>
    <row r="632" spans="1:8" s="3" customFormat="1" x14ac:dyDescent="0.3">
      <c r="A632" s="6" t="s">
        <v>14531</v>
      </c>
      <c r="B632" s="26" t="s">
        <v>14532</v>
      </c>
      <c r="C632" s="5" t="s">
        <v>16</v>
      </c>
      <c r="D632" s="4" t="s">
        <v>5367</v>
      </c>
      <c r="E632" s="4" t="s">
        <v>5367</v>
      </c>
      <c r="F632" s="4" t="s">
        <v>5367</v>
      </c>
      <c r="G632" s="9">
        <v>33.950000000000003</v>
      </c>
      <c r="H632" s="4" t="s">
        <v>5367</v>
      </c>
    </row>
    <row r="633" spans="1:8" s="3" customFormat="1" x14ac:dyDescent="0.3">
      <c r="A633" s="6" t="s">
        <v>14533</v>
      </c>
      <c r="B633" s="26" t="s">
        <v>14534</v>
      </c>
      <c r="C633" s="5" t="s">
        <v>16</v>
      </c>
      <c r="D633" s="4" t="s">
        <v>5367</v>
      </c>
      <c r="E633" s="4" t="s">
        <v>5367</v>
      </c>
      <c r="F633" s="4" t="s">
        <v>5367</v>
      </c>
      <c r="G633" s="4">
        <v>36.840000000000003</v>
      </c>
      <c r="H633" s="4" t="s">
        <v>5367</v>
      </c>
    </row>
    <row r="634" spans="1:8" s="3" customFormat="1" x14ac:dyDescent="0.3">
      <c r="A634" s="6" t="s">
        <v>14535</v>
      </c>
      <c r="B634" s="26" t="s">
        <v>14536</v>
      </c>
      <c r="C634" s="5" t="s">
        <v>16</v>
      </c>
      <c r="D634" s="9">
        <v>10.52</v>
      </c>
      <c r="E634" s="4" t="s">
        <v>5367</v>
      </c>
      <c r="F634" s="4" t="s">
        <v>5367</v>
      </c>
      <c r="G634" s="4" t="s">
        <v>5367</v>
      </c>
      <c r="H634" s="4" t="s">
        <v>5367</v>
      </c>
    </row>
    <row r="635" spans="1:8" s="3" customFormat="1" x14ac:dyDescent="0.3">
      <c r="A635" s="6" t="s">
        <v>14537</v>
      </c>
      <c r="B635" s="26" t="s">
        <v>14538</v>
      </c>
      <c r="C635" s="5" t="s">
        <v>16</v>
      </c>
      <c r="D635" s="4">
        <v>12.34</v>
      </c>
      <c r="E635" s="4" t="s">
        <v>5367</v>
      </c>
      <c r="F635" s="4" t="s">
        <v>5367</v>
      </c>
      <c r="G635" s="4" t="s">
        <v>5367</v>
      </c>
      <c r="H635" s="4" t="s">
        <v>5367</v>
      </c>
    </row>
    <row r="636" spans="1:8" s="3" customFormat="1" x14ac:dyDescent="0.3">
      <c r="A636" s="6" t="s">
        <v>14539</v>
      </c>
      <c r="B636" s="26" t="s">
        <v>14540</v>
      </c>
      <c r="C636" s="5" t="s">
        <v>16</v>
      </c>
      <c r="D636" s="4" t="s">
        <v>5367</v>
      </c>
      <c r="E636" s="4" t="s">
        <v>5367</v>
      </c>
      <c r="F636" s="4" t="s">
        <v>5367</v>
      </c>
      <c r="G636" s="9">
        <v>17.71</v>
      </c>
      <c r="H636" s="9">
        <v>21.1</v>
      </c>
    </row>
    <row r="637" spans="1:8" s="3" customFormat="1" x14ac:dyDescent="0.3">
      <c r="A637" s="6" t="s">
        <v>14541</v>
      </c>
      <c r="B637" s="26" t="s">
        <v>14542</v>
      </c>
      <c r="C637" s="5" t="s">
        <v>16</v>
      </c>
      <c r="D637" s="4">
        <v>3.15</v>
      </c>
      <c r="E637" s="4" t="s">
        <v>5367</v>
      </c>
      <c r="F637" s="4" t="s">
        <v>5367</v>
      </c>
      <c r="G637" s="4" t="s">
        <v>5367</v>
      </c>
      <c r="H637" s="4" t="s">
        <v>5367</v>
      </c>
    </row>
    <row r="638" spans="1:8" s="3" customFormat="1" x14ac:dyDescent="0.3">
      <c r="A638" s="6" t="s">
        <v>14543</v>
      </c>
      <c r="B638" s="26" t="s">
        <v>14544</v>
      </c>
      <c r="C638" s="5" t="s">
        <v>16</v>
      </c>
      <c r="D638" s="4" t="s">
        <v>5367</v>
      </c>
      <c r="E638" s="4" t="s">
        <v>5367</v>
      </c>
      <c r="F638" s="4">
        <v>12.77</v>
      </c>
      <c r="G638" s="4" t="s">
        <v>5367</v>
      </c>
      <c r="H638" s="4" t="s">
        <v>5367</v>
      </c>
    </row>
    <row r="639" spans="1:8" s="3" customFormat="1" x14ac:dyDescent="0.3">
      <c r="A639" s="6" t="s">
        <v>14545</v>
      </c>
      <c r="B639" s="26" t="s">
        <v>14546</v>
      </c>
      <c r="C639" s="5" t="s">
        <v>16</v>
      </c>
      <c r="D639" s="4" t="s">
        <v>5367</v>
      </c>
      <c r="E639" s="4" t="s">
        <v>5367</v>
      </c>
      <c r="F639" s="4">
        <v>15.32</v>
      </c>
      <c r="G639" s="4" t="s">
        <v>5367</v>
      </c>
      <c r="H639" s="4" t="s">
        <v>5367</v>
      </c>
    </row>
    <row r="640" spans="1:8" s="3" customFormat="1" x14ac:dyDescent="0.3">
      <c r="A640" s="6" t="s">
        <v>14547</v>
      </c>
      <c r="B640" s="26" t="s">
        <v>14548</v>
      </c>
      <c r="C640" s="5" t="s">
        <v>16</v>
      </c>
      <c r="D640" s="4" t="s">
        <v>5367</v>
      </c>
      <c r="E640" s="4" t="s">
        <v>5367</v>
      </c>
      <c r="F640" s="4">
        <v>22.3</v>
      </c>
      <c r="G640" s="4" t="s">
        <v>5367</v>
      </c>
      <c r="H640" s="4" t="s">
        <v>5367</v>
      </c>
    </row>
    <row r="641" spans="1:8" s="3" customFormat="1" x14ac:dyDescent="0.3">
      <c r="A641" s="6" t="s">
        <v>14549</v>
      </c>
      <c r="B641" s="26" t="s">
        <v>14550</v>
      </c>
      <c r="C641" s="5" t="s">
        <v>16</v>
      </c>
      <c r="D641" s="4" t="s">
        <v>5367</v>
      </c>
      <c r="E641" s="4" t="s">
        <v>5367</v>
      </c>
      <c r="F641" s="4">
        <v>29.72</v>
      </c>
      <c r="G641" s="4" t="s">
        <v>5367</v>
      </c>
      <c r="H641" s="4" t="s">
        <v>5367</v>
      </c>
    </row>
    <row r="642" spans="1:8" s="3" customFormat="1" x14ac:dyDescent="0.3">
      <c r="A642" s="6" t="s">
        <v>14551</v>
      </c>
      <c r="B642" s="26" t="s">
        <v>14552</v>
      </c>
      <c r="C642" s="5" t="s">
        <v>16</v>
      </c>
      <c r="D642" s="4" t="s">
        <v>5367</v>
      </c>
      <c r="E642" s="4" t="s">
        <v>5367</v>
      </c>
      <c r="F642" s="4">
        <v>38.28</v>
      </c>
      <c r="G642" s="4" t="s">
        <v>5367</v>
      </c>
      <c r="H642" s="4" t="s">
        <v>5367</v>
      </c>
    </row>
    <row r="643" spans="1:8" s="3" customFormat="1" x14ac:dyDescent="0.3">
      <c r="A643" s="6" t="s">
        <v>14553</v>
      </c>
      <c r="B643" s="26" t="s">
        <v>14554</v>
      </c>
      <c r="C643" s="5" t="s">
        <v>16</v>
      </c>
      <c r="D643" s="4" t="s">
        <v>5367</v>
      </c>
      <c r="E643" s="4" t="s">
        <v>5367</v>
      </c>
      <c r="F643" s="4">
        <v>44.58</v>
      </c>
      <c r="G643" s="4" t="s">
        <v>5367</v>
      </c>
      <c r="H643" s="4" t="s">
        <v>5367</v>
      </c>
    </row>
    <row r="644" spans="1:8" s="3" customFormat="1" x14ac:dyDescent="0.3">
      <c r="A644" s="6" t="s">
        <v>14555</v>
      </c>
      <c r="B644" s="26" t="s">
        <v>14556</v>
      </c>
      <c r="C644" s="5" t="s">
        <v>16</v>
      </c>
      <c r="D644" s="4" t="s">
        <v>5367</v>
      </c>
      <c r="E644" s="4" t="s">
        <v>5367</v>
      </c>
      <c r="F644" s="4">
        <v>51.03</v>
      </c>
      <c r="G644" s="4" t="s">
        <v>5367</v>
      </c>
      <c r="H644" s="4" t="s">
        <v>5367</v>
      </c>
    </row>
    <row r="645" spans="1:8" s="3" customFormat="1" x14ac:dyDescent="0.3">
      <c r="A645" s="6" t="s">
        <v>14557</v>
      </c>
      <c r="B645" s="26" t="s">
        <v>14558</v>
      </c>
      <c r="C645" s="5" t="s">
        <v>16</v>
      </c>
      <c r="D645" s="4" t="s">
        <v>5367</v>
      </c>
      <c r="E645" s="4" t="s">
        <v>5367</v>
      </c>
      <c r="F645" s="4">
        <v>58.69</v>
      </c>
      <c r="G645" s="4" t="s">
        <v>5367</v>
      </c>
      <c r="H645" s="4" t="s">
        <v>5367</v>
      </c>
    </row>
    <row r="646" spans="1:8" s="3" customFormat="1" x14ac:dyDescent="0.3">
      <c r="A646" s="6" t="s">
        <v>14559</v>
      </c>
      <c r="B646" s="26" t="s">
        <v>14560</v>
      </c>
      <c r="C646" s="5" t="s">
        <v>16</v>
      </c>
      <c r="D646" s="4" t="s">
        <v>5367</v>
      </c>
      <c r="E646" s="4" t="s">
        <v>5367</v>
      </c>
      <c r="F646" s="4">
        <v>61.91</v>
      </c>
      <c r="G646" s="4" t="s">
        <v>5367</v>
      </c>
      <c r="H646" s="4" t="s">
        <v>5367</v>
      </c>
    </row>
    <row r="647" spans="1:8" s="3" customFormat="1" x14ac:dyDescent="0.3">
      <c r="A647" s="6" t="s">
        <v>14561</v>
      </c>
      <c r="B647" s="26" t="s">
        <v>14562</v>
      </c>
      <c r="C647" s="5" t="s">
        <v>16</v>
      </c>
      <c r="D647" s="4" t="s">
        <v>5367</v>
      </c>
      <c r="E647" s="4" t="s">
        <v>5367</v>
      </c>
      <c r="F647" s="4">
        <v>71.83</v>
      </c>
      <c r="G647" s="4" t="s">
        <v>5367</v>
      </c>
      <c r="H647" s="4" t="s">
        <v>5367</v>
      </c>
    </row>
    <row r="648" spans="1:8" s="3" customFormat="1" x14ac:dyDescent="0.3">
      <c r="A648" s="6" t="s">
        <v>14563</v>
      </c>
      <c r="B648" s="26" t="s">
        <v>14564</v>
      </c>
      <c r="C648" s="5" t="s">
        <v>16</v>
      </c>
      <c r="D648" s="4" t="s">
        <v>5367</v>
      </c>
      <c r="E648" s="4" t="s">
        <v>5367</v>
      </c>
      <c r="F648" s="4">
        <v>74.290000000000006</v>
      </c>
      <c r="G648" s="4" t="s">
        <v>5367</v>
      </c>
      <c r="H648" s="4" t="s">
        <v>5367</v>
      </c>
    </row>
    <row r="649" spans="1:8" s="3" customFormat="1" x14ac:dyDescent="0.3">
      <c r="A649" s="6" t="s">
        <v>14565</v>
      </c>
      <c r="B649" s="26" t="s">
        <v>2517</v>
      </c>
      <c r="C649" s="5" t="s">
        <v>16</v>
      </c>
      <c r="D649" s="4" t="s">
        <v>5367</v>
      </c>
      <c r="E649" s="4" t="s">
        <v>5367</v>
      </c>
      <c r="F649" s="4" t="s">
        <v>5367</v>
      </c>
      <c r="G649" s="4" t="s">
        <v>5367</v>
      </c>
      <c r="H649" s="4">
        <v>0.35</v>
      </c>
    </row>
    <row r="650" spans="1:8" s="3" customFormat="1" x14ac:dyDescent="0.3">
      <c r="A650" s="6" t="s">
        <v>14566</v>
      </c>
      <c r="B650" s="26" t="s">
        <v>2515</v>
      </c>
      <c r="C650" s="5" t="s">
        <v>16</v>
      </c>
      <c r="D650" s="4" t="s">
        <v>5367</v>
      </c>
      <c r="E650" s="4" t="s">
        <v>5367</v>
      </c>
      <c r="F650" s="4" t="s">
        <v>5367</v>
      </c>
      <c r="G650" s="4" t="s">
        <v>5367</v>
      </c>
      <c r="H650" s="4">
        <v>0.16</v>
      </c>
    </row>
    <row r="651" spans="1:8" s="3" customFormat="1" x14ac:dyDescent="0.3">
      <c r="A651" s="6" t="s">
        <v>14567</v>
      </c>
      <c r="B651" s="26" t="s">
        <v>14568</v>
      </c>
      <c r="C651" s="5" t="s">
        <v>16</v>
      </c>
      <c r="D651" s="4" t="s">
        <v>5367</v>
      </c>
      <c r="E651" s="4" t="s">
        <v>5367</v>
      </c>
      <c r="F651" s="4" t="s">
        <v>5367</v>
      </c>
      <c r="G651" s="4" t="s">
        <v>5367</v>
      </c>
      <c r="H651" s="4" t="s">
        <v>5367</v>
      </c>
    </row>
    <row r="652" spans="1:8" s="3" customFormat="1" x14ac:dyDescent="0.3">
      <c r="A652" s="6" t="s">
        <v>14569</v>
      </c>
      <c r="B652" s="26" t="s">
        <v>14570</v>
      </c>
      <c r="C652" s="5" t="s">
        <v>16</v>
      </c>
      <c r="D652" s="4" t="s">
        <v>5367</v>
      </c>
      <c r="E652" s="4" t="s">
        <v>5367</v>
      </c>
      <c r="F652" s="4" t="s">
        <v>5367</v>
      </c>
      <c r="G652" s="4" t="s">
        <v>5367</v>
      </c>
      <c r="H652" s="4">
        <v>1.03</v>
      </c>
    </row>
    <row r="653" spans="1:8" s="3" customFormat="1" x14ac:dyDescent="0.3">
      <c r="A653" s="6" t="s">
        <v>14571</v>
      </c>
      <c r="B653" s="26" t="s">
        <v>14572</v>
      </c>
      <c r="C653" s="5" t="s">
        <v>16</v>
      </c>
      <c r="D653" s="4" t="s">
        <v>5367</v>
      </c>
      <c r="E653" s="4" t="s">
        <v>5367</v>
      </c>
      <c r="F653" s="4" t="s">
        <v>5367</v>
      </c>
      <c r="G653" s="4" t="s">
        <v>5367</v>
      </c>
      <c r="H653" s="4">
        <v>0.35</v>
      </c>
    </row>
    <row r="654" spans="1:8" s="3" customFormat="1" x14ac:dyDescent="0.3">
      <c r="A654" s="6" t="s">
        <v>14573</v>
      </c>
      <c r="B654" s="26" t="s">
        <v>14574</v>
      </c>
      <c r="C654" s="5" t="s">
        <v>16</v>
      </c>
      <c r="D654" s="4" t="s">
        <v>5367</v>
      </c>
      <c r="E654" s="4" t="s">
        <v>5367</v>
      </c>
      <c r="F654" s="4" t="s">
        <v>5367</v>
      </c>
      <c r="G654" s="4" t="s">
        <v>5367</v>
      </c>
      <c r="H654" s="4">
        <v>0.16</v>
      </c>
    </row>
    <row r="655" spans="1:8" s="3" customFormat="1" x14ac:dyDescent="0.3">
      <c r="A655" s="6" t="s">
        <v>14575</v>
      </c>
      <c r="B655" s="26" t="s">
        <v>14576</v>
      </c>
      <c r="C655" s="5" t="s">
        <v>16</v>
      </c>
      <c r="D655" s="4">
        <v>0.77</v>
      </c>
      <c r="E655" s="4" t="s">
        <v>5367</v>
      </c>
      <c r="F655" s="4" t="s">
        <v>5367</v>
      </c>
      <c r="G655" s="4" t="s">
        <v>5367</v>
      </c>
      <c r="H655" s="4" t="s">
        <v>5367</v>
      </c>
    </row>
    <row r="656" spans="1:8" s="3" customFormat="1" x14ac:dyDescent="0.3">
      <c r="A656" s="6" t="s">
        <v>14577</v>
      </c>
      <c r="B656" s="26" t="s">
        <v>14578</v>
      </c>
      <c r="C656" s="5" t="s">
        <v>16</v>
      </c>
      <c r="D656" s="4">
        <v>0.88</v>
      </c>
      <c r="E656" s="4" t="s">
        <v>5367</v>
      </c>
      <c r="F656" s="4" t="s">
        <v>5367</v>
      </c>
      <c r="G656" s="4" t="s">
        <v>5367</v>
      </c>
      <c r="H656" s="4" t="s">
        <v>5367</v>
      </c>
    </row>
    <row r="657" spans="1:8" s="3" customFormat="1" x14ac:dyDescent="0.3">
      <c r="A657" s="6" t="s">
        <v>14579</v>
      </c>
      <c r="B657" s="26" t="s">
        <v>14580</v>
      </c>
      <c r="C657" s="5" t="s">
        <v>16</v>
      </c>
      <c r="D657" s="4">
        <v>3.2</v>
      </c>
      <c r="E657" s="4" t="s">
        <v>5367</v>
      </c>
      <c r="F657" s="4" t="s">
        <v>5367</v>
      </c>
      <c r="G657" s="4" t="s">
        <v>5367</v>
      </c>
      <c r="H657" s="4" t="s">
        <v>5367</v>
      </c>
    </row>
    <row r="658" spans="1:8" s="3" customFormat="1" x14ac:dyDescent="0.3">
      <c r="A658" s="6" t="s">
        <v>14581</v>
      </c>
      <c r="B658" s="26" t="s">
        <v>14582</v>
      </c>
      <c r="C658" s="5" t="s">
        <v>16</v>
      </c>
      <c r="D658" s="4">
        <v>3.99</v>
      </c>
      <c r="E658" s="4" t="s">
        <v>5367</v>
      </c>
      <c r="F658" s="4" t="s">
        <v>5367</v>
      </c>
      <c r="G658" s="4" t="s">
        <v>5367</v>
      </c>
      <c r="H658" s="4" t="s">
        <v>5367</v>
      </c>
    </row>
    <row r="659" spans="1:8" s="3" customFormat="1" x14ac:dyDescent="0.3">
      <c r="A659" s="6" t="s">
        <v>14583</v>
      </c>
      <c r="B659" s="26" t="s">
        <v>14584</v>
      </c>
      <c r="C659" s="5" t="s">
        <v>16</v>
      </c>
      <c r="D659" s="4">
        <v>9.2100000000000009</v>
      </c>
      <c r="E659" s="4" t="s">
        <v>5367</v>
      </c>
      <c r="F659" s="4" t="s">
        <v>5367</v>
      </c>
      <c r="G659" s="4" t="s">
        <v>5367</v>
      </c>
      <c r="H659" s="4" t="s">
        <v>5367</v>
      </c>
    </row>
    <row r="660" spans="1:8" s="3" customFormat="1" x14ac:dyDescent="0.3">
      <c r="A660" s="6" t="s">
        <v>14585</v>
      </c>
      <c r="B660" s="26" t="s">
        <v>14586</v>
      </c>
      <c r="C660" s="5" t="s">
        <v>16</v>
      </c>
      <c r="D660" s="4">
        <v>9.2100000000000009</v>
      </c>
      <c r="E660" s="4" t="s">
        <v>5367</v>
      </c>
      <c r="F660" s="4" t="s">
        <v>5367</v>
      </c>
      <c r="G660" s="4" t="s">
        <v>5367</v>
      </c>
      <c r="H660" s="4" t="s">
        <v>5367</v>
      </c>
    </row>
    <row r="661" spans="1:8" s="3" customFormat="1" x14ac:dyDescent="0.3">
      <c r="A661" s="6" t="s">
        <v>14587</v>
      </c>
      <c r="B661" s="26" t="s">
        <v>14588</v>
      </c>
      <c r="C661" s="5" t="s">
        <v>16</v>
      </c>
      <c r="D661" s="4">
        <v>2</v>
      </c>
      <c r="E661" s="4" t="s">
        <v>5367</v>
      </c>
      <c r="F661" s="4" t="s">
        <v>5367</v>
      </c>
      <c r="G661" s="4" t="s">
        <v>5367</v>
      </c>
      <c r="H661" s="4" t="s">
        <v>5367</v>
      </c>
    </row>
    <row r="662" spans="1:8" s="3" customFormat="1" x14ac:dyDescent="0.3">
      <c r="A662" s="6" t="s">
        <v>14589</v>
      </c>
      <c r="B662" s="26" t="s">
        <v>14590</v>
      </c>
      <c r="C662" s="5" t="s">
        <v>16</v>
      </c>
      <c r="D662" s="4">
        <v>1.03</v>
      </c>
      <c r="E662" s="4" t="s">
        <v>5367</v>
      </c>
      <c r="F662" s="4" t="s">
        <v>5367</v>
      </c>
      <c r="G662" s="4" t="s">
        <v>5367</v>
      </c>
      <c r="H662" s="4" t="s">
        <v>5367</v>
      </c>
    </row>
    <row r="663" spans="1:8" s="3" customFormat="1" x14ac:dyDescent="0.3">
      <c r="A663" s="6" t="s">
        <v>14591</v>
      </c>
      <c r="B663" s="26" t="s">
        <v>14592</v>
      </c>
      <c r="C663" s="5" t="s">
        <v>16</v>
      </c>
      <c r="D663" s="4">
        <v>1.1399999999999999</v>
      </c>
      <c r="E663" s="4" t="s">
        <v>5367</v>
      </c>
      <c r="F663" s="4" t="s">
        <v>5367</v>
      </c>
      <c r="G663" s="4" t="s">
        <v>5367</v>
      </c>
      <c r="H663" s="4" t="s">
        <v>5367</v>
      </c>
    </row>
    <row r="664" spans="1:8" s="3" customFormat="1" x14ac:dyDescent="0.3">
      <c r="A664" s="6" t="s">
        <v>14593</v>
      </c>
      <c r="B664" s="26" t="s">
        <v>14594</v>
      </c>
      <c r="C664" s="5" t="s">
        <v>16</v>
      </c>
      <c r="D664" s="4">
        <v>4.26</v>
      </c>
      <c r="E664" s="4" t="s">
        <v>5367</v>
      </c>
      <c r="F664" s="4" t="s">
        <v>5367</v>
      </c>
      <c r="G664" s="4" t="s">
        <v>5367</v>
      </c>
      <c r="H664" s="4" t="s">
        <v>5367</v>
      </c>
    </row>
    <row r="665" spans="1:8" s="3" customFormat="1" x14ac:dyDescent="0.3">
      <c r="A665" s="6" t="s">
        <v>14595</v>
      </c>
      <c r="B665" s="26" t="s">
        <v>14596</v>
      </c>
      <c r="C665" s="5" t="s">
        <v>16</v>
      </c>
      <c r="D665" s="4">
        <v>4.26</v>
      </c>
      <c r="E665" s="4" t="s">
        <v>5367</v>
      </c>
      <c r="F665" s="4" t="s">
        <v>5367</v>
      </c>
      <c r="G665" s="4" t="s">
        <v>5367</v>
      </c>
      <c r="H665" s="4" t="s">
        <v>5367</v>
      </c>
    </row>
    <row r="666" spans="1:8" s="3" customFormat="1" x14ac:dyDescent="0.3">
      <c r="A666" s="6" t="s">
        <v>14597</v>
      </c>
      <c r="B666" s="26" t="s">
        <v>14598</v>
      </c>
      <c r="C666" s="5" t="s">
        <v>16</v>
      </c>
      <c r="D666" s="4">
        <v>8.9600000000000009</v>
      </c>
      <c r="E666" s="4" t="s">
        <v>5367</v>
      </c>
      <c r="F666" s="4" t="s">
        <v>5367</v>
      </c>
      <c r="G666" s="4" t="s">
        <v>5367</v>
      </c>
      <c r="H666" s="4" t="s">
        <v>5367</v>
      </c>
    </row>
    <row r="667" spans="1:8" s="3" customFormat="1" x14ac:dyDescent="0.3">
      <c r="A667" s="6" t="s">
        <v>14599</v>
      </c>
      <c r="B667" s="26" t="s">
        <v>14600</v>
      </c>
      <c r="C667" s="5" t="s">
        <v>16</v>
      </c>
      <c r="D667" s="4">
        <v>4.68</v>
      </c>
      <c r="E667" s="4" t="s">
        <v>5367</v>
      </c>
      <c r="F667" s="4" t="s">
        <v>5367</v>
      </c>
      <c r="G667" s="4" t="s">
        <v>5367</v>
      </c>
      <c r="H667" s="4" t="s">
        <v>5367</v>
      </c>
    </row>
    <row r="668" spans="1:8" s="3" customFormat="1" x14ac:dyDescent="0.3">
      <c r="A668" s="6" t="s">
        <v>14601</v>
      </c>
      <c r="B668" s="26" t="s">
        <v>14602</v>
      </c>
      <c r="C668" s="5" t="s">
        <v>16</v>
      </c>
      <c r="D668" s="4">
        <v>5.94</v>
      </c>
      <c r="E668" s="4" t="s">
        <v>5367</v>
      </c>
      <c r="F668" s="4" t="s">
        <v>5367</v>
      </c>
      <c r="G668" s="4" t="s">
        <v>5367</v>
      </c>
      <c r="H668" s="4" t="s">
        <v>5367</v>
      </c>
    </row>
    <row r="669" spans="1:8" s="3" customFormat="1" x14ac:dyDescent="0.3">
      <c r="A669" s="6" t="s">
        <v>14603</v>
      </c>
      <c r="B669" s="26" t="s">
        <v>14604</v>
      </c>
      <c r="C669" s="5" t="s">
        <v>16</v>
      </c>
      <c r="D669" s="4">
        <v>6.61</v>
      </c>
      <c r="E669" s="4" t="s">
        <v>5367</v>
      </c>
      <c r="F669" s="4" t="s">
        <v>5367</v>
      </c>
      <c r="G669" s="4" t="s">
        <v>5367</v>
      </c>
      <c r="H669" s="4" t="s">
        <v>5367</v>
      </c>
    </row>
    <row r="670" spans="1:8" s="3" customFormat="1" x14ac:dyDescent="0.3">
      <c r="A670" s="6" t="s">
        <v>14605</v>
      </c>
      <c r="B670" s="26" t="s">
        <v>14606</v>
      </c>
      <c r="C670" s="5" t="s">
        <v>16</v>
      </c>
      <c r="D670" s="4">
        <v>7</v>
      </c>
      <c r="E670" s="4" t="s">
        <v>5367</v>
      </c>
      <c r="F670" s="4" t="s">
        <v>5367</v>
      </c>
      <c r="G670" s="4" t="s">
        <v>5367</v>
      </c>
      <c r="H670" s="4" t="s">
        <v>5367</v>
      </c>
    </row>
    <row r="671" spans="1:8" s="3" customFormat="1" x14ac:dyDescent="0.3">
      <c r="A671" s="6" t="s">
        <v>14607</v>
      </c>
      <c r="B671" s="26" t="s">
        <v>14608</v>
      </c>
      <c r="C671" s="5" t="s">
        <v>16</v>
      </c>
      <c r="D671" s="4">
        <v>7.43</v>
      </c>
      <c r="E671" s="4" t="s">
        <v>5367</v>
      </c>
      <c r="F671" s="4" t="s">
        <v>5367</v>
      </c>
      <c r="G671" s="4" t="s">
        <v>5367</v>
      </c>
      <c r="H671" s="4" t="s">
        <v>5367</v>
      </c>
    </row>
    <row r="672" spans="1:8" s="3" customFormat="1" x14ac:dyDescent="0.3">
      <c r="A672" s="6" t="s">
        <v>14609</v>
      </c>
      <c r="B672" s="26" t="s">
        <v>14610</v>
      </c>
      <c r="C672" s="5" t="s">
        <v>16</v>
      </c>
      <c r="D672" s="4">
        <v>8.84</v>
      </c>
      <c r="E672" s="4" t="s">
        <v>5367</v>
      </c>
      <c r="F672" s="4" t="s">
        <v>5367</v>
      </c>
      <c r="G672" s="4" t="s">
        <v>5367</v>
      </c>
      <c r="H672" s="4" t="s">
        <v>5367</v>
      </c>
    </row>
    <row r="673" spans="1:8" s="3" customFormat="1" x14ac:dyDescent="0.3">
      <c r="A673" s="6" t="s">
        <v>14611</v>
      </c>
      <c r="B673" s="26" t="s">
        <v>14612</v>
      </c>
      <c r="C673" s="5" t="s">
        <v>16</v>
      </c>
      <c r="D673" s="4">
        <v>11.41</v>
      </c>
      <c r="E673" s="4" t="s">
        <v>5367</v>
      </c>
      <c r="F673" s="4" t="s">
        <v>5367</v>
      </c>
      <c r="G673" s="4" t="s">
        <v>5367</v>
      </c>
      <c r="H673" s="4" t="s">
        <v>5367</v>
      </c>
    </row>
    <row r="674" spans="1:8" s="3" customFormat="1" x14ac:dyDescent="0.3">
      <c r="A674" s="6" t="s">
        <v>14613</v>
      </c>
      <c r="B674" s="26" t="s">
        <v>14614</v>
      </c>
      <c r="C674" s="5" t="s">
        <v>16</v>
      </c>
      <c r="D674" s="4">
        <v>12.79</v>
      </c>
      <c r="E674" s="4" t="s">
        <v>5367</v>
      </c>
      <c r="F674" s="4" t="s">
        <v>5367</v>
      </c>
      <c r="G674" s="4" t="s">
        <v>5367</v>
      </c>
      <c r="H674" s="4" t="s">
        <v>5367</v>
      </c>
    </row>
    <row r="675" spans="1:8" s="3" customFormat="1" x14ac:dyDescent="0.3">
      <c r="A675" s="6" t="s">
        <v>14615</v>
      </c>
      <c r="B675" s="26" t="s">
        <v>14616</v>
      </c>
      <c r="C675" s="5" t="s">
        <v>16</v>
      </c>
      <c r="D675" s="4">
        <v>15.56</v>
      </c>
      <c r="E675" s="4" t="s">
        <v>5367</v>
      </c>
      <c r="F675" s="4" t="s">
        <v>5367</v>
      </c>
      <c r="G675" s="4" t="s">
        <v>5367</v>
      </c>
      <c r="H675" s="4" t="s">
        <v>5367</v>
      </c>
    </row>
    <row r="676" spans="1:8" s="3" customFormat="1" x14ac:dyDescent="0.3">
      <c r="A676" s="6" t="s">
        <v>14617</v>
      </c>
      <c r="B676" s="26" t="s">
        <v>14618</v>
      </c>
      <c r="C676" s="5" t="s">
        <v>16</v>
      </c>
      <c r="D676" s="4">
        <v>3.99</v>
      </c>
      <c r="E676" s="4" t="s">
        <v>5367</v>
      </c>
      <c r="F676" s="4" t="s">
        <v>5367</v>
      </c>
      <c r="G676" s="4" t="s">
        <v>5367</v>
      </c>
      <c r="H676" s="4" t="s">
        <v>5367</v>
      </c>
    </row>
    <row r="677" spans="1:8" s="3" customFormat="1" x14ac:dyDescent="0.3">
      <c r="A677" s="6" t="s">
        <v>14619</v>
      </c>
      <c r="B677" s="26" t="s">
        <v>14620</v>
      </c>
      <c r="C677" s="5" t="s">
        <v>16</v>
      </c>
      <c r="D677" s="4">
        <v>7.97</v>
      </c>
      <c r="E677" s="4" t="s">
        <v>5367</v>
      </c>
      <c r="F677" s="4" t="s">
        <v>5367</v>
      </c>
      <c r="G677" s="4" t="s">
        <v>5367</v>
      </c>
      <c r="H677" s="4" t="s">
        <v>5367</v>
      </c>
    </row>
    <row r="678" spans="1:8" s="3" customFormat="1" x14ac:dyDescent="0.3">
      <c r="A678" s="6" t="s">
        <v>14621</v>
      </c>
      <c r="B678" s="26" t="s">
        <v>14622</v>
      </c>
      <c r="C678" s="5" t="s">
        <v>16</v>
      </c>
      <c r="D678" s="4">
        <v>0.16</v>
      </c>
      <c r="E678" s="4" t="s">
        <v>5367</v>
      </c>
      <c r="F678" s="4" t="s">
        <v>5367</v>
      </c>
      <c r="G678" s="4" t="s">
        <v>5367</v>
      </c>
      <c r="H678" s="4" t="s">
        <v>5367</v>
      </c>
    </row>
    <row r="679" spans="1:8" s="3" customFormat="1" x14ac:dyDescent="0.3">
      <c r="A679" s="6" t="s">
        <v>14623</v>
      </c>
      <c r="B679" s="26" t="s">
        <v>14624</v>
      </c>
      <c r="C679" s="5" t="s">
        <v>16</v>
      </c>
      <c r="D679" s="4">
        <v>4.28</v>
      </c>
      <c r="E679" s="4" t="s">
        <v>5367</v>
      </c>
      <c r="F679" s="4" t="s">
        <v>5367</v>
      </c>
      <c r="G679" s="4" t="s">
        <v>5367</v>
      </c>
      <c r="H679" s="4" t="s">
        <v>5367</v>
      </c>
    </row>
    <row r="680" spans="1:8" s="3" customFormat="1" x14ac:dyDescent="0.3">
      <c r="A680" s="6" t="s">
        <v>14625</v>
      </c>
      <c r="B680" s="26" t="s">
        <v>14626</v>
      </c>
      <c r="C680" s="5" t="s">
        <v>16</v>
      </c>
      <c r="D680" s="4">
        <v>3.99</v>
      </c>
      <c r="E680" s="4" t="s">
        <v>5367</v>
      </c>
      <c r="F680" s="4" t="s">
        <v>5367</v>
      </c>
      <c r="G680" s="4" t="s">
        <v>5367</v>
      </c>
      <c r="H680" s="4" t="s">
        <v>5367</v>
      </c>
    </row>
    <row r="681" spans="1:8" s="3" customFormat="1" x14ac:dyDescent="0.3">
      <c r="A681" s="6" t="s">
        <v>14627</v>
      </c>
      <c r="B681" s="26" t="s">
        <v>14628</v>
      </c>
      <c r="C681" s="5" t="s">
        <v>16</v>
      </c>
      <c r="D681" s="4">
        <v>5.57</v>
      </c>
      <c r="E681" s="4" t="s">
        <v>5367</v>
      </c>
      <c r="F681" s="4" t="s">
        <v>5367</v>
      </c>
      <c r="G681" s="4" t="s">
        <v>5367</v>
      </c>
      <c r="H681" s="4" t="s">
        <v>5367</v>
      </c>
    </row>
    <row r="682" spans="1:8" s="3" customFormat="1" x14ac:dyDescent="0.3">
      <c r="A682" s="6" t="s">
        <v>14629</v>
      </c>
      <c r="B682" s="26" t="s">
        <v>14630</v>
      </c>
      <c r="C682" s="5" t="s">
        <v>16</v>
      </c>
      <c r="D682" s="4">
        <v>6.51</v>
      </c>
      <c r="E682" s="4" t="s">
        <v>5367</v>
      </c>
      <c r="F682" s="4" t="s">
        <v>5367</v>
      </c>
      <c r="G682" s="4" t="s">
        <v>5367</v>
      </c>
      <c r="H682" s="4" t="s">
        <v>5367</v>
      </c>
    </row>
    <row r="683" spans="1:8" s="3" customFormat="1" x14ac:dyDescent="0.3">
      <c r="A683" s="6" t="s">
        <v>14631</v>
      </c>
      <c r="B683" s="26" t="s">
        <v>14632</v>
      </c>
      <c r="C683" s="5" t="s">
        <v>16</v>
      </c>
      <c r="D683" s="4">
        <v>7.4</v>
      </c>
      <c r="E683" s="4" t="s">
        <v>5367</v>
      </c>
      <c r="F683" s="4" t="s">
        <v>5367</v>
      </c>
      <c r="G683" s="4" t="s">
        <v>5367</v>
      </c>
      <c r="H683" s="4" t="s">
        <v>5367</v>
      </c>
    </row>
    <row r="684" spans="1:8" s="3" customFormat="1" x14ac:dyDescent="0.3">
      <c r="A684" s="6" t="s">
        <v>14633</v>
      </c>
      <c r="B684" s="26" t="s">
        <v>14634</v>
      </c>
      <c r="C684" s="5" t="s">
        <v>16</v>
      </c>
      <c r="D684" s="4">
        <v>9.4499999999999993</v>
      </c>
      <c r="E684" s="4" t="s">
        <v>5367</v>
      </c>
      <c r="F684" s="4" t="s">
        <v>5367</v>
      </c>
      <c r="G684" s="4" t="s">
        <v>5367</v>
      </c>
      <c r="H684" s="4" t="s">
        <v>5367</v>
      </c>
    </row>
    <row r="685" spans="1:8" s="3" customFormat="1" x14ac:dyDescent="0.3">
      <c r="A685" s="6" t="s">
        <v>14635</v>
      </c>
      <c r="B685" s="26" t="s">
        <v>14636</v>
      </c>
      <c r="C685" s="5" t="s">
        <v>16</v>
      </c>
      <c r="D685" s="4">
        <v>12.21</v>
      </c>
      <c r="E685" s="4" t="s">
        <v>5367</v>
      </c>
      <c r="F685" s="4" t="s">
        <v>5367</v>
      </c>
      <c r="G685" s="4" t="s">
        <v>5367</v>
      </c>
      <c r="H685" s="4" t="s">
        <v>5367</v>
      </c>
    </row>
    <row r="686" spans="1:8" s="3" customFormat="1" x14ac:dyDescent="0.3">
      <c r="A686" s="6" t="s">
        <v>14637</v>
      </c>
      <c r="B686" s="26" t="s">
        <v>14638</v>
      </c>
      <c r="C686" s="5" t="s">
        <v>16</v>
      </c>
      <c r="D686" s="4">
        <v>1.81</v>
      </c>
      <c r="E686" s="4" t="s">
        <v>5367</v>
      </c>
      <c r="F686" s="4" t="s">
        <v>5367</v>
      </c>
      <c r="G686" s="4" t="s">
        <v>5367</v>
      </c>
      <c r="H686" s="4" t="s">
        <v>5367</v>
      </c>
    </row>
    <row r="687" spans="1:8" s="3" customFormat="1" x14ac:dyDescent="0.3">
      <c r="A687" s="6" t="s">
        <v>14639</v>
      </c>
      <c r="B687" s="26" t="s">
        <v>14640</v>
      </c>
      <c r="C687" s="5" t="s">
        <v>16</v>
      </c>
      <c r="D687" s="4">
        <v>5.1100000000000003</v>
      </c>
      <c r="E687" s="4" t="s">
        <v>5367</v>
      </c>
      <c r="F687" s="4" t="s">
        <v>5367</v>
      </c>
      <c r="G687" s="4" t="s">
        <v>5367</v>
      </c>
      <c r="H687" s="4" t="s">
        <v>5367</v>
      </c>
    </row>
    <row r="688" spans="1:8" s="3" customFormat="1" x14ac:dyDescent="0.3">
      <c r="A688" s="6" t="s">
        <v>14641</v>
      </c>
      <c r="B688" s="26" t="s">
        <v>14642</v>
      </c>
      <c r="C688" s="5" t="s">
        <v>16</v>
      </c>
      <c r="D688" s="4">
        <v>5.1100000000000003</v>
      </c>
      <c r="E688" s="4" t="s">
        <v>5367</v>
      </c>
      <c r="F688" s="4" t="s">
        <v>5367</v>
      </c>
      <c r="G688" s="4" t="s">
        <v>5367</v>
      </c>
      <c r="H688" s="4" t="s">
        <v>5367</v>
      </c>
    </row>
    <row r="689" spans="1:8" s="3" customFormat="1" x14ac:dyDescent="0.3">
      <c r="A689" s="6" t="s">
        <v>14643</v>
      </c>
      <c r="B689" s="26" t="s">
        <v>14644</v>
      </c>
      <c r="C689" s="5" t="s">
        <v>16</v>
      </c>
      <c r="D689" s="4">
        <v>2.56</v>
      </c>
      <c r="E689" s="4" t="s">
        <v>5367</v>
      </c>
      <c r="F689" s="4" t="s">
        <v>5367</v>
      </c>
      <c r="G689" s="4" t="s">
        <v>5367</v>
      </c>
      <c r="H689" s="4" t="s">
        <v>5367</v>
      </c>
    </row>
    <row r="690" spans="1:8" s="3" customFormat="1" x14ac:dyDescent="0.3">
      <c r="A690" s="6" t="s">
        <v>14645</v>
      </c>
      <c r="B690" s="26" t="s">
        <v>14646</v>
      </c>
      <c r="C690" s="5" t="s">
        <v>16</v>
      </c>
      <c r="D690" s="4">
        <v>4.68</v>
      </c>
      <c r="E690" s="4" t="s">
        <v>5367</v>
      </c>
      <c r="F690" s="4" t="s">
        <v>5367</v>
      </c>
      <c r="G690" s="4" t="s">
        <v>5367</v>
      </c>
      <c r="H690" s="4" t="s">
        <v>5367</v>
      </c>
    </row>
    <row r="691" spans="1:8" s="3" customFormat="1" x14ac:dyDescent="0.3">
      <c r="A691" s="6" t="s">
        <v>14647</v>
      </c>
      <c r="B691" s="26" t="s">
        <v>14648</v>
      </c>
      <c r="C691" s="5" t="s">
        <v>16</v>
      </c>
      <c r="D691" s="4">
        <v>4.41</v>
      </c>
      <c r="E691" s="4" t="s">
        <v>5367</v>
      </c>
      <c r="F691" s="4" t="s">
        <v>5367</v>
      </c>
      <c r="G691" s="4" t="s">
        <v>5367</v>
      </c>
      <c r="H691" s="4" t="s">
        <v>5367</v>
      </c>
    </row>
    <row r="692" spans="1:8" s="3" customFormat="1" x14ac:dyDescent="0.3">
      <c r="A692" s="6" t="s">
        <v>14649</v>
      </c>
      <c r="B692" s="26" t="s">
        <v>14650</v>
      </c>
      <c r="C692" s="5" t="s">
        <v>16</v>
      </c>
      <c r="D692" s="4">
        <v>4.6900000000000004</v>
      </c>
      <c r="E692" s="4" t="s">
        <v>5367</v>
      </c>
      <c r="F692" s="4" t="s">
        <v>5367</v>
      </c>
      <c r="G692" s="4" t="s">
        <v>5367</v>
      </c>
      <c r="H692" s="4" t="s">
        <v>5367</v>
      </c>
    </row>
    <row r="693" spans="1:8" s="3" customFormat="1" x14ac:dyDescent="0.3">
      <c r="A693" s="6" t="s">
        <v>14651</v>
      </c>
      <c r="B693" s="26" t="s">
        <v>14652</v>
      </c>
      <c r="C693" s="5" t="s">
        <v>16</v>
      </c>
      <c r="D693" s="4">
        <v>4.88</v>
      </c>
      <c r="E693" s="4" t="s">
        <v>5367</v>
      </c>
      <c r="F693" s="4" t="s">
        <v>5367</v>
      </c>
      <c r="G693" s="4" t="s">
        <v>5367</v>
      </c>
      <c r="H693" s="4" t="s">
        <v>5367</v>
      </c>
    </row>
    <row r="694" spans="1:8" s="3" customFormat="1" x14ac:dyDescent="0.3">
      <c r="A694" s="6" t="s">
        <v>14653</v>
      </c>
      <c r="B694" s="26" t="s">
        <v>14654</v>
      </c>
      <c r="C694" s="5" t="s">
        <v>16</v>
      </c>
      <c r="D694" s="4">
        <v>4.68</v>
      </c>
      <c r="E694" s="4" t="s">
        <v>5367</v>
      </c>
      <c r="F694" s="4" t="s">
        <v>5367</v>
      </c>
      <c r="G694" s="4" t="s">
        <v>5367</v>
      </c>
      <c r="H694" s="4" t="s">
        <v>5367</v>
      </c>
    </row>
    <row r="695" spans="1:8" s="3" customFormat="1" x14ac:dyDescent="0.3">
      <c r="A695" s="6" t="s">
        <v>14655</v>
      </c>
      <c r="B695" s="26" t="s">
        <v>14656</v>
      </c>
      <c r="C695" s="5" t="s">
        <v>16</v>
      </c>
      <c r="D695" s="4">
        <v>4.41</v>
      </c>
      <c r="E695" s="4" t="s">
        <v>5367</v>
      </c>
      <c r="F695" s="4" t="s">
        <v>5367</v>
      </c>
      <c r="G695" s="4" t="s">
        <v>5367</v>
      </c>
      <c r="H695" s="4" t="s">
        <v>5367</v>
      </c>
    </row>
    <row r="696" spans="1:8" s="3" customFormat="1" x14ac:dyDescent="0.3">
      <c r="A696" s="6" t="s">
        <v>14657</v>
      </c>
      <c r="B696" s="26" t="s">
        <v>14658</v>
      </c>
      <c r="C696" s="5" t="s">
        <v>16</v>
      </c>
      <c r="D696" s="4">
        <v>4.6900000000000004</v>
      </c>
      <c r="E696" s="4" t="s">
        <v>5367</v>
      </c>
      <c r="F696" s="4" t="s">
        <v>5367</v>
      </c>
      <c r="G696" s="4" t="s">
        <v>5367</v>
      </c>
      <c r="H696" s="4" t="s">
        <v>5367</v>
      </c>
    </row>
    <row r="697" spans="1:8" s="3" customFormat="1" x14ac:dyDescent="0.3">
      <c r="A697" s="6" t="s">
        <v>14659</v>
      </c>
      <c r="B697" s="26" t="s">
        <v>14660</v>
      </c>
      <c r="C697" s="5" t="s">
        <v>16</v>
      </c>
      <c r="D697" s="4">
        <v>4.88</v>
      </c>
      <c r="E697" s="4" t="s">
        <v>5367</v>
      </c>
      <c r="F697" s="4" t="s">
        <v>5367</v>
      </c>
      <c r="G697" s="4" t="s">
        <v>5367</v>
      </c>
      <c r="H697" s="4" t="s">
        <v>5367</v>
      </c>
    </row>
    <row r="698" spans="1:8" s="3" customFormat="1" x14ac:dyDescent="0.3">
      <c r="A698" s="6" t="s">
        <v>14661</v>
      </c>
      <c r="B698" s="26" t="s">
        <v>14662</v>
      </c>
      <c r="C698" s="5" t="s">
        <v>16</v>
      </c>
      <c r="D698" s="4">
        <v>680.27</v>
      </c>
      <c r="E698" s="4" t="s">
        <v>5367</v>
      </c>
      <c r="F698" s="4" t="s">
        <v>5367</v>
      </c>
      <c r="G698" s="4" t="s">
        <v>5367</v>
      </c>
      <c r="H698" s="4" t="s">
        <v>5367</v>
      </c>
    </row>
    <row r="699" spans="1:8" s="3" customFormat="1" x14ac:dyDescent="0.3">
      <c r="A699" s="6" t="s">
        <v>14663</v>
      </c>
      <c r="B699" s="26" t="s">
        <v>14664</v>
      </c>
      <c r="C699" s="5" t="s">
        <v>16</v>
      </c>
      <c r="D699" s="4">
        <v>20.75</v>
      </c>
      <c r="E699" s="4" t="s">
        <v>5367</v>
      </c>
      <c r="F699" s="4" t="s">
        <v>5367</v>
      </c>
      <c r="G699" s="4" t="s">
        <v>5367</v>
      </c>
      <c r="H699" s="4" t="s">
        <v>5367</v>
      </c>
    </row>
    <row r="700" spans="1:8" s="3" customFormat="1" x14ac:dyDescent="0.3">
      <c r="A700" s="6" t="s">
        <v>14665</v>
      </c>
      <c r="B700" s="26" t="s">
        <v>14666</v>
      </c>
      <c r="C700" s="5" t="s">
        <v>16</v>
      </c>
      <c r="D700" s="4" t="s">
        <v>5367</v>
      </c>
      <c r="E700" s="4" t="s">
        <v>5367</v>
      </c>
      <c r="F700" s="4" t="s">
        <v>5367</v>
      </c>
      <c r="G700" s="4" t="s">
        <v>5367</v>
      </c>
      <c r="H700" s="4">
        <v>41.68</v>
      </c>
    </row>
    <row r="701" spans="1:8" s="3" customFormat="1" x14ac:dyDescent="0.3">
      <c r="A701" s="6" t="s">
        <v>14667</v>
      </c>
      <c r="B701" s="26" t="s">
        <v>14668</v>
      </c>
      <c r="C701" s="5" t="s">
        <v>16</v>
      </c>
      <c r="D701" s="9">
        <v>11</v>
      </c>
      <c r="E701" s="4" t="s">
        <v>5367</v>
      </c>
      <c r="F701" s="4" t="s">
        <v>5367</v>
      </c>
      <c r="G701" s="4" t="s">
        <v>5367</v>
      </c>
      <c r="H701" s="4" t="s">
        <v>5367</v>
      </c>
    </row>
    <row r="702" spans="1:8" s="3" customFormat="1" x14ac:dyDescent="0.3">
      <c r="A702" s="6" t="s">
        <v>14669</v>
      </c>
      <c r="B702" s="26" t="s">
        <v>14670</v>
      </c>
      <c r="C702" s="5" t="s">
        <v>16</v>
      </c>
      <c r="D702" s="9">
        <v>4</v>
      </c>
      <c r="E702" s="4" t="s">
        <v>5367</v>
      </c>
      <c r="F702" s="4" t="s">
        <v>5367</v>
      </c>
      <c r="G702" s="4" t="s">
        <v>5367</v>
      </c>
      <c r="H702" s="4" t="s">
        <v>5367</v>
      </c>
    </row>
    <row r="703" spans="1:8" s="3" customFormat="1" x14ac:dyDescent="0.3">
      <c r="A703" s="6" t="s">
        <v>14671</v>
      </c>
      <c r="B703" s="26" t="s">
        <v>14672</v>
      </c>
      <c r="C703" s="5" t="s">
        <v>16</v>
      </c>
      <c r="D703" s="4" t="s">
        <v>5367</v>
      </c>
      <c r="E703" s="4" t="s">
        <v>5367</v>
      </c>
      <c r="F703" s="4" t="s">
        <v>5367</v>
      </c>
      <c r="G703" s="9">
        <v>14</v>
      </c>
      <c r="H703" s="4">
        <v>14</v>
      </c>
    </row>
    <row r="704" spans="1:8" s="3" customFormat="1" x14ac:dyDescent="0.3">
      <c r="A704" s="6" t="s">
        <v>14673</v>
      </c>
      <c r="B704" s="26" t="s">
        <v>14672</v>
      </c>
      <c r="C704" s="5" t="s">
        <v>16</v>
      </c>
      <c r="D704" s="4" t="s">
        <v>5367</v>
      </c>
      <c r="E704" s="4" t="s">
        <v>5367</v>
      </c>
      <c r="F704" s="4" t="s">
        <v>5367</v>
      </c>
      <c r="G704" s="9">
        <v>14.93</v>
      </c>
      <c r="H704" s="182"/>
    </row>
    <row r="705" spans="1:8" s="3" customFormat="1" x14ac:dyDescent="0.3">
      <c r="A705" s="6" t="s">
        <v>14674</v>
      </c>
      <c r="B705" s="26" t="s">
        <v>14675</v>
      </c>
      <c r="C705" s="5" t="s">
        <v>16</v>
      </c>
      <c r="D705" s="9">
        <v>5.5</v>
      </c>
      <c r="E705" s="4" t="s">
        <v>5367</v>
      </c>
      <c r="F705" s="4" t="s">
        <v>5367</v>
      </c>
      <c r="G705" s="4" t="s">
        <v>5367</v>
      </c>
      <c r="H705" s="4" t="s">
        <v>5367</v>
      </c>
    </row>
    <row r="706" spans="1:8" s="3" customFormat="1" x14ac:dyDescent="0.3">
      <c r="A706" s="6" t="s">
        <v>14676</v>
      </c>
      <c r="B706" s="26" t="s">
        <v>14677</v>
      </c>
      <c r="C706" s="5" t="s">
        <v>16</v>
      </c>
      <c r="D706" s="9">
        <v>73.75</v>
      </c>
      <c r="E706" s="4" t="s">
        <v>5367</v>
      </c>
      <c r="F706" s="4" t="s">
        <v>5367</v>
      </c>
      <c r="G706" s="4" t="s">
        <v>5367</v>
      </c>
      <c r="H706" s="4" t="s">
        <v>5367</v>
      </c>
    </row>
    <row r="707" spans="1:8" s="3" customFormat="1" x14ac:dyDescent="0.3">
      <c r="A707" s="6" t="s">
        <v>14678</v>
      </c>
      <c r="B707" s="26" t="s">
        <v>14679</v>
      </c>
      <c r="C707" s="5" t="s">
        <v>16</v>
      </c>
      <c r="D707" s="9">
        <v>18.079999999999998</v>
      </c>
      <c r="E707" s="4" t="s">
        <v>5367</v>
      </c>
      <c r="F707" s="4" t="s">
        <v>5367</v>
      </c>
      <c r="G707" s="4" t="s">
        <v>5367</v>
      </c>
      <c r="H707" s="4" t="s">
        <v>5367</v>
      </c>
    </row>
    <row r="708" spans="1:8" s="3" customFormat="1" x14ac:dyDescent="0.3">
      <c r="A708" s="6" t="s">
        <v>14680</v>
      </c>
      <c r="B708" s="26" t="s">
        <v>14681</v>
      </c>
      <c r="C708" s="5" t="s">
        <v>16</v>
      </c>
      <c r="D708" s="9">
        <v>6.53</v>
      </c>
      <c r="E708" s="4" t="s">
        <v>5367</v>
      </c>
      <c r="F708" s="4" t="s">
        <v>5367</v>
      </c>
      <c r="G708" s="4" t="s">
        <v>5367</v>
      </c>
      <c r="H708" s="4" t="s">
        <v>5367</v>
      </c>
    </row>
    <row r="709" spans="1:8" s="3" customFormat="1" x14ac:dyDescent="0.3">
      <c r="A709" s="6" t="s">
        <v>14682</v>
      </c>
      <c r="B709" s="26" t="s">
        <v>14683</v>
      </c>
      <c r="C709" s="5" t="s">
        <v>16</v>
      </c>
      <c r="D709" s="9">
        <v>68.08</v>
      </c>
      <c r="E709" s="4" t="s">
        <v>5367</v>
      </c>
      <c r="F709" s="4" t="s">
        <v>5367</v>
      </c>
      <c r="G709" s="4" t="s">
        <v>5367</v>
      </c>
      <c r="H709" s="4" t="s">
        <v>5367</v>
      </c>
    </row>
    <row r="710" spans="1:8" s="3" customFormat="1" x14ac:dyDescent="0.3">
      <c r="A710" s="6" t="s">
        <v>14684</v>
      </c>
      <c r="B710" s="26" t="s">
        <v>14685</v>
      </c>
      <c r="C710" s="5" t="s">
        <v>16</v>
      </c>
      <c r="D710" s="9">
        <v>66.760000000000005</v>
      </c>
      <c r="E710" s="4" t="s">
        <v>5367</v>
      </c>
      <c r="F710" s="4" t="s">
        <v>5367</v>
      </c>
      <c r="G710" s="4" t="s">
        <v>5367</v>
      </c>
      <c r="H710" s="4" t="s">
        <v>5367</v>
      </c>
    </row>
    <row r="711" spans="1:8" s="3" customFormat="1" x14ac:dyDescent="0.3">
      <c r="A711" s="6" t="s">
        <v>14686</v>
      </c>
      <c r="B711" s="26" t="s">
        <v>14687</v>
      </c>
      <c r="C711" s="5" t="s">
        <v>16</v>
      </c>
      <c r="D711" s="4" t="s">
        <v>5367</v>
      </c>
      <c r="E711" s="4" t="s">
        <v>5367</v>
      </c>
      <c r="F711" s="4" t="s">
        <v>5367</v>
      </c>
      <c r="G711" s="9">
        <v>13</v>
      </c>
      <c r="H711" s="4">
        <v>13</v>
      </c>
    </row>
    <row r="712" spans="1:8" s="3" customFormat="1" x14ac:dyDescent="0.3">
      <c r="A712" s="6" t="s">
        <v>14688</v>
      </c>
      <c r="B712" s="26" t="s">
        <v>14689</v>
      </c>
      <c r="C712" s="5" t="s">
        <v>16</v>
      </c>
      <c r="D712" s="4" t="s">
        <v>5367</v>
      </c>
      <c r="E712" s="4" t="s">
        <v>5367</v>
      </c>
      <c r="F712" s="4" t="s">
        <v>5367</v>
      </c>
      <c r="G712" s="9">
        <v>15</v>
      </c>
      <c r="H712" s="4" t="s">
        <v>5367</v>
      </c>
    </row>
    <row r="713" spans="1:8" s="3" customFormat="1" x14ac:dyDescent="0.3">
      <c r="A713" s="6" t="s">
        <v>14690</v>
      </c>
      <c r="B713" s="26" t="s">
        <v>14691</v>
      </c>
      <c r="C713" s="5" t="s">
        <v>16</v>
      </c>
      <c r="D713" s="4" t="s">
        <v>5367</v>
      </c>
      <c r="E713" s="4" t="s">
        <v>5367</v>
      </c>
      <c r="F713" s="4" t="s">
        <v>5367</v>
      </c>
      <c r="G713" s="9">
        <v>15.38</v>
      </c>
      <c r="H713" s="9">
        <v>15.38</v>
      </c>
    </row>
    <row r="714" spans="1:8" s="3" customFormat="1" x14ac:dyDescent="0.3">
      <c r="A714" s="6" t="s">
        <v>14692</v>
      </c>
      <c r="B714" s="26" t="s">
        <v>14693</v>
      </c>
      <c r="C714" s="5" t="s">
        <v>16</v>
      </c>
      <c r="D714" s="4" t="s">
        <v>5367</v>
      </c>
      <c r="E714" s="4">
        <v>11.01</v>
      </c>
      <c r="F714" s="4" t="s">
        <v>5367</v>
      </c>
      <c r="G714" s="4">
        <v>11.05</v>
      </c>
      <c r="H714" s="4">
        <v>11.05</v>
      </c>
    </row>
    <row r="715" spans="1:8" s="3" customFormat="1" x14ac:dyDescent="0.3">
      <c r="A715" s="6" t="s">
        <v>14694</v>
      </c>
      <c r="B715" s="26" t="s">
        <v>14695</v>
      </c>
      <c r="C715" s="5" t="s">
        <v>16</v>
      </c>
      <c r="D715" s="4" t="s">
        <v>5367</v>
      </c>
      <c r="E715" s="4" t="s">
        <v>5367</v>
      </c>
      <c r="F715" s="4" t="s">
        <v>5367</v>
      </c>
      <c r="G715" s="9">
        <v>14.86</v>
      </c>
      <c r="H715" s="9">
        <v>14.86</v>
      </c>
    </row>
    <row r="716" spans="1:8" s="3" customFormat="1" x14ac:dyDescent="0.3">
      <c r="A716" s="6" t="s">
        <v>14696</v>
      </c>
      <c r="B716" s="26" t="s">
        <v>14697</v>
      </c>
      <c r="C716" s="5" t="s">
        <v>16</v>
      </c>
      <c r="D716" s="4" t="s">
        <v>5367</v>
      </c>
      <c r="E716" s="4" t="s">
        <v>5367</v>
      </c>
      <c r="F716" s="9">
        <v>7.16</v>
      </c>
      <c r="G716" s="4" t="s">
        <v>5367</v>
      </c>
      <c r="H716" s="4" t="s">
        <v>5367</v>
      </c>
    </row>
    <row r="717" spans="1:8" s="3" customFormat="1" x14ac:dyDescent="0.3">
      <c r="A717" s="6" t="s">
        <v>14698</v>
      </c>
      <c r="B717" s="26" t="s">
        <v>14699</v>
      </c>
      <c r="C717" s="5" t="s">
        <v>16</v>
      </c>
      <c r="D717" s="4" t="s">
        <v>5367</v>
      </c>
      <c r="E717" s="4">
        <v>1.92</v>
      </c>
      <c r="F717" s="4" t="s">
        <v>5367</v>
      </c>
      <c r="G717" s="4" t="s">
        <v>5367</v>
      </c>
      <c r="H717" s="4" t="s">
        <v>5367</v>
      </c>
    </row>
    <row r="718" spans="1:8" s="3" customFormat="1" x14ac:dyDescent="0.3">
      <c r="A718" s="6" t="s">
        <v>14700</v>
      </c>
      <c r="B718" s="26" t="s">
        <v>14701</v>
      </c>
      <c r="C718" s="5" t="s">
        <v>16</v>
      </c>
      <c r="D718" s="4" t="s">
        <v>5367</v>
      </c>
      <c r="E718" s="4" t="s">
        <v>5367</v>
      </c>
      <c r="F718" s="9">
        <v>107.9</v>
      </c>
      <c r="G718" s="4" t="s">
        <v>5367</v>
      </c>
      <c r="H718" s="9">
        <v>145.21</v>
      </c>
    </row>
    <row r="719" spans="1:8" s="3" customFormat="1" x14ac:dyDescent="0.3">
      <c r="A719" s="6" t="s">
        <v>14702</v>
      </c>
      <c r="B719" s="26" t="s">
        <v>14703</v>
      </c>
      <c r="C719" s="5" t="s">
        <v>16</v>
      </c>
      <c r="D719" s="9">
        <v>67.31</v>
      </c>
      <c r="E719" s="4" t="s">
        <v>5367</v>
      </c>
      <c r="F719" s="4" t="s">
        <v>5367</v>
      </c>
      <c r="G719" s="4" t="s">
        <v>5367</v>
      </c>
      <c r="H719" s="4" t="s">
        <v>5367</v>
      </c>
    </row>
    <row r="720" spans="1:8" s="3" customFormat="1" x14ac:dyDescent="0.3">
      <c r="A720" s="6" t="s">
        <v>14704</v>
      </c>
      <c r="B720" s="26" t="s">
        <v>14705</v>
      </c>
      <c r="C720" s="5" t="s">
        <v>16</v>
      </c>
      <c r="D720" s="9">
        <v>97.37</v>
      </c>
      <c r="E720" s="4" t="s">
        <v>5367</v>
      </c>
      <c r="F720" s="4" t="s">
        <v>5367</v>
      </c>
      <c r="G720" s="4" t="s">
        <v>5367</v>
      </c>
      <c r="H720" s="4" t="s">
        <v>5367</v>
      </c>
    </row>
    <row r="721" spans="1:8" s="3" customFormat="1" x14ac:dyDescent="0.3">
      <c r="A721" s="6" t="s">
        <v>14706</v>
      </c>
      <c r="B721" s="26" t="s">
        <v>14707</v>
      </c>
      <c r="C721" s="5" t="s">
        <v>16</v>
      </c>
      <c r="D721" s="4" t="s">
        <v>5367</v>
      </c>
      <c r="E721" s="4" t="s">
        <v>5367</v>
      </c>
      <c r="F721" s="9">
        <v>15.42</v>
      </c>
      <c r="G721" s="4" t="s">
        <v>5367</v>
      </c>
      <c r="H721" s="4" t="s">
        <v>5367</v>
      </c>
    </row>
    <row r="722" spans="1:8" s="3" customFormat="1" x14ac:dyDescent="0.3">
      <c r="A722" s="6" t="s">
        <v>14708</v>
      </c>
      <c r="B722" s="26" t="s">
        <v>14709</v>
      </c>
      <c r="C722" s="5" t="s">
        <v>16</v>
      </c>
      <c r="D722" s="9">
        <v>108.41</v>
      </c>
      <c r="E722" s="4" t="s">
        <v>5367</v>
      </c>
      <c r="F722" s="4" t="s">
        <v>5367</v>
      </c>
      <c r="G722" s="4" t="s">
        <v>5367</v>
      </c>
      <c r="H722" s="4" t="s">
        <v>5367</v>
      </c>
    </row>
    <row r="723" spans="1:8" s="3" customFormat="1" x14ac:dyDescent="0.3">
      <c r="A723" s="6" t="s">
        <v>14710</v>
      </c>
      <c r="B723" s="26" t="s">
        <v>14711</v>
      </c>
      <c r="C723" s="5" t="s">
        <v>16</v>
      </c>
      <c r="D723" s="9">
        <v>6.98</v>
      </c>
      <c r="E723" s="4" t="s">
        <v>5367</v>
      </c>
      <c r="F723" s="4" t="s">
        <v>5367</v>
      </c>
      <c r="G723" s="4" t="s">
        <v>5367</v>
      </c>
      <c r="H723" s="4" t="s">
        <v>5367</v>
      </c>
    </row>
    <row r="724" spans="1:8" s="3" customFormat="1" x14ac:dyDescent="0.3">
      <c r="A724" s="6" t="s">
        <v>14712</v>
      </c>
      <c r="B724" s="26" t="s">
        <v>14713</v>
      </c>
      <c r="C724" s="5" t="s">
        <v>16</v>
      </c>
      <c r="D724" s="9">
        <v>5.09</v>
      </c>
      <c r="E724" s="4" t="s">
        <v>5367</v>
      </c>
      <c r="F724" s="4" t="s">
        <v>5367</v>
      </c>
      <c r="G724" s="4" t="s">
        <v>5367</v>
      </c>
      <c r="H724" s="4" t="s">
        <v>5367</v>
      </c>
    </row>
    <row r="725" spans="1:8" s="3" customFormat="1" x14ac:dyDescent="0.3">
      <c r="A725" s="6" t="s">
        <v>14714</v>
      </c>
      <c r="B725" s="26" t="s">
        <v>14715</v>
      </c>
      <c r="C725" s="5" t="s">
        <v>16</v>
      </c>
      <c r="D725" s="4" t="s">
        <v>5367</v>
      </c>
      <c r="E725" s="4" t="s">
        <v>5367</v>
      </c>
      <c r="F725" s="4" t="s">
        <v>5367</v>
      </c>
      <c r="G725" s="4" t="s">
        <v>5367</v>
      </c>
      <c r="H725" s="9">
        <v>28.22</v>
      </c>
    </row>
    <row r="726" spans="1:8" s="3" customFormat="1" x14ac:dyDescent="0.3">
      <c r="A726" s="6" t="s">
        <v>14716</v>
      </c>
      <c r="B726" s="26" t="s">
        <v>14717</v>
      </c>
      <c r="C726" s="5" t="s">
        <v>16</v>
      </c>
      <c r="D726" s="4" t="s">
        <v>5367</v>
      </c>
      <c r="E726" s="4" t="s">
        <v>5367</v>
      </c>
      <c r="F726" s="9">
        <v>12.23</v>
      </c>
      <c r="G726" s="4" t="s">
        <v>5367</v>
      </c>
      <c r="H726" s="9">
        <v>13.23</v>
      </c>
    </row>
    <row r="727" spans="1:8" s="3" customFormat="1" x14ac:dyDescent="0.3">
      <c r="A727" s="6" t="s">
        <v>14718</v>
      </c>
      <c r="B727" s="26" t="s">
        <v>14719</v>
      </c>
      <c r="C727" s="5" t="s">
        <v>16</v>
      </c>
      <c r="D727" s="4" t="s">
        <v>5367</v>
      </c>
      <c r="E727" s="4" t="s">
        <v>5367</v>
      </c>
      <c r="F727" s="4" t="s">
        <v>5367</v>
      </c>
      <c r="G727" s="4" t="s">
        <v>5367</v>
      </c>
      <c r="H727" s="9">
        <v>28.22</v>
      </c>
    </row>
    <row r="728" spans="1:8" s="3" customFormat="1" x14ac:dyDescent="0.3">
      <c r="A728" s="6" t="s">
        <v>14720</v>
      </c>
      <c r="B728" s="26" t="s">
        <v>14721</v>
      </c>
      <c r="C728" s="5" t="s">
        <v>16</v>
      </c>
      <c r="D728" s="4" t="s">
        <v>5367</v>
      </c>
      <c r="E728" s="4" t="s">
        <v>5367</v>
      </c>
      <c r="F728" s="9">
        <v>3.43</v>
      </c>
      <c r="G728" s="4" t="s">
        <v>5367</v>
      </c>
      <c r="H728" s="4" t="s">
        <v>5367</v>
      </c>
    </row>
    <row r="729" spans="1:8" s="3" customFormat="1" x14ac:dyDescent="0.3">
      <c r="A729" s="6" t="s">
        <v>14722</v>
      </c>
      <c r="B729" s="26" t="s">
        <v>14723</v>
      </c>
      <c r="C729" s="5" t="s">
        <v>16</v>
      </c>
      <c r="D729" s="4" t="s">
        <v>5367</v>
      </c>
      <c r="E729" s="4" t="s">
        <v>5367</v>
      </c>
      <c r="F729" s="4" t="s">
        <v>5367</v>
      </c>
      <c r="G729" s="4">
        <v>20.52</v>
      </c>
      <c r="H729" s="4">
        <v>20.52</v>
      </c>
    </row>
    <row r="730" spans="1:8" s="3" customFormat="1" x14ac:dyDescent="0.3">
      <c r="A730" s="6" t="s">
        <v>14724</v>
      </c>
      <c r="B730" s="26" t="s">
        <v>14725</v>
      </c>
      <c r="C730" s="5" t="s">
        <v>16</v>
      </c>
      <c r="D730" s="4" t="s">
        <v>5367</v>
      </c>
      <c r="E730" s="4" t="s">
        <v>5367</v>
      </c>
      <c r="F730" s="4" t="s">
        <v>5367</v>
      </c>
      <c r="G730" s="9">
        <v>56.29</v>
      </c>
      <c r="H730" s="9">
        <v>56.29</v>
      </c>
    </row>
    <row r="731" spans="1:8" s="3" customFormat="1" x14ac:dyDescent="0.3">
      <c r="A731" s="6" t="s">
        <v>14726</v>
      </c>
      <c r="B731" s="26" t="s">
        <v>14727</v>
      </c>
      <c r="C731" s="5" t="s">
        <v>16</v>
      </c>
      <c r="D731" s="4" t="s">
        <v>5367</v>
      </c>
      <c r="E731" s="4" t="s">
        <v>5367</v>
      </c>
      <c r="F731" s="4" t="s">
        <v>5367</v>
      </c>
      <c r="G731" s="9">
        <v>21.96</v>
      </c>
      <c r="H731" s="4">
        <v>21.96</v>
      </c>
    </row>
    <row r="732" spans="1:8" s="3" customFormat="1" x14ac:dyDescent="0.3">
      <c r="A732" s="6" t="s">
        <v>14728</v>
      </c>
      <c r="B732" s="26" t="s">
        <v>14729</v>
      </c>
      <c r="C732" s="5" t="s">
        <v>16</v>
      </c>
      <c r="D732" s="4" t="s">
        <v>5367</v>
      </c>
      <c r="E732" s="4" t="s">
        <v>5367</v>
      </c>
      <c r="F732" s="4" t="s">
        <v>5367</v>
      </c>
      <c r="G732" s="4" t="s">
        <v>5367</v>
      </c>
      <c r="H732" s="9">
        <v>32.950000000000003</v>
      </c>
    </row>
    <row r="733" spans="1:8" s="3" customFormat="1" x14ac:dyDescent="0.3">
      <c r="A733" s="6" t="s">
        <v>14730</v>
      </c>
      <c r="B733" s="26" t="s">
        <v>14731</v>
      </c>
      <c r="C733" s="5" t="s">
        <v>16</v>
      </c>
      <c r="D733" s="4" t="s">
        <v>5367</v>
      </c>
      <c r="E733" s="4" t="s">
        <v>5367</v>
      </c>
      <c r="F733" s="4" t="s">
        <v>5367</v>
      </c>
      <c r="G733" s="4" t="s">
        <v>5367</v>
      </c>
      <c r="H733" s="9">
        <v>32.950000000000003</v>
      </c>
    </row>
    <row r="734" spans="1:8" s="3" customFormat="1" x14ac:dyDescent="0.3">
      <c r="A734" s="6" t="s">
        <v>14732</v>
      </c>
      <c r="B734" s="26" t="s">
        <v>14733</v>
      </c>
      <c r="C734" s="5" t="s">
        <v>16</v>
      </c>
      <c r="D734" s="4" t="s">
        <v>5367</v>
      </c>
      <c r="E734" s="4" t="s">
        <v>5367</v>
      </c>
      <c r="F734" s="4" t="s">
        <v>5367</v>
      </c>
      <c r="G734" s="4" t="s">
        <v>5367</v>
      </c>
      <c r="H734" s="9">
        <v>32.950000000000003</v>
      </c>
    </row>
    <row r="735" spans="1:8" s="3" customFormat="1" x14ac:dyDescent="0.3">
      <c r="A735" s="6" t="s">
        <v>14734</v>
      </c>
      <c r="B735" s="26" t="s">
        <v>14735</v>
      </c>
      <c r="C735" s="5" t="s">
        <v>16</v>
      </c>
      <c r="D735" s="4" t="s">
        <v>5367</v>
      </c>
      <c r="E735" s="4" t="s">
        <v>5367</v>
      </c>
      <c r="F735" s="4" t="s">
        <v>5367</v>
      </c>
      <c r="G735" s="4" t="s">
        <v>5367</v>
      </c>
      <c r="H735" s="9">
        <v>32.950000000000003</v>
      </c>
    </row>
    <row r="736" spans="1:8" s="3" customFormat="1" x14ac:dyDescent="0.3">
      <c r="A736" s="6" t="s">
        <v>14736</v>
      </c>
      <c r="B736" s="26" t="s">
        <v>14737</v>
      </c>
      <c r="C736" s="5" t="s">
        <v>16</v>
      </c>
      <c r="D736" s="4" t="s">
        <v>5367</v>
      </c>
      <c r="E736" s="9">
        <v>13.05</v>
      </c>
      <c r="F736" s="4" t="s">
        <v>5367</v>
      </c>
      <c r="G736" s="4" t="s">
        <v>5367</v>
      </c>
      <c r="H736" s="4" t="s">
        <v>5367</v>
      </c>
    </row>
    <row r="737" spans="1:8" s="3" customFormat="1" x14ac:dyDescent="0.3">
      <c r="A737" s="6" t="s">
        <v>14738</v>
      </c>
      <c r="B737" s="26" t="s">
        <v>14739</v>
      </c>
      <c r="C737" s="5" t="s">
        <v>16</v>
      </c>
      <c r="D737" s="4" t="s">
        <v>5367</v>
      </c>
      <c r="E737" s="4" t="s">
        <v>5367</v>
      </c>
      <c r="F737" s="4" t="s">
        <v>5367</v>
      </c>
      <c r="G737" s="9">
        <v>20.56</v>
      </c>
      <c r="H737" s="9">
        <v>20.56</v>
      </c>
    </row>
    <row r="738" spans="1:8" s="3" customFormat="1" ht="20.399999999999999" x14ac:dyDescent="0.3">
      <c r="A738" s="6" t="s">
        <v>14740</v>
      </c>
      <c r="B738" s="26" t="s">
        <v>14741</v>
      </c>
      <c r="C738" s="5" t="s">
        <v>16</v>
      </c>
      <c r="D738" s="4" t="s">
        <v>5367</v>
      </c>
      <c r="E738" s="4" t="s">
        <v>5367</v>
      </c>
      <c r="F738" s="4" t="s">
        <v>5367</v>
      </c>
      <c r="G738" s="4" t="s">
        <v>5367</v>
      </c>
      <c r="H738" s="4" t="s">
        <v>5367</v>
      </c>
    </row>
    <row r="739" spans="1:8" s="3" customFormat="1" x14ac:dyDescent="0.3">
      <c r="A739" s="6" t="s">
        <v>14742</v>
      </c>
      <c r="B739" s="26" t="s">
        <v>14743</v>
      </c>
      <c r="C739" s="5" t="s">
        <v>16</v>
      </c>
      <c r="D739" s="4" t="s">
        <v>5367</v>
      </c>
      <c r="E739" s="4" t="s">
        <v>5367</v>
      </c>
      <c r="F739" s="4" t="s">
        <v>5367</v>
      </c>
      <c r="G739" s="4">
        <v>0.11</v>
      </c>
      <c r="H739" s="4">
        <v>0.12</v>
      </c>
    </row>
    <row r="740" spans="1:8" s="3" customFormat="1" x14ac:dyDescent="0.3">
      <c r="A740" s="6" t="s">
        <v>14744</v>
      </c>
      <c r="B740" s="26" t="s">
        <v>14745</v>
      </c>
      <c r="C740" s="5" t="s">
        <v>16</v>
      </c>
      <c r="D740" s="4" t="s">
        <v>5367</v>
      </c>
      <c r="E740" s="4" t="s">
        <v>5367</v>
      </c>
      <c r="F740" s="4" t="s">
        <v>5367</v>
      </c>
      <c r="G740" s="4" t="s">
        <v>5367</v>
      </c>
      <c r="H740" s="4" t="s">
        <v>5367</v>
      </c>
    </row>
    <row r="741" spans="1:8" s="3" customFormat="1" x14ac:dyDescent="0.3">
      <c r="A741" s="6" t="s">
        <v>14746</v>
      </c>
      <c r="B741" s="26" t="s">
        <v>14747</v>
      </c>
      <c r="C741" s="5" t="s">
        <v>16</v>
      </c>
      <c r="D741" s="4" t="s">
        <v>5367</v>
      </c>
      <c r="E741" s="4" t="s">
        <v>5367</v>
      </c>
      <c r="F741" s="4" t="s">
        <v>5367</v>
      </c>
      <c r="G741" s="4" t="s">
        <v>5367</v>
      </c>
      <c r="H741" s="4">
        <v>0.1</v>
      </c>
    </row>
    <row r="742" spans="1:8" s="3" customFormat="1" x14ac:dyDescent="0.3">
      <c r="A742" s="6" t="s">
        <v>14748</v>
      </c>
      <c r="B742" s="26" t="s">
        <v>14749</v>
      </c>
      <c r="C742" s="5" t="s">
        <v>16</v>
      </c>
      <c r="D742" s="4" t="s">
        <v>5367</v>
      </c>
      <c r="E742" s="4" t="s">
        <v>5367</v>
      </c>
      <c r="F742" s="4" t="s">
        <v>5367</v>
      </c>
      <c r="G742" s="4" t="s">
        <v>5367</v>
      </c>
      <c r="H742" s="4" t="s">
        <v>5367</v>
      </c>
    </row>
    <row r="743" spans="1:8" s="3" customFormat="1" x14ac:dyDescent="0.3">
      <c r="A743" s="6" t="s">
        <v>14750</v>
      </c>
      <c r="B743" s="26" t="s">
        <v>14751</v>
      </c>
      <c r="C743" s="5" t="s">
        <v>16</v>
      </c>
      <c r="D743" s="4" t="s">
        <v>5367</v>
      </c>
      <c r="E743" s="4" t="s">
        <v>5367</v>
      </c>
      <c r="F743" s="4" t="s">
        <v>5367</v>
      </c>
      <c r="G743" s="4">
        <v>0.13</v>
      </c>
      <c r="H743" s="4">
        <v>0.17</v>
      </c>
    </row>
    <row r="744" spans="1:8" s="3" customFormat="1" x14ac:dyDescent="0.3">
      <c r="A744" s="6" t="s">
        <v>14752</v>
      </c>
      <c r="B744" s="26" t="s">
        <v>14753</v>
      </c>
      <c r="C744" s="5" t="s">
        <v>16</v>
      </c>
      <c r="D744" s="4" t="s">
        <v>5367</v>
      </c>
      <c r="E744" s="4" t="s">
        <v>5367</v>
      </c>
      <c r="F744" s="4" t="s">
        <v>5367</v>
      </c>
      <c r="G744" s="4">
        <v>0.09</v>
      </c>
      <c r="H744" s="4">
        <v>0.12</v>
      </c>
    </row>
    <row r="745" spans="1:8" s="3" customFormat="1" x14ac:dyDescent="0.3">
      <c r="A745" s="6" t="s">
        <v>14754</v>
      </c>
      <c r="B745" s="26" t="s">
        <v>14755</v>
      </c>
      <c r="C745" s="5" t="s">
        <v>16</v>
      </c>
      <c r="D745" s="4" t="s">
        <v>5367</v>
      </c>
      <c r="E745" s="4" t="s">
        <v>5367</v>
      </c>
      <c r="F745" s="4" t="s">
        <v>5367</v>
      </c>
      <c r="G745" s="4">
        <v>0.2</v>
      </c>
      <c r="H745" s="4">
        <v>0.22</v>
      </c>
    </row>
    <row r="746" spans="1:8" s="3" customFormat="1" x14ac:dyDescent="0.3">
      <c r="A746" s="6" t="s">
        <v>14756</v>
      </c>
      <c r="B746" s="26" t="s">
        <v>14757</v>
      </c>
      <c r="C746" s="5" t="s">
        <v>16</v>
      </c>
      <c r="D746" s="4">
        <v>0.99</v>
      </c>
      <c r="E746" s="4"/>
      <c r="F746" s="4" t="s">
        <v>5367</v>
      </c>
      <c r="G746" s="4" t="s">
        <v>5367</v>
      </c>
      <c r="H746" s="4" t="s">
        <v>5367</v>
      </c>
    </row>
    <row r="747" spans="1:8" s="3" customFormat="1" x14ac:dyDescent="0.3">
      <c r="A747" s="6" t="s">
        <v>14758</v>
      </c>
      <c r="B747" s="26" t="s">
        <v>14759</v>
      </c>
      <c r="C747" s="5" t="s">
        <v>16</v>
      </c>
      <c r="D747" s="9">
        <v>8.5500000000000007</v>
      </c>
      <c r="E747" s="4" t="s">
        <v>5367</v>
      </c>
      <c r="F747" s="4" t="s">
        <v>5367</v>
      </c>
      <c r="G747" s="4" t="s">
        <v>5367</v>
      </c>
      <c r="H747" s="4" t="s">
        <v>5367</v>
      </c>
    </row>
    <row r="748" spans="1:8" s="3" customFormat="1" x14ac:dyDescent="0.3">
      <c r="A748" s="6" t="s">
        <v>14760</v>
      </c>
      <c r="B748" s="26" t="s">
        <v>14761</v>
      </c>
      <c r="C748" s="5" t="s">
        <v>16</v>
      </c>
      <c r="D748" s="9">
        <v>7.87</v>
      </c>
      <c r="E748" s="4" t="s">
        <v>5367</v>
      </c>
      <c r="F748" s="4" t="s">
        <v>5367</v>
      </c>
      <c r="G748" s="4" t="s">
        <v>5367</v>
      </c>
      <c r="H748" s="4" t="s">
        <v>5367</v>
      </c>
    </row>
    <row r="749" spans="1:8" s="3" customFormat="1" x14ac:dyDescent="0.3">
      <c r="A749" s="6" t="s">
        <v>14762</v>
      </c>
      <c r="B749" s="26" t="s">
        <v>14763</v>
      </c>
      <c r="C749" s="5" t="s">
        <v>16</v>
      </c>
      <c r="D749" s="9">
        <v>7.84</v>
      </c>
      <c r="E749" s="4" t="s">
        <v>5367</v>
      </c>
      <c r="F749" s="4" t="s">
        <v>5367</v>
      </c>
      <c r="G749" s="4" t="s">
        <v>5367</v>
      </c>
      <c r="H749" s="4" t="s">
        <v>5367</v>
      </c>
    </row>
    <row r="750" spans="1:8" s="3" customFormat="1" x14ac:dyDescent="0.3">
      <c r="A750" s="6" t="s">
        <v>14764</v>
      </c>
      <c r="B750" s="26" t="s">
        <v>14765</v>
      </c>
      <c r="C750" s="5" t="s">
        <v>16</v>
      </c>
      <c r="D750" s="9">
        <v>8.31</v>
      </c>
      <c r="E750" s="4" t="s">
        <v>5367</v>
      </c>
      <c r="F750" s="4" t="s">
        <v>5367</v>
      </c>
      <c r="G750" s="4" t="s">
        <v>5367</v>
      </c>
      <c r="H750" s="4" t="s">
        <v>5367</v>
      </c>
    </row>
    <row r="751" spans="1:8" s="3" customFormat="1" x14ac:dyDescent="0.3">
      <c r="A751" s="6" t="s">
        <v>14766</v>
      </c>
      <c r="B751" s="26" t="s">
        <v>14767</v>
      </c>
      <c r="C751" s="5" t="s">
        <v>16</v>
      </c>
      <c r="D751" s="9">
        <v>0.63</v>
      </c>
      <c r="E751" s="4" t="s">
        <v>5367</v>
      </c>
      <c r="F751" s="4" t="s">
        <v>5367</v>
      </c>
      <c r="G751" s="4" t="s">
        <v>5367</v>
      </c>
      <c r="H751" s="4" t="s">
        <v>5367</v>
      </c>
    </row>
    <row r="752" spans="1:8" s="3" customFormat="1" x14ac:dyDescent="0.3">
      <c r="A752" s="6" t="s">
        <v>14768</v>
      </c>
      <c r="B752" s="26" t="s">
        <v>14769</v>
      </c>
      <c r="C752" s="5" t="s">
        <v>16</v>
      </c>
      <c r="D752" s="9">
        <v>2.6</v>
      </c>
      <c r="E752" s="4" t="s">
        <v>5367</v>
      </c>
      <c r="F752" s="4" t="s">
        <v>5367</v>
      </c>
      <c r="G752" s="4" t="s">
        <v>5367</v>
      </c>
      <c r="H752" s="4" t="s">
        <v>5367</v>
      </c>
    </row>
    <row r="753" spans="1:8" s="3" customFormat="1" x14ac:dyDescent="0.3">
      <c r="A753" s="6" t="s">
        <v>14770</v>
      </c>
      <c r="B753" s="26" t="s">
        <v>14771</v>
      </c>
      <c r="C753" s="5" t="s">
        <v>16</v>
      </c>
      <c r="D753" s="9">
        <v>0.6</v>
      </c>
      <c r="E753" s="4" t="s">
        <v>5367</v>
      </c>
      <c r="F753" s="4" t="s">
        <v>5367</v>
      </c>
      <c r="G753" s="4" t="s">
        <v>5367</v>
      </c>
      <c r="H753" s="4" t="s">
        <v>5367</v>
      </c>
    </row>
    <row r="754" spans="1:8" s="3" customFormat="1" x14ac:dyDescent="0.3">
      <c r="A754" s="6" t="s">
        <v>14772</v>
      </c>
      <c r="B754" s="26" t="s">
        <v>14773</v>
      </c>
      <c r="C754" s="5" t="s">
        <v>16</v>
      </c>
      <c r="D754" s="9">
        <v>6.8</v>
      </c>
      <c r="E754" s="4" t="s">
        <v>5367</v>
      </c>
      <c r="F754" s="4" t="s">
        <v>5367</v>
      </c>
      <c r="G754" s="4" t="s">
        <v>5367</v>
      </c>
      <c r="H754" s="4" t="s">
        <v>5367</v>
      </c>
    </row>
    <row r="755" spans="1:8" s="3" customFormat="1" x14ac:dyDescent="0.3">
      <c r="A755" s="6" t="s">
        <v>14774</v>
      </c>
      <c r="B755" s="26" t="s">
        <v>14775</v>
      </c>
      <c r="C755" s="5" t="s">
        <v>16</v>
      </c>
      <c r="D755" s="9">
        <v>0.56000000000000005</v>
      </c>
      <c r="E755" s="4" t="s">
        <v>5367</v>
      </c>
      <c r="F755" s="4" t="s">
        <v>5367</v>
      </c>
      <c r="G755" s="4" t="s">
        <v>5367</v>
      </c>
      <c r="H755" s="4" t="s">
        <v>5367</v>
      </c>
    </row>
    <row r="756" spans="1:8" s="3" customFormat="1" x14ac:dyDescent="0.3">
      <c r="A756" s="6" t="s">
        <v>14776</v>
      </c>
      <c r="B756" s="26" t="s">
        <v>14777</v>
      </c>
      <c r="C756" s="5" t="s">
        <v>16</v>
      </c>
      <c r="D756" s="9">
        <v>3.6</v>
      </c>
      <c r="E756" s="4" t="s">
        <v>5367</v>
      </c>
      <c r="F756" s="4" t="s">
        <v>5367</v>
      </c>
      <c r="G756" s="4" t="s">
        <v>5367</v>
      </c>
      <c r="H756" s="4" t="s">
        <v>5367</v>
      </c>
    </row>
    <row r="757" spans="1:8" s="3" customFormat="1" x14ac:dyDescent="0.3">
      <c r="A757" s="6" t="s">
        <v>14778</v>
      </c>
      <c r="B757" s="26" t="s">
        <v>14779</v>
      </c>
      <c r="C757" s="5" t="s">
        <v>16</v>
      </c>
      <c r="D757" s="9">
        <v>4.79</v>
      </c>
      <c r="E757" s="4" t="s">
        <v>5367</v>
      </c>
      <c r="F757" s="4" t="s">
        <v>5367</v>
      </c>
      <c r="G757" s="4" t="s">
        <v>5367</v>
      </c>
      <c r="H757" s="4" t="s">
        <v>5367</v>
      </c>
    </row>
    <row r="758" spans="1:8" s="3" customFormat="1" x14ac:dyDescent="0.3">
      <c r="A758" s="6" t="s">
        <v>14780</v>
      </c>
      <c r="B758" s="26" t="s">
        <v>14781</v>
      </c>
      <c r="C758" s="5" t="s">
        <v>16</v>
      </c>
      <c r="D758" s="9">
        <v>7.29</v>
      </c>
      <c r="E758" s="4" t="s">
        <v>5367</v>
      </c>
      <c r="F758" s="4" t="s">
        <v>5367</v>
      </c>
      <c r="G758" s="4" t="s">
        <v>5367</v>
      </c>
      <c r="H758" s="4" t="s">
        <v>5367</v>
      </c>
    </row>
    <row r="759" spans="1:8" s="3" customFormat="1" x14ac:dyDescent="0.3">
      <c r="A759" s="6" t="s">
        <v>14782</v>
      </c>
      <c r="B759" s="26" t="s">
        <v>14783</v>
      </c>
      <c r="C759" s="5" t="s">
        <v>16</v>
      </c>
      <c r="D759" s="4" t="s">
        <v>5367</v>
      </c>
      <c r="E759" s="4" t="s">
        <v>5367</v>
      </c>
      <c r="F759" s="4" t="s">
        <v>5367</v>
      </c>
      <c r="G759" s="9">
        <v>0.13</v>
      </c>
      <c r="H759" s="9">
        <v>0.13</v>
      </c>
    </row>
    <row r="760" spans="1:8" s="3" customFormat="1" x14ac:dyDescent="0.3">
      <c r="A760" s="6" t="s">
        <v>14784</v>
      </c>
      <c r="B760" s="26" t="s">
        <v>14785</v>
      </c>
      <c r="C760" s="5" t="s">
        <v>16</v>
      </c>
      <c r="D760" s="4" t="s">
        <v>5367</v>
      </c>
      <c r="E760" s="4" t="s">
        <v>5367</v>
      </c>
      <c r="F760" s="4" t="s">
        <v>5367</v>
      </c>
      <c r="G760" s="4">
        <v>0.97</v>
      </c>
      <c r="H760" s="4" t="s">
        <v>5367</v>
      </c>
    </row>
    <row r="761" spans="1:8" s="3" customFormat="1" x14ac:dyDescent="0.3">
      <c r="A761" s="6" t="s">
        <v>14786</v>
      </c>
      <c r="B761" s="26" t="s">
        <v>14787</v>
      </c>
      <c r="C761" s="5" t="s">
        <v>16</v>
      </c>
      <c r="D761" s="4" t="s">
        <v>5367</v>
      </c>
      <c r="E761" s="4" t="s">
        <v>5367</v>
      </c>
      <c r="F761" s="4" t="s">
        <v>5367</v>
      </c>
      <c r="G761" s="9">
        <v>0.12</v>
      </c>
      <c r="H761" s="4" t="s">
        <v>5367</v>
      </c>
    </row>
    <row r="762" spans="1:8" s="3" customFormat="1" x14ac:dyDescent="0.3">
      <c r="A762" s="6" t="s">
        <v>14788</v>
      </c>
      <c r="B762" s="26" t="s">
        <v>14789</v>
      </c>
      <c r="C762" s="5" t="s">
        <v>16</v>
      </c>
      <c r="D762" s="4" t="s">
        <v>5367</v>
      </c>
      <c r="E762" s="4" t="s">
        <v>5367</v>
      </c>
      <c r="F762" s="4" t="s">
        <v>5367</v>
      </c>
      <c r="G762" s="9">
        <v>1.46</v>
      </c>
      <c r="H762" s="9">
        <v>1.6</v>
      </c>
    </row>
    <row r="763" spans="1:8" s="3" customFormat="1" x14ac:dyDescent="0.3">
      <c r="A763" s="6" t="s">
        <v>14790</v>
      </c>
      <c r="B763" s="26" t="s">
        <v>14791</v>
      </c>
      <c r="C763" s="5" t="s">
        <v>16</v>
      </c>
      <c r="D763" s="4" t="s">
        <v>5367</v>
      </c>
      <c r="E763" s="4" t="s">
        <v>5367</v>
      </c>
      <c r="F763" s="4" t="s">
        <v>5367</v>
      </c>
      <c r="G763" s="9">
        <v>0.1</v>
      </c>
      <c r="H763" s="9">
        <v>0.1</v>
      </c>
    </row>
    <row r="764" spans="1:8" s="3" customFormat="1" x14ac:dyDescent="0.3">
      <c r="A764" s="6" t="s">
        <v>14792</v>
      </c>
      <c r="B764" s="26" t="s">
        <v>14793</v>
      </c>
      <c r="C764" s="5" t="s">
        <v>16</v>
      </c>
      <c r="D764" s="4">
        <v>0.31</v>
      </c>
      <c r="E764" s="4" t="s">
        <v>5367</v>
      </c>
      <c r="F764" s="4" t="s">
        <v>5367</v>
      </c>
      <c r="G764" s="4" t="s">
        <v>5367</v>
      </c>
      <c r="H764" s="4" t="s">
        <v>5367</v>
      </c>
    </row>
    <row r="765" spans="1:8" s="3" customFormat="1" x14ac:dyDescent="0.3">
      <c r="A765" s="6" t="s">
        <v>14794</v>
      </c>
      <c r="B765" s="26" t="s">
        <v>14795</v>
      </c>
      <c r="C765" s="5" t="s">
        <v>16</v>
      </c>
      <c r="D765" s="4" t="s">
        <v>5367</v>
      </c>
      <c r="E765" s="4" t="s">
        <v>5367</v>
      </c>
      <c r="F765" s="4" t="s">
        <v>5367</v>
      </c>
      <c r="G765" s="9">
        <v>3.62</v>
      </c>
      <c r="H765" s="4">
        <v>3.99</v>
      </c>
    </row>
    <row r="766" spans="1:8" s="3" customFormat="1" x14ac:dyDescent="0.3">
      <c r="A766" s="6" t="s">
        <v>14796</v>
      </c>
      <c r="B766" s="26" t="s">
        <v>14797</v>
      </c>
      <c r="C766" s="5" t="s">
        <v>16</v>
      </c>
      <c r="D766" s="4" t="s">
        <v>5367</v>
      </c>
      <c r="E766" s="4" t="s">
        <v>5367</v>
      </c>
      <c r="F766" s="4" t="s">
        <v>5367</v>
      </c>
      <c r="G766" s="9">
        <v>3.62</v>
      </c>
      <c r="H766" s="4">
        <v>3.99</v>
      </c>
    </row>
    <row r="767" spans="1:8" s="3" customFormat="1" x14ac:dyDescent="0.3">
      <c r="A767" s="6" t="s">
        <v>14798</v>
      </c>
      <c r="B767" s="26" t="s">
        <v>14799</v>
      </c>
      <c r="C767" s="5" t="s">
        <v>16</v>
      </c>
      <c r="D767" s="4" t="s">
        <v>5367</v>
      </c>
      <c r="E767" s="4" t="s">
        <v>5367</v>
      </c>
      <c r="F767" s="4" t="s">
        <v>5367</v>
      </c>
      <c r="G767" s="9">
        <v>3.19</v>
      </c>
      <c r="H767" s="4">
        <v>3.44</v>
      </c>
    </row>
    <row r="768" spans="1:8" s="3" customFormat="1" x14ac:dyDescent="0.3">
      <c r="A768" s="6" t="s">
        <v>14800</v>
      </c>
      <c r="B768" s="26" t="s">
        <v>14801</v>
      </c>
      <c r="C768" s="5" t="s">
        <v>16</v>
      </c>
      <c r="D768" s="4" t="s">
        <v>5367</v>
      </c>
      <c r="E768" s="4" t="s">
        <v>5367</v>
      </c>
      <c r="F768" s="4" t="s">
        <v>5367</v>
      </c>
      <c r="G768" s="4">
        <v>3.19</v>
      </c>
      <c r="H768" s="4">
        <v>3.44</v>
      </c>
    </row>
    <row r="769" spans="1:8" s="3" customFormat="1" x14ac:dyDescent="0.3">
      <c r="A769" s="6" t="s">
        <v>14802</v>
      </c>
      <c r="B769" s="26" t="s">
        <v>14803</v>
      </c>
      <c r="C769" s="5" t="s">
        <v>16</v>
      </c>
      <c r="D769" s="4" t="s">
        <v>5367</v>
      </c>
      <c r="E769" s="4">
        <v>22.98</v>
      </c>
      <c r="F769" s="4">
        <v>24.9</v>
      </c>
      <c r="G769" s="4">
        <v>23.12</v>
      </c>
      <c r="H769" s="4">
        <v>23.12</v>
      </c>
    </row>
    <row r="770" spans="1:8" s="3" customFormat="1" x14ac:dyDescent="0.3">
      <c r="A770" s="6" t="s">
        <v>14804</v>
      </c>
      <c r="B770" s="26" t="s">
        <v>14805</v>
      </c>
      <c r="C770" s="5" t="s">
        <v>16</v>
      </c>
      <c r="D770" s="4" t="s">
        <v>5367</v>
      </c>
      <c r="E770" s="4" t="s">
        <v>5367</v>
      </c>
      <c r="F770" s="9">
        <v>4.79</v>
      </c>
      <c r="G770" s="4" t="s">
        <v>5367</v>
      </c>
      <c r="H770" s="4" t="s">
        <v>5367</v>
      </c>
    </row>
    <row r="771" spans="1:8" s="3" customFormat="1" x14ac:dyDescent="0.3">
      <c r="A771" s="6" t="s">
        <v>14806</v>
      </c>
      <c r="B771" s="26" t="s">
        <v>14807</v>
      </c>
      <c r="C771" s="5" t="s">
        <v>16</v>
      </c>
      <c r="D771" s="4" t="s">
        <v>5367</v>
      </c>
      <c r="E771" s="4" t="s">
        <v>5367</v>
      </c>
      <c r="F771" s="9">
        <v>5.18</v>
      </c>
      <c r="G771" s="4" t="s">
        <v>5367</v>
      </c>
      <c r="H771" s="4" t="s">
        <v>5367</v>
      </c>
    </row>
    <row r="772" spans="1:8" s="3" customFormat="1" x14ac:dyDescent="0.3">
      <c r="A772" s="6" t="s">
        <v>14808</v>
      </c>
      <c r="B772" s="26" t="s">
        <v>14809</v>
      </c>
      <c r="C772" s="5" t="s">
        <v>16</v>
      </c>
      <c r="D772" s="4" t="s">
        <v>5367</v>
      </c>
      <c r="E772" s="4" t="s">
        <v>5367</v>
      </c>
      <c r="F772" s="9">
        <v>61.85</v>
      </c>
      <c r="G772" s="4" t="s">
        <v>5367</v>
      </c>
      <c r="H772" s="4" t="s">
        <v>5367</v>
      </c>
    </row>
    <row r="773" spans="1:8" s="3" customFormat="1" x14ac:dyDescent="0.3">
      <c r="A773" s="6" t="s">
        <v>14810</v>
      </c>
      <c r="B773" s="26" t="s">
        <v>14811</v>
      </c>
      <c r="C773" s="5" t="s">
        <v>16</v>
      </c>
      <c r="D773" s="4" t="s">
        <v>5367</v>
      </c>
      <c r="E773" s="4" t="s">
        <v>5367</v>
      </c>
      <c r="F773" s="9">
        <v>13.12</v>
      </c>
      <c r="G773" s="4" t="s">
        <v>5367</v>
      </c>
      <c r="H773" s="4" t="s">
        <v>5367</v>
      </c>
    </row>
    <row r="774" spans="1:8" s="3" customFormat="1" x14ac:dyDescent="0.3">
      <c r="A774" s="6" t="s">
        <v>14812</v>
      </c>
      <c r="B774" s="26" t="s">
        <v>14813</v>
      </c>
      <c r="C774" s="5" t="s">
        <v>16</v>
      </c>
      <c r="D774" s="9">
        <v>13.01</v>
      </c>
      <c r="E774" s="4" t="s">
        <v>5367</v>
      </c>
      <c r="F774" s="4" t="s">
        <v>5367</v>
      </c>
      <c r="G774" s="4" t="s">
        <v>5367</v>
      </c>
      <c r="H774" s="4" t="s">
        <v>5367</v>
      </c>
    </row>
    <row r="775" spans="1:8" s="3" customFormat="1" x14ac:dyDescent="0.3">
      <c r="A775" s="6" t="s">
        <v>14814</v>
      </c>
      <c r="B775" s="26" t="s">
        <v>14815</v>
      </c>
      <c r="C775" s="5" t="s">
        <v>16</v>
      </c>
      <c r="D775" s="9">
        <v>2.69</v>
      </c>
      <c r="E775" s="4" t="s">
        <v>5367</v>
      </c>
      <c r="F775" s="4" t="s">
        <v>5367</v>
      </c>
      <c r="G775" s="4" t="s">
        <v>5367</v>
      </c>
      <c r="H775" s="4" t="s">
        <v>5367</v>
      </c>
    </row>
    <row r="776" spans="1:8" s="3" customFormat="1" x14ac:dyDescent="0.3">
      <c r="A776" s="6" t="s">
        <v>14816</v>
      </c>
      <c r="B776" s="26" t="s">
        <v>14817</v>
      </c>
      <c r="C776" s="5" t="s">
        <v>16</v>
      </c>
      <c r="D776" s="9">
        <v>5.93</v>
      </c>
      <c r="E776" s="4" t="s">
        <v>5367</v>
      </c>
      <c r="F776" s="4" t="s">
        <v>5367</v>
      </c>
      <c r="G776" s="4" t="s">
        <v>5367</v>
      </c>
      <c r="H776" s="4" t="s">
        <v>5367</v>
      </c>
    </row>
    <row r="777" spans="1:8" s="3" customFormat="1" x14ac:dyDescent="0.3">
      <c r="A777" s="6" t="s">
        <v>14818</v>
      </c>
      <c r="B777" s="26" t="s">
        <v>14819</v>
      </c>
      <c r="C777" s="5" t="s">
        <v>16</v>
      </c>
      <c r="D777" s="9">
        <v>8.98</v>
      </c>
      <c r="E777" s="4" t="s">
        <v>5367</v>
      </c>
      <c r="F777" s="4" t="s">
        <v>5367</v>
      </c>
      <c r="G777" s="4" t="s">
        <v>5367</v>
      </c>
      <c r="H777" s="4" t="s">
        <v>5367</v>
      </c>
    </row>
    <row r="778" spans="1:8" s="3" customFormat="1" x14ac:dyDescent="0.3">
      <c r="A778" s="6" t="s">
        <v>14820</v>
      </c>
      <c r="B778" s="26" t="s">
        <v>14821</v>
      </c>
      <c r="C778" s="5" t="s">
        <v>16</v>
      </c>
      <c r="D778" s="4">
        <v>0.9</v>
      </c>
      <c r="E778" s="4" t="s">
        <v>5367</v>
      </c>
      <c r="F778" s="4" t="s">
        <v>5367</v>
      </c>
      <c r="G778" s="4" t="s">
        <v>5367</v>
      </c>
      <c r="H778" s="4" t="s">
        <v>5367</v>
      </c>
    </row>
    <row r="779" spans="1:8" s="3" customFormat="1" x14ac:dyDescent="0.3">
      <c r="A779" s="6" t="s">
        <v>14822</v>
      </c>
      <c r="B779" s="26" t="s">
        <v>14823</v>
      </c>
      <c r="C779" s="5" t="s">
        <v>16</v>
      </c>
      <c r="D779" s="4" t="s">
        <v>5367</v>
      </c>
      <c r="E779" s="4" t="s">
        <v>5367</v>
      </c>
      <c r="F779" s="9">
        <v>12.23</v>
      </c>
      <c r="G779" s="9">
        <v>12.23</v>
      </c>
      <c r="H779" s="4" t="s">
        <v>5367</v>
      </c>
    </row>
    <row r="780" spans="1:8" s="3" customFormat="1" x14ac:dyDescent="0.3">
      <c r="A780" s="6" t="s">
        <v>14824</v>
      </c>
      <c r="B780" s="26" t="s">
        <v>14825</v>
      </c>
      <c r="C780" s="5" t="s">
        <v>16</v>
      </c>
      <c r="D780" s="4" t="s">
        <v>5367</v>
      </c>
      <c r="E780" s="4" t="s">
        <v>5367</v>
      </c>
      <c r="F780" s="9">
        <v>36.32</v>
      </c>
      <c r="G780" s="4" t="s">
        <v>5367</v>
      </c>
      <c r="H780" s="4" t="s">
        <v>5367</v>
      </c>
    </row>
    <row r="781" spans="1:8" s="3" customFormat="1" x14ac:dyDescent="0.3">
      <c r="A781" s="6" t="s">
        <v>14826</v>
      </c>
      <c r="B781" s="26" t="s">
        <v>14827</v>
      </c>
      <c r="C781" s="5" t="s">
        <v>16</v>
      </c>
      <c r="D781" s="4" t="s">
        <v>5367</v>
      </c>
      <c r="E781" s="4" t="s">
        <v>5367</v>
      </c>
      <c r="F781" s="9">
        <v>73.41</v>
      </c>
      <c r="G781" s="4" t="s">
        <v>5367</v>
      </c>
      <c r="H781" s="4" t="s">
        <v>5367</v>
      </c>
    </row>
    <row r="782" spans="1:8" s="3" customFormat="1" x14ac:dyDescent="0.3">
      <c r="A782" s="6" t="s">
        <v>14828</v>
      </c>
      <c r="B782" s="26" t="s">
        <v>14829</v>
      </c>
      <c r="C782" s="5" t="s">
        <v>16</v>
      </c>
      <c r="D782" s="4" t="s">
        <v>5367</v>
      </c>
      <c r="E782" s="4" t="s">
        <v>5367</v>
      </c>
      <c r="F782" s="9">
        <v>108.45</v>
      </c>
      <c r="G782" s="4" t="s">
        <v>5367</v>
      </c>
      <c r="H782" s="4" t="s">
        <v>5367</v>
      </c>
    </row>
    <row r="783" spans="1:8" s="3" customFormat="1" x14ac:dyDescent="0.3">
      <c r="A783" s="6" t="s">
        <v>14830</v>
      </c>
      <c r="B783" s="26" t="s">
        <v>14831</v>
      </c>
      <c r="C783" s="5" t="s">
        <v>16</v>
      </c>
      <c r="D783" s="4" t="s">
        <v>5367</v>
      </c>
      <c r="E783" s="4" t="s">
        <v>5367</v>
      </c>
      <c r="F783" s="9">
        <v>25.74</v>
      </c>
      <c r="G783" s="4" t="s">
        <v>5367</v>
      </c>
      <c r="H783" s="4" t="s">
        <v>5367</v>
      </c>
    </row>
    <row r="784" spans="1:8" s="3" customFormat="1" x14ac:dyDescent="0.3">
      <c r="A784" s="6" t="s">
        <v>14832</v>
      </c>
      <c r="B784" s="26" t="s">
        <v>14833</v>
      </c>
      <c r="C784" s="5" t="s">
        <v>16</v>
      </c>
      <c r="D784" s="9">
        <v>32.56</v>
      </c>
      <c r="E784" s="4" t="s">
        <v>5367</v>
      </c>
      <c r="F784" s="4" t="s">
        <v>5367</v>
      </c>
      <c r="G784" s="4" t="s">
        <v>5367</v>
      </c>
      <c r="H784" s="4" t="s">
        <v>5367</v>
      </c>
    </row>
    <row r="785" spans="1:8" s="3" customFormat="1" x14ac:dyDescent="0.3">
      <c r="A785" s="6" t="s">
        <v>14834</v>
      </c>
      <c r="B785" s="26" t="s">
        <v>14835</v>
      </c>
      <c r="C785" s="5" t="s">
        <v>16</v>
      </c>
      <c r="D785" s="4" t="s">
        <v>5367</v>
      </c>
      <c r="E785" s="4" t="s">
        <v>5367</v>
      </c>
      <c r="F785" s="4" t="s">
        <v>5367</v>
      </c>
      <c r="G785" s="9">
        <v>30.67</v>
      </c>
      <c r="H785" s="9">
        <v>30.67</v>
      </c>
    </row>
    <row r="786" spans="1:8" s="3" customFormat="1" x14ac:dyDescent="0.3">
      <c r="A786" s="6" t="s">
        <v>14836</v>
      </c>
      <c r="B786" s="26" t="s">
        <v>14837</v>
      </c>
      <c r="C786" s="5" t="s">
        <v>16</v>
      </c>
      <c r="D786" s="4" t="s">
        <v>5367</v>
      </c>
      <c r="E786" s="9">
        <v>2.04</v>
      </c>
      <c r="F786" s="4" t="s">
        <v>5367</v>
      </c>
      <c r="G786" s="4" t="s">
        <v>5367</v>
      </c>
      <c r="H786" s="4" t="s">
        <v>5367</v>
      </c>
    </row>
    <row r="787" spans="1:8" s="3" customFormat="1" x14ac:dyDescent="0.3">
      <c r="A787" s="6" t="s">
        <v>14838</v>
      </c>
      <c r="B787" s="26" t="s">
        <v>14839</v>
      </c>
      <c r="C787" s="5" t="s">
        <v>16</v>
      </c>
      <c r="D787" s="4" t="s">
        <v>5367</v>
      </c>
      <c r="E787" s="9">
        <v>2.9</v>
      </c>
      <c r="F787" s="4" t="s">
        <v>5367</v>
      </c>
      <c r="G787" s="4" t="s">
        <v>5367</v>
      </c>
      <c r="H787" s="4" t="s">
        <v>5367</v>
      </c>
    </row>
    <row r="788" spans="1:8" s="3" customFormat="1" x14ac:dyDescent="0.3">
      <c r="A788" s="6" t="s">
        <v>14840</v>
      </c>
      <c r="B788" s="26" t="s">
        <v>14841</v>
      </c>
      <c r="C788" s="5" t="s">
        <v>16</v>
      </c>
      <c r="D788" s="4" t="s">
        <v>5367</v>
      </c>
      <c r="E788" s="9">
        <v>3.85</v>
      </c>
      <c r="F788" s="4" t="s">
        <v>5367</v>
      </c>
      <c r="G788" s="4" t="s">
        <v>5367</v>
      </c>
      <c r="H788" s="4" t="s">
        <v>5367</v>
      </c>
    </row>
    <row r="789" spans="1:8" s="3" customFormat="1" x14ac:dyDescent="0.3">
      <c r="A789" s="6" t="s">
        <v>14842</v>
      </c>
      <c r="B789" s="26" t="s">
        <v>14843</v>
      </c>
      <c r="C789" s="5" t="s">
        <v>16</v>
      </c>
      <c r="D789" s="4" t="s">
        <v>5367</v>
      </c>
      <c r="E789" s="4">
        <v>2.08</v>
      </c>
      <c r="F789" s="4" t="s">
        <v>5367</v>
      </c>
      <c r="G789" s="4" t="s">
        <v>5367</v>
      </c>
      <c r="H789" s="4" t="s">
        <v>5367</v>
      </c>
    </row>
    <row r="790" spans="1:8" s="3" customFormat="1" x14ac:dyDescent="0.3">
      <c r="A790" s="6" t="s">
        <v>14844</v>
      </c>
      <c r="B790" s="26" t="s">
        <v>14845</v>
      </c>
      <c r="C790" s="5" t="s">
        <v>16</v>
      </c>
      <c r="D790" s="4" t="s">
        <v>5367</v>
      </c>
      <c r="E790" s="4">
        <v>3.11</v>
      </c>
      <c r="F790" s="4" t="s">
        <v>5367</v>
      </c>
      <c r="G790" s="4" t="s">
        <v>5367</v>
      </c>
      <c r="H790" s="4" t="s">
        <v>5367</v>
      </c>
    </row>
    <row r="791" spans="1:8" s="3" customFormat="1" x14ac:dyDescent="0.3">
      <c r="A791" s="6" t="s">
        <v>14846</v>
      </c>
      <c r="B791" s="26" t="s">
        <v>14847</v>
      </c>
      <c r="C791" s="5" t="s">
        <v>16</v>
      </c>
      <c r="D791" s="4" t="s">
        <v>5367</v>
      </c>
      <c r="E791" s="9">
        <v>2.1800000000000002</v>
      </c>
      <c r="F791" s="4" t="s">
        <v>5367</v>
      </c>
      <c r="G791" s="4" t="s">
        <v>5367</v>
      </c>
      <c r="H791" s="4" t="s">
        <v>5367</v>
      </c>
    </row>
    <row r="792" spans="1:8" s="3" customFormat="1" x14ac:dyDescent="0.3">
      <c r="A792" s="6" t="s">
        <v>14848</v>
      </c>
      <c r="B792" s="26" t="s">
        <v>14849</v>
      </c>
      <c r="C792" s="5" t="s">
        <v>16</v>
      </c>
      <c r="D792" s="4" t="s">
        <v>5367</v>
      </c>
      <c r="E792" s="9">
        <v>2.2200000000000002</v>
      </c>
      <c r="F792" s="4" t="s">
        <v>5367</v>
      </c>
      <c r="G792" s="4" t="s">
        <v>5367</v>
      </c>
      <c r="H792" s="4" t="s">
        <v>5367</v>
      </c>
    </row>
    <row r="793" spans="1:8" s="3" customFormat="1" x14ac:dyDescent="0.3">
      <c r="A793" s="6" t="s">
        <v>14850</v>
      </c>
      <c r="B793" s="26" t="s">
        <v>14851</v>
      </c>
      <c r="C793" s="5" t="s">
        <v>16</v>
      </c>
      <c r="D793" s="4" t="s">
        <v>5367</v>
      </c>
      <c r="E793" s="9">
        <v>2.3199999999999998</v>
      </c>
      <c r="F793" s="4" t="s">
        <v>5367</v>
      </c>
      <c r="G793" s="4" t="s">
        <v>5367</v>
      </c>
      <c r="H793" s="4" t="s">
        <v>5367</v>
      </c>
    </row>
    <row r="794" spans="1:8" s="3" customFormat="1" x14ac:dyDescent="0.3">
      <c r="A794" s="6" t="s">
        <v>14852</v>
      </c>
      <c r="B794" s="26" t="s">
        <v>14853</v>
      </c>
      <c r="C794" s="5" t="s">
        <v>16</v>
      </c>
      <c r="D794" s="4" t="s">
        <v>5367</v>
      </c>
      <c r="E794" s="9">
        <v>1.72</v>
      </c>
      <c r="F794" s="4" t="s">
        <v>5367</v>
      </c>
      <c r="G794" s="4" t="s">
        <v>5367</v>
      </c>
      <c r="H794" s="4" t="s">
        <v>5367</v>
      </c>
    </row>
    <row r="795" spans="1:8" s="3" customFormat="1" x14ac:dyDescent="0.3">
      <c r="A795" s="6" t="s">
        <v>14854</v>
      </c>
      <c r="B795" s="26" t="s">
        <v>14855</v>
      </c>
      <c r="C795" s="5" t="s">
        <v>16</v>
      </c>
      <c r="D795" s="9">
        <v>0.46</v>
      </c>
      <c r="E795" s="4" t="s">
        <v>5367</v>
      </c>
      <c r="F795" s="4" t="s">
        <v>5367</v>
      </c>
      <c r="G795" s="4" t="s">
        <v>5367</v>
      </c>
      <c r="H795" s="4" t="s">
        <v>5367</v>
      </c>
    </row>
    <row r="796" spans="1:8" s="3" customFormat="1" x14ac:dyDescent="0.3">
      <c r="A796" s="6" t="s">
        <v>14856</v>
      </c>
      <c r="B796" s="26" t="s">
        <v>14857</v>
      </c>
      <c r="C796" s="5" t="s">
        <v>16</v>
      </c>
      <c r="D796" s="4" t="s">
        <v>5367</v>
      </c>
      <c r="E796" s="4" t="s">
        <v>5367</v>
      </c>
      <c r="F796" s="4" t="s">
        <v>5367</v>
      </c>
      <c r="G796" s="9">
        <v>8.59</v>
      </c>
      <c r="H796" s="4" t="s">
        <v>5367</v>
      </c>
    </row>
    <row r="797" spans="1:8" s="3" customFormat="1" x14ac:dyDescent="0.3">
      <c r="A797" s="6" t="s">
        <v>14858</v>
      </c>
      <c r="B797" s="26" t="s">
        <v>14859</v>
      </c>
      <c r="C797" s="5" t="s">
        <v>16</v>
      </c>
      <c r="D797" s="9" t="s">
        <v>5367</v>
      </c>
      <c r="E797" s="4" t="s">
        <v>5367</v>
      </c>
      <c r="F797" s="4" t="s">
        <v>5367</v>
      </c>
      <c r="G797" s="4" t="s">
        <v>5367</v>
      </c>
      <c r="H797" s="4" t="s">
        <v>5367</v>
      </c>
    </row>
    <row r="798" spans="1:8" s="3" customFormat="1" x14ac:dyDescent="0.3">
      <c r="A798" s="6" t="s">
        <v>14860</v>
      </c>
      <c r="B798" s="26" t="s">
        <v>14837</v>
      </c>
      <c r="C798" s="5" t="s">
        <v>16</v>
      </c>
      <c r="D798" s="4" t="s">
        <v>5367</v>
      </c>
      <c r="E798" s="9">
        <v>2.15</v>
      </c>
      <c r="F798" s="4" t="s">
        <v>5367</v>
      </c>
      <c r="G798" s="4" t="s">
        <v>5367</v>
      </c>
      <c r="H798" s="4" t="s">
        <v>5367</v>
      </c>
    </row>
    <row r="799" spans="1:8" s="3" customFormat="1" x14ac:dyDescent="0.3">
      <c r="A799" s="6" t="s">
        <v>14861</v>
      </c>
      <c r="B799" s="26" t="s">
        <v>14862</v>
      </c>
      <c r="C799" s="5" t="s">
        <v>16</v>
      </c>
      <c r="D799" s="4" t="s">
        <v>5367</v>
      </c>
      <c r="E799" s="9">
        <v>0.4</v>
      </c>
      <c r="F799" s="4" t="s">
        <v>5367</v>
      </c>
      <c r="G799" s="4" t="s">
        <v>5367</v>
      </c>
      <c r="H799" s="4" t="s">
        <v>5367</v>
      </c>
    </row>
    <row r="800" spans="1:8" s="3" customFormat="1" x14ac:dyDescent="0.3">
      <c r="A800" s="6" t="s">
        <v>14863</v>
      </c>
      <c r="B800" s="26" t="s">
        <v>14864</v>
      </c>
      <c r="C800" s="5" t="s">
        <v>16</v>
      </c>
      <c r="D800" s="4" t="s">
        <v>5367</v>
      </c>
      <c r="E800" s="4" t="s">
        <v>5367</v>
      </c>
      <c r="F800" s="4">
        <v>11.54</v>
      </c>
      <c r="G800" s="9">
        <v>11.54</v>
      </c>
      <c r="H800" s="9">
        <v>11.54</v>
      </c>
    </row>
    <row r="801" spans="1:8" s="3" customFormat="1" x14ac:dyDescent="0.3">
      <c r="A801" s="6" t="s">
        <v>14865</v>
      </c>
      <c r="B801" s="26" t="s">
        <v>14866</v>
      </c>
      <c r="C801" s="5" t="s">
        <v>16</v>
      </c>
      <c r="D801" s="9">
        <v>0.84</v>
      </c>
      <c r="E801" s="4" t="s">
        <v>5367</v>
      </c>
      <c r="F801" s="4" t="s">
        <v>5367</v>
      </c>
      <c r="G801" s="4" t="s">
        <v>5367</v>
      </c>
      <c r="H801" s="4" t="s">
        <v>5367</v>
      </c>
    </row>
    <row r="802" spans="1:8" s="3" customFormat="1" x14ac:dyDescent="0.3">
      <c r="A802" s="6" t="s">
        <v>14867</v>
      </c>
      <c r="B802" s="26" t="s">
        <v>14868</v>
      </c>
      <c r="C802" s="5" t="s">
        <v>16</v>
      </c>
      <c r="D802" s="4" t="s">
        <v>5367</v>
      </c>
      <c r="E802" s="4" t="s">
        <v>5367</v>
      </c>
      <c r="F802" s="4" t="s">
        <v>5367</v>
      </c>
      <c r="G802" s="9">
        <v>3.13</v>
      </c>
      <c r="H802" s="9">
        <v>3.13</v>
      </c>
    </row>
    <row r="803" spans="1:8" s="3" customFormat="1" x14ac:dyDescent="0.3">
      <c r="A803" s="6" t="s">
        <v>14869</v>
      </c>
      <c r="B803" s="26" t="s">
        <v>14870</v>
      </c>
      <c r="C803" s="5" t="s">
        <v>16</v>
      </c>
      <c r="D803" s="4" t="s">
        <v>5367</v>
      </c>
      <c r="E803" s="4" t="s">
        <v>5367</v>
      </c>
      <c r="F803" s="4" t="s">
        <v>5367</v>
      </c>
      <c r="G803" s="4">
        <v>16.670000000000002</v>
      </c>
      <c r="H803" s="9">
        <v>16.670000000000002</v>
      </c>
    </row>
    <row r="804" spans="1:8" s="3" customFormat="1" x14ac:dyDescent="0.3">
      <c r="A804" s="6" t="s">
        <v>14871</v>
      </c>
      <c r="B804" s="26" t="s">
        <v>14872</v>
      </c>
      <c r="C804" s="5" t="s">
        <v>16</v>
      </c>
      <c r="D804" s="9">
        <v>8.14</v>
      </c>
      <c r="E804" s="4" t="s">
        <v>5367</v>
      </c>
      <c r="F804" s="4" t="s">
        <v>5367</v>
      </c>
      <c r="G804" s="4" t="s">
        <v>5367</v>
      </c>
      <c r="H804" s="4" t="s">
        <v>5367</v>
      </c>
    </row>
    <row r="805" spans="1:8" s="3" customFormat="1" x14ac:dyDescent="0.3">
      <c r="A805" s="6" t="s">
        <v>14873</v>
      </c>
      <c r="B805" s="26" t="s">
        <v>14874</v>
      </c>
      <c r="C805" s="5" t="s">
        <v>16</v>
      </c>
      <c r="D805" s="4" t="s">
        <v>5367</v>
      </c>
      <c r="E805" s="4">
        <v>0.64</v>
      </c>
      <c r="F805" s="4" t="s">
        <v>5367</v>
      </c>
      <c r="G805" s="4" t="s">
        <v>5367</v>
      </c>
      <c r="H805" s="4" t="s">
        <v>5367</v>
      </c>
    </row>
    <row r="806" spans="1:8" s="3" customFormat="1" x14ac:dyDescent="0.3">
      <c r="A806" s="6" t="s">
        <v>14875</v>
      </c>
      <c r="B806" s="26" t="s">
        <v>14876</v>
      </c>
      <c r="C806" s="5" t="s">
        <v>16</v>
      </c>
      <c r="D806" s="4" t="s">
        <v>5367</v>
      </c>
      <c r="E806" s="4">
        <v>0.64</v>
      </c>
      <c r="F806" s="4" t="s">
        <v>5367</v>
      </c>
      <c r="G806" s="4" t="s">
        <v>5367</v>
      </c>
      <c r="H806" s="4" t="s">
        <v>5367</v>
      </c>
    </row>
    <row r="807" spans="1:8" s="3" customFormat="1" x14ac:dyDescent="0.3">
      <c r="A807" s="6" t="s">
        <v>14877</v>
      </c>
      <c r="B807" s="26" t="s">
        <v>14878</v>
      </c>
      <c r="C807" s="5" t="s">
        <v>16</v>
      </c>
      <c r="D807" s="4" t="s">
        <v>5367</v>
      </c>
      <c r="E807" s="4">
        <v>1.03</v>
      </c>
      <c r="F807" s="4" t="s">
        <v>5367</v>
      </c>
      <c r="G807" s="4" t="s">
        <v>5367</v>
      </c>
      <c r="H807" s="4" t="s">
        <v>5367</v>
      </c>
    </row>
    <row r="808" spans="1:8" s="3" customFormat="1" x14ac:dyDescent="0.3">
      <c r="A808" s="6" t="s">
        <v>14879</v>
      </c>
      <c r="B808" s="26" t="s">
        <v>14880</v>
      </c>
      <c r="C808" s="5" t="s">
        <v>16</v>
      </c>
      <c r="D808" s="4" t="s">
        <v>5367</v>
      </c>
      <c r="E808" s="4">
        <v>1.03</v>
      </c>
      <c r="F808" s="4" t="s">
        <v>5367</v>
      </c>
      <c r="G808" s="4" t="s">
        <v>5367</v>
      </c>
      <c r="H808" s="4" t="s">
        <v>5367</v>
      </c>
    </row>
    <row r="809" spans="1:8" s="3" customFormat="1" x14ac:dyDescent="0.3">
      <c r="A809" s="6" t="s">
        <v>14881</v>
      </c>
      <c r="B809" s="26" t="s">
        <v>14882</v>
      </c>
      <c r="C809" s="5" t="s">
        <v>16</v>
      </c>
      <c r="D809" s="9">
        <v>45.99</v>
      </c>
      <c r="E809" s="4" t="s">
        <v>5367</v>
      </c>
      <c r="F809" s="4" t="s">
        <v>5367</v>
      </c>
      <c r="G809" s="4" t="s">
        <v>5367</v>
      </c>
      <c r="H809" s="4" t="s">
        <v>5367</v>
      </c>
    </row>
    <row r="810" spans="1:8" s="3" customFormat="1" x14ac:dyDescent="0.3">
      <c r="A810" s="6" t="s">
        <v>14883</v>
      </c>
      <c r="B810" s="26" t="s">
        <v>14884</v>
      </c>
      <c r="C810" s="5" t="s">
        <v>16</v>
      </c>
      <c r="D810" s="9">
        <v>0.97</v>
      </c>
      <c r="E810" s="4" t="s">
        <v>5367</v>
      </c>
      <c r="F810" s="4" t="s">
        <v>5367</v>
      </c>
      <c r="G810" s="4" t="s">
        <v>5367</v>
      </c>
      <c r="H810" s="4" t="s">
        <v>5367</v>
      </c>
    </row>
    <row r="811" spans="1:8" s="3" customFormat="1" x14ac:dyDescent="0.3">
      <c r="A811" s="6" t="s">
        <v>14885</v>
      </c>
      <c r="B811" s="26" t="s">
        <v>14886</v>
      </c>
      <c r="C811" s="5" t="s">
        <v>16</v>
      </c>
      <c r="D811" s="9">
        <v>52.88</v>
      </c>
      <c r="E811" s="4" t="s">
        <v>5367</v>
      </c>
      <c r="F811" s="4" t="s">
        <v>5367</v>
      </c>
      <c r="G811" s="4" t="s">
        <v>5367</v>
      </c>
      <c r="H811" s="4" t="s">
        <v>5367</v>
      </c>
    </row>
    <row r="812" spans="1:8" s="3" customFormat="1" x14ac:dyDescent="0.3">
      <c r="A812" s="6" t="s">
        <v>14887</v>
      </c>
      <c r="B812" s="26" t="s">
        <v>14888</v>
      </c>
      <c r="C812" s="5" t="s">
        <v>16</v>
      </c>
      <c r="D812" s="4">
        <v>0.11</v>
      </c>
      <c r="E812" s="4" t="s">
        <v>5367</v>
      </c>
      <c r="F812" s="4" t="s">
        <v>5367</v>
      </c>
      <c r="G812" s="4" t="s">
        <v>5367</v>
      </c>
      <c r="H812" s="4" t="s">
        <v>5367</v>
      </c>
    </row>
    <row r="813" spans="1:8" s="3" customFormat="1" x14ac:dyDescent="0.3">
      <c r="A813" s="6" t="s">
        <v>14889</v>
      </c>
      <c r="B813" s="26" t="s">
        <v>14890</v>
      </c>
      <c r="C813" s="5" t="s">
        <v>16</v>
      </c>
      <c r="D813" s="4">
        <v>0.12</v>
      </c>
      <c r="E813" s="4" t="s">
        <v>5367</v>
      </c>
      <c r="F813" s="4" t="s">
        <v>5367</v>
      </c>
      <c r="G813" s="4" t="s">
        <v>5367</v>
      </c>
      <c r="H813" s="4" t="s">
        <v>5367</v>
      </c>
    </row>
    <row r="814" spans="1:8" s="3" customFormat="1" x14ac:dyDescent="0.3">
      <c r="A814" s="6" t="s">
        <v>14891</v>
      </c>
      <c r="B814" s="26" t="s">
        <v>14892</v>
      </c>
      <c r="C814" s="5" t="s">
        <v>16</v>
      </c>
      <c r="D814" s="4">
        <v>0.24</v>
      </c>
      <c r="E814" s="4" t="s">
        <v>5367</v>
      </c>
      <c r="F814" s="4" t="s">
        <v>5367</v>
      </c>
      <c r="G814" s="4" t="s">
        <v>5367</v>
      </c>
      <c r="H814" s="4" t="s">
        <v>5367</v>
      </c>
    </row>
    <row r="815" spans="1:8" s="3" customFormat="1" x14ac:dyDescent="0.3">
      <c r="A815" s="6" t="s">
        <v>14893</v>
      </c>
      <c r="B815" s="26" t="s">
        <v>14894</v>
      </c>
      <c r="C815" s="5" t="s">
        <v>16</v>
      </c>
      <c r="D815" s="4">
        <v>0.19</v>
      </c>
      <c r="E815" s="4" t="s">
        <v>5367</v>
      </c>
      <c r="F815" s="4" t="s">
        <v>5367</v>
      </c>
      <c r="G815" s="4" t="s">
        <v>5367</v>
      </c>
      <c r="H815" s="4" t="s">
        <v>5367</v>
      </c>
    </row>
    <row r="816" spans="1:8" s="3" customFormat="1" x14ac:dyDescent="0.3">
      <c r="A816" s="6" t="s">
        <v>14895</v>
      </c>
      <c r="B816" s="26" t="s">
        <v>14896</v>
      </c>
      <c r="C816" s="5" t="s">
        <v>16</v>
      </c>
      <c r="D816" s="9">
        <v>0.24</v>
      </c>
      <c r="E816" s="4" t="s">
        <v>5367</v>
      </c>
      <c r="F816" s="4" t="s">
        <v>5367</v>
      </c>
      <c r="G816" s="4" t="s">
        <v>5367</v>
      </c>
      <c r="H816" s="4" t="s">
        <v>5367</v>
      </c>
    </row>
    <row r="817" spans="1:8" s="3" customFormat="1" x14ac:dyDescent="0.3">
      <c r="A817" s="6" t="s">
        <v>14897</v>
      </c>
      <c r="B817" s="26" t="s">
        <v>14898</v>
      </c>
      <c r="C817" s="5" t="s">
        <v>16</v>
      </c>
      <c r="D817" s="9">
        <v>1.36</v>
      </c>
      <c r="E817" s="4" t="s">
        <v>5367</v>
      </c>
      <c r="F817" s="4" t="s">
        <v>5367</v>
      </c>
      <c r="G817" s="4" t="s">
        <v>5367</v>
      </c>
      <c r="H817" s="4" t="s">
        <v>5367</v>
      </c>
    </row>
    <row r="818" spans="1:8" s="3" customFormat="1" x14ac:dyDescent="0.3">
      <c r="A818" s="6" t="s">
        <v>14899</v>
      </c>
      <c r="B818" s="26" t="s">
        <v>14900</v>
      </c>
      <c r="C818" s="5" t="s">
        <v>16</v>
      </c>
      <c r="D818" s="4">
        <v>80.260000000000005</v>
      </c>
      <c r="E818" s="4" t="s">
        <v>5367</v>
      </c>
      <c r="F818" s="4" t="s">
        <v>5367</v>
      </c>
      <c r="G818" s="4" t="s">
        <v>5367</v>
      </c>
      <c r="H818" s="4" t="s">
        <v>5367</v>
      </c>
    </row>
    <row r="819" spans="1:8" s="3" customFormat="1" x14ac:dyDescent="0.3">
      <c r="A819" s="6" t="s">
        <v>14901</v>
      </c>
      <c r="B819" s="26" t="s">
        <v>14902</v>
      </c>
      <c r="C819" s="5" t="s">
        <v>16</v>
      </c>
      <c r="D819" s="9">
        <v>16.670000000000002</v>
      </c>
      <c r="E819" s="4" t="s">
        <v>5367</v>
      </c>
      <c r="F819" s="4" t="s">
        <v>5367</v>
      </c>
      <c r="G819" s="4" t="s">
        <v>5367</v>
      </c>
      <c r="H819" s="4" t="s">
        <v>5367</v>
      </c>
    </row>
    <row r="820" spans="1:8" s="3" customFormat="1" x14ac:dyDescent="0.3">
      <c r="A820" s="6" t="s">
        <v>14903</v>
      </c>
      <c r="B820" s="26" t="s">
        <v>14904</v>
      </c>
      <c r="C820" s="5" t="s">
        <v>16</v>
      </c>
      <c r="D820" s="4" t="s">
        <v>5367</v>
      </c>
      <c r="E820" s="4" t="s">
        <v>5367</v>
      </c>
      <c r="F820" s="4" t="s">
        <v>5367</v>
      </c>
      <c r="G820" s="9">
        <v>17.3</v>
      </c>
      <c r="H820" s="4" t="s">
        <v>5367</v>
      </c>
    </row>
    <row r="821" spans="1:8" s="3" customFormat="1" x14ac:dyDescent="0.3">
      <c r="A821" s="6" t="s">
        <v>14905</v>
      </c>
      <c r="B821" s="26" t="s">
        <v>14906</v>
      </c>
      <c r="C821" s="5" t="s">
        <v>16</v>
      </c>
      <c r="D821" s="4" t="s">
        <v>5367</v>
      </c>
      <c r="E821" s="4" t="s">
        <v>5367</v>
      </c>
      <c r="F821" s="4" t="s">
        <v>5367</v>
      </c>
      <c r="G821" s="9">
        <v>68.12</v>
      </c>
      <c r="H821" s="4" t="s">
        <v>5367</v>
      </c>
    </row>
    <row r="822" spans="1:8" s="3" customFormat="1" x14ac:dyDescent="0.3">
      <c r="A822" s="6" t="s">
        <v>14907</v>
      </c>
      <c r="B822" s="26" t="s">
        <v>14908</v>
      </c>
      <c r="C822" s="5" t="s">
        <v>16</v>
      </c>
      <c r="D822" s="9">
        <v>13.75</v>
      </c>
      <c r="E822" s="4" t="s">
        <v>5367</v>
      </c>
      <c r="F822" s="4" t="s">
        <v>5367</v>
      </c>
      <c r="G822" s="4" t="s">
        <v>5367</v>
      </c>
      <c r="H822" s="4" t="s">
        <v>5367</v>
      </c>
    </row>
    <row r="823" spans="1:8" s="3" customFormat="1" x14ac:dyDescent="0.3">
      <c r="A823" s="6" t="s">
        <v>14909</v>
      </c>
      <c r="B823" s="26" t="s">
        <v>14910</v>
      </c>
      <c r="C823" s="5" t="s">
        <v>16</v>
      </c>
      <c r="D823" s="9">
        <v>50.47</v>
      </c>
      <c r="E823" s="4" t="s">
        <v>5367</v>
      </c>
      <c r="F823" s="4" t="s">
        <v>5367</v>
      </c>
      <c r="G823" s="4" t="s">
        <v>5367</v>
      </c>
      <c r="H823" s="4" t="s">
        <v>5367</v>
      </c>
    </row>
    <row r="824" spans="1:8" s="3" customFormat="1" x14ac:dyDescent="0.3">
      <c r="A824" s="6" t="s">
        <v>14911</v>
      </c>
      <c r="B824" s="26" t="s">
        <v>14912</v>
      </c>
      <c r="C824" s="5" t="s">
        <v>10</v>
      </c>
      <c r="D824" s="4" t="s">
        <v>5367</v>
      </c>
      <c r="E824" s="9">
        <v>5.6</v>
      </c>
      <c r="F824" s="4" t="s">
        <v>5367</v>
      </c>
      <c r="G824" s="4" t="s">
        <v>5367</v>
      </c>
      <c r="H824" s="9">
        <v>6.72</v>
      </c>
    </row>
    <row r="825" spans="1:8" s="3" customFormat="1" x14ac:dyDescent="0.3">
      <c r="A825" s="6" t="s">
        <v>14913</v>
      </c>
      <c r="B825" s="26" t="s">
        <v>14914</v>
      </c>
      <c r="C825" s="5" t="s">
        <v>16</v>
      </c>
      <c r="D825" s="4" t="s">
        <v>5367</v>
      </c>
      <c r="E825" s="9">
        <v>10.07</v>
      </c>
      <c r="F825" s="4" t="s">
        <v>5367</v>
      </c>
      <c r="G825" s="4" t="s">
        <v>5367</v>
      </c>
      <c r="H825" s="9">
        <v>11.11</v>
      </c>
    </row>
    <row r="826" spans="1:8" s="3" customFormat="1" x14ac:dyDescent="0.3">
      <c r="A826" s="6" t="s">
        <v>14915</v>
      </c>
      <c r="B826" s="26" t="s">
        <v>14916</v>
      </c>
      <c r="C826" s="5" t="s">
        <v>10</v>
      </c>
      <c r="D826" s="4" t="s">
        <v>5367</v>
      </c>
      <c r="E826" s="4" t="s">
        <v>5367</v>
      </c>
      <c r="F826" s="9">
        <v>17.850000000000001</v>
      </c>
      <c r="G826" s="4" t="s">
        <v>5367</v>
      </c>
      <c r="H826" s="4" t="s">
        <v>5367</v>
      </c>
    </row>
    <row r="827" spans="1:8" s="3" customFormat="1" x14ac:dyDescent="0.3">
      <c r="A827" s="6" t="s">
        <v>14917</v>
      </c>
      <c r="B827" s="26" t="s">
        <v>14918</v>
      </c>
      <c r="C827" s="5" t="s">
        <v>16</v>
      </c>
      <c r="D827" s="4" t="s">
        <v>5367</v>
      </c>
      <c r="E827" s="9">
        <v>189</v>
      </c>
      <c r="F827" s="4" t="s">
        <v>5367</v>
      </c>
      <c r="G827" s="4" t="s">
        <v>5367</v>
      </c>
      <c r="H827" s="9">
        <v>210.08</v>
      </c>
    </row>
    <row r="828" spans="1:8" s="3" customFormat="1" x14ac:dyDescent="0.3">
      <c r="A828" s="6" t="s">
        <v>14919</v>
      </c>
      <c r="B828" s="26" t="s">
        <v>14920</v>
      </c>
      <c r="C828" s="5" t="s">
        <v>16</v>
      </c>
      <c r="D828" s="4" t="s">
        <v>5367</v>
      </c>
      <c r="E828" s="9">
        <v>201.12</v>
      </c>
      <c r="F828" s="4" t="s">
        <v>5367</v>
      </c>
      <c r="G828" s="4" t="s">
        <v>5367</v>
      </c>
      <c r="H828" s="9">
        <v>223.51</v>
      </c>
    </row>
    <row r="829" spans="1:8" s="3" customFormat="1" x14ac:dyDescent="0.3">
      <c r="A829" s="6" t="s">
        <v>14921</v>
      </c>
      <c r="B829" s="26" t="s">
        <v>14922</v>
      </c>
      <c r="C829" s="5" t="s">
        <v>16</v>
      </c>
      <c r="D829" s="4" t="s">
        <v>5367</v>
      </c>
      <c r="E829" s="9">
        <v>224.8</v>
      </c>
      <c r="F829" s="4" t="s">
        <v>5367</v>
      </c>
      <c r="G829" s="4" t="s">
        <v>5367</v>
      </c>
      <c r="H829" s="9">
        <v>249.77</v>
      </c>
    </row>
    <row r="830" spans="1:8" s="3" customFormat="1" x14ac:dyDescent="0.3">
      <c r="A830" s="6" t="s">
        <v>14923</v>
      </c>
      <c r="B830" s="26" t="s">
        <v>14924</v>
      </c>
      <c r="C830" s="5" t="s">
        <v>16</v>
      </c>
      <c r="D830" s="9">
        <v>103.67</v>
      </c>
      <c r="E830" s="4" t="s">
        <v>5367</v>
      </c>
      <c r="F830" s="4" t="s">
        <v>5367</v>
      </c>
      <c r="G830" s="4" t="s">
        <v>5367</v>
      </c>
      <c r="H830" s="4" t="s">
        <v>5367</v>
      </c>
    </row>
    <row r="831" spans="1:8" s="3" customFormat="1" x14ac:dyDescent="0.3">
      <c r="A831" s="6" t="s">
        <v>14925</v>
      </c>
      <c r="B831" s="26" t="s">
        <v>14926</v>
      </c>
      <c r="C831" s="5" t="s">
        <v>16</v>
      </c>
      <c r="D831" s="9">
        <v>122.37</v>
      </c>
      <c r="E831" s="4" t="s">
        <v>5367</v>
      </c>
      <c r="F831" s="4" t="s">
        <v>5367</v>
      </c>
      <c r="G831" s="4" t="s">
        <v>5367</v>
      </c>
      <c r="H831" s="4" t="s">
        <v>5367</v>
      </c>
    </row>
    <row r="832" spans="1:8" s="3" customFormat="1" x14ac:dyDescent="0.3">
      <c r="A832" s="6" t="s">
        <v>14927</v>
      </c>
      <c r="B832" s="26" t="s">
        <v>14928</v>
      </c>
      <c r="C832" s="5" t="s">
        <v>16</v>
      </c>
      <c r="D832" s="9">
        <v>33.380000000000003</v>
      </c>
      <c r="E832" s="4" t="s">
        <v>5367</v>
      </c>
      <c r="F832" s="4" t="s">
        <v>5367</v>
      </c>
      <c r="G832" s="4" t="s">
        <v>5367</v>
      </c>
      <c r="H832" s="4" t="s">
        <v>5367</v>
      </c>
    </row>
    <row r="833" spans="1:8" s="3" customFormat="1" x14ac:dyDescent="0.3">
      <c r="A833" s="6" t="s">
        <v>14929</v>
      </c>
      <c r="B833" s="26" t="s">
        <v>14930</v>
      </c>
      <c r="C833" s="5" t="s">
        <v>16</v>
      </c>
      <c r="D833" s="9">
        <v>49.85</v>
      </c>
      <c r="E833" s="4" t="s">
        <v>5367</v>
      </c>
      <c r="F833" s="4" t="s">
        <v>5367</v>
      </c>
      <c r="G833" s="4" t="s">
        <v>5367</v>
      </c>
      <c r="H833" s="4" t="s">
        <v>5367</v>
      </c>
    </row>
    <row r="834" spans="1:8" s="3" customFormat="1" x14ac:dyDescent="0.3">
      <c r="A834" s="6" t="s">
        <v>14931</v>
      </c>
      <c r="B834" s="26" t="s">
        <v>14932</v>
      </c>
      <c r="C834" s="5" t="s">
        <v>16</v>
      </c>
      <c r="D834" s="9">
        <v>44.76</v>
      </c>
      <c r="E834" s="4" t="s">
        <v>5367</v>
      </c>
      <c r="F834" s="4" t="s">
        <v>5367</v>
      </c>
      <c r="G834" s="4" t="s">
        <v>5367</v>
      </c>
      <c r="H834" s="4" t="s">
        <v>5367</v>
      </c>
    </row>
    <row r="835" spans="1:8" s="3" customFormat="1" x14ac:dyDescent="0.3">
      <c r="A835" s="6" t="s">
        <v>14933</v>
      </c>
      <c r="B835" s="26" t="s">
        <v>14934</v>
      </c>
      <c r="C835" s="5" t="s">
        <v>16</v>
      </c>
      <c r="D835" s="9">
        <v>2.2200000000000002</v>
      </c>
      <c r="E835" s="4" t="s">
        <v>5367</v>
      </c>
      <c r="F835" s="4" t="s">
        <v>5367</v>
      </c>
      <c r="G835" s="4" t="s">
        <v>5367</v>
      </c>
      <c r="H835" s="4" t="s">
        <v>5367</v>
      </c>
    </row>
    <row r="836" spans="1:8" s="3" customFormat="1" x14ac:dyDescent="0.3">
      <c r="A836" s="6" t="s">
        <v>14935</v>
      </c>
      <c r="B836" s="26" t="s">
        <v>14936</v>
      </c>
      <c r="C836" s="5" t="s">
        <v>16</v>
      </c>
      <c r="D836" s="9">
        <v>7.85</v>
      </c>
      <c r="E836" s="4" t="s">
        <v>5367</v>
      </c>
      <c r="F836" s="4" t="s">
        <v>5367</v>
      </c>
      <c r="G836" s="4" t="s">
        <v>5367</v>
      </c>
      <c r="H836" s="4" t="s">
        <v>5367</v>
      </c>
    </row>
    <row r="837" spans="1:8" s="3" customFormat="1" x14ac:dyDescent="0.3">
      <c r="A837" s="6" t="s">
        <v>14937</v>
      </c>
      <c r="B837" s="26" t="s">
        <v>14938</v>
      </c>
      <c r="C837" s="5" t="s">
        <v>16</v>
      </c>
      <c r="D837" s="4" t="s">
        <v>5367</v>
      </c>
      <c r="E837" s="9">
        <v>40.81</v>
      </c>
      <c r="F837" s="4" t="s">
        <v>5367</v>
      </c>
      <c r="G837" s="4" t="s">
        <v>5367</v>
      </c>
      <c r="H837" s="4" t="s">
        <v>5367</v>
      </c>
    </row>
    <row r="838" spans="1:8" s="3" customFormat="1" x14ac:dyDescent="0.3">
      <c r="A838" s="6" t="s">
        <v>14939</v>
      </c>
      <c r="B838" s="26" t="s">
        <v>14940</v>
      </c>
      <c r="C838" s="5" t="s">
        <v>16</v>
      </c>
      <c r="D838" s="9">
        <v>3.65</v>
      </c>
      <c r="E838" s="4" t="s">
        <v>5367</v>
      </c>
      <c r="F838" s="4" t="s">
        <v>5367</v>
      </c>
      <c r="G838" s="4" t="s">
        <v>5367</v>
      </c>
      <c r="H838" s="4" t="s">
        <v>5367</v>
      </c>
    </row>
    <row r="839" spans="1:8" s="3" customFormat="1" x14ac:dyDescent="0.3">
      <c r="A839" s="6" t="s">
        <v>14941</v>
      </c>
      <c r="B839" s="26" t="s">
        <v>14942</v>
      </c>
      <c r="C839" s="5" t="s">
        <v>16</v>
      </c>
      <c r="D839" s="9">
        <v>10.38</v>
      </c>
      <c r="E839" s="4" t="s">
        <v>5367</v>
      </c>
      <c r="F839" s="4" t="s">
        <v>5367</v>
      </c>
      <c r="G839" s="4" t="s">
        <v>5367</v>
      </c>
      <c r="H839" s="4" t="s">
        <v>5367</v>
      </c>
    </row>
    <row r="840" spans="1:8" s="3" customFormat="1" x14ac:dyDescent="0.3">
      <c r="A840" s="6" t="s">
        <v>14943</v>
      </c>
      <c r="B840" s="26" t="s">
        <v>14944</v>
      </c>
      <c r="C840" s="5" t="s">
        <v>16</v>
      </c>
      <c r="D840" s="9">
        <v>14.49</v>
      </c>
      <c r="E840" s="4" t="s">
        <v>5367</v>
      </c>
      <c r="F840" s="4" t="s">
        <v>5367</v>
      </c>
      <c r="G840" s="4" t="s">
        <v>5367</v>
      </c>
      <c r="H840" s="4" t="s">
        <v>5367</v>
      </c>
    </row>
    <row r="841" spans="1:8" s="3" customFormat="1" x14ac:dyDescent="0.3">
      <c r="A841" s="6" t="s">
        <v>14945</v>
      </c>
      <c r="B841" s="26" t="s">
        <v>14946</v>
      </c>
      <c r="C841" s="5" t="s">
        <v>16</v>
      </c>
      <c r="D841" s="9">
        <v>6.28</v>
      </c>
      <c r="E841" s="4" t="s">
        <v>5367</v>
      </c>
      <c r="F841" s="4" t="s">
        <v>5367</v>
      </c>
      <c r="G841" s="4" t="s">
        <v>5367</v>
      </c>
      <c r="H841" s="4" t="s">
        <v>5367</v>
      </c>
    </row>
    <row r="842" spans="1:8" s="3" customFormat="1" x14ac:dyDescent="0.3">
      <c r="A842" s="6" t="s">
        <v>14947</v>
      </c>
      <c r="B842" s="26" t="s">
        <v>14948</v>
      </c>
      <c r="C842" s="5" t="s">
        <v>16</v>
      </c>
      <c r="D842" s="4">
        <v>3.82</v>
      </c>
      <c r="E842" s="4" t="s">
        <v>5367</v>
      </c>
      <c r="F842" s="4" t="s">
        <v>5367</v>
      </c>
      <c r="G842" s="4" t="s">
        <v>5367</v>
      </c>
      <c r="H842" s="4" t="s">
        <v>5367</v>
      </c>
    </row>
    <row r="843" spans="1:8" s="3" customFormat="1" x14ac:dyDescent="0.3">
      <c r="A843" s="6" t="s">
        <v>14949</v>
      </c>
      <c r="B843" s="26" t="s">
        <v>14950</v>
      </c>
      <c r="C843" s="5" t="s">
        <v>16</v>
      </c>
      <c r="D843" s="4">
        <v>6.12</v>
      </c>
      <c r="E843" s="4" t="s">
        <v>5367</v>
      </c>
      <c r="F843" s="4" t="s">
        <v>5367</v>
      </c>
      <c r="G843" s="4" t="s">
        <v>5367</v>
      </c>
      <c r="H843" s="4" t="s">
        <v>5367</v>
      </c>
    </row>
    <row r="844" spans="1:8" s="3" customFormat="1" x14ac:dyDescent="0.3">
      <c r="A844" s="6" t="s">
        <v>14951</v>
      </c>
      <c r="B844" s="26" t="s">
        <v>14952</v>
      </c>
      <c r="C844" s="5" t="s">
        <v>16</v>
      </c>
      <c r="D844" s="4" t="s">
        <v>5367</v>
      </c>
      <c r="E844" s="4" t="s">
        <v>5367</v>
      </c>
      <c r="F844" s="4" t="s">
        <v>5367</v>
      </c>
      <c r="G844" s="4" t="s">
        <v>5367</v>
      </c>
      <c r="H844" s="4" t="s">
        <v>5367</v>
      </c>
    </row>
    <row r="845" spans="1:8" s="3" customFormat="1" x14ac:dyDescent="0.3">
      <c r="A845" s="6" t="s">
        <v>14953</v>
      </c>
      <c r="B845" s="26" t="s">
        <v>14954</v>
      </c>
      <c r="C845" s="5" t="s">
        <v>16</v>
      </c>
      <c r="D845" s="4" t="s">
        <v>5367</v>
      </c>
      <c r="E845" s="4" t="s">
        <v>5367</v>
      </c>
      <c r="F845" s="4" t="s">
        <v>5367</v>
      </c>
      <c r="G845" s="4" t="s">
        <v>5367</v>
      </c>
      <c r="H845" s="4" t="s">
        <v>5367</v>
      </c>
    </row>
    <row r="846" spans="1:8" s="3" customFormat="1" x14ac:dyDescent="0.3">
      <c r="A846" s="6" t="s">
        <v>14955</v>
      </c>
      <c r="B846" s="26" t="s">
        <v>14956</v>
      </c>
      <c r="C846" s="5" t="s">
        <v>16</v>
      </c>
      <c r="D846" s="4" t="s">
        <v>5367</v>
      </c>
      <c r="E846" s="4" t="s">
        <v>5367</v>
      </c>
      <c r="F846" s="4" t="s">
        <v>5367</v>
      </c>
      <c r="G846" s="4" t="s">
        <v>5367</v>
      </c>
      <c r="H846" s="4" t="s">
        <v>5367</v>
      </c>
    </row>
    <row r="847" spans="1:8" s="3" customFormat="1" x14ac:dyDescent="0.3">
      <c r="A847" s="6" t="s">
        <v>14957</v>
      </c>
      <c r="B847" s="26" t="s">
        <v>14958</v>
      </c>
      <c r="C847" s="5" t="s">
        <v>16</v>
      </c>
      <c r="D847" s="4" t="s">
        <v>5367</v>
      </c>
      <c r="E847" s="4" t="s">
        <v>5367</v>
      </c>
      <c r="F847" s="4" t="s">
        <v>5367</v>
      </c>
      <c r="G847" s="4" t="s">
        <v>5367</v>
      </c>
      <c r="H847" s="4" t="s">
        <v>5367</v>
      </c>
    </row>
    <row r="848" spans="1:8" s="3" customFormat="1" x14ac:dyDescent="0.3">
      <c r="A848" s="6" t="s">
        <v>14959</v>
      </c>
      <c r="B848" s="26" t="s">
        <v>14960</v>
      </c>
      <c r="C848" s="5" t="s">
        <v>16</v>
      </c>
      <c r="D848" s="4" t="s">
        <v>5367</v>
      </c>
      <c r="E848" s="4" t="s">
        <v>5367</v>
      </c>
      <c r="F848" s="4" t="s">
        <v>5367</v>
      </c>
      <c r="G848" s="4" t="s">
        <v>5367</v>
      </c>
      <c r="H848" s="4" t="s">
        <v>5367</v>
      </c>
    </row>
    <row r="849" spans="1:8" s="3" customFormat="1" x14ac:dyDescent="0.3">
      <c r="A849" s="6" t="s">
        <v>14961</v>
      </c>
      <c r="B849" s="26" t="s">
        <v>14962</v>
      </c>
      <c r="C849" s="5" t="s">
        <v>16</v>
      </c>
      <c r="D849" s="9">
        <v>133.36000000000001</v>
      </c>
      <c r="E849" s="4" t="s">
        <v>5367</v>
      </c>
      <c r="F849" s="4" t="s">
        <v>5367</v>
      </c>
      <c r="G849" s="4" t="s">
        <v>5367</v>
      </c>
      <c r="H849" s="4" t="s">
        <v>5367</v>
      </c>
    </row>
    <row r="850" spans="1:8" s="3" customFormat="1" x14ac:dyDescent="0.3">
      <c r="A850" s="6" t="s">
        <v>14963</v>
      </c>
      <c r="B850" s="26" t="s">
        <v>14964</v>
      </c>
      <c r="C850" s="5" t="s">
        <v>16</v>
      </c>
      <c r="D850" s="9">
        <v>142.5</v>
      </c>
      <c r="E850" s="4" t="s">
        <v>5367</v>
      </c>
      <c r="F850" s="4" t="s">
        <v>5367</v>
      </c>
      <c r="G850" s="4" t="s">
        <v>5367</v>
      </c>
      <c r="H850" s="4" t="s">
        <v>5367</v>
      </c>
    </row>
    <row r="851" spans="1:8" s="3" customFormat="1" x14ac:dyDescent="0.3">
      <c r="A851" s="6" t="s">
        <v>14965</v>
      </c>
      <c r="B851" s="26" t="s">
        <v>14966</v>
      </c>
      <c r="C851" s="5" t="s">
        <v>16</v>
      </c>
      <c r="D851" s="9">
        <v>46.31</v>
      </c>
      <c r="E851" s="4" t="s">
        <v>5367</v>
      </c>
      <c r="F851" s="4" t="s">
        <v>5367</v>
      </c>
      <c r="G851" s="4" t="s">
        <v>5367</v>
      </c>
      <c r="H851" s="4" t="s">
        <v>5367</v>
      </c>
    </row>
    <row r="852" spans="1:8" s="3" customFormat="1" x14ac:dyDescent="0.3">
      <c r="A852" s="6" t="s">
        <v>14967</v>
      </c>
      <c r="B852" s="26" t="s">
        <v>14968</v>
      </c>
      <c r="C852" s="5" t="s">
        <v>16</v>
      </c>
      <c r="D852" s="9">
        <v>49.27</v>
      </c>
      <c r="E852" s="4" t="s">
        <v>5367</v>
      </c>
      <c r="F852" s="4" t="s">
        <v>5367</v>
      </c>
      <c r="G852" s="4" t="s">
        <v>5367</v>
      </c>
      <c r="H852" s="4" t="s">
        <v>5367</v>
      </c>
    </row>
    <row r="853" spans="1:8" s="3" customFormat="1" x14ac:dyDescent="0.3">
      <c r="A853" s="6" t="s">
        <v>14969</v>
      </c>
      <c r="B853" s="26" t="s">
        <v>14970</v>
      </c>
      <c r="C853" s="5" t="s">
        <v>16</v>
      </c>
      <c r="D853" s="9">
        <v>9.9</v>
      </c>
      <c r="E853" s="4" t="s">
        <v>5367</v>
      </c>
      <c r="F853" s="4" t="s">
        <v>5367</v>
      </c>
      <c r="G853" s="4" t="s">
        <v>5367</v>
      </c>
      <c r="H853" s="4" t="s">
        <v>5367</v>
      </c>
    </row>
    <row r="854" spans="1:8" s="3" customFormat="1" x14ac:dyDescent="0.3">
      <c r="A854" s="6" t="s">
        <v>14971</v>
      </c>
      <c r="B854" s="26" t="s">
        <v>14972</v>
      </c>
      <c r="C854" s="5" t="s">
        <v>16</v>
      </c>
      <c r="D854" s="9">
        <v>23.09</v>
      </c>
      <c r="E854" s="4" t="s">
        <v>5367</v>
      </c>
      <c r="F854" s="4" t="s">
        <v>5367</v>
      </c>
      <c r="G854" s="4" t="s">
        <v>5367</v>
      </c>
      <c r="H854" s="4" t="s">
        <v>5367</v>
      </c>
    </row>
    <row r="855" spans="1:8" s="3" customFormat="1" x14ac:dyDescent="0.3">
      <c r="A855" s="6" t="s">
        <v>14973</v>
      </c>
      <c r="B855" s="26" t="s">
        <v>14974</v>
      </c>
      <c r="C855" s="5" t="s">
        <v>16</v>
      </c>
      <c r="D855" s="9">
        <v>8.5500000000000007</v>
      </c>
      <c r="E855" s="4" t="s">
        <v>5367</v>
      </c>
      <c r="F855" s="4" t="s">
        <v>5367</v>
      </c>
      <c r="G855" s="4" t="s">
        <v>5367</v>
      </c>
      <c r="H855" s="4" t="s">
        <v>5367</v>
      </c>
    </row>
    <row r="856" spans="1:8" s="3" customFormat="1" x14ac:dyDescent="0.3">
      <c r="A856" s="6" t="s">
        <v>14975</v>
      </c>
      <c r="B856" s="26" t="s">
        <v>14976</v>
      </c>
      <c r="C856" s="5" t="s">
        <v>16</v>
      </c>
      <c r="D856" s="9">
        <v>11.47</v>
      </c>
      <c r="E856" s="4" t="s">
        <v>5367</v>
      </c>
      <c r="F856" s="4" t="s">
        <v>5367</v>
      </c>
      <c r="G856" s="4" t="s">
        <v>5367</v>
      </c>
      <c r="H856" s="4" t="s">
        <v>5367</v>
      </c>
    </row>
    <row r="857" spans="1:8" s="3" customFormat="1" x14ac:dyDescent="0.3">
      <c r="A857" s="6" t="s">
        <v>14977</v>
      </c>
      <c r="B857" s="26" t="s">
        <v>14978</v>
      </c>
      <c r="C857" s="5" t="s">
        <v>16</v>
      </c>
      <c r="D857" s="9">
        <v>17.010000000000002</v>
      </c>
      <c r="E857" s="4" t="s">
        <v>5367</v>
      </c>
      <c r="F857" s="4" t="s">
        <v>5367</v>
      </c>
      <c r="G857" s="4" t="s">
        <v>5367</v>
      </c>
      <c r="H857" s="4" t="s">
        <v>5367</v>
      </c>
    </row>
    <row r="858" spans="1:8" s="3" customFormat="1" x14ac:dyDescent="0.3">
      <c r="A858" s="6" t="s">
        <v>14979</v>
      </c>
      <c r="B858" s="26" t="s">
        <v>14980</v>
      </c>
      <c r="C858" s="5" t="s">
        <v>16</v>
      </c>
      <c r="D858" s="9">
        <v>25.96</v>
      </c>
      <c r="E858" s="4" t="s">
        <v>5367</v>
      </c>
      <c r="F858" s="4" t="s">
        <v>5367</v>
      </c>
      <c r="G858" s="4" t="s">
        <v>5367</v>
      </c>
      <c r="H858" s="4" t="s">
        <v>5367</v>
      </c>
    </row>
    <row r="859" spans="1:8" s="3" customFormat="1" x14ac:dyDescent="0.3">
      <c r="A859" s="6" t="s">
        <v>14981</v>
      </c>
      <c r="B859" s="26" t="s">
        <v>14982</v>
      </c>
      <c r="C859" s="5" t="s">
        <v>16</v>
      </c>
      <c r="D859" s="9">
        <v>79.83</v>
      </c>
      <c r="E859" s="4" t="s">
        <v>5367</v>
      </c>
      <c r="F859" s="4" t="s">
        <v>5367</v>
      </c>
      <c r="G859" s="4" t="s">
        <v>5367</v>
      </c>
      <c r="H859" s="4" t="s">
        <v>5367</v>
      </c>
    </row>
    <row r="860" spans="1:8" s="3" customFormat="1" x14ac:dyDescent="0.3">
      <c r="A860" s="6" t="s">
        <v>14983</v>
      </c>
      <c r="B860" s="26" t="s">
        <v>14984</v>
      </c>
      <c r="C860" s="5" t="s">
        <v>16</v>
      </c>
      <c r="D860" s="9">
        <v>84.34</v>
      </c>
      <c r="E860" s="4" t="s">
        <v>5367</v>
      </c>
      <c r="F860" s="4" t="s">
        <v>5367</v>
      </c>
      <c r="G860" s="4" t="s">
        <v>5367</v>
      </c>
      <c r="H860" s="4" t="s">
        <v>5367</v>
      </c>
    </row>
    <row r="861" spans="1:8" s="3" customFormat="1" x14ac:dyDescent="0.3">
      <c r="A861" s="6" t="s">
        <v>14985</v>
      </c>
      <c r="B861" s="26" t="s">
        <v>14986</v>
      </c>
      <c r="C861" s="5" t="s">
        <v>16</v>
      </c>
      <c r="D861" s="9">
        <v>90.44</v>
      </c>
      <c r="E861" s="4" t="s">
        <v>5367</v>
      </c>
      <c r="F861" s="4" t="s">
        <v>5367</v>
      </c>
      <c r="G861" s="4" t="s">
        <v>5367</v>
      </c>
      <c r="H861" s="4" t="s">
        <v>5367</v>
      </c>
    </row>
    <row r="862" spans="1:8" s="3" customFormat="1" x14ac:dyDescent="0.3">
      <c r="A862" s="6" t="s">
        <v>14987</v>
      </c>
      <c r="B862" s="26" t="s">
        <v>14988</v>
      </c>
      <c r="C862" s="5" t="s">
        <v>16</v>
      </c>
      <c r="D862" s="9">
        <v>91.57</v>
      </c>
      <c r="E862" s="4" t="s">
        <v>5367</v>
      </c>
      <c r="F862" s="4" t="s">
        <v>5367</v>
      </c>
      <c r="G862" s="4" t="s">
        <v>5367</v>
      </c>
      <c r="H862" s="4" t="s">
        <v>5367</v>
      </c>
    </row>
    <row r="863" spans="1:8" s="3" customFormat="1" x14ac:dyDescent="0.3">
      <c r="A863" s="6" t="s">
        <v>14989</v>
      </c>
      <c r="B863" s="26" t="s">
        <v>14990</v>
      </c>
      <c r="C863" s="5" t="s">
        <v>16</v>
      </c>
      <c r="D863" s="9">
        <v>7</v>
      </c>
      <c r="E863" s="4" t="s">
        <v>5367</v>
      </c>
      <c r="F863" s="4" t="s">
        <v>5367</v>
      </c>
      <c r="G863" s="4" t="s">
        <v>5367</v>
      </c>
      <c r="H863" s="4" t="s">
        <v>5367</v>
      </c>
    </row>
    <row r="864" spans="1:8" s="3" customFormat="1" x14ac:dyDescent="0.3">
      <c r="A864" s="6" t="s">
        <v>14991</v>
      </c>
      <c r="B864" s="26" t="s">
        <v>14992</v>
      </c>
      <c r="C864" s="5" t="s">
        <v>16</v>
      </c>
      <c r="D864" s="9">
        <v>51.73</v>
      </c>
      <c r="E864" s="4" t="s">
        <v>5367</v>
      </c>
      <c r="F864" s="4" t="s">
        <v>5367</v>
      </c>
      <c r="G864" s="4" t="s">
        <v>5367</v>
      </c>
      <c r="H864" s="4" t="s">
        <v>5367</v>
      </c>
    </row>
    <row r="865" spans="1:8" s="3" customFormat="1" x14ac:dyDescent="0.3">
      <c r="A865" s="6" t="s">
        <v>14993</v>
      </c>
      <c r="B865" s="26" t="s">
        <v>14994</v>
      </c>
      <c r="C865" s="5" t="s">
        <v>16</v>
      </c>
      <c r="D865" s="9">
        <v>198.72</v>
      </c>
      <c r="E865" s="4" t="s">
        <v>5367</v>
      </c>
      <c r="F865" s="4" t="s">
        <v>5367</v>
      </c>
      <c r="G865" s="4" t="s">
        <v>5367</v>
      </c>
      <c r="H865" s="4" t="s">
        <v>5367</v>
      </c>
    </row>
    <row r="866" spans="1:8" s="3" customFormat="1" x14ac:dyDescent="0.3">
      <c r="A866" s="6" t="s">
        <v>14995</v>
      </c>
      <c r="B866" s="26" t="s">
        <v>14996</v>
      </c>
      <c r="C866" s="5" t="s">
        <v>16</v>
      </c>
      <c r="D866" s="9">
        <v>6.55</v>
      </c>
      <c r="E866" s="4" t="s">
        <v>5367</v>
      </c>
      <c r="F866" s="4" t="s">
        <v>5367</v>
      </c>
      <c r="G866" s="4" t="s">
        <v>5367</v>
      </c>
      <c r="H866" s="4" t="s">
        <v>5367</v>
      </c>
    </row>
    <row r="867" spans="1:8" s="3" customFormat="1" x14ac:dyDescent="0.3">
      <c r="A867" s="6" t="s">
        <v>14997</v>
      </c>
      <c r="B867" s="26" t="s">
        <v>14996</v>
      </c>
      <c r="C867" s="5" t="s">
        <v>16</v>
      </c>
      <c r="D867" s="4">
        <v>11.64</v>
      </c>
      <c r="E867" s="4" t="s">
        <v>5367</v>
      </c>
      <c r="F867" s="4" t="s">
        <v>5367</v>
      </c>
      <c r="G867" s="4" t="s">
        <v>5367</v>
      </c>
      <c r="H867" s="4" t="s">
        <v>5367</v>
      </c>
    </row>
    <row r="868" spans="1:8" s="3" customFormat="1" x14ac:dyDescent="0.3">
      <c r="A868" s="6" t="s">
        <v>14998</v>
      </c>
      <c r="B868" s="26" t="s">
        <v>14999</v>
      </c>
      <c r="C868" s="5" t="s">
        <v>16</v>
      </c>
      <c r="D868" s="9">
        <v>24.66</v>
      </c>
      <c r="E868" s="4" t="s">
        <v>5367</v>
      </c>
      <c r="F868" s="4" t="s">
        <v>5367</v>
      </c>
      <c r="G868" s="4" t="s">
        <v>5367</v>
      </c>
      <c r="H868" s="4" t="s">
        <v>5367</v>
      </c>
    </row>
    <row r="869" spans="1:8" s="3" customFormat="1" x14ac:dyDescent="0.3">
      <c r="A869" s="6" t="s">
        <v>15000</v>
      </c>
      <c r="B869" s="26" t="s">
        <v>15001</v>
      </c>
      <c r="C869" s="5" t="s">
        <v>16</v>
      </c>
      <c r="D869" s="9">
        <v>312.31</v>
      </c>
      <c r="E869" s="4" t="s">
        <v>5367</v>
      </c>
      <c r="F869" s="4" t="s">
        <v>5367</v>
      </c>
      <c r="G869" s="4" t="s">
        <v>5367</v>
      </c>
      <c r="H869" s="4" t="s">
        <v>5367</v>
      </c>
    </row>
    <row r="870" spans="1:8" s="3" customFormat="1" x14ac:dyDescent="0.3">
      <c r="A870" s="6" t="s">
        <v>15002</v>
      </c>
      <c r="B870" s="26" t="s">
        <v>15003</v>
      </c>
      <c r="C870" s="5" t="s">
        <v>16</v>
      </c>
      <c r="D870" s="9">
        <v>312.31</v>
      </c>
      <c r="E870" s="4" t="s">
        <v>5367</v>
      </c>
      <c r="F870" s="4" t="s">
        <v>5367</v>
      </c>
      <c r="G870" s="4" t="s">
        <v>5367</v>
      </c>
      <c r="H870" s="4" t="s">
        <v>5367</v>
      </c>
    </row>
    <row r="871" spans="1:8" s="3" customFormat="1" x14ac:dyDescent="0.3">
      <c r="A871" s="6" t="s">
        <v>15004</v>
      </c>
      <c r="B871" s="26" t="s">
        <v>15005</v>
      </c>
      <c r="C871" s="5" t="s">
        <v>16</v>
      </c>
      <c r="D871" s="9">
        <v>146.94</v>
      </c>
      <c r="E871" s="4" t="s">
        <v>5367</v>
      </c>
      <c r="F871" s="4" t="s">
        <v>5367</v>
      </c>
      <c r="G871" s="4" t="s">
        <v>5367</v>
      </c>
      <c r="H871" s="4" t="s">
        <v>5367</v>
      </c>
    </row>
    <row r="872" spans="1:8" s="3" customFormat="1" x14ac:dyDescent="0.3">
      <c r="A872" s="6" t="s">
        <v>15006</v>
      </c>
      <c r="B872" s="26" t="s">
        <v>15007</v>
      </c>
      <c r="C872" s="5" t="s">
        <v>16</v>
      </c>
      <c r="D872" s="9">
        <v>118.2</v>
      </c>
      <c r="E872" s="4" t="s">
        <v>5367</v>
      </c>
      <c r="F872" s="4" t="s">
        <v>5367</v>
      </c>
      <c r="G872" s="4" t="s">
        <v>5367</v>
      </c>
      <c r="H872" s="4" t="s">
        <v>5367</v>
      </c>
    </row>
    <row r="873" spans="1:8" s="3" customFormat="1" x14ac:dyDescent="0.3">
      <c r="A873" s="6" t="s">
        <v>15008</v>
      </c>
      <c r="B873" s="26" t="s">
        <v>15009</v>
      </c>
      <c r="C873" s="5" t="s">
        <v>16</v>
      </c>
      <c r="D873" s="4" t="s">
        <v>5367</v>
      </c>
      <c r="E873" s="4" t="s">
        <v>5367</v>
      </c>
      <c r="F873" s="4" t="s">
        <v>5367</v>
      </c>
      <c r="G873" s="9">
        <v>44.91</v>
      </c>
      <c r="H873" s="9">
        <v>44.91</v>
      </c>
    </row>
    <row r="874" spans="1:8" s="3" customFormat="1" x14ac:dyDescent="0.3">
      <c r="A874" s="6" t="s">
        <v>15010</v>
      </c>
      <c r="B874" s="26" t="s">
        <v>15011</v>
      </c>
      <c r="C874" s="5" t="s">
        <v>16</v>
      </c>
      <c r="D874" s="4" t="s">
        <v>5367</v>
      </c>
      <c r="E874" s="4" t="s">
        <v>5367</v>
      </c>
      <c r="F874" s="4" t="s">
        <v>5367</v>
      </c>
      <c r="G874" s="9">
        <v>52.84</v>
      </c>
      <c r="H874" s="9">
        <v>52.84</v>
      </c>
    </row>
    <row r="875" spans="1:8" s="3" customFormat="1" x14ac:dyDescent="0.3">
      <c r="A875" s="6" t="s">
        <v>15012</v>
      </c>
      <c r="B875" s="26" t="s">
        <v>15013</v>
      </c>
      <c r="C875" s="5" t="s">
        <v>16</v>
      </c>
      <c r="D875" s="4" t="s">
        <v>5367</v>
      </c>
      <c r="E875" s="4" t="s">
        <v>5367</v>
      </c>
      <c r="F875" s="4" t="s">
        <v>5367</v>
      </c>
      <c r="G875" s="9">
        <v>55.96</v>
      </c>
      <c r="H875" s="9">
        <v>55.96</v>
      </c>
    </row>
    <row r="876" spans="1:8" s="3" customFormat="1" x14ac:dyDescent="0.3">
      <c r="A876" s="6" t="s">
        <v>15014</v>
      </c>
      <c r="B876" s="26" t="s">
        <v>15015</v>
      </c>
      <c r="C876" s="5" t="s">
        <v>16</v>
      </c>
      <c r="D876" s="4" t="s">
        <v>5367</v>
      </c>
      <c r="E876" s="4" t="s">
        <v>5367</v>
      </c>
      <c r="F876" s="4" t="s">
        <v>5367</v>
      </c>
      <c r="G876" s="9">
        <v>8.4700000000000006</v>
      </c>
      <c r="H876" s="9">
        <v>8.4700000000000006</v>
      </c>
    </row>
    <row r="877" spans="1:8" s="3" customFormat="1" x14ac:dyDescent="0.3">
      <c r="A877" s="6" t="s">
        <v>15016</v>
      </c>
      <c r="B877" s="26" t="s">
        <v>15017</v>
      </c>
      <c r="C877" s="5" t="s">
        <v>16</v>
      </c>
      <c r="D877" s="4" t="s">
        <v>5367</v>
      </c>
      <c r="E877" s="4" t="s">
        <v>5367</v>
      </c>
      <c r="F877" s="4" t="s">
        <v>5367</v>
      </c>
      <c r="G877" s="4" t="s">
        <v>5367</v>
      </c>
      <c r="H877" s="4" t="s">
        <v>5367</v>
      </c>
    </row>
    <row r="878" spans="1:8" s="3" customFormat="1" x14ac:dyDescent="0.3">
      <c r="A878" s="6" t="s">
        <v>15018</v>
      </c>
      <c r="B878" s="26" t="s">
        <v>15019</v>
      </c>
      <c r="C878" s="5" t="s">
        <v>16</v>
      </c>
      <c r="D878" s="9">
        <v>20.68</v>
      </c>
      <c r="E878" s="4" t="s">
        <v>5367</v>
      </c>
      <c r="F878" s="4" t="s">
        <v>5367</v>
      </c>
      <c r="G878" s="4" t="s">
        <v>5367</v>
      </c>
      <c r="H878" s="4" t="s">
        <v>5367</v>
      </c>
    </row>
    <row r="879" spans="1:8" s="3" customFormat="1" x14ac:dyDescent="0.3">
      <c r="A879" s="6" t="s">
        <v>15020</v>
      </c>
      <c r="B879" s="26" t="s">
        <v>15021</v>
      </c>
      <c r="C879" s="5" t="s">
        <v>16</v>
      </c>
      <c r="D879" s="9">
        <v>44.83</v>
      </c>
      <c r="E879" s="4" t="s">
        <v>5367</v>
      </c>
      <c r="F879" s="4" t="s">
        <v>5367</v>
      </c>
      <c r="G879" s="4" t="s">
        <v>5367</v>
      </c>
      <c r="H879" s="4" t="s">
        <v>5367</v>
      </c>
    </row>
    <row r="880" spans="1:8" s="3" customFormat="1" x14ac:dyDescent="0.3">
      <c r="A880" s="6" t="s">
        <v>15022</v>
      </c>
      <c r="B880" s="26" t="s">
        <v>15023</v>
      </c>
      <c r="C880" s="5" t="s">
        <v>16</v>
      </c>
      <c r="D880" s="9">
        <v>71.53</v>
      </c>
      <c r="E880" s="4" t="s">
        <v>5367</v>
      </c>
      <c r="F880" s="4" t="s">
        <v>5367</v>
      </c>
      <c r="G880" s="4" t="s">
        <v>5367</v>
      </c>
      <c r="H880" s="4" t="s">
        <v>5367</v>
      </c>
    </row>
    <row r="881" spans="1:8" s="3" customFormat="1" x14ac:dyDescent="0.3">
      <c r="A881" s="6" t="s">
        <v>15024</v>
      </c>
      <c r="B881" s="26" t="s">
        <v>15025</v>
      </c>
      <c r="C881" s="5" t="s">
        <v>16</v>
      </c>
      <c r="D881" s="4" t="s">
        <v>5367</v>
      </c>
      <c r="E881" s="4" t="s">
        <v>5367</v>
      </c>
      <c r="F881" s="4" t="s">
        <v>5367</v>
      </c>
      <c r="G881" s="4" t="s">
        <v>5367</v>
      </c>
      <c r="H881" s="4" t="s">
        <v>5367</v>
      </c>
    </row>
    <row r="882" spans="1:8" s="3" customFormat="1" x14ac:dyDescent="0.3">
      <c r="A882" s="6" t="s">
        <v>15026</v>
      </c>
      <c r="B882" s="26" t="s">
        <v>15027</v>
      </c>
      <c r="C882" s="5" t="s">
        <v>16</v>
      </c>
      <c r="D882" s="4" t="s">
        <v>5367</v>
      </c>
      <c r="E882" s="4" t="s">
        <v>5367</v>
      </c>
      <c r="F882" s="4" t="s">
        <v>5367</v>
      </c>
      <c r="G882" s="4" t="s">
        <v>5367</v>
      </c>
      <c r="H882" s="4" t="s">
        <v>5367</v>
      </c>
    </row>
    <row r="883" spans="1:8" s="3" customFormat="1" x14ac:dyDescent="0.3">
      <c r="A883" s="6" t="s">
        <v>15028</v>
      </c>
      <c r="B883" s="26" t="s">
        <v>15029</v>
      </c>
      <c r="C883" s="5" t="s">
        <v>16</v>
      </c>
      <c r="D883" s="4" t="s">
        <v>5367</v>
      </c>
      <c r="E883" s="4" t="s">
        <v>5367</v>
      </c>
      <c r="F883" s="4" t="s">
        <v>5367</v>
      </c>
      <c r="G883" s="4" t="s">
        <v>5367</v>
      </c>
      <c r="H883" s="4" t="s">
        <v>5367</v>
      </c>
    </row>
    <row r="884" spans="1:8" s="3" customFormat="1" x14ac:dyDescent="0.3">
      <c r="A884" s="6" t="s">
        <v>15030</v>
      </c>
      <c r="B884" s="26" t="s">
        <v>15031</v>
      </c>
      <c r="C884" s="5" t="s">
        <v>16</v>
      </c>
      <c r="D884" s="4" t="s">
        <v>5367</v>
      </c>
      <c r="E884" s="4" t="s">
        <v>5367</v>
      </c>
      <c r="F884" s="4" t="s">
        <v>5367</v>
      </c>
      <c r="G884" s="4" t="s">
        <v>5367</v>
      </c>
      <c r="H884" s="4" t="s">
        <v>5367</v>
      </c>
    </row>
    <row r="885" spans="1:8" s="3" customFormat="1" x14ac:dyDescent="0.3">
      <c r="A885" s="6" t="s">
        <v>15032</v>
      </c>
      <c r="B885" s="26" t="s">
        <v>15033</v>
      </c>
      <c r="C885" s="5" t="s">
        <v>16</v>
      </c>
      <c r="D885" s="4" t="s">
        <v>5367</v>
      </c>
      <c r="E885" s="4" t="s">
        <v>5367</v>
      </c>
      <c r="F885" s="4" t="s">
        <v>5367</v>
      </c>
      <c r="G885" s="4" t="s">
        <v>5367</v>
      </c>
      <c r="H885" s="4" t="s">
        <v>5367</v>
      </c>
    </row>
    <row r="886" spans="1:8" s="3" customFormat="1" x14ac:dyDescent="0.3">
      <c r="A886" s="6" t="s">
        <v>15034</v>
      </c>
      <c r="B886" s="26" t="s">
        <v>15035</v>
      </c>
      <c r="C886" s="5" t="s">
        <v>16</v>
      </c>
      <c r="D886" s="4" t="s">
        <v>5367</v>
      </c>
      <c r="E886" s="4" t="s">
        <v>5367</v>
      </c>
      <c r="F886" s="4" t="s">
        <v>5367</v>
      </c>
      <c r="G886" s="4" t="s">
        <v>5367</v>
      </c>
      <c r="H886" s="4" t="s">
        <v>5367</v>
      </c>
    </row>
    <row r="887" spans="1:8" s="3" customFormat="1" x14ac:dyDescent="0.3">
      <c r="A887" s="6" t="s">
        <v>15036</v>
      </c>
      <c r="B887" s="26" t="s">
        <v>15037</v>
      </c>
      <c r="C887" s="5" t="s">
        <v>16</v>
      </c>
      <c r="D887" s="4" t="s">
        <v>5367</v>
      </c>
      <c r="E887" s="4" t="s">
        <v>5367</v>
      </c>
      <c r="F887" s="4" t="s">
        <v>5367</v>
      </c>
      <c r="G887" s="4" t="s">
        <v>5367</v>
      </c>
      <c r="H887" s="4" t="s">
        <v>5367</v>
      </c>
    </row>
    <row r="888" spans="1:8" s="3" customFormat="1" x14ac:dyDescent="0.3">
      <c r="A888" s="6" t="s">
        <v>15038</v>
      </c>
      <c r="B888" s="26" t="s">
        <v>15039</v>
      </c>
      <c r="C888" s="5" t="s">
        <v>16</v>
      </c>
      <c r="D888" s="4" t="s">
        <v>5367</v>
      </c>
      <c r="E888" s="4" t="s">
        <v>5367</v>
      </c>
      <c r="F888" s="4" t="s">
        <v>5367</v>
      </c>
      <c r="G888" s="4" t="s">
        <v>5367</v>
      </c>
      <c r="H888" s="4" t="s">
        <v>5367</v>
      </c>
    </row>
    <row r="889" spans="1:8" s="3" customFormat="1" x14ac:dyDescent="0.3">
      <c r="A889" s="6" t="s">
        <v>15040</v>
      </c>
      <c r="B889" s="26" t="s">
        <v>15041</v>
      </c>
      <c r="C889" s="5" t="s">
        <v>16</v>
      </c>
      <c r="D889" s="4" t="s">
        <v>5367</v>
      </c>
      <c r="E889" s="4" t="s">
        <v>5367</v>
      </c>
      <c r="F889" s="4" t="s">
        <v>5367</v>
      </c>
      <c r="G889" s="4" t="s">
        <v>5367</v>
      </c>
      <c r="H889" s="4" t="s">
        <v>5367</v>
      </c>
    </row>
    <row r="890" spans="1:8" s="3" customFormat="1" x14ac:dyDescent="0.3">
      <c r="A890" s="6" t="s">
        <v>15042</v>
      </c>
      <c r="B890" s="26" t="s">
        <v>15041</v>
      </c>
      <c r="C890" s="5" t="s">
        <v>16</v>
      </c>
      <c r="D890" s="4" t="s">
        <v>5367</v>
      </c>
      <c r="E890" s="4" t="s">
        <v>5367</v>
      </c>
      <c r="F890" s="4" t="s">
        <v>5367</v>
      </c>
      <c r="G890" s="4" t="s">
        <v>5367</v>
      </c>
      <c r="H890" s="4" t="s">
        <v>5367</v>
      </c>
    </row>
    <row r="891" spans="1:8" s="3" customFormat="1" x14ac:dyDescent="0.3">
      <c r="A891" s="6" t="s">
        <v>15043</v>
      </c>
      <c r="B891" s="26" t="s">
        <v>15044</v>
      </c>
      <c r="C891" s="183" t="s">
        <v>16</v>
      </c>
      <c r="D891" s="4" t="s">
        <v>5367</v>
      </c>
      <c r="E891" s="4" t="s">
        <v>5367</v>
      </c>
      <c r="F891" s="4" t="s">
        <v>5367</v>
      </c>
      <c r="G891" s="4" t="s">
        <v>5367</v>
      </c>
      <c r="H891" s="4" t="s">
        <v>5367</v>
      </c>
    </row>
    <row r="892" spans="1:8" s="3" customFormat="1" x14ac:dyDescent="0.3">
      <c r="A892" s="6" t="s">
        <v>15045</v>
      </c>
      <c r="B892" s="26" t="s">
        <v>15046</v>
      </c>
      <c r="C892" s="5" t="s">
        <v>16</v>
      </c>
      <c r="D892" s="9">
        <v>40.1</v>
      </c>
      <c r="E892" s="4" t="s">
        <v>5367</v>
      </c>
      <c r="F892" s="4" t="s">
        <v>5367</v>
      </c>
      <c r="G892" s="4" t="s">
        <v>5367</v>
      </c>
      <c r="H892" s="4" t="s">
        <v>5367</v>
      </c>
    </row>
    <row r="893" spans="1:8" s="3" customFormat="1" x14ac:dyDescent="0.3">
      <c r="A893" s="6" t="s">
        <v>15047</v>
      </c>
      <c r="B893" s="26" t="s">
        <v>15046</v>
      </c>
      <c r="C893" s="5" t="s">
        <v>16</v>
      </c>
      <c r="D893" s="9">
        <v>40.1</v>
      </c>
      <c r="E893" s="4" t="s">
        <v>5367</v>
      </c>
      <c r="F893" s="4" t="s">
        <v>5367</v>
      </c>
      <c r="G893" s="4" t="s">
        <v>5367</v>
      </c>
      <c r="H893" s="4" t="s">
        <v>5367</v>
      </c>
    </row>
    <row r="894" spans="1:8" s="3" customFormat="1" x14ac:dyDescent="0.3">
      <c r="A894" s="6" t="s">
        <v>15048</v>
      </c>
      <c r="B894" s="26" t="s">
        <v>15049</v>
      </c>
      <c r="C894" s="183" t="s">
        <v>16</v>
      </c>
      <c r="D894" s="4" t="s">
        <v>5367</v>
      </c>
      <c r="E894" s="4" t="s">
        <v>5367</v>
      </c>
      <c r="F894" s="4" t="s">
        <v>5367</v>
      </c>
      <c r="G894" s="4" t="s">
        <v>5367</v>
      </c>
      <c r="H894" s="4" t="s">
        <v>5367</v>
      </c>
    </row>
    <row r="895" spans="1:8" s="3" customFormat="1" x14ac:dyDescent="0.3">
      <c r="A895" s="6" t="s">
        <v>15050</v>
      </c>
      <c r="B895" s="26" t="s">
        <v>15051</v>
      </c>
      <c r="C895" s="5" t="s">
        <v>16</v>
      </c>
      <c r="D895" s="4" t="s">
        <v>5367</v>
      </c>
      <c r="E895" s="4" t="s">
        <v>5367</v>
      </c>
      <c r="F895" s="4" t="s">
        <v>5367</v>
      </c>
      <c r="G895" s="4" t="s">
        <v>5367</v>
      </c>
      <c r="H895" s="4" t="s">
        <v>5367</v>
      </c>
    </row>
    <row r="896" spans="1:8" s="3" customFormat="1" x14ac:dyDescent="0.3">
      <c r="A896" s="6" t="s">
        <v>15052</v>
      </c>
      <c r="B896" s="26" t="s">
        <v>15053</v>
      </c>
      <c r="C896" s="5" t="s">
        <v>16</v>
      </c>
      <c r="D896" s="4" t="s">
        <v>5367</v>
      </c>
      <c r="E896" s="4" t="s">
        <v>5367</v>
      </c>
      <c r="F896" s="4" t="s">
        <v>5367</v>
      </c>
      <c r="G896" s="4" t="s">
        <v>5367</v>
      </c>
      <c r="H896" s="4" t="s">
        <v>5367</v>
      </c>
    </row>
    <row r="897" spans="1:8" s="3" customFormat="1" x14ac:dyDescent="0.3">
      <c r="A897" s="6" t="s">
        <v>15054</v>
      </c>
      <c r="B897" s="26" t="s">
        <v>15055</v>
      </c>
      <c r="C897" s="5" t="s">
        <v>3926</v>
      </c>
      <c r="D897" s="4">
        <v>12.49</v>
      </c>
      <c r="E897" s="4" t="s">
        <v>5367</v>
      </c>
      <c r="F897" s="4" t="s">
        <v>5367</v>
      </c>
      <c r="G897" s="4" t="s">
        <v>5367</v>
      </c>
      <c r="H897" s="4" t="s">
        <v>5367</v>
      </c>
    </row>
    <row r="898" spans="1:8" s="3" customFormat="1" x14ac:dyDescent="0.3">
      <c r="A898" s="6" t="s">
        <v>15056</v>
      </c>
      <c r="B898" s="26" t="s">
        <v>15057</v>
      </c>
      <c r="C898" s="5" t="s">
        <v>3926</v>
      </c>
      <c r="D898" s="4">
        <v>17.84</v>
      </c>
      <c r="E898" s="4" t="s">
        <v>5367</v>
      </c>
      <c r="F898" s="4" t="s">
        <v>5367</v>
      </c>
      <c r="G898" s="4" t="s">
        <v>5367</v>
      </c>
      <c r="H898" s="4" t="s">
        <v>5367</v>
      </c>
    </row>
    <row r="899" spans="1:8" s="3" customFormat="1" x14ac:dyDescent="0.3">
      <c r="A899" s="6" t="s">
        <v>15058</v>
      </c>
      <c r="B899" s="26" t="s">
        <v>15059</v>
      </c>
      <c r="C899" s="5" t="s">
        <v>3926</v>
      </c>
      <c r="D899" s="4" t="s">
        <v>5367</v>
      </c>
      <c r="E899" s="4" t="s">
        <v>5367</v>
      </c>
      <c r="F899" s="4" t="s">
        <v>5367</v>
      </c>
      <c r="G899" s="9">
        <v>9.61</v>
      </c>
      <c r="H899" s="4">
        <v>7.48</v>
      </c>
    </row>
    <row r="900" spans="1:8" s="3" customFormat="1" x14ac:dyDescent="0.3">
      <c r="A900" s="6" t="s">
        <v>15060</v>
      </c>
      <c r="B900" s="26" t="s">
        <v>15061</v>
      </c>
      <c r="C900" s="5" t="s">
        <v>3926</v>
      </c>
      <c r="D900" s="4" t="s">
        <v>5367</v>
      </c>
      <c r="E900" s="4" t="s">
        <v>5367</v>
      </c>
      <c r="F900" s="4" t="s">
        <v>5367</v>
      </c>
      <c r="G900" s="9">
        <v>13.01</v>
      </c>
      <c r="H900" s="4">
        <v>14.96</v>
      </c>
    </row>
    <row r="901" spans="1:8" s="3" customFormat="1" x14ac:dyDescent="0.3">
      <c r="A901" s="6" t="s">
        <v>15062</v>
      </c>
      <c r="B901" s="26" t="s">
        <v>15063</v>
      </c>
      <c r="C901" s="5" t="s">
        <v>3926</v>
      </c>
      <c r="D901" s="4">
        <v>83.43</v>
      </c>
      <c r="E901" s="4" t="s">
        <v>5367</v>
      </c>
      <c r="F901" s="4" t="s">
        <v>5367</v>
      </c>
      <c r="G901" s="4" t="s">
        <v>5367</v>
      </c>
      <c r="H901" s="4" t="s">
        <v>5367</v>
      </c>
    </row>
    <row r="902" spans="1:8" s="3" customFormat="1" x14ac:dyDescent="0.3">
      <c r="A902" s="6" t="s">
        <v>15064</v>
      </c>
      <c r="B902" s="26" t="s">
        <v>15065</v>
      </c>
      <c r="C902" s="5" t="s">
        <v>3926</v>
      </c>
      <c r="D902" s="9">
        <v>73.64</v>
      </c>
      <c r="E902" s="4" t="s">
        <v>5367</v>
      </c>
      <c r="F902" s="4" t="s">
        <v>5367</v>
      </c>
      <c r="G902" s="4" t="s">
        <v>5367</v>
      </c>
      <c r="H902" s="4" t="s">
        <v>5367</v>
      </c>
    </row>
    <row r="903" spans="1:8" s="3" customFormat="1" x14ac:dyDescent="0.3">
      <c r="A903" s="6" t="s">
        <v>15066</v>
      </c>
      <c r="B903" s="26" t="s">
        <v>15067</v>
      </c>
      <c r="C903" s="5" t="s">
        <v>3926</v>
      </c>
      <c r="D903" s="9">
        <v>75</v>
      </c>
      <c r="E903" s="4" t="s">
        <v>5367</v>
      </c>
      <c r="F903" s="4" t="s">
        <v>5367</v>
      </c>
      <c r="G903" s="4" t="s">
        <v>5367</v>
      </c>
      <c r="H903" s="4" t="s">
        <v>5367</v>
      </c>
    </row>
    <row r="904" spans="1:8" s="3" customFormat="1" x14ac:dyDescent="0.3">
      <c r="A904" s="6" t="s">
        <v>15068</v>
      </c>
      <c r="B904" s="26" t="s">
        <v>15069</v>
      </c>
      <c r="C904" s="5" t="s">
        <v>3926</v>
      </c>
      <c r="D904" s="4">
        <v>93.72</v>
      </c>
      <c r="E904" s="4" t="s">
        <v>5367</v>
      </c>
      <c r="F904" s="4" t="s">
        <v>5367</v>
      </c>
      <c r="G904" s="4" t="s">
        <v>5367</v>
      </c>
      <c r="H904" s="4" t="s">
        <v>5367</v>
      </c>
    </row>
    <row r="905" spans="1:8" s="3" customFormat="1" x14ac:dyDescent="0.3">
      <c r="A905" s="6" t="s">
        <v>15070</v>
      </c>
      <c r="B905" s="26" t="s">
        <v>7472</v>
      </c>
      <c r="C905" s="5" t="s">
        <v>3926</v>
      </c>
      <c r="D905" s="9">
        <v>27.03</v>
      </c>
      <c r="E905" s="4" t="s">
        <v>5367</v>
      </c>
      <c r="F905" s="4" t="s">
        <v>5367</v>
      </c>
      <c r="G905" s="4" t="s">
        <v>5367</v>
      </c>
      <c r="H905" s="4" t="s">
        <v>5367</v>
      </c>
    </row>
    <row r="906" spans="1:8" s="3" customFormat="1" x14ac:dyDescent="0.3">
      <c r="A906" s="6" t="s">
        <v>15071</v>
      </c>
      <c r="B906" s="26" t="s">
        <v>15072</v>
      </c>
      <c r="C906" s="5" t="s">
        <v>3926</v>
      </c>
      <c r="D906" s="9">
        <v>60.85</v>
      </c>
      <c r="E906" s="4" t="s">
        <v>5367</v>
      </c>
      <c r="F906" s="4" t="s">
        <v>5367</v>
      </c>
      <c r="G906" s="4" t="s">
        <v>5367</v>
      </c>
      <c r="H906" s="4" t="s">
        <v>5367</v>
      </c>
    </row>
    <row r="907" spans="1:8" s="3" customFormat="1" x14ac:dyDescent="0.3">
      <c r="A907" s="6" t="s">
        <v>15073</v>
      </c>
      <c r="B907" s="26" t="s">
        <v>15074</v>
      </c>
      <c r="C907" s="5" t="s">
        <v>3926</v>
      </c>
      <c r="D907" s="4">
        <v>24.88</v>
      </c>
      <c r="E907" s="4"/>
      <c r="F907" s="4" t="s">
        <v>5367</v>
      </c>
      <c r="G907" s="4" t="s">
        <v>5367</v>
      </c>
      <c r="H907" s="4" t="s">
        <v>5367</v>
      </c>
    </row>
    <row r="908" spans="1:8" s="3" customFormat="1" x14ac:dyDescent="0.3">
      <c r="A908" s="6" t="s">
        <v>15075</v>
      </c>
      <c r="B908" s="26" t="s">
        <v>15076</v>
      </c>
      <c r="C908" s="5" t="s">
        <v>3926</v>
      </c>
      <c r="D908" s="9">
        <v>5.38</v>
      </c>
      <c r="E908" s="4" t="s">
        <v>5367</v>
      </c>
      <c r="F908" s="4" t="s">
        <v>5367</v>
      </c>
      <c r="G908" s="4" t="s">
        <v>5367</v>
      </c>
      <c r="H908" s="4" t="s">
        <v>5367</v>
      </c>
    </row>
    <row r="909" spans="1:8" s="3" customFormat="1" ht="20.399999999999999" x14ac:dyDescent="0.3">
      <c r="A909" s="6" t="s">
        <v>15077</v>
      </c>
      <c r="B909" s="26" t="s">
        <v>15078</v>
      </c>
      <c r="C909" s="5" t="s">
        <v>3926</v>
      </c>
      <c r="D909" s="4">
        <v>357.76</v>
      </c>
      <c r="E909" s="4" t="s">
        <v>5367</v>
      </c>
      <c r="F909" s="4" t="s">
        <v>5367</v>
      </c>
      <c r="G909" s="4" t="s">
        <v>5367</v>
      </c>
      <c r="H909" s="4" t="s">
        <v>5367</v>
      </c>
    </row>
    <row r="910" spans="1:8" s="3" customFormat="1" ht="20.399999999999999" x14ac:dyDescent="0.3">
      <c r="A910" s="6" t="s">
        <v>15079</v>
      </c>
      <c r="B910" s="26" t="s">
        <v>15080</v>
      </c>
      <c r="C910" s="5" t="s">
        <v>3926</v>
      </c>
      <c r="D910" s="4">
        <v>360.42</v>
      </c>
      <c r="E910" s="4" t="s">
        <v>5367</v>
      </c>
      <c r="F910" s="4" t="s">
        <v>5367</v>
      </c>
      <c r="G910" s="4" t="s">
        <v>5367</v>
      </c>
      <c r="H910" s="4" t="s">
        <v>5367</v>
      </c>
    </row>
    <row r="911" spans="1:8" s="3" customFormat="1" ht="20.399999999999999" x14ac:dyDescent="0.3">
      <c r="A911" s="6" t="s">
        <v>15081</v>
      </c>
      <c r="B911" s="26" t="s">
        <v>15082</v>
      </c>
      <c r="C911" s="5" t="s">
        <v>3926</v>
      </c>
      <c r="D911" s="9">
        <v>317.55</v>
      </c>
      <c r="E911" s="4" t="s">
        <v>5367</v>
      </c>
      <c r="F911" s="4" t="s">
        <v>5367</v>
      </c>
      <c r="G911" s="4" t="s">
        <v>5367</v>
      </c>
      <c r="H911" s="4" t="s">
        <v>5367</v>
      </c>
    </row>
    <row r="912" spans="1:8" s="3" customFormat="1" ht="20.399999999999999" x14ac:dyDescent="0.3">
      <c r="A912" s="6" t="s">
        <v>15083</v>
      </c>
      <c r="B912" s="26" t="s">
        <v>15084</v>
      </c>
      <c r="C912" s="5" t="s">
        <v>3926</v>
      </c>
      <c r="D912" s="4">
        <v>372.24</v>
      </c>
      <c r="E912" s="4" t="s">
        <v>5367</v>
      </c>
      <c r="F912" s="4" t="s">
        <v>5367</v>
      </c>
      <c r="G912" s="4" t="s">
        <v>5367</v>
      </c>
      <c r="H912" s="4" t="s">
        <v>5367</v>
      </c>
    </row>
    <row r="913" spans="1:8" s="3" customFormat="1" x14ac:dyDescent="0.3">
      <c r="A913" s="6" t="s">
        <v>15085</v>
      </c>
      <c r="B913" s="26" t="s">
        <v>15086</v>
      </c>
      <c r="C913" s="5" t="s">
        <v>3926</v>
      </c>
      <c r="D913" s="4" t="s">
        <v>5367</v>
      </c>
      <c r="E913" s="4" t="s">
        <v>5367</v>
      </c>
      <c r="F913" s="4" t="s">
        <v>5367</v>
      </c>
      <c r="G913" s="9">
        <v>11.41</v>
      </c>
      <c r="H913" s="9">
        <v>11.41</v>
      </c>
    </row>
    <row r="914" spans="1:8" s="3" customFormat="1" x14ac:dyDescent="0.3">
      <c r="A914" s="12" t="s">
        <v>15087</v>
      </c>
      <c r="B914" s="26" t="s">
        <v>15088</v>
      </c>
      <c r="C914" s="11" t="s">
        <v>16</v>
      </c>
      <c r="D914" s="23">
        <v>12.35</v>
      </c>
      <c r="E914" s="23" t="s">
        <v>5367</v>
      </c>
      <c r="F914" s="23" t="s">
        <v>5367</v>
      </c>
      <c r="G914" s="23" t="s">
        <v>5367</v>
      </c>
      <c r="H914" s="23" t="s">
        <v>5367</v>
      </c>
    </row>
    <row r="915" spans="1:8" s="3" customFormat="1" x14ac:dyDescent="0.3">
      <c r="A915" s="12" t="s">
        <v>15089</v>
      </c>
      <c r="B915" s="26" t="s">
        <v>15090</v>
      </c>
      <c r="C915" s="11" t="s">
        <v>3926</v>
      </c>
      <c r="D915" s="25" t="s">
        <v>5367</v>
      </c>
      <c r="E915" s="23" t="s">
        <v>5367</v>
      </c>
      <c r="F915" s="23" t="s">
        <v>5367</v>
      </c>
      <c r="G915" s="23" t="s">
        <v>5367</v>
      </c>
      <c r="H915" s="23" t="s">
        <v>5367</v>
      </c>
    </row>
    <row r="916" spans="1:8" s="3" customFormat="1" x14ac:dyDescent="0.3">
      <c r="A916" s="12" t="s">
        <v>15091</v>
      </c>
      <c r="B916" s="26" t="s">
        <v>15092</v>
      </c>
      <c r="C916" s="11" t="s">
        <v>3926</v>
      </c>
      <c r="D916" s="25" t="s">
        <v>5367</v>
      </c>
      <c r="E916" s="23" t="s">
        <v>5367</v>
      </c>
      <c r="F916" s="23" t="s">
        <v>5367</v>
      </c>
      <c r="G916" s="23" t="s">
        <v>5367</v>
      </c>
      <c r="H916" s="23" t="s">
        <v>5367</v>
      </c>
    </row>
    <row r="917" spans="1:8" s="3" customFormat="1" x14ac:dyDescent="0.3">
      <c r="A917" s="12" t="s">
        <v>15093</v>
      </c>
      <c r="B917" s="26" t="s">
        <v>15094</v>
      </c>
      <c r="C917" s="11" t="s">
        <v>16</v>
      </c>
      <c r="D917" s="25" t="s">
        <v>5367</v>
      </c>
      <c r="E917" s="4">
        <v>3.29</v>
      </c>
      <c r="F917" s="4" t="s">
        <v>5367</v>
      </c>
      <c r="G917" s="4" t="s">
        <v>5367</v>
      </c>
      <c r="H917" s="4" t="s">
        <v>5367</v>
      </c>
    </row>
    <row r="918" spans="1:8" s="3" customFormat="1" ht="20.399999999999999" x14ac:dyDescent="0.3">
      <c r="A918" s="12" t="s">
        <v>15095</v>
      </c>
      <c r="B918" s="26" t="s">
        <v>15096</v>
      </c>
      <c r="C918" s="11" t="s">
        <v>16</v>
      </c>
      <c r="D918" s="25" t="s">
        <v>5367</v>
      </c>
      <c r="E918" s="4" t="s">
        <v>5367</v>
      </c>
      <c r="F918" s="4" t="s">
        <v>5367</v>
      </c>
      <c r="G918" s="4" t="s">
        <v>5367</v>
      </c>
      <c r="H918" s="4" t="s">
        <v>5367</v>
      </c>
    </row>
    <row r="919" spans="1:8" s="3" customFormat="1" ht="20.399999999999999" x14ac:dyDescent="0.3">
      <c r="A919" s="12" t="s">
        <v>15097</v>
      </c>
      <c r="B919" s="26" t="s">
        <v>15098</v>
      </c>
      <c r="C919" s="11" t="s">
        <v>16</v>
      </c>
      <c r="D919" s="25" t="s">
        <v>5367</v>
      </c>
      <c r="E919" s="4" t="s">
        <v>5367</v>
      </c>
      <c r="F919" s="4" t="s">
        <v>5367</v>
      </c>
      <c r="G919" s="4" t="s">
        <v>5367</v>
      </c>
      <c r="H919" s="4" t="s">
        <v>5367</v>
      </c>
    </row>
    <row r="920" spans="1:8" s="3" customFormat="1" ht="20.399999999999999" x14ac:dyDescent="0.3">
      <c r="A920" s="12" t="s">
        <v>15099</v>
      </c>
      <c r="B920" s="26" t="s">
        <v>15100</v>
      </c>
      <c r="C920" s="11" t="s">
        <v>16</v>
      </c>
      <c r="D920" s="25" t="s">
        <v>5367</v>
      </c>
      <c r="E920" s="4" t="s">
        <v>5367</v>
      </c>
      <c r="F920" s="4" t="s">
        <v>5367</v>
      </c>
      <c r="G920" s="4" t="s">
        <v>5367</v>
      </c>
      <c r="H920" s="4" t="s">
        <v>5367</v>
      </c>
    </row>
    <row r="921" spans="1:8" s="3" customFormat="1" ht="20.399999999999999" x14ac:dyDescent="0.3">
      <c r="A921" s="12" t="s">
        <v>15101</v>
      </c>
      <c r="B921" s="26" t="s">
        <v>15102</v>
      </c>
      <c r="C921" s="11" t="s">
        <v>16</v>
      </c>
      <c r="D921" s="25" t="s">
        <v>5367</v>
      </c>
      <c r="E921" s="4" t="s">
        <v>5367</v>
      </c>
      <c r="F921" s="4" t="s">
        <v>5367</v>
      </c>
      <c r="G921" s="4" t="s">
        <v>5367</v>
      </c>
      <c r="H921" s="4" t="s">
        <v>5367</v>
      </c>
    </row>
    <row r="922" spans="1:8" s="3" customFormat="1" x14ac:dyDescent="0.3">
      <c r="A922" s="6" t="s">
        <v>15103</v>
      </c>
      <c r="B922" s="26" t="s">
        <v>15104</v>
      </c>
      <c r="C922" s="5" t="s">
        <v>16</v>
      </c>
      <c r="D922" s="9">
        <v>2.5499999999999998</v>
      </c>
      <c r="E922" s="4" t="s">
        <v>5367</v>
      </c>
      <c r="F922" s="4" t="s">
        <v>5367</v>
      </c>
      <c r="G922" s="4" t="s">
        <v>5367</v>
      </c>
      <c r="H922" s="4" t="s">
        <v>5367</v>
      </c>
    </row>
    <row r="923" spans="1:8" s="3" customFormat="1" x14ac:dyDescent="0.3">
      <c r="A923" s="184" t="s">
        <v>15105</v>
      </c>
      <c r="B923" s="185" t="s">
        <v>15106</v>
      </c>
      <c r="C923" s="5" t="s">
        <v>16</v>
      </c>
      <c r="D923" s="25"/>
      <c r="E923" s="9">
        <v>6.32</v>
      </c>
      <c r="F923" s="4"/>
      <c r="G923" s="186">
        <v>6.76</v>
      </c>
      <c r="H923" s="186">
        <v>6.76</v>
      </c>
    </row>
    <row r="924" spans="1:8" s="3" customFormat="1" ht="20.399999999999999" x14ac:dyDescent="0.3">
      <c r="A924" s="6" t="s">
        <v>15107</v>
      </c>
      <c r="B924" s="26" t="s">
        <v>15108</v>
      </c>
      <c r="C924" s="5" t="s">
        <v>3926</v>
      </c>
      <c r="D924" s="9">
        <v>75</v>
      </c>
      <c r="E924" s="4" t="s">
        <v>5367</v>
      </c>
      <c r="F924" s="4" t="s">
        <v>5367</v>
      </c>
      <c r="G924" s="4" t="s">
        <v>5367</v>
      </c>
      <c r="H924" s="4" t="s">
        <v>5367</v>
      </c>
    </row>
    <row r="925" spans="1:8" s="3" customFormat="1" ht="20.399999999999999" x14ac:dyDescent="0.3">
      <c r="A925" s="6" t="s">
        <v>15109</v>
      </c>
      <c r="B925" s="26" t="s">
        <v>15110</v>
      </c>
      <c r="C925" s="5" t="s">
        <v>3926</v>
      </c>
      <c r="D925" s="9">
        <v>51</v>
      </c>
      <c r="E925" s="4" t="s">
        <v>5367</v>
      </c>
      <c r="F925" s="4" t="s">
        <v>5367</v>
      </c>
      <c r="G925" s="4" t="s">
        <v>5367</v>
      </c>
      <c r="H925" s="4" t="s">
        <v>5367</v>
      </c>
    </row>
    <row r="926" spans="1:8" s="3" customFormat="1" x14ac:dyDescent="0.3">
      <c r="A926" s="6" t="s">
        <v>15111</v>
      </c>
      <c r="B926" s="26" t="s">
        <v>15112</v>
      </c>
      <c r="C926" s="5" t="s">
        <v>16</v>
      </c>
      <c r="D926" s="4" t="s">
        <v>5367</v>
      </c>
      <c r="E926" s="4">
        <v>2.44</v>
      </c>
      <c r="F926" s="4" t="s">
        <v>5367</v>
      </c>
      <c r="G926" s="4">
        <v>5.46</v>
      </c>
      <c r="H926" s="4" t="s">
        <v>5367</v>
      </c>
    </row>
    <row r="927" spans="1:8" s="3" customFormat="1" x14ac:dyDescent="0.3">
      <c r="A927" s="6" t="s">
        <v>15113</v>
      </c>
      <c r="B927" s="26" t="s">
        <v>15114</v>
      </c>
      <c r="C927" s="5" t="s">
        <v>16</v>
      </c>
      <c r="D927" s="4">
        <v>0.76</v>
      </c>
      <c r="E927" s="4"/>
      <c r="F927" s="4"/>
      <c r="G927" s="4"/>
      <c r="H927" s="4"/>
    </row>
    <row r="928" spans="1:8" s="3" customFormat="1" x14ac:dyDescent="0.3">
      <c r="A928" s="6" t="s">
        <v>15115</v>
      </c>
      <c r="B928" s="26" t="s">
        <v>15116</v>
      </c>
      <c r="C928" s="5" t="s">
        <v>16</v>
      </c>
      <c r="D928" s="4"/>
      <c r="E928" s="4"/>
      <c r="F928" s="4"/>
      <c r="G928" s="4">
        <v>12.1</v>
      </c>
      <c r="H928" s="4">
        <v>12.1</v>
      </c>
    </row>
    <row r="929" spans="1:8" s="3" customFormat="1" x14ac:dyDescent="0.3">
      <c r="A929" s="6" t="s">
        <v>15117</v>
      </c>
      <c r="B929" s="26" t="s">
        <v>15118</v>
      </c>
      <c r="C929" s="5" t="s">
        <v>16</v>
      </c>
      <c r="D929" s="4" t="s">
        <v>5367</v>
      </c>
      <c r="E929" s="4" t="s">
        <v>5367</v>
      </c>
      <c r="F929" s="4" t="s">
        <v>5367</v>
      </c>
      <c r="G929" s="9">
        <v>1.66</v>
      </c>
      <c r="H929" s="9">
        <v>1.66</v>
      </c>
    </row>
    <row r="930" spans="1:8" s="3" customFormat="1" x14ac:dyDescent="0.3">
      <c r="A930" s="6" t="s">
        <v>15119</v>
      </c>
      <c r="B930" s="26" t="s">
        <v>15120</v>
      </c>
      <c r="C930" s="5" t="s">
        <v>16</v>
      </c>
      <c r="D930" s="4">
        <v>0.04</v>
      </c>
      <c r="E930" s="4"/>
      <c r="F930" s="4"/>
      <c r="G930" s="4"/>
      <c r="H930" s="4"/>
    </row>
    <row r="931" spans="1:8" s="3" customFormat="1" x14ac:dyDescent="0.3">
      <c r="A931"/>
      <c r="D931"/>
      <c r="E931"/>
      <c r="F931"/>
      <c r="G931"/>
      <c r="H931"/>
    </row>
    <row r="932" spans="1:8" s="3" customFormat="1" x14ac:dyDescent="0.3">
      <c r="A932"/>
      <c r="D932"/>
      <c r="E932"/>
      <c r="F932"/>
      <c r="G932"/>
      <c r="H932"/>
    </row>
    <row r="933" spans="1:8" s="3" customFormat="1" x14ac:dyDescent="0.3">
      <c r="A933"/>
      <c r="D933"/>
      <c r="E933"/>
      <c r="F933"/>
      <c r="G933"/>
      <c r="H933"/>
    </row>
    <row r="934" spans="1:8" s="3" customFormat="1" x14ac:dyDescent="0.3">
      <c r="A934"/>
      <c r="D934"/>
      <c r="E934"/>
      <c r="F934"/>
      <c r="G934"/>
      <c r="H934"/>
    </row>
    <row r="935" spans="1:8" s="3" customFormat="1" x14ac:dyDescent="0.3">
      <c r="A935"/>
      <c r="D935"/>
      <c r="E935"/>
      <c r="F935"/>
      <c r="G935"/>
      <c r="H935"/>
    </row>
    <row r="936" spans="1:8" s="3" customFormat="1" x14ac:dyDescent="0.3">
      <c r="A936"/>
      <c r="D936"/>
      <c r="E936"/>
      <c r="F936"/>
      <c r="G936"/>
      <c r="H936"/>
    </row>
    <row r="937" spans="1:8" s="3" customFormat="1" x14ac:dyDescent="0.3">
      <c r="A937"/>
      <c r="B937" s="187"/>
      <c r="D937"/>
      <c r="E937"/>
      <c r="F937"/>
      <c r="G937"/>
      <c r="H937"/>
    </row>
    <row r="938" spans="1:8" s="3" customFormat="1" x14ac:dyDescent="0.3">
      <c r="A938"/>
      <c r="D938"/>
      <c r="E938"/>
      <c r="F938"/>
      <c r="G938"/>
      <c r="H938"/>
    </row>
    <row r="939" spans="1:8" s="3" customFormat="1" x14ac:dyDescent="0.3">
      <c r="A939"/>
      <c r="D939"/>
      <c r="E939"/>
      <c r="F939"/>
      <c r="G939"/>
      <c r="H939"/>
    </row>
    <row r="940" spans="1:8" s="3" customFormat="1" x14ac:dyDescent="0.3">
      <c r="A940"/>
      <c r="D940"/>
      <c r="E940"/>
      <c r="F940"/>
      <c r="G940"/>
      <c r="H940"/>
    </row>
    <row r="941" spans="1:8" s="3" customFormat="1" x14ac:dyDescent="0.3">
      <c r="A941"/>
      <c r="D941"/>
      <c r="E941"/>
      <c r="F941"/>
      <c r="G941"/>
      <c r="H941"/>
    </row>
    <row r="942" spans="1:8" s="3" customFormat="1" x14ac:dyDescent="0.3">
      <c r="A942"/>
      <c r="D942"/>
      <c r="E942"/>
      <c r="F942"/>
      <c r="G942"/>
      <c r="H942"/>
    </row>
    <row r="943" spans="1:8" s="3" customFormat="1" x14ac:dyDescent="0.3">
      <c r="A943"/>
      <c r="D943"/>
      <c r="E943"/>
      <c r="F943"/>
      <c r="G943"/>
      <c r="H943"/>
    </row>
    <row r="944" spans="1:8" s="3" customFormat="1" x14ac:dyDescent="0.3">
      <c r="A944"/>
      <c r="D944"/>
      <c r="E944"/>
      <c r="F944"/>
      <c r="G944"/>
      <c r="H944"/>
    </row>
    <row r="945" spans="1:8" s="3" customFormat="1" x14ac:dyDescent="0.3">
      <c r="A945"/>
      <c r="D945"/>
      <c r="E945"/>
      <c r="F945"/>
      <c r="G945"/>
      <c r="H945"/>
    </row>
    <row r="946" spans="1:8" s="3" customFormat="1" x14ac:dyDescent="0.3">
      <c r="A946"/>
      <c r="D946"/>
      <c r="E946"/>
      <c r="F946"/>
      <c r="G946"/>
      <c r="H946"/>
    </row>
    <row r="947" spans="1:8" s="3" customFormat="1" x14ac:dyDescent="0.3">
      <c r="A947"/>
      <c r="D947"/>
      <c r="E947"/>
      <c r="F947"/>
      <c r="G947"/>
      <c r="H947"/>
    </row>
    <row r="948" spans="1:8" s="3" customFormat="1" x14ac:dyDescent="0.3">
      <c r="A948"/>
      <c r="D948"/>
      <c r="E948"/>
      <c r="F948"/>
      <c r="G948"/>
      <c r="H948"/>
    </row>
    <row r="949" spans="1:8" s="3" customFormat="1" x14ac:dyDescent="0.3">
      <c r="A949"/>
      <c r="D949"/>
      <c r="E949"/>
      <c r="F949"/>
      <c r="G949"/>
      <c r="H949"/>
    </row>
    <row r="950" spans="1:8" s="3" customFormat="1" x14ac:dyDescent="0.3">
      <c r="A950"/>
      <c r="D950"/>
      <c r="E950"/>
      <c r="F950"/>
      <c r="G950"/>
      <c r="H950"/>
    </row>
    <row r="951" spans="1:8" s="3" customFormat="1" x14ac:dyDescent="0.3">
      <c r="A951"/>
      <c r="D951"/>
      <c r="E951"/>
      <c r="F951"/>
      <c r="G951"/>
      <c r="H951"/>
    </row>
    <row r="952" spans="1:8" s="3" customFormat="1" x14ac:dyDescent="0.3">
      <c r="A952"/>
      <c r="D952"/>
      <c r="E952"/>
      <c r="F952"/>
      <c r="G952"/>
      <c r="H952"/>
    </row>
    <row r="953" spans="1:8" s="3" customFormat="1" x14ac:dyDescent="0.3">
      <c r="A953"/>
      <c r="D953"/>
      <c r="E953"/>
      <c r="F953"/>
      <c r="G953"/>
      <c r="H953"/>
    </row>
    <row r="954" spans="1:8" s="3" customFormat="1" x14ac:dyDescent="0.3">
      <c r="A954"/>
      <c r="D954"/>
      <c r="E954"/>
      <c r="F954"/>
      <c r="G954"/>
      <c r="H954"/>
    </row>
    <row r="955" spans="1:8" s="3" customFormat="1" x14ac:dyDescent="0.3">
      <c r="A955"/>
      <c r="D955"/>
      <c r="E955"/>
      <c r="F955"/>
      <c r="G955"/>
      <c r="H955"/>
    </row>
    <row r="956" spans="1:8" s="3" customFormat="1" x14ac:dyDescent="0.3">
      <c r="A956"/>
      <c r="D956"/>
      <c r="E956"/>
      <c r="F956"/>
      <c r="G956"/>
      <c r="H956"/>
    </row>
    <row r="957" spans="1:8" s="3" customFormat="1" x14ac:dyDescent="0.3">
      <c r="A957"/>
      <c r="D957"/>
      <c r="E957"/>
      <c r="F957"/>
      <c r="G957"/>
      <c r="H957"/>
    </row>
    <row r="958" spans="1:8" s="3" customFormat="1" x14ac:dyDescent="0.3">
      <c r="A958"/>
      <c r="D958"/>
      <c r="E958"/>
      <c r="F958"/>
      <c r="G958"/>
      <c r="H958"/>
    </row>
    <row r="959" spans="1:8" s="3" customFormat="1" x14ac:dyDescent="0.3">
      <c r="A959"/>
      <c r="D959"/>
      <c r="E959"/>
      <c r="F959"/>
      <c r="G959"/>
      <c r="H959"/>
    </row>
    <row r="960" spans="1:8" s="3" customFormat="1" x14ac:dyDescent="0.3">
      <c r="A960"/>
      <c r="D960"/>
      <c r="E960"/>
      <c r="F960"/>
      <c r="G960"/>
      <c r="H960"/>
    </row>
    <row r="961" spans="1:8" s="3" customFormat="1" x14ac:dyDescent="0.3">
      <c r="A961"/>
      <c r="D961"/>
      <c r="E961"/>
      <c r="F961"/>
      <c r="G961"/>
      <c r="H961"/>
    </row>
    <row r="962" spans="1:8" s="3" customFormat="1" x14ac:dyDescent="0.3">
      <c r="A962"/>
      <c r="D962"/>
      <c r="E962"/>
      <c r="F962"/>
      <c r="G962"/>
      <c r="H962"/>
    </row>
    <row r="963" spans="1:8" s="3" customFormat="1" x14ac:dyDescent="0.3">
      <c r="A963"/>
      <c r="D963"/>
      <c r="E963"/>
      <c r="F963"/>
      <c r="G963"/>
      <c r="H963"/>
    </row>
    <row r="964" spans="1:8" s="3" customFormat="1" x14ac:dyDescent="0.3">
      <c r="A964"/>
      <c r="D964"/>
      <c r="E964"/>
      <c r="F964"/>
      <c r="G964"/>
      <c r="H964"/>
    </row>
    <row r="965" spans="1:8" s="3" customFormat="1" x14ac:dyDescent="0.3">
      <c r="A965"/>
      <c r="D965"/>
      <c r="E965"/>
      <c r="F965"/>
      <c r="G965"/>
      <c r="H965"/>
    </row>
    <row r="966" spans="1:8" s="3" customFormat="1" x14ac:dyDescent="0.3">
      <c r="A966"/>
      <c r="D966"/>
      <c r="E966"/>
      <c r="F966"/>
      <c r="G966"/>
      <c r="H966"/>
    </row>
    <row r="967" spans="1:8" s="3" customFormat="1" x14ac:dyDescent="0.3">
      <c r="A967"/>
      <c r="D967"/>
      <c r="E967"/>
      <c r="F967"/>
      <c r="G967"/>
      <c r="H967"/>
    </row>
    <row r="968" spans="1:8" s="3" customFormat="1" x14ac:dyDescent="0.3">
      <c r="A968"/>
      <c r="D968"/>
      <c r="E968"/>
      <c r="F968"/>
      <c r="G968"/>
      <c r="H968"/>
    </row>
    <row r="969" spans="1:8" s="3" customFormat="1" x14ac:dyDescent="0.3">
      <c r="A969"/>
      <c r="D969"/>
      <c r="E969"/>
      <c r="F969"/>
      <c r="G969"/>
      <c r="H969"/>
    </row>
    <row r="970" spans="1:8" s="3" customFormat="1" x14ac:dyDescent="0.3">
      <c r="A970"/>
      <c r="D970"/>
      <c r="E970"/>
      <c r="F970"/>
      <c r="G970"/>
      <c r="H970"/>
    </row>
    <row r="971" spans="1:8" s="3" customFormat="1" x14ac:dyDescent="0.3">
      <c r="A971"/>
      <c r="D971"/>
      <c r="E971"/>
      <c r="F971"/>
      <c r="G971"/>
      <c r="H971"/>
    </row>
    <row r="972" spans="1:8" s="3" customFormat="1" x14ac:dyDescent="0.3">
      <c r="A972"/>
      <c r="D972"/>
      <c r="E972"/>
      <c r="F972"/>
      <c r="G972"/>
      <c r="H972"/>
    </row>
    <row r="973" spans="1:8" s="3" customFormat="1" x14ac:dyDescent="0.3">
      <c r="A973"/>
      <c r="D973"/>
      <c r="E973"/>
      <c r="F973"/>
      <c r="G973"/>
      <c r="H973"/>
    </row>
    <row r="974" spans="1:8" s="3" customFormat="1" x14ac:dyDescent="0.3">
      <c r="A974"/>
      <c r="D974"/>
      <c r="E974"/>
      <c r="F974"/>
      <c r="G974"/>
      <c r="H974"/>
    </row>
    <row r="975" spans="1:8" s="3" customFormat="1" x14ac:dyDescent="0.3">
      <c r="A975"/>
      <c r="D975"/>
      <c r="E975"/>
      <c r="F975"/>
      <c r="G975"/>
      <c r="H975"/>
    </row>
    <row r="976" spans="1:8" s="3" customFormat="1" x14ac:dyDescent="0.3">
      <c r="A976"/>
      <c r="D976"/>
      <c r="E976"/>
      <c r="F976"/>
      <c r="G976"/>
      <c r="H976"/>
    </row>
    <row r="977" spans="1:8" s="3" customFormat="1" x14ac:dyDescent="0.3">
      <c r="A977"/>
      <c r="D977"/>
      <c r="E977"/>
      <c r="F977"/>
      <c r="G977"/>
      <c r="H977"/>
    </row>
    <row r="978" spans="1:8" s="3" customFormat="1" x14ac:dyDescent="0.3">
      <c r="A978"/>
      <c r="D978"/>
      <c r="E978"/>
      <c r="F978"/>
      <c r="G978"/>
      <c r="H978"/>
    </row>
    <row r="979" spans="1:8" s="3" customFormat="1" x14ac:dyDescent="0.3">
      <c r="A979"/>
      <c r="D979"/>
      <c r="E979"/>
      <c r="F979"/>
      <c r="G979"/>
      <c r="H979"/>
    </row>
    <row r="980" spans="1:8" s="3" customFormat="1" x14ac:dyDescent="0.3">
      <c r="A980"/>
      <c r="D980"/>
      <c r="E980"/>
      <c r="F980"/>
      <c r="G980"/>
      <c r="H980"/>
    </row>
    <row r="981" spans="1:8" s="3" customFormat="1" x14ac:dyDescent="0.3">
      <c r="A981"/>
      <c r="D981"/>
      <c r="E981"/>
      <c r="F981"/>
      <c r="G981"/>
      <c r="H981"/>
    </row>
    <row r="982" spans="1:8" s="3" customFormat="1" x14ac:dyDescent="0.3">
      <c r="A982"/>
      <c r="D982"/>
      <c r="E982"/>
      <c r="F982"/>
      <c r="G982"/>
      <c r="H982"/>
    </row>
    <row r="983" spans="1:8" s="3" customFormat="1" x14ac:dyDescent="0.3">
      <c r="A983"/>
      <c r="D983"/>
      <c r="E983"/>
      <c r="F983"/>
      <c r="G983"/>
      <c r="H983"/>
    </row>
    <row r="984" spans="1:8" s="3" customFormat="1" x14ac:dyDescent="0.3">
      <c r="A984"/>
      <c r="D984"/>
      <c r="E984"/>
      <c r="F984"/>
      <c r="G984"/>
      <c r="H984"/>
    </row>
    <row r="985" spans="1:8" s="3" customFormat="1" x14ac:dyDescent="0.3">
      <c r="A985"/>
      <c r="D985"/>
      <c r="E985"/>
      <c r="F985"/>
      <c r="G985"/>
      <c r="H985"/>
    </row>
    <row r="986" spans="1:8" s="3" customFormat="1" x14ac:dyDescent="0.3">
      <c r="A986"/>
      <c r="D986"/>
      <c r="E986"/>
      <c r="F986"/>
      <c r="G986"/>
      <c r="H986"/>
    </row>
    <row r="987" spans="1:8" s="3" customFormat="1" x14ac:dyDescent="0.3">
      <c r="A987"/>
      <c r="D987"/>
      <c r="E987"/>
      <c r="F987"/>
      <c r="G987"/>
      <c r="H987"/>
    </row>
    <row r="988" spans="1:8" s="3" customFormat="1" x14ac:dyDescent="0.3">
      <c r="A988"/>
      <c r="D988"/>
      <c r="E988"/>
      <c r="F988"/>
      <c r="G988"/>
      <c r="H988"/>
    </row>
    <row r="989" spans="1:8" s="3" customFormat="1" x14ac:dyDescent="0.3">
      <c r="A989"/>
      <c r="D989"/>
      <c r="E989"/>
      <c r="F989"/>
      <c r="G989"/>
      <c r="H989"/>
    </row>
    <row r="990" spans="1:8" s="3" customFormat="1" x14ac:dyDescent="0.3">
      <c r="A990"/>
      <c r="D990"/>
      <c r="E990"/>
      <c r="F990"/>
      <c r="G990"/>
      <c r="H990"/>
    </row>
    <row r="991" spans="1:8" s="3" customFormat="1" x14ac:dyDescent="0.3">
      <c r="A991"/>
      <c r="D991"/>
      <c r="E991"/>
      <c r="F991"/>
      <c r="G991"/>
      <c r="H991"/>
    </row>
    <row r="992" spans="1:8" s="3" customFormat="1" x14ac:dyDescent="0.3">
      <c r="A992"/>
      <c r="D992"/>
      <c r="E992"/>
      <c r="F992"/>
      <c r="G992"/>
      <c r="H992"/>
    </row>
    <row r="993" spans="1:8" s="3" customFormat="1" x14ac:dyDescent="0.3">
      <c r="A993"/>
      <c r="D993"/>
      <c r="E993"/>
      <c r="F993"/>
      <c r="G993"/>
      <c r="H993"/>
    </row>
    <row r="994" spans="1:8" s="3" customFormat="1" x14ac:dyDescent="0.3">
      <c r="A994"/>
      <c r="D994"/>
      <c r="E994"/>
      <c r="F994"/>
      <c r="G994"/>
      <c r="H994"/>
    </row>
    <row r="995" spans="1:8" s="3" customFormat="1" x14ac:dyDescent="0.3">
      <c r="A995"/>
      <c r="D995"/>
      <c r="E995"/>
      <c r="F995"/>
      <c r="G995"/>
      <c r="H995"/>
    </row>
    <row r="996" spans="1:8" s="3" customFormat="1" x14ac:dyDescent="0.3">
      <c r="A996"/>
      <c r="D996"/>
      <c r="E996"/>
      <c r="F996"/>
      <c r="G996"/>
      <c r="H996"/>
    </row>
    <row r="997" spans="1:8" s="3" customFormat="1" x14ac:dyDescent="0.3">
      <c r="A997"/>
      <c r="D997"/>
      <c r="E997"/>
      <c r="F997"/>
      <c r="G997"/>
      <c r="H997"/>
    </row>
    <row r="998" spans="1:8" s="3" customFormat="1" x14ac:dyDescent="0.3">
      <c r="A998"/>
      <c r="D998"/>
      <c r="E998"/>
      <c r="F998"/>
      <c r="G998"/>
      <c r="H998"/>
    </row>
    <row r="999" spans="1:8" s="3" customFormat="1" x14ac:dyDescent="0.3">
      <c r="A999"/>
      <c r="D999"/>
      <c r="E999"/>
      <c r="F999"/>
      <c r="G999"/>
      <c r="H999"/>
    </row>
    <row r="1000" spans="1:8" s="3" customFormat="1" x14ac:dyDescent="0.3">
      <c r="A1000"/>
      <c r="D1000"/>
      <c r="E1000"/>
      <c r="F1000"/>
      <c r="G1000"/>
      <c r="H1000"/>
    </row>
    <row r="1001" spans="1:8" s="3" customFormat="1" x14ac:dyDescent="0.3">
      <c r="A1001"/>
      <c r="D1001"/>
      <c r="E1001"/>
      <c r="F1001"/>
      <c r="G1001"/>
      <c r="H1001"/>
    </row>
    <row r="1002" spans="1:8" s="3" customFormat="1" x14ac:dyDescent="0.3">
      <c r="A1002"/>
      <c r="D1002"/>
      <c r="E1002"/>
      <c r="F1002"/>
      <c r="G1002"/>
      <c r="H1002"/>
    </row>
    <row r="1003" spans="1:8" s="3" customFormat="1" x14ac:dyDescent="0.3">
      <c r="A1003"/>
      <c r="D1003"/>
      <c r="E1003"/>
      <c r="F1003"/>
      <c r="G1003"/>
      <c r="H1003"/>
    </row>
    <row r="1004" spans="1:8" s="3" customFormat="1" x14ac:dyDescent="0.3">
      <c r="A1004"/>
      <c r="D1004"/>
      <c r="E1004"/>
      <c r="F1004"/>
      <c r="G1004"/>
      <c r="H1004"/>
    </row>
    <row r="1005" spans="1:8" s="3" customFormat="1" x14ac:dyDescent="0.3">
      <c r="A1005"/>
      <c r="D1005"/>
      <c r="E1005"/>
      <c r="F1005"/>
      <c r="G1005"/>
      <c r="H1005"/>
    </row>
    <row r="1006" spans="1:8" s="3" customFormat="1" x14ac:dyDescent="0.3">
      <c r="A1006"/>
      <c r="D1006"/>
      <c r="E1006"/>
      <c r="F1006"/>
      <c r="G1006"/>
      <c r="H1006"/>
    </row>
    <row r="1007" spans="1:8" s="3" customFormat="1" x14ac:dyDescent="0.3">
      <c r="A1007"/>
      <c r="D1007"/>
      <c r="E1007"/>
      <c r="F1007"/>
      <c r="G1007"/>
      <c r="H1007"/>
    </row>
    <row r="1008" spans="1:8" s="3" customFormat="1" x14ac:dyDescent="0.3">
      <c r="A1008"/>
      <c r="D1008"/>
      <c r="E1008"/>
      <c r="F1008"/>
      <c r="G1008"/>
      <c r="H1008"/>
    </row>
    <row r="1009" spans="1:8" s="3" customFormat="1" x14ac:dyDescent="0.3">
      <c r="A1009"/>
      <c r="D1009"/>
      <c r="E1009"/>
      <c r="F1009"/>
      <c r="G1009"/>
      <c r="H1009"/>
    </row>
    <row r="1010" spans="1:8" s="3" customFormat="1" x14ac:dyDescent="0.3">
      <c r="A1010"/>
      <c r="D1010"/>
      <c r="E1010"/>
      <c r="F1010"/>
      <c r="G1010"/>
      <c r="H1010"/>
    </row>
    <row r="1011" spans="1:8" s="3" customFormat="1" x14ac:dyDescent="0.3">
      <c r="A1011"/>
      <c r="D1011"/>
      <c r="E1011"/>
      <c r="F1011"/>
      <c r="G1011"/>
      <c r="H1011"/>
    </row>
    <row r="1012" spans="1:8" s="3" customFormat="1" x14ac:dyDescent="0.3">
      <c r="A1012"/>
      <c r="D1012"/>
      <c r="E1012"/>
      <c r="F1012"/>
      <c r="G1012"/>
      <c r="H1012"/>
    </row>
    <row r="1013" spans="1:8" s="3" customFormat="1" x14ac:dyDescent="0.3">
      <c r="A1013"/>
      <c r="D1013"/>
      <c r="E1013"/>
      <c r="F1013"/>
      <c r="G1013"/>
      <c r="H1013"/>
    </row>
    <row r="1014" spans="1:8" s="3" customFormat="1" x14ac:dyDescent="0.3">
      <c r="A1014"/>
      <c r="D1014"/>
      <c r="E1014"/>
      <c r="F1014"/>
      <c r="G1014"/>
      <c r="H1014"/>
    </row>
    <row r="1015" spans="1:8" s="3" customFormat="1" x14ac:dyDescent="0.3">
      <c r="A1015"/>
      <c r="D1015"/>
      <c r="E1015"/>
      <c r="F1015"/>
      <c r="G1015"/>
      <c r="H1015"/>
    </row>
    <row r="1016" spans="1:8" s="3" customFormat="1" x14ac:dyDescent="0.3">
      <c r="A1016"/>
      <c r="D1016"/>
      <c r="E1016"/>
      <c r="F1016"/>
      <c r="G1016"/>
      <c r="H1016"/>
    </row>
    <row r="1017" spans="1:8" s="3" customFormat="1" x14ac:dyDescent="0.3">
      <c r="A1017"/>
      <c r="D1017"/>
      <c r="E1017"/>
      <c r="F1017"/>
      <c r="G1017"/>
      <c r="H1017"/>
    </row>
    <row r="1018" spans="1:8" s="3" customFormat="1" x14ac:dyDescent="0.3">
      <c r="A1018"/>
      <c r="D1018"/>
      <c r="E1018"/>
      <c r="F1018"/>
      <c r="G1018"/>
      <c r="H1018"/>
    </row>
    <row r="1019" spans="1:8" s="3" customFormat="1" x14ac:dyDescent="0.3">
      <c r="A1019"/>
      <c r="D1019"/>
      <c r="E1019"/>
      <c r="F1019"/>
      <c r="G1019"/>
      <c r="H1019"/>
    </row>
    <row r="1020" spans="1:8" s="3" customFormat="1" x14ac:dyDescent="0.3">
      <c r="A1020"/>
      <c r="D1020"/>
      <c r="E1020"/>
      <c r="F1020"/>
      <c r="G1020"/>
      <c r="H1020"/>
    </row>
    <row r="1021" spans="1:8" s="3" customFormat="1" x14ac:dyDescent="0.3">
      <c r="A1021"/>
      <c r="D1021"/>
      <c r="E1021"/>
      <c r="F1021"/>
      <c r="G1021"/>
      <c r="H1021"/>
    </row>
    <row r="1022" spans="1:8" s="3" customFormat="1" x14ac:dyDescent="0.3">
      <c r="A1022"/>
      <c r="D1022"/>
      <c r="E1022"/>
      <c r="F1022"/>
      <c r="G1022"/>
      <c r="H1022"/>
    </row>
    <row r="1023" spans="1:8" s="3" customFormat="1" x14ac:dyDescent="0.3">
      <c r="A1023"/>
      <c r="D1023"/>
      <c r="E1023"/>
      <c r="F1023"/>
      <c r="G1023"/>
      <c r="H1023"/>
    </row>
    <row r="1024" spans="1:8" s="3" customFormat="1" x14ac:dyDescent="0.3">
      <c r="A1024"/>
      <c r="D1024"/>
      <c r="E1024"/>
      <c r="F1024"/>
      <c r="G1024"/>
      <c r="H1024"/>
    </row>
    <row r="1025" spans="1:8" s="3" customFormat="1" x14ac:dyDescent="0.3">
      <c r="A1025"/>
      <c r="D1025"/>
      <c r="E1025"/>
      <c r="F1025"/>
      <c r="G1025"/>
      <c r="H1025"/>
    </row>
    <row r="1026" spans="1:8" s="3" customFormat="1" x14ac:dyDescent="0.3">
      <c r="A1026"/>
      <c r="D1026"/>
      <c r="E1026"/>
      <c r="F1026"/>
      <c r="G1026"/>
      <c r="H1026"/>
    </row>
    <row r="1027" spans="1:8" s="3" customFormat="1" x14ac:dyDescent="0.3">
      <c r="A1027"/>
      <c r="D1027"/>
      <c r="E1027"/>
      <c r="F1027"/>
      <c r="G1027"/>
      <c r="H1027"/>
    </row>
    <row r="1028" spans="1:8" s="3" customFormat="1" x14ac:dyDescent="0.3">
      <c r="A1028"/>
      <c r="D1028"/>
      <c r="E1028"/>
      <c r="F1028"/>
      <c r="G1028"/>
      <c r="H1028"/>
    </row>
    <row r="1029" spans="1:8" s="3" customFormat="1" x14ac:dyDescent="0.3">
      <c r="A1029"/>
      <c r="D1029"/>
      <c r="E1029"/>
      <c r="F1029"/>
      <c r="G1029"/>
      <c r="H1029"/>
    </row>
    <row r="1030" spans="1:8" s="3" customFormat="1" x14ac:dyDescent="0.3">
      <c r="A1030"/>
      <c r="D1030"/>
      <c r="E1030"/>
      <c r="F1030"/>
      <c r="G1030"/>
      <c r="H1030"/>
    </row>
    <row r="1031" spans="1:8" s="3" customFormat="1" x14ac:dyDescent="0.3">
      <c r="A1031"/>
      <c r="D1031"/>
      <c r="E1031"/>
      <c r="F1031"/>
      <c r="G1031"/>
      <c r="H1031"/>
    </row>
    <row r="1032" spans="1:8" s="3" customFormat="1" x14ac:dyDescent="0.3">
      <c r="A1032"/>
      <c r="D1032"/>
      <c r="E1032"/>
      <c r="F1032"/>
      <c r="G1032"/>
      <c r="H1032"/>
    </row>
    <row r="1033" spans="1:8" s="3" customFormat="1" x14ac:dyDescent="0.3">
      <c r="A1033"/>
      <c r="D1033"/>
      <c r="E1033"/>
      <c r="F1033"/>
      <c r="G1033"/>
      <c r="H1033"/>
    </row>
    <row r="1034" spans="1:8" s="3" customFormat="1" x14ac:dyDescent="0.3">
      <c r="A1034"/>
      <c r="D1034"/>
      <c r="E1034"/>
      <c r="F1034"/>
      <c r="G1034"/>
      <c r="H1034"/>
    </row>
    <row r="1035" spans="1:8" s="3" customFormat="1" x14ac:dyDescent="0.3">
      <c r="A1035"/>
      <c r="D1035"/>
      <c r="E1035"/>
      <c r="F1035"/>
      <c r="G1035"/>
      <c r="H1035"/>
    </row>
    <row r="1036" spans="1:8" s="3" customFormat="1" x14ac:dyDescent="0.3">
      <c r="A1036"/>
      <c r="D1036"/>
      <c r="E1036"/>
      <c r="F1036"/>
      <c r="G1036"/>
      <c r="H1036"/>
    </row>
    <row r="1037" spans="1:8" s="3" customFormat="1" x14ac:dyDescent="0.3">
      <c r="A1037"/>
      <c r="D1037"/>
      <c r="E1037"/>
      <c r="F1037"/>
      <c r="G1037"/>
      <c r="H1037"/>
    </row>
    <row r="1038" spans="1:8" s="3" customFormat="1" x14ac:dyDescent="0.3">
      <c r="A1038"/>
      <c r="D1038"/>
      <c r="E1038"/>
      <c r="F1038"/>
      <c r="G1038"/>
      <c r="H1038"/>
    </row>
    <row r="1039" spans="1:8" s="3" customFormat="1" x14ac:dyDescent="0.3">
      <c r="A1039"/>
      <c r="D1039"/>
      <c r="E1039"/>
      <c r="F1039"/>
      <c r="G1039"/>
      <c r="H1039"/>
    </row>
    <row r="1040" spans="1:8" s="3" customFormat="1" x14ac:dyDescent="0.3">
      <c r="A1040"/>
      <c r="D1040"/>
      <c r="E1040"/>
      <c r="F1040"/>
      <c r="G1040"/>
      <c r="H1040"/>
    </row>
    <row r="1041" spans="1:8" s="3" customFormat="1" x14ac:dyDescent="0.3">
      <c r="A1041"/>
      <c r="D1041"/>
      <c r="E1041"/>
      <c r="F1041"/>
      <c r="G1041"/>
      <c r="H1041"/>
    </row>
    <row r="1042" spans="1:8" s="3" customFormat="1" x14ac:dyDescent="0.3">
      <c r="A1042"/>
      <c r="D1042"/>
      <c r="E1042"/>
      <c r="F1042"/>
      <c r="G1042"/>
      <c r="H1042"/>
    </row>
    <row r="1043" spans="1:8" s="3" customFormat="1" x14ac:dyDescent="0.3">
      <c r="A1043"/>
      <c r="D1043"/>
      <c r="E1043"/>
      <c r="F1043"/>
      <c r="G1043"/>
      <c r="H1043"/>
    </row>
    <row r="1044" spans="1:8" s="3" customFormat="1" x14ac:dyDescent="0.3">
      <c r="A1044"/>
      <c r="D1044"/>
      <c r="E1044"/>
      <c r="F1044"/>
      <c r="G1044"/>
      <c r="H1044"/>
    </row>
    <row r="1045" spans="1:8" s="3" customFormat="1" x14ac:dyDescent="0.3">
      <c r="A1045"/>
      <c r="D1045"/>
      <c r="E1045"/>
      <c r="F1045"/>
      <c r="G1045"/>
      <c r="H1045"/>
    </row>
    <row r="1046" spans="1:8" s="3" customFormat="1" x14ac:dyDescent="0.3">
      <c r="A1046"/>
      <c r="D1046"/>
      <c r="E1046"/>
      <c r="F1046"/>
      <c r="G1046"/>
      <c r="H1046"/>
    </row>
    <row r="1047" spans="1:8" s="3" customFormat="1" x14ac:dyDescent="0.3">
      <c r="A1047"/>
      <c r="D1047"/>
      <c r="E1047"/>
      <c r="F1047"/>
      <c r="G1047"/>
      <c r="H1047"/>
    </row>
    <row r="1048" spans="1:8" s="3" customFormat="1" x14ac:dyDescent="0.3">
      <c r="A1048"/>
      <c r="D1048"/>
      <c r="E1048"/>
      <c r="F1048"/>
      <c r="G1048"/>
      <c r="H1048"/>
    </row>
    <row r="1049" spans="1:8" s="3" customFormat="1" x14ac:dyDescent="0.3">
      <c r="A1049"/>
      <c r="D1049"/>
      <c r="E1049"/>
      <c r="F1049"/>
      <c r="G1049"/>
      <c r="H1049"/>
    </row>
    <row r="1050" spans="1:8" s="3" customFormat="1" x14ac:dyDescent="0.3">
      <c r="A1050"/>
      <c r="D1050"/>
      <c r="E1050"/>
      <c r="F1050"/>
      <c r="G1050"/>
      <c r="H1050"/>
    </row>
    <row r="1051" spans="1:8" s="3" customFormat="1" x14ac:dyDescent="0.3">
      <c r="A1051"/>
      <c r="D1051"/>
      <c r="E1051"/>
      <c r="F1051"/>
      <c r="G1051"/>
      <c r="H1051"/>
    </row>
    <row r="1052" spans="1:8" s="3" customFormat="1" x14ac:dyDescent="0.3">
      <c r="A1052"/>
      <c r="D1052"/>
      <c r="E1052"/>
      <c r="F1052"/>
      <c r="G1052"/>
      <c r="H1052"/>
    </row>
    <row r="1053" spans="1:8" s="3" customFormat="1" x14ac:dyDescent="0.3">
      <c r="A1053"/>
      <c r="D1053"/>
      <c r="E1053"/>
      <c r="F1053"/>
      <c r="G1053"/>
      <c r="H1053"/>
    </row>
    <row r="1054" spans="1:8" s="3" customFormat="1" x14ac:dyDescent="0.3">
      <c r="A1054"/>
      <c r="D1054"/>
      <c r="E1054"/>
      <c r="F1054"/>
      <c r="G1054"/>
      <c r="H1054"/>
    </row>
    <row r="1055" spans="1:8" s="3" customFormat="1" x14ac:dyDescent="0.3">
      <c r="A1055"/>
      <c r="D1055"/>
      <c r="E1055"/>
      <c r="F1055"/>
      <c r="G1055"/>
      <c r="H1055"/>
    </row>
    <row r="1056" spans="1:8" s="3" customFormat="1" x14ac:dyDescent="0.3">
      <c r="A1056"/>
      <c r="D1056"/>
      <c r="E1056"/>
      <c r="F1056"/>
      <c r="G1056"/>
      <c r="H1056"/>
    </row>
    <row r="1057" spans="1:8" s="3" customFormat="1" x14ac:dyDescent="0.3">
      <c r="A1057"/>
      <c r="D1057"/>
      <c r="E1057"/>
      <c r="F1057"/>
      <c r="G1057"/>
      <c r="H1057"/>
    </row>
    <row r="1058" spans="1:8" s="3" customFormat="1" x14ac:dyDescent="0.3">
      <c r="A1058"/>
      <c r="D1058"/>
      <c r="E1058"/>
      <c r="F1058"/>
      <c r="G1058"/>
      <c r="H1058"/>
    </row>
    <row r="1059" spans="1:8" s="3" customFormat="1" x14ac:dyDescent="0.3">
      <c r="A1059"/>
      <c r="D1059"/>
      <c r="E1059"/>
      <c r="F1059"/>
      <c r="G1059"/>
      <c r="H1059"/>
    </row>
    <row r="1060" spans="1:8" s="3" customFormat="1" x14ac:dyDescent="0.3">
      <c r="A1060"/>
      <c r="D1060"/>
      <c r="E1060"/>
      <c r="F1060"/>
      <c r="G1060"/>
      <c r="H1060"/>
    </row>
    <row r="1061" spans="1:8" s="3" customFormat="1" x14ac:dyDescent="0.3">
      <c r="A1061"/>
      <c r="D1061"/>
      <c r="E1061"/>
      <c r="F1061"/>
      <c r="G1061"/>
      <c r="H1061"/>
    </row>
    <row r="1062" spans="1:8" s="3" customFormat="1" x14ac:dyDescent="0.3">
      <c r="A1062"/>
      <c r="D1062"/>
      <c r="E1062"/>
      <c r="F1062"/>
      <c r="G1062"/>
      <c r="H1062"/>
    </row>
    <row r="1063" spans="1:8" s="3" customFormat="1" x14ac:dyDescent="0.3">
      <c r="A1063"/>
      <c r="D1063"/>
      <c r="E1063"/>
      <c r="F1063"/>
      <c r="G1063"/>
      <c r="H1063"/>
    </row>
    <row r="1064" spans="1:8" s="3" customFormat="1" x14ac:dyDescent="0.3">
      <c r="A1064"/>
      <c r="D1064"/>
      <c r="E1064"/>
      <c r="F1064"/>
      <c r="G1064"/>
      <c r="H1064"/>
    </row>
    <row r="1065" spans="1:8" s="3" customFormat="1" x14ac:dyDescent="0.3">
      <c r="A1065"/>
      <c r="D1065"/>
      <c r="E1065"/>
      <c r="F1065"/>
      <c r="G1065"/>
      <c r="H1065"/>
    </row>
    <row r="1066" spans="1:8" s="3" customFormat="1" x14ac:dyDescent="0.3">
      <c r="A1066"/>
      <c r="D1066"/>
      <c r="E1066"/>
      <c r="F1066"/>
      <c r="G1066"/>
      <c r="H1066"/>
    </row>
    <row r="1067" spans="1:8" s="3" customFormat="1" x14ac:dyDescent="0.3">
      <c r="A1067"/>
      <c r="D1067"/>
      <c r="E1067"/>
      <c r="F1067"/>
      <c r="G1067"/>
      <c r="H1067"/>
    </row>
    <row r="1068" spans="1:8" s="3" customFormat="1" x14ac:dyDescent="0.3">
      <c r="A1068"/>
      <c r="D1068"/>
      <c r="E1068"/>
      <c r="F1068"/>
      <c r="G1068"/>
      <c r="H1068"/>
    </row>
    <row r="1069" spans="1:8" s="3" customFormat="1" x14ac:dyDescent="0.3">
      <c r="A1069"/>
      <c r="D1069"/>
      <c r="E1069"/>
      <c r="F1069"/>
      <c r="G1069"/>
      <c r="H1069"/>
    </row>
    <row r="1070" spans="1:8" s="3" customFormat="1" x14ac:dyDescent="0.3">
      <c r="A1070"/>
      <c r="D1070"/>
      <c r="E1070"/>
      <c r="F1070"/>
      <c r="G1070"/>
      <c r="H1070"/>
    </row>
    <row r="1071" spans="1:8" s="3" customFormat="1" x14ac:dyDescent="0.3">
      <c r="A1071"/>
      <c r="D1071"/>
      <c r="E1071"/>
      <c r="F1071"/>
      <c r="G1071"/>
      <c r="H1071"/>
    </row>
    <row r="1072" spans="1:8" s="3" customFormat="1" x14ac:dyDescent="0.3">
      <c r="A1072"/>
      <c r="D1072"/>
      <c r="E1072"/>
      <c r="F1072"/>
      <c r="G1072"/>
      <c r="H1072"/>
    </row>
    <row r="1073" spans="1:8" s="3" customFormat="1" x14ac:dyDescent="0.3">
      <c r="A1073"/>
      <c r="D1073"/>
      <c r="E1073"/>
      <c r="F1073"/>
      <c r="G1073"/>
      <c r="H1073"/>
    </row>
    <row r="1074" spans="1:8" s="3" customFormat="1" x14ac:dyDescent="0.3">
      <c r="A1074"/>
      <c r="D1074"/>
      <c r="E1074"/>
      <c r="F1074"/>
      <c r="G1074"/>
      <c r="H1074"/>
    </row>
    <row r="1075" spans="1:8" s="3" customFormat="1" x14ac:dyDescent="0.3">
      <c r="A1075"/>
      <c r="D1075"/>
      <c r="E1075"/>
      <c r="F1075"/>
      <c r="G1075"/>
      <c r="H1075"/>
    </row>
    <row r="1076" spans="1:8" s="3" customFormat="1" x14ac:dyDescent="0.3">
      <c r="A1076"/>
      <c r="D1076"/>
      <c r="E1076"/>
      <c r="F1076"/>
      <c r="G1076"/>
      <c r="H1076"/>
    </row>
    <row r="1077" spans="1:8" s="3" customFormat="1" x14ac:dyDescent="0.3">
      <c r="A1077"/>
      <c r="D1077"/>
      <c r="E1077"/>
      <c r="F1077"/>
      <c r="G1077"/>
      <c r="H1077"/>
    </row>
    <row r="1078" spans="1:8" s="3" customFormat="1" x14ac:dyDescent="0.3">
      <c r="A1078"/>
      <c r="D1078"/>
      <c r="E1078"/>
      <c r="F1078"/>
      <c r="G1078"/>
      <c r="H1078"/>
    </row>
    <row r="1079" spans="1:8" s="3" customFormat="1" x14ac:dyDescent="0.3">
      <c r="A1079"/>
      <c r="D1079"/>
      <c r="E1079"/>
      <c r="F1079"/>
      <c r="G1079"/>
      <c r="H1079"/>
    </row>
    <row r="1080" spans="1:8" s="3" customFormat="1" x14ac:dyDescent="0.3">
      <c r="A1080"/>
      <c r="D1080"/>
      <c r="E1080"/>
      <c r="F1080"/>
      <c r="G1080"/>
      <c r="H1080"/>
    </row>
    <row r="1081" spans="1:8" s="3" customFormat="1" x14ac:dyDescent="0.3">
      <c r="A1081"/>
      <c r="D1081"/>
      <c r="E1081"/>
      <c r="F1081"/>
      <c r="G1081"/>
      <c r="H1081"/>
    </row>
    <row r="1082" spans="1:8" s="3" customFormat="1" x14ac:dyDescent="0.3">
      <c r="A1082"/>
      <c r="D1082"/>
      <c r="E1082"/>
      <c r="F1082"/>
      <c r="G1082"/>
      <c r="H1082"/>
    </row>
    <row r="1083" spans="1:8" s="3" customFormat="1" x14ac:dyDescent="0.3">
      <c r="A1083"/>
      <c r="D1083"/>
      <c r="E1083"/>
      <c r="F1083"/>
      <c r="G1083"/>
      <c r="H1083"/>
    </row>
    <row r="1084" spans="1:8" s="3" customFormat="1" x14ac:dyDescent="0.3">
      <c r="A1084"/>
      <c r="D1084"/>
      <c r="E1084"/>
      <c r="F1084"/>
      <c r="G1084"/>
      <c r="H1084"/>
    </row>
    <row r="1085" spans="1:8" s="3" customFormat="1" x14ac:dyDescent="0.3">
      <c r="A1085"/>
      <c r="D1085"/>
      <c r="E1085"/>
      <c r="F1085"/>
      <c r="G1085"/>
      <c r="H1085"/>
    </row>
    <row r="1086" spans="1:8" s="3" customFormat="1" x14ac:dyDescent="0.3">
      <c r="A1086"/>
      <c r="D1086"/>
      <c r="E1086"/>
      <c r="F1086"/>
      <c r="G1086"/>
      <c r="H1086"/>
    </row>
    <row r="1087" spans="1:8" s="3" customFormat="1" x14ac:dyDescent="0.3">
      <c r="A1087"/>
      <c r="D1087"/>
      <c r="E1087"/>
      <c r="F1087"/>
      <c r="G1087"/>
      <c r="H1087"/>
    </row>
    <row r="1088" spans="1:8" s="3" customFormat="1" x14ac:dyDescent="0.3">
      <c r="A1088"/>
      <c r="D1088"/>
      <c r="E1088"/>
      <c r="F1088"/>
      <c r="G1088"/>
      <c r="H1088"/>
    </row>
    <row r="1089" spans="1:8" s="3" customFormat="1" x14ac:dyDescent="0.3">
      <c r="A1089"/>
      <c r="D1089"/>
      <c r="E1089"/>
      <c r="F1089"/>
      <c r="G1089"/>
      <c r="H1089"/>
    </row>
    <row r="1090" spans="1:8" s="3" customFormat="1" x14ac:dyDescent="0.3">
      <c r="A1090"/>
      <c r="D1090"/>
      <c r="E1090"/>
      <c r="F1090"/>
      <c r="G1090"/>
      <c r="H1090"/>
    </row>
    <row r="1091" spans="1:8" s="3" customFormat="1" x14ac:dyDescent="0.3">
      <c r="A1091"/>
      <c r="D1091"/>
      <c r="E1091"/>
      <c r="F1091"/>
      <c r="G1091"/>
      <c r="H1091"/>
    </row>
    <row r="1092" spans="1:8" s="3" customFormat="1" x14ac:dyDescent="0.3">
      <c r="A1092"/>
      <c r="D1092"/>
      <c r="E1092"/>
      <c r="F1092"/>
      <c r="G1092"/>
      <c r="H1092"/>
    </row>
    <row r="1093" spans="1:8" s="3" customFormat="1" x14ac:dyDescent="0.3">
      <c r="A1093"/>
      <c r="D1093"/>
      <c r="E1093"/>
      <c r="F1093"/>
      <c r="G1093"/>
      <c r="H1093"/>
    </row>
    <row r="1094" spans="1:8" s="3" customFormat="1" x14ac:dyDescent="0.3">
      <c r="A1094"/>
      <c r="D1094"/>
      <c r="E1094"/>
      <c r="F1094"/>
      <c r="G1094"/>
      <c r="H1094"/>
    </row>
    <row r="1095" spans="1:8" s="3" customFormat="1" x14ac:dyDescent="0.3">
      <c r="A1095"/>
      <c r="D1095"/>
      <c r="E1095"/>
      <c r="F1095"/>
      <c r="G1095"/>
      <c r="H1095"/>
    </row>
    <row r="1096" spans="1:8" s="3" customFormat="1" x14ac:dyDescent="0.3">
      <c r="A1096"/>
      <c r="D1096"/>
      <c r="E1096"/>
      <c r="F1096"/>
      <c r="G1096"/>
      <c r="H1096"/>
    </row>
    <row r="1097" spans="1:8" s="3" customFormat="1" x14ac:dyDescent="0.3">
      <c r="A1097"/>
      <c r="D1097"/>
      <c r="E1097"/>
      <c r="F1097"/>
      <c r="G1097"/>
      <c r="H1097"/>
    </row>
    <row r="1098" spans="1:8" s="3" customFormat="1" x14ac:dyDescent="0.3">
      <c r="A1098"/>
      <c r="D1098"/>
      <c r="E1098"/>
      <c r="F1098"/>
      <c r="G1098"/>
      <c r="H1098"/>
    </row>
    <row r="1099" spans="1:8" s="3" customFormat="1" x14ac:dyDescent="0.3">
      <c r="A1099"/>
      <c r="D1099"/>
      <c r="E1099"/>
      <c r="F1099"/>
      <c r="G1099"/>
      <c r="H1099"/>
    </row>
    <row r="1100" spans="1:8" s="3" customFormat="1" x14ac:dyDescent="0.3">
      <c r="A1100"/>
      <c r="D1100"/>
      <c r="E1100"/>
      <c r="F1100"/>
      <c r="G1100"/>
      <c r="H1100"/>
    </row>
    <row r="1101" spans="1:8" s="3" customFormat="1" x14ac:dyDescent="0.3">
      <c r="A1101"/>
      <c r="D1101"/>
      <c r="E1101"/>
      <c r="F1101"/>
      <c r="G1101"/>
      <c r="H1101"/>
    </row>
    <row r="1102" spans="1:8" s="3" customFormat="1" x14ac:dyDescent="0.3">
      <c r="A1102"/>
      <c r="D1102"/>
      <c r="E1102"/>
      <c r="F1102"/>
      <c r="G1102"/>
      <c r="H1102"/>
    </row>
    <row r="1103" spans="1:8" s="3" customFormat="1" x14ac:dyDescent="0.3">
      <c r="A1103"/>
      <c r="D1103"/>
      <c r="E1103"/>
      <c r="F1103"/>
      <c r="G1103"/>
      <c r="H1103"/>
    </row>
    <row r="1104" spans="1:8" s="3" customFormat="1" x14ac:dyDescent="0.3">
      <c r="A1104"/>
      <c r="D1104"/>
      <c r="E1104"/>
      <c r="F1104"/>
      <c r="G1104"/>
      <c r="H1104"/>
    </row>
    <row r="1105" spans="1:8" s="3" customFormat="1" x14ac:dyDescent="0.3">
      <c r="A1105"/>
      <c r="D1105"/>
      <c r="E1105"/>
      <c r="F1105"/>
      <c r="G1105"/>
      <c r="H1105"/>
    </row>
    <row r="1106" spans="1:8" s="3" customFormat="1" x14ac:dyDescent="0.3">
      <c r="A1106"/>
      <c r="D1106"/>
      <c r="E1106"/>
      <c r="F1106"/>
      <c r="G1106"/>
      <c r="H1106"/>
    </row>
    <row r="1107" spans="1:8" s="3" customFormat="1" x14ac:dyDescent="0.3">
      <c r="A1107"/>
      <c r="D1107"/>
      <c r="E1107"/>
      <c r="F1107"/>
      <c r="G1107"/>
      <c r="H1107"/>
    </row>
    <row r="1108" spans="1:8" s="3" customFormat="1" x14ac:dyDescent="0.3">
      <c r="A1108"/>
      <c r="D1108"/>
      <c r="E1108"/>
      <c r="F1108"/>
      <c r="G1108"/>
      <c r="H1108"/>
    </row>
    <row r="1109" spans="1:8" s="3" customFormat="1" x14ac:dyDescent="0.3">
      <c r="A1109"/>
      <c r="D1109"/>
      <c r="E1109"/>
      <c r="F1109"/>
      <c r="G1109"/>
      <c r="H1109"/>
    </row>
    <row r="1110" spans="1:8" s="3" customFormat="1" x14ac:dyDescent="0.3">
      <c r="A1110"/>
      <c r="D1110"/>
      <c r="E1110"/>
      <c r="F1110"/>
      <c r="G1110"/>
      <c r="H1110"/>
    </row>
    <row r="1111" spans="1:8" s="3" customFormat="1" x14ac:dyDescent="0.3">
      <c r="A1111"/>
      <c r="D1111"/>
      <c r="E1111"/>
      <c r="F1111"/>
      <c r="G1111"/>
      <c r="H1111"/>
    </row>
    <row r="1112" spans="1:8" s="3" customFormat="1" x14ac:dyDescent="0.3">
      <c r="A1112"/>
      <c r="D1112"/>
      <c r="E1112"/>
      <c r="F1112"/>
      <c r="G1112"/>
      <c r="H1112"/>
    </row>
    <row r="1113" spans="1:8" s="3" customFormat="1" x14ac:dyDescent="0.3">
      <c r="A1113"/>
      <c r="D1113"/>
      <c r="E1113"/>
      <c r="F1113"/>
      <c r="G1113"/>
      <c r="H1113"/>
    </row>
    <row r="1114" spans="1:8" s="3" customFormat="1" x14ac:dyDescent="0.3">
      <c r="A1114"/>
      <c r="D1114"/>
      <c r="E1114"/>
      <c r="F1114"/>
      <c r="G1114"/>
      <c r="H1114"/>
    </row>
    <row r="1115" spans="1:8" s="3" customFormat="1" x14ac:dyDescent="0.3">
      <c r="A1115"/>
      <c r="D1115"/>
      <c r="E1115"/>
      <c r="F1115"/>
      <c r="G1115"/>
      <c r="H1115"/>
    </row>
    <row r="1116" spans="1:8" s="3" customFormat="1" x14ac:dyDescent="0.3">
      <c r="A1116"/>
      <c r="D1116"/>
      <c r="E1116"/>
      <c r="F1116"/>
      <c r="G1116"/>
      <c r="H1116"/>
    </row>
    <row r="1117" spans="1:8" s="3" customFormat="1" x14ac:dyDescent="0.3">
      <c r="A1117"/>
      <c r="D1117"/>
      <c r="E1117"/>
      <c r="F1117"/>
      <c r="G1117"/>
      <c r="H1117"/>
    </row>
    <row r="1118" spans="1:8" s="3" customFormat="1" x14ac:dyDescent="0.3">
      <c r="A1118"/>
      <c r="D1118"/>
      <c r="E1118"/>
      <c r="F1118"/>
      <c r="G1118"/>
      <c r="H1118"/>
    </row>
    <row r="1119" spans="1:8" s="3" customFormat="1" x14ac:dyDescent="0.3">
      <c r="A1119"/>
      <c r="D1119"/>
      <c r="E1119"/>
      <c r="F1119"/>
      <c r="G1119"/>
      <c r="H1119"/>
    </row>
    <row r="1120" spans="1:8" s="3" customFormat="1" x14ac:dyDescent="0.3">
      <c r="A1120"/>
      <c r="D1120"/>
      <c r="E1120"/>
      <c r="F1120"/>
      <c r="G1120"/>
      <c r="H1120"/>
    </row>
    <row r="1121" spans="1:8" s="3" customFormat="1" x14ac:dyDescent="0.3">
      <c r="A1121"/>
      <c r="D1121"/>
      <c r="E1121"/>
      <c r="F1121"/>
      <c r="G1121"/>
      <c r="H1121"/>
    </row>
    <row r="1122" spans="1:8" s="3" customFormat="1" x14ac:dyDescent="0.3">
      <c r="A1122"/>
      <c r="D1122"/>
      <c r="E1122"/>
      <c r="F1122"/>
      <c r="G1122"/>
      <c r="H1122"/>
    </row>
    <row r="1123" spans="1:8" s="3" customFormat="1" x14ac:dyDescent="0.3">
      <c r="A1123"/>
      <c r="D1123"/>
      <c r="E1123"/>
      <c r="F1123"/>
      <c r="G1123"/>
      <c r="H1123"/>
    </row>
    <row r="1124" spans="1:8" s="3" customFormat="1" x14ac:dyDescent="0.3">
      <c r="A1124"/>
      <c r="D1124"/>
      <c r="E1124"/>
      <c r="F1124"/>
      <c r="G1124"/>
      <c r="H1124"/>
    </row>
    <row r="1125" spans="1:8" s="3" customFormat="1" x14ac:dyDescent="0.3">
      <c r="A1125"/>
      <c r="D1125"/>
      <c r="E1125"/>
      <c r="F1125"/>
      <c r="G1125"/>
      <c r="H1125"/>
    </row>
    <row r="1126" spans="1:8" s="3" customFormat="1" x14ac:dyDescent="0.3">
      <c r="A1126"/>
      <c r="D1126"/>
      <c r="E1126"/>
      <c r="F1126"/>
      <c r="G1126"/>
      <c r="H1126"/>
    </row>
    <row r="1127" spans="1:8" s="3" customFormat="1" x14ac:dyDescent="0.3">
      <c r="A1127"/>
      <c r="D1127"/>
      <c r="E1127"/>
      <c r="F1127"/>
      <c r="G1127"/>
      <c r="H1127"/>
    </row>
    <row r="1128" spans="1:8" s="3" customFormat="1" x14ac:dyDescent="0.3">
      <c r="A1128"/>
      <c r="D1128"/>
      <c r="E1128"/>
      <c r="F1128"/>
      <c r="G1128"/>
      <c r="H1128"/>
    </row>
    <row r="1129" spans="1:8" s="3" customFormat="1" x14ac:dyDescent="0.3">
      <c r="A1129"/>
      <c r="D1129"/>
      <c r="E1129"/>
      <c r="F1129"/>
      <c r="G1129"/>
      <c r="H1129"/>
    </row>
    <row r="1130" spans="1:8" s="3" customFormat="1" x14ac:dyDescent="0.3">
      <c r="A1130"/>
      <c r="D1130"/>
      <c r="E1130"/>
      <c r="F1130"/>
      <c r="G1130"/>
      <c r="H1130"/>
    </row>
    <row r="1131" spans="1:8" s="3" customFormat="1" x14ac:dyDescent="0.3">
      <c r="A1131"/>
      <c r="D1131"/>
      <c r="E1131"/>
      <c r="F1131"/>
      <c r="G1131"/>
      <c r="H1131"/>
    </row>
    <row r="1132" spans="1:8" s="3" customFormat="1" x14ac:dyDescent="0.3">
      <c r="A1132"/>
      <c r="D1132"/>
      <c r="E1132"/>
      <c r="F1132"/>
      <c r="G1132"/>
      <c r="H1132"/>
    </row>
    <row r="1133" spans="1:8" s="3" customFormat="1" x14ac:dyDescent="0.3">
      <c r="A1133"/>
      <c r="D1133"/>
      <c r="E1133"/>
      <c r="F1133"/>
      <c r="G1133"/>
      <c r="H1133"/>
    </row>
    <row r="1134" spans="1:8" s="3" customFormat="1" x14ac:dyDescent="0.3">
      <c r="A1134"/>
      <c r="D1134"/>
      <c r="E1134"/>
      <c r="F1134"/>
      <c r="G1134"/>
      <c r="H1134"/>
    </row>
    <row r="1135" spans="1:8" s="3" customFormat="1" x14ac:dyDescent="0.3">
      <c r="A1135"/>
      <c r="D1135"/>
      <c r="E1135"/>
      <c r="F1135"/>
      <c r="G1135"/>
      <c r="H1135"/>
    </row>
    <row r="1136" spans="1:8" s="3" customFormat="1" x14ac:dyDescent="0.3">
      <c r="A1136"/>
      <c r="D1136"/>
      <c r="E1136"/>
      <c r="F1136"/>
      <c r="G1136"/>
      <c r="H1136"/>
    </row>
    <row r="1137" spans="1:8" s="3" customFormat="1" x14ac:dyDescent="0.3">
      <c r="A1137"/>
      <c r="D1137"/>
      <c r="E1137"/>
      <c r="F1137"/>
      <c r="G1137"/>
      <c r="H1137"/>
    </row>
    <row r="1138" spans="1:8" s="3" customFormat="1" x14ac:dyDescent="0.3">
      <c r="A1138"/>
      <c r="D1138"/>
      <c r="E1138"/>
      <c r="F1138"/>
      <c r="G1138"/>
      <c r="H1138"/>
    </row>
    <row r="1139" spans="1:8" s="3" customFormat="1" x14ac:dyDescent="0.3">
      <c r="A1139"/>
      <c r="D1139"/>
      <c r="E1139"/>
      <c r="F1139"/>
      <c r="G1139"/>
      <c r="H1139"/>
    </row>
    <row r="1140" spans="1:8" s="3" customFormat="1" x14ac:dyDescent="0.3">
      <c r="A1140"/>
      <c r="D1140"/>
      <c r="E1140"/>
      <c r="F1140"/>
      <c r="G1140"/>
      <c r="H1140"/>
    </row>
    <row r="1141" spans="1:8" s="3" customFormat="1" x14ac:dyDescent="0.3">
      <c r="A1141"/>
      <c r="D1141"/>
      <c r="E1141"/>
      <c r="F1141"/>
      <c r="G1141"/>
      <c r="H1141"/>
    </row>
    <row r="1142" spans="1:8" s="3" customFormat="1" x14ac:dyDescent="0.3">
      <c r="A1142"/>
      <c r="D1142"/>
      <c r="E1142"/>
      <c r="F1142"/>
      <c r="G1142"/>
      <c r="H1142"/>
    </row>
    <row r="1143" spans="1:8" s="3" customFormat="1" x14ac:dyDescent="0.3">
      <c r="A1143"/>
      <c r="D1143"/>
      <c r="E1143"/>
      <c r="F1143"/>
      <c r="G1143"/>
      <c r="H1143"/>
    </row>
    <row r="1144" spans="1:8" s="3" customFormat="1" x14ac:dyDescent="0.3">
      <c r="A1144"/>
      <c r="D1144"/>
      <c r="E1144"/>
      <c r="F1144"/>
      <c r="G1144"/>
      <c r="H1144"/>
    </row>
    <row r="1145" spans="1:8" s="3" customFormat="1" x14ac:dyDescent="0.3">
      <c r="A1145"/>
      <c r="D1145"/>
      <c r="E1145"/>
      <c r="F1145"/>
      <c r="G1145"/>
      <c r="H1145"/>
    </row>
    <row r="1146" spans="1:8" s="3" customFormat="1" x14ac:dyDescent="0.3">
      <c r="A1146"/>
      <c r="D1146"/>
      <c r="E1146"/>
      <c r="F1146"/>
      <c r="G1146"/>
      <c r="H1146"/>
    </row>
    <row r="1147" spans="1:8" s="3" customFormat="1" x14ac:dyDescent="0.3">
      <c r="A1147"/>
      <c r="D1147"/>
      <c r="E1147"/>
      <c r="F1147"/>
      <c r="G1147"/>
      <c r="H1147"/>
    </row>
    <row r="1148" spans="1:8" s="3" customFormat="1" x14ac:dyDescent="0.3">
      <c r="A1148"/>
      <c r="D1148"/>
      <c r="E1148"/>
      <c r="F1148"/>
      <c r="G1148"/>
      <c r="H1148"/>
    </row>
    <row r="1149" spans="1:8" s="3" customFormat="1" x14ac:dyDescent="0.3">
      <c r="A1149"/>
      <c r="D1149"/>
      <c r="E1149"/>
      <c r="F1149"/>
      <c r="G1149"/>
      <c r="H1149"/>
    </row>
    <row r="1150" spans="1:8" s="3" customFormat="1" x14ac:dyDescent="0.3">
      <c r="A1150"/>
      <c r="D1150"/>
      <c r="E1150"/>
      <c r="F1150"/>
      <c r="G1150"/>
      <c r="H1150"/>
    </row>
    <row r="1151" spans="1:8" s="3" customFormat="1" x14ac:dyDescent="0.3">
      <c r="A1151"/>
      <c r="D1151"/>
      <c r="E1151"/>
      <c r="F1151"/>
      <c r="G1151"/>
      <c r="H1151"/>
    </row>
    <row r="1152" spans="1:8" s="3" customFormat="1" x14ac:dyDescent="0.3">
      <c r="A1152"/>
      <c r="D1152"/>
      <c r="E1152"/>
      <c r="F1152"/>
      <c r="G1152"/>
      <c r="H1152"/>
    </row>
    <row r="1153" spans="1:8" s="3" customFormat="1" x14ac:dyDescent="0.3">
      <c r="A1153"/>
      <c r="D1153"/>
      <c r="E1153"/>
      <c r="F1153"/>
      <c r="G1153"/>
      <c r="H1153"/>
    </row>
    <row r="1154" spans="1:8" s="3" customFormat="1" x14ac:dyDescent="0.3">
      <c r="A1154"/>
      <c r="D1154"/>
      <c r="E1154"/>
      <c r="F1154"/>
      <c r="G1154"/>
      <c r="H1154"/>
    </row>
    <row r="1155" spans="1:8" s="3" customFormat="1" x14ac:dyDescent="0.3">
      <c r="A1155"/>
      <c r="D1155"/>
      <c r="E1155"/>
      <c r="F1155"/>
      <c r="G1155"/>
      <c r="H1155"/>
    </row>
    <row r="1156" spans="1:8" s="3" customFormat="1" x14ac:dyDescent="0.3">
      <c r="A1156"/>
      <c r="D1156"/>
      <c r="E1156"/>
      <c r="F1156"/>
      <c r="G1156"/>
      <c r="H1156"/>
    </row>
    <row r="1157" spans="1:8" s="3" customFormat="1" x14ac:dyDescent="0.3">
      <c r="A1157"/>
      <c r="D1157"/>
      <c r="E1157"/>
      <c r="F1157"/>
      <c r="G1157"/>
      <c r="H1157"/>
    </row>
    <row r="1158" spans="1:8" s="3" customFormat="1" x14ac:dyDescent="0.3">
      <c r="A1158"/>
      <c r="D1158"/>
      <c r="E1158"/>
      <c r="F1158"/>
      <c r="G1158"/>
      <c r="H1158"/>
    </row>
    <row r="1159" spans="1:8" s="3" customFormat="1" x14ac:dyDescent="0.3">
      <c r="A1159"/>
      <c r="D1159"/>
      <c r="E1159"/>
      <c r="F1159"/>
      <c r="G1159"/>
      <c r="H1159"/>
    </row>
    <row r="1160" spans="1:8" s="3" customFormat="1" x14ac:dyDescent="0.3">
      <c r="A1160"/>
      <c r="D1160"/>
      <c r="E1160"/>
      <c r="F1160"/>
      <c r="G1160"/>
      <c r="H1160"/>
    </row>
    <row r="1161" spans="1:8" s="3" customFormat="1" x14ac:dyDescent="0.3">
      <c r="A1161"/>
      <c r="D1161"/>
      <c r="E1161"/>
      <c r="F1161"/>
      <c r="G1161"/>
      <c r="H1161"/>
    </row>
    <row r="1162" spans="1:8" s="3" customFormat="1" x14ac:dyDescent="0.3">
      <c r="A1162"/>
      <c r="D1162"/>
      <c r="E1162"/>
      <c r="F1162"/>
      <c r="G1162"/>
      <c r="H1162"/>
    </row>
    <row r="1163" spans="1:8" s="3" customFormat="1" x14ac:dyDescent="0.3">
      <c r="A1163"/>
      <c r="D1163"/>
      <c r="E1163"/>
      <c r="F1163"/>
      <c r="G1163"/>
      <c r="H1163"/>
    </row>
    <row r="1164" spans="1:8" s="3" customFormat="1" x14ac:dyDescent="0.3">
      <c r="A1164"/>
      <c r="D1164"/>
      <c r="E1164"/>
      <c r="F1164"/>
      <c r="G1164"/>
      <c r="H1164"/>
    </row>
    <row r="1165" spans="1:8" s="3" customFormat="1" x14ac:dyDescent="0.3">
      <c r="A1165"/>
      <c r="D1165"/>
      <c r="E1165"/>
      <c r="F1165"/>
      <c r="G1165"/>
      <c r="H1165"/>
    </row>
    <row r="1166" spans="1:8" s="3" customFormat="1" x14ac:dyDescent="0.3">
      <c r="A1166"/>
      <c r="D1166"/>
      <c r="E1166"/>
      <c r="F1166"/>
      <c r="G1166"/>
      <c r="H1166"/>
    </row>
    <row r="1167" spans="1:8" s="3" customFormat="1" x14ac:dyDescent="0.3">
      <c r="A1167"/>
      <c r="D1167"/>
      <c r="E1167"/>
      <c r="F1167"/>
      <c r="G1167"/>
      <c r="H1167"/>
    </row>
    <row r="1168" spans="1:8" s="3" customFormat="1" x14ac:dyDescent="0.3">
      <c r="A1168"/>
      <c r="D1168"/>
      <c r="E1168"/>
      <c r="F1168"/>
      <c r="G1168"/>
      <c r="H1168"/>
    </row>
    <row r="1169" spans="1:8" s="3" customFormat="1" x14ac:dyDescent="0.3">
      <c r="A1169"/>
      <c r="D1169"/>
      <c r="E1169"/>
      <c r="F1169"/>
      <c r="G1169"/>
      <c r="H1169"/>
    </row>
    <row r="1170" spans="1:8" s="3" customFormat="1" x14ac:dyDescent="0.3">
      <c r="A1170"/>
      <c r="D1170"/>
      <c r="E1170"/>
      <c r="F1170"/>
      <c r="G1170"/>
      <c r="H1170"/>
    </row>
    <row r="1171" spans="1:8" s="3" customFormat="1" x14ac:dyDescent="0.3">
      <c r="A1171"/>
      <c r="D1171"/>
      <c r="E1171"/>
      <c r="F1171"/>
      <c r="G1171"/>
      <c r="H1171"/>
    </row>
    <row r="1172" spans="1:8" s="3" customFormat="1" x14ac:dyDescent="0.3">
      <c r="A1172"/>
      <c r="D1172"/>
      <c r="E1172"/>
      <c r="F1172"/>
      <c r="G1172"/>
      <c r="H1172"/>
    </row>
    <row r="1173" spans="1:8" s="3" customFormat="1" x14ac:dyDescent="0.3">
      <c r="A1173"/>
      <c r="D1173"/>
      <c r="E1173"/>
      <c r="F1173"/>
      <c r="G1173"/>
      <c r="H1173"/>
    </row>
    <row r="1174" spans="1:8" s="3" customFormat="1" x14ac:dyDescent="0.3">
      <c r="A1174"/>
      <c r="D1174"/>
      <c r="E1174"/>
      <c r="F1174"/>
      <c r="G1174"/>
      <c r="H1174"/>
    </row>
    <row r="1175" spans="1:8" s="3" customFormat="1" x14ac:dyDescent="0.3">
      <c r="A1175"/>
      <c r="D1175"/>
      <c r="E1175"/>
      <c r="F1175"/>
      <c r="G1175"/>
      <c r="H1175"/>
    </row>
    <row r="1176" spans="1:8" s="3" customFormat="1" x14ac:dyDescent="0.3">
      <c r="A1176"/>
      <c r="D1176"/>
      <c r="E1176"/>
      <c r="F1176"/>
      <c r="G1176"/>
      <c r="H1176"/>
    </row>
    <row r="1177" spans="1:8" s="3" customFormat="1" x14ac:dyDescent="0.3">
      <c r="A1177"/>
      <c r="D1177"/>
      <c r="E1177"/>
      <c r="F1177"/>
      <c r="G1177"/>
      <c r="H1177"/>
    </row>
    <row r="1178" spans="1:8" s="3" customFormat="1" x14ac:dyDescent="0.3">
      <c r="A1178"/>
      <c r="D1178"/>
      <c r="E1178"/>
      <c r="F1178"/>
      <c r="G1178"/>
      <c r="H1178"/>
    </row>
    <row r="1179" spans="1:8" s="3" customFormat="1" x14ac:dyDescent="0.3">
      <c r="A1179"/>
      <c r="D1179"/>
      <c r="E1179"/>
      <c r="F1179"/>
      <c r="G1179"/>
      <c r="H1179"/>
    </row>
    <row r="1180" spans="1:8" s="3" customFormat="1" x14ac:dyDescent="0.3">
      <c r="A1180"/>
      <c r="D1180"/>
      <c r="E1180"/>
      <c r="F1180"/>
      <c r="G1180"/>
      <c r="H1180"/>
    </row>
    <row r="1181" spans="1:8" s="3" customFormat="1" x14ac:dyDescent="0.3">
      <c r="A1181"/>
      <c r="D1181"/>
      <c r="E1181"/>
      <c r="F1181"/>
      <c r="G1181"/>
      <c r="H1181"/>
    </row>
    <row r="1182" spans="1:8" s="3" customFormat="1" x14ac:dyDescent="0.3">
      <c r="A1182"/>
      <c r="D1182"/>
      <c r="E1182"/>
      <c r="F1182"/>
      <c r="G1182"/>
      <c r="H1182"/>
    </row>
    <row r="1183" spans="1:8" s="3" customFormat="1" x14ac:dyDescent="0.3">
      <c r="A1183"/>
      <c r="D1183"/>
      <c r="E1183"/>
      <c r="F1183"/>
      <c r="G1183"/>
      <c r="H1183"/>
    </row>
    <row r="1184" spans="1:8" s="3" customFormat="1" x14ac:dyDescent="0.3">
      <c r="A1184"/>
      <c r="D1184"/>
      <c r="E1184"/>
      <c r="F1184"/>
      <c r="G1184"/>
      <c r="H1184"/>
    </row>
    <row r="1185" spans="1:8" s="3" customFormat="1" x14ac:dyDescent="0.3">
      <c r="A1185"/>
      <c r="D1185"/>
      <c r="E1185"/>
      <c r="F1185"/>
      <c r="G1185"/>
      <c r="H1185"/>
    </row>
    <row r="1186" spans="1:8" s="3" customFormat="1" x14ac:dyDescent="0.3">
      <c r="A1186"/>
      <c r="D1186"/>
      <c r="E1186"/>
      <c r="F1186"/>
      <c r="G1186"/>
      <c r="H1186"/>
    </row>
    <row r="1187" spans="1:8" s="3" customFormat="1" x14ac:dyDescent="0.3">
      <c r="A1187"/>
      <c r="D1187"/>
      <c r="E1187"/>
      <c r="F1187"/>
      <c r="G1187"/>
      <c r="H1187"/>
    </row>
    <row r="1188" spans="1:8" s="3" customFormat="1" x14ac:dyDescent="0.3">
      <c r="A1188"/>
      <c r="D1188"/>
      <c r="E1188"/>
      <c r="F1188"/>
      <c r="G1188"/>
      <c r="H1188"/>
    </row>
    <row r="1189" spans="1:8" s="3" customFormat="1" x14ac:dyDescent="0.3">
      <c r="A1189"/>
      <c r="D1189"/>
      <c r="E1189"/>
      <c r="F1189"/>
      <c r="G1189"/>
      <c r="H1189"/>
    </row>
    <row r="1190" spans="1:8" s="3" customFormat="1" x14ac:dyDescent="0.3">
      <c r="A1190"/>
      <c r="D1190"/>
      <c r="E1190"/>
      <c r="F1190"/>
      <c r="G1190"/>
      <c r="H1190"/>
    </row>
    <row r="1191" spans="1:8" s="3" customFormat="1" x14ac:dyDescent="0.3">
      <c r="A1191"/>
      <c r="D1191"/>
      <c r="E1191"/>
      <c r="F1191"/>
      <c r="G1191"/>
      <c r="H1191"/>
    </row>
    <row r="1192" spans="1:8" s="3" customFormat="1" x14ac:dyDescent="0.3">
      <c r="A1192"/>
      <c r="D1192"/>
      <c r="E1192"/>
      <c r="F1192"/>
      <c r="G1192"/>
      <c r="H1192"/>
    </row>
    <row r="1193" spans="1:8" s="3" customFormat="1" x14ac:dyDescent="0.3">
      <c r="A1193"/>
      <c r="D1193"/>
      <c r="E1193"/>
      <c r="F1193"/>
      <c r="G1193"/>
      <c r="H1193"/>
    </row>
    <row r="1194" spans="1:8" s="3" customFormat="1" x14ac:dyDescent="0.3">
      <c r="A1194"/>
      <c r="D1194"/>
      <c r="E1194"/>
      <c r="F1194"/>
      <c r="G1194"/>
      <c r="H1194"/>
    </row>
    <row r="1195" spans="1:8" s="3" customFormat="1" x14ac:dyDescent="0.3">
      <c r="A1195"/>
      <c r="D1195"/>
      <c r="E1195"/>
      <c r="F1195"/>
      <c r="G1195"/>
      <c r="H1195"/>
    </row>
    <row r="1196" spans="1:8" s="3" customFormat="1" x14ac:dyDescent="0.3">
      <c r="A1196"/>
      <c r="D1196"/>
      <c r="E1196"/>
      <c r="F1196"/>
      <c r="G1196"/>
      <c r="H1196"/>
    </row>
    <row r="1197" spans="1:8" s="3" customFormat="1" x14ac:dyDescent="0.3">
      <c r="A1197"/>
      <c r="D1197"/>
      <c r="E1197"/>
      <c r="F1197"/>
      <c r="G1197"/>
      <c r="H1197"/>
    </row>
    <row r="1198" spans="1:8" s="3" customFormat="1" x14ac:dyDescent="0.3">
      <c r="A1198"/>
      <c r="D1198"/>
      <c r="E1198"/>
      <c r="F1198"/>
      <c r="G1198"/>
      <c r="H1198"/>
    </row>
    <row r="1199" spans="1:8" s="3" customFormat="1" x14ac:dyDescent="0.3">
      <c r="A1199"/>
      <c r="D1199"/>
      <c r="E1199"/>
      <c r="F1199"/>
      <c r="G1199"/>
      <c r="H1199"/>
    </row>
    <row r="1200" spans="1:8" s="3" customFormat="1" x14ac:dyDescent="0.3">
      <c r="A1200"/>
      <c r="D1200"/>
      <c r="E1200"/>
      <c r="F1200"/>
      <c r="G1200"/>
      <c r="H1200"/>
    </row>
    <row r="1201" spans="1:8" s="3" customFormat="1" x14ac:dyDescent="0.3">
      <c r="A1201"/>
      <c r="D1201"/>
      <c r="E1201"/>
      <c r="F1201"/>
      <c r="G1201"/>
      <c r="H1201"/>
    </row>
    <row r="1202" spans="1:8" s="3" customFormat="1" x14ac:dyDescent="0.3">
      <c r="A1202"/>
      <c r="D1202"/>
      <c r="E1202"/>
      <c r="F1202"/>
      <c r="G1202"/>
      <c r="H1202"/>
    </row>
    <row r="1203" spans="1:8" s="3" customFormat="1" x14ac:dyDescent="0.3">
      <c r="A1203"/>
      <c r="D1203"/>
      <c r="E1203"/>
      <c r="F1203"/>
      <c r="G1203"/>
      <c r="H1203"/>
    </row>
    <row r="1204" spans="1:8" s="3" customFormat="1" x14ac:dyDescent="0.3">
      <c r="A1204"/>
      <c r="D1204"/>
      <c r="E1204"/>
      <c r="F1204"/>
      <c r="G1204"/>
      <c r="H1204"/>
    </row>
    <row r="1205" spans="1:8" s="3" customFormat="1" x14ac:dyDescent="0.3">
      <c r="A1205"/>
      <c r="D1205"/>
      <c r="E1205"/>
      <c r="F1205"/>
      <c r="G1205"/>
      <c r="H1205"/>
    </row>
    <row r="1206" spans="1:8" s="3" customFormat="1" x14ac:dyDescent="0.3">
      <c r="A1206"/>
      <c r="D1206"/>
      <c r="E1206"/>
      <c r="F1206"/>
      <c r="G1206"/>
      <c r="H1206"/>
    </row>
    <row r="1207" spans="1:8" s="3" customFormat="1" x14ac:dyDescent="0.3">
      <c r="A1207"/>
      <c r="D1207"/>
      <c r="E1207"/>
      <c r="F1207"/>
      <c r="G1207"/>
      <c r="H1207"/>
    </row>
    <row r="1208" spans="1:8" s="3" customFormat="1" x14ac:dyDescent="0.3">
      <c r="A1208"/>
      <c r="D1208"/>
      <c r="E1208"/>
      <c r="F1208"/>
      <c r="G1208"/>
      <c r="H1208"/>
    </row>
    <row r="1209" spans="1:8" s="3" customFormat="1" x14ac:dyDescent="0.3">
      <c r="A1209"/>
      <c r="D1209"/>
      <c r="E1209"/>
      <c r="F1209"/>
      <c r="G1209"/>
      <c r="H1209"/>
    </row>
    <row r="1210" spans="1:8" s="3" customFormat="1" x14ac:dyDescent="0.3">
      <c r="A1210"/>
      <c r="D1210"/>
      <c r="E1210"/>
      <c r="F1210"/>
      <c r="G1210"/>
      <c r="H1210"/>
    </row>
    <row r="1211" spans="1:8" s="3" customFormat="1" x14ac:dyDescent="0.3">
      <c r="A1211"/>
      <c r="D1211"/>
      <c r="E1211"/>
      <c r="F1211"/>
      <c r="G1211"/>
      <c r="H1211"/>
    </row>
    <row r="1212" spans="1:8" s="3" customFormat="1" x14ac:dyDescent="0.3">
      <c r="A1212"/>
      <c r="D1212"/>
      <c r="E1212"/>
      <c r="F1212"/>
      <c r="G1212"/>
      <c r="H1212"/>
    </row>
    <row r="1213" spans="1:8" s="3" customFormat="1" x14ac:dyDescent="0.3">
      <c r="A1213"/>
      <c r="D1213"/>
      <c r="E1213"/>
      <c r="F1213"/>
      <c r="G1213"/>
      <c r="H1213"/>
    </row>
    <row r="1214" spans="1:8" s="3" customFormat="1" x14ac:dyDescent="0.3">
      <c r="A1214"/>
      <c r="D1214"/>
      <c r="E1214"/>
      <c r="F1214"/>
      <c r="G1214"/>
      <c r="H1214"/>
    </row>
    <row r="1215" spans="1:8" s="3" customFormat="1" x14ac:dyDescent="0.3">
      <c r="A1215"/>
      <c r="D1215"/>
      <c r="E1215"/>
      <c r="F1215"/>
      <c r="G1215"/>
      <c r="H1215"/>
    </row>
    <row r="1216" spans="1:8" s="3" customFormat="1" x14ac:dyDescent="0.3">
      <c r="A1216"/>
      <c r="D1216"/>
      <c r="E1216"/>
      <c r="F1216"/>
      <c r="G1216"/>
      <c r="H1216"/>
    </row>
    <row r="1217" spans="1:8" s="3" customFormat="1" x14ac:dyDescent="0.3">
      <c r="A1217"/>
      <c r="D1217"/>
      <c r="E1217"/>
      <c r="F1217"/>
      <c r="G1217"/>
      <c r="H1217"/>
    </row>
    <row r="1218" spans="1:8" s="3" customFormat="1" x14ac:dyDescent="0.3">
      <c r="A1218"/>
      <c r="D1218"/>
      <c r="E1218"/>
      <c r="F1218"/>
      <c r="G1218"/>
      <c r="H1218"/>
    </row>
    <row r="1219" spans="1:8" s="3" customFormat="1" x14ac:dyDescent="0.3">
      <c r="A1219"/>
      <c r="D1219"/>
      <c r="E1219"/>
      <c r="F1219"/>
      <c r="G1219"/>
      <c r="H1219"/>
    </row>
    <row r="1220" spans="1:8" s="3" customFormat="1" x14ac:dyDescent="0.3">
      <c r="A1220"/>
      <c r="D1220"/>
      <c r="E1220"/>
      <c r="F1220"/>
      <c r="G1220"/>
      <c r="H1220"/>
    </row>
    <row r="1221" spans="1:8" s="3" customFormat="1" x14ac:dyDescent="0.3">
      <c r="A1221"/>
      <c r="D1221"/>
      <c r="E1221"/>
      <c r="F1221"/>
      <c r="G1221"/>
      <c r="H1221"/>
    </row>
    <row r="1222" spans="1:8" s="3" customFormat="1" x14ac:dyDescent="0.3">
      <c r="A1222"/>
      <c r="D1222"/>
      <c r="E1222"/>
      <c r="F1222"/>
      <c r="G1222"/>
      <c r="H1222"/>
    </row>
    <row r="1223" spans="1:8" s="3" customFormat="1" x14ac:dyDescent="0.3">
      <c r="A1223"/>
      <c r="D1223"/>
      <c r="E1223"/>
      <c r="F1223"/>
      <c r="G1223"/>
      <c r="H1223"/>
    </row>
    <row r="1224" spans="1:8" s="3" customFormat="1" x14ac:dyDescent="0.3">
      <c r="A1224"/>
      <c r="D1224"/>
      <c r="E1224"/>
      <c r="F1224"/>
      <c r="G1224"/>
      <c r="H1224"/>
    </row>
    <row r="1225" spans="1:8" s="3" customFormat="1" x14ac:dyDescent="0.3">
      <c r="A1225"/>
      <c r="D1225"/>
      <c r="E1225"/>
      <c r="F1225"/>
      <c r="G1225"/>
      <c r="H1225"/>
    </row>
    <row r="1226" spans="1:8" s="3" customFormat="1" x14ac:dyDescent="0.3">
      <c r="A1226"/>
      <c r="D1226"/>
      <c r="E1226"/>
      <c r="F1226"/>
      <c r="G1226"/>
      <c r="H1226"/>
    </row>
    <row r="1227" spans="1:8" s="3" customFormat="1" x14ac:dyDescent="0.3">
      <c r="A1227"/>
      <c r="D1227"/>
      <c r="E1227"/>
      <c r="F1227"/>
      <c r="G1227"/>
      <c r="H1227"/>
    </row>
    <row r="1228" spans="1:8" s="3" customFormat="1" x14ac:dyDescent="0.3">
      <c r="A1228"/>
      <c r="D1228"/>
      <c r="E1228"/>
      <c r="F1228"/>
      <c r="G1228"/>
      <c r="H1228"/>
    </row>
    <row r="1229" spans="1:8" s="3" customFormat="1" x14ac:dyDescent="0.3">
      <c r="A1229"/>
      <c r="D1229"/>
      <c r="E1229"/>
      <c r="F1229"/>
      <c r="G1229"/>
      <c r="H1229"/>
    </row>
    <row r="1230" spans="1:8" s="3" customFormat="1" x14ac:dyDescent="0.3">
      <c r="A1230"/>
      <c r="D1230"/>
      <c r="E1230"/>
      <c r="F1230"/>
      <c r="G1230"/>
      <c r="H1230"/>
    </row>
    <row r="1231" spans="1:8" s="3" customFormat="1" x14ac:dyDescent="0.3">
      <c r="A1231"/>
      <c r="D1231"/>
      <c r="E1231"/>
      <c r="F1231"/>
      <c r="G1231"/>
      <c r="H1231"/>
    </row>
    <row r="1232" spans="1:8" s="3" customFormat="1" x14ac:dyDescent="0.3">
      <c r="A1232"/>
      <c r="D1232"/>
      <c r="E1232"/>
      <c r="F1232"/>
      <c r="G1232"/>
      <c r="H1232"/>
    </row>
    <row r="1233" spans="1:8" s="3" customFormat="1" x14ac:dyDescent="0.3">
      <c r="A1233"/>
      <c r="D1233"/>
      <c r="E1233"/>
      <c r="F1233"/>
      <c r="G1233"/>
      <c r="H1233"/>
    </row>
    <row r="1234" spans="1:8" s="3" customFormat="1" x14ac:dyDescent="0.3">
      <c r="A1234"/>
      <c r="D1234"/>
      <c r="E1234"/>
      <c r="F1234"/>
      <c r="G1234"/>
      <c r="H1234"/>
    </row>
    <row r="1235" spans="1:8" s="3" customFormat="1" x14ac:dyDescent="0.3">
      <c r="A1235"/>
      <c r="D1235"/>
      <c r="E1235"/>
      <c r="F1235"/>
      <c r="G1235"/>
      <c r="H1235"/>
    </row>
    <row r="1236" spans="1:8" s="3" customFormat="1" x14ac:dyDescent="0.3">
      <c r="A1236"/>
      <c r="D1236"/>
      <c r="E1236"/>
      <c r="F1236"/>
      <c r="G1236"/>
      <c r="H1236"/>
    </row>
    <row r="1237" spans="1:8" s="3" customFormat="1" x14ac:dyDescent="0.3">
      <c r="A1237"/>
      <c r="D1237"/>
      <c r="E1237"/>
      <c r="F1237"/>
      <c r="G1237"/>
      <c r="H1237"/>
    </row>
    <row r="1238" spans="1:8" s="3" customFormat="1" x14ac:dyDescent="0.3">
      <c r="A1238"/>
      <c r="D1238"/>
      <c r="E1238"/>
      <c r="F1238"/>
      <c r="G1238"/>
      <c r="H1238"/>
    </row>
    <row r="1239" spans="1:8" s="3" customFormat="1" x14ac:dyDescent="0.3">
      <c r="A1239"/>
      <c r="D1239"/>
      <c r="E1239"/>
      <c r="F1239"/>
      <c r="G1239"/>
      <c r="H1239"/>
    </row>
    <row r="1240" spans="1:8" s="3" customFormat="1" x14ac:dyDescent="0.3">
      <c r="A1240"/>
      <c r="D1240"/>
      <c r="E1240"/>
      <c r="F1240"/>
      <c r="G1240"/>
      <c r="H1240"/>
    </row>
    <row r="1241" spans="1:8" s="3" customFormat="1" x14ac:dyDescent="0.3">
      <c r="A1241"/>
      <c r="D1241"/>
      <c r="E1241"/>
      <c r="F1241"/>
      <c r="G1241"/>
      <c r="H1241"/>
    </row>
    <row r="1242" spans="1:8" s="3" customFormat="1" x14ac:dyDescent="0.3">
      <c r="A1242"/>
      <c r="D1242"/>
      <c r="E1242"/>
      <c r="F1242"/>
      <c r="G1242"/>
      <c r="H1242"/>
    </row>
    <row r="1243" spans="1:8" s="3" customFormat="1" x14ac:dyDescent="0.3">
      <c r="A1243"/>
      <c r="D1243"/>
      <c r="E1243"/>
      <c r="F1243"/>
      <c r="G1243"/>
      <c r="H1243"/>
    </row>
    <row r="1244" spans="1:8" s="3" customFormat="1" x14ac:dyDescent="0.3">
      <c r="A1244"/>
      <c r="D1244"/>
      <c r="E1244"/>
      <c r="F1244"/>
      <c r="G1244"/>
      <c r="H1244"/>
    </row>
    <row r="1245" spans="1:8" s="3" customFormat="1" x14ac:dyDescent="0.3">
      <c r="A1245"/>
      <c r="D1245"/>
      <c r="E1245"/>
      <c r="F1245"/>
      <c r="G1245"/>
      <c r="H1245"/>
    </row>
    <row r="1246" spans="1:8" s="3" customFormat="1" x14ac:dyDescent="0.3">
      <c r="A1246"/>
      <c r="D1246"/>
      <c r="E1246"/>
      <c r="F1246"/>
      <c r="G1246"/>
      <c r="H1246"/>
    </row>
    <row r="1247" spans="1:8" s="3" customFormat="1" x14ac:dyDescent="0.3">
      <c r="A1247"/>
      <c r="D1247"/>
      <c r="E1247"/>
      <c r="F1247"/>
      <c r="G1247"/>
      <c r="H1247"/>
    </row>
    <row r="1248" spans="1:8" s="3" customFormat="1" x14ac:dyDescent="0.3">
      <c r="A1248"/>
      <c r="D1248"/>
      <c r="E1248"/>
      <c r="F1248"/>
      <c r="G1248"/>
      <c r="H1248"/>
    </row>
    <row r="1249" spans="1:8" s="3" customFormat="1" x14ac:dyDescent="0.3">
      <c r="A1249"/>
      <c r="D1249"/>
      <c r="E1249"/>
      <c r="F1249"/>
      <c r="G1249"/>
      <c r="H1249"/>
    </row>
    <row r="1250" spans="1:8" s="3" customFormat="1" x14ac:dyDescent="0.3">
      <c r="A1250"/>
      <c r="D1250"/>
      <c r="E1250"/>
      <c r="F1250"/>
      <c r="G1250"/>
      <c r="H1250"/>
    </row>
    <row r="1251" spans="1:8" s="3" customFormat="1" x14ac:dyDescent="0.3">
      <c r="A1251"/>
      <c r="D1251"/>
      <c r="E1251"/>
      <c r="F1251"/>
      <c r="G1251"/>
      <c r="H1251"/>
    </row>
    <row r="1252" spans="1:8" s="3" customFormat="1" x14ac:dyDescent="0.3">
      <c r="A1252"/>
      <c r="D1252"/>
      <c r="E1252"/>
      <c r="F1252"/>
      <c r="G1252"/>
      <c r="H1252"/>
    </row>
    <row r="1253" spans="1:8" s="3" customFormat="1" x14ac:dyDescent="0.3">
      <c r="A1253"/>
      <c r="D1253"/>
      <c r="E1253"/>
      <c r="F1253"/>
      <c r="G1253"/>
      <c r="H1253"/>
    </row>
    <row r="1254" spans="1:8" s="3" customFormat="1" x14ac:dyDescent="0.3">
      <c r="A1254"/>
      <c r="D1254"/>
      <c r="E1254"/>
      <c r="F1254"/>
      <c r="G1254"/>
      <c r="H1254"/>
    </row>
    <row r="1255" spans="1:8" s="3" customFormat="1" x14ac:dyDescent="0.3">
      <c r="A1255"/>
      <c r="D1255"/>
      <c r="E1255"/>
      <c r="F1255"/>
      <c r="G1255"/>
      <c r="H1255"/>
    </row>
    <row r="1256" spans="1:8" s="3" customFormat="1" x14ac:dyDescent="0.3">
      <c r="A1256"/>
      <c r="D1256"/>
      <c r="E1256"/>
      <c r="F1256"/>
      <c r="G1256"/>
      <c r="H1256"/>
    </row>
    <row r="1257" spans="1:8" s="3" customFormat="1" x14ac:dyDescent="0.3">
      <c r="A1257"/>
      <c r="D1257"/>
      <c r="E1257"/>
      <c r="F1257"/>
      <c r="G1257"/>
      <c r="H1257"/>
    </row>
    <row r="1258" spans="1:8" s="3" customFormat="1" x14ac:dyDescent="0.3">
      <c r="A1258"/>
      <c r="D1258"/>
      <c r="E1258"/>
      <c r="F1258"/>
      <c r="G1258"/>
      <c r="H1258"/>
    </row>
    <row r="1259" spans="1:8" s="3" customFormat="1" x14ac:dyDescent="0.3">
      <c r="A1259"/>
      <c r="D1259"/>
      <c r="E1259"/>
      <c r="F1259"/>
      <c r="G1259"/>
      <c r="H1259"/>
    </row>
    <row r="1260" spans="1:8" s="3" customFormat="1" x14ac:dyDescent="0.3">
      <c r="A1260"/>
      <c r="D1260"/>
      <c r="E1260"/>
      <c r="F1260"/>
      <c r="G1260"/>
      <c r="H1260"/>
    </row>
    <row r="1261" spans="1:8" s="3" customFormat="1" x14ac:dyDescent="0.3">
      <c r="A1261"/>
      <c r="D1261"/>
      <c r="E1261"/>
      <c r="F1261"/>
      <c r="G1261"/>
      <c r="H1261"/>
    </row>
    <row r="1262" spans="1:8" s="3" customFormat="1" x14ac:dyDescent="0.3">
      <c r="A1262"/>
      <c r="D1262"/>
      <c r="E1262"/>
      <c r="F1262"/>
      <c r="G1262"/>
      <c r="H1262"/>
    </row>
    <row r="1263" spans="1:8" s="3" customFormat="1" x14ac:dyDescent="0.3">
      <c r="A1263"/>
      <c r="D1263"/>
      <c r="E1263"/>
      <c r="F1263"/>
      <c r="G1263"/>
      <c r="H1263"/>
    </row>
    <row r="1264" spans="1:8" s="3" customFormat="1" x14ac:dyDescent="0.3">
      <c r="A1264"/>
      <c r="D1264"/>
      <c r="E1264"/>
      <c r="F1264"/>
      <c r="G1264"/>
      <c r="H1264"/>
    </row>
    <row r="1265" spans="1:8" s="3" customFormat="1" x14ac:dyDescent="0.3">
      <c r="A1265"/>
      <c r="D1265"/>
      <c r="E1265"/>
      <c r="F1265"/>
      <c r="G1265"/>
      <c r="H1265"/>
    </row>
    <row r="1266" spans="1:8" s="3" customFormat="1" x14ac:dyDescent="0.3">
      <c r="A1266"/>
      <c r="D1266"/>
      <c r="E1266"/>
      <c r="F1266"/>
      <c r="G1266"/>
      <c r="H1266"/>
    </row>
    <row r="1267" spans="1:8" s="3" customFormat="1" x14ac:dyDescent="0.3">
      <c r="A1267"/>
      <c r="D1267"/>
      <c r="E1267"/>
      <c r="F1267"/>
      <c r="G1267"/>
      <c r="H1267"/>
    </row>
    <row r="1268" spans="1:8" s="3" customFormat="1" x14ac:dyDescent="0.3">
      <c r="A1268"/>
      <c r="D1268"/>
      <c r="E1268"/>
      <c r="F1268"/>
      <c r="G1268"/>
      <c r="H1268"/>
    </row>
    <row r="1269" spans="1:8" s="3" customFormat="1" x14ac:dyDescent="0.3">
      <c r="A1269"/>
      <c r="D1269"/>
      <c r="E1269"/>
      <c r="F1269"/>
      <c r="G1269"/>
      <c r="H1269"/>
    </row>
    <row r="1270" spans="1:8" s="3" customFormat="1" x14ac:dyDescent="0.3">
      <c r="A1270"/>
      <c r="D1270"/>
      <c r="E1270"/>
      <c r="F1270"/>
      <c r="G1270"/>
      <c r="H1270"/>
    </row>
    <row r="1271" spans="1:8" s="3" customFormat="1" x14ac:dyDescent="0.3">
      <c r="A1271"/>
      <c r="D1271"/>
      <c r="E1271"/>
      <c r="F1271"/>
      <c r="G1271"/>
      <c r="H1271"/>
    </row>
    <row r="1272" spans="1:8" s="3" customFormat="1" x14ac:dyDescent="0.3">
      <c r="A1272"/>
      <c r="D1272"/>
      <c r="E1272"/>
      <c r="F1272"/>
      <c r="G1272"/>
      <c r="H1272"/>
    </row>
    <row r="1273" spans="1:8" s="3" customFormat="1" x14ac:dyDescent="0.3">
      <c r="A1273"/>
      <c r="D1273"/>
      <c r="E1273"/>
      <c r="F1273"/>
      <c r="G1273"/>
      <c r="H1273"/>
    </row>
    <row r="1274" spans="1:8" s="3" customFormat="1" x14ac:dyDescent="0.3">
      <c r="A1274"/>
      <c r="D1274"/>
      <c r="E1274"/>
      <c r="F1274"/>
      <c r="G1274"/>
      <c r="H1274"/>
    </row>
    <row r="1275" spans="1:8" s="3" customFormat="1" x14ac:dyDescent="0.3">
      <c r="A1275"/>
      <c r="D1275"/>
      <c r="E1275"/>
      <c r="F1275"/>
      <c r="G1275"/>
      <c r="H1275"/>
    </row>
    <row r="1276" spans="1:8" s="3" customFormat="1" x14ac:dyDescent="0.3">
      <c r="A1276"/>
      <c r="D1276"/>
      <c r="E1276"/>
      <c r="F1276"/>
      <c r="G1276"/>
      <c r="H1276"/>
    </row>
    <row r="1277" spans="1:8" s="3" customFormat="1" x14ac:dyDescent="0.3">
      <c r="A1277"/>
      <c r="D1277"/>
      <c r="E1277"/>
      <c r="F1277"/>
      <c r="G1277"/>
      <c r="H1277"/>
    </row>
    <row r="1278" spans="1:8" s="3" customFormat="1" x14ac:dyDescent="0.3">
      <c r="A1278"/>
      <c r="D1278"/>
      <c r="E1278"/>
      <c r="F1278"/>
      <c r="G1278"/>
      <c r="H1278"/>
    </row>
    <row r="1279" spans="1:8" s="3" customFormat="1" x14ac:dyDescent="0.3">
      <c r="A1279"/>
      <c r="D1279"/>
      <c r="E1279"/>
      <c r="F1279"/>
      <c r="G1279"/>
      <c r="H1279"/>
    </row>
    <row r="1280" spans="1:8" s="3" customFormat="1" x14ac:dyDescent="0.3">
      <c r="A1280"/>
      <c r="D1280"/>
      <c r="E1280"/>
      <c r="F1280"/>
      <c r="G1280"/>
      <c r="H1280"/>
    </row>
    <row r="1281" spans="1:8" s="3" customFormat="1" x14ac:dyDescent="0.3">
      <c r="A1281"/>
      <c r="D1281"/>
      <c r="E1281"/>
      <c r="F1281"/>
      <c r="G1281"/>
      <c r="H1281"/>
    </row>
    <row r="1282" spans="1:8" s="3" customFormat="1" x14ac:dyDescent="0.3">
      <c r="A1282"/>
      <c r="D1282"/>
      <c r="E1282"/>
      <c r="F1282"/>
      <c r="G1282"/>
      <c r="H1282"/>
    </row>
    <row r="1283" spans="1:8" s="3" customFormat="1" x14ac:dyDescent="0.3">
      <c r="A1283"/>
      <c r="D1283"/>
      <c r="E1283"/>
      <c r="F1283"/>
      <c r="G1283"/>
      <c r="H1283"/>
    </row>
    <row r="1284" spans="1:8" s="3" customFormat="1" x14ac:dyDescent="0.3">
      <c r="A1284"/>
      <c r="D1284"/>
      <c r="E1284"/>
      <c r="F1284"/>
      <c r="G1284"/>
      <c r="H1284"/>
    </row>
    <row r="1285" spans="1:8" s="3" customFormat="1" x14ac:dyDescent="0.3">
      <c r="A1285"/>
      <c r="D1285"/>
      <c r="E1285"/>
      <c r="F1285"/>
      <c r="G1285"/>
      <c r="H1285"/>
    </row>
    <row r="1286" spans="1:8" s="3" customFormat="1" x14ac:dyDescent="0.3">
      <c r="A1286"/>
      <c r="D1286"/>
      <c r="E1286"/>
      <c r="F1286"/>
      <c r="G1286"/>
      <c r="H1286"/>
    </row>
    <row r="1287" spans="1:8" s="3" customFormat="1" x14ac:dyDescent="0.3">
      <c r="A1287"/>
      <c r="D1287"/>
      <c r="E1287"/>
      <c r="F1287"/>
      <c r="G1287"/>
      <c r="H1287"/>
    </row>
    <row r="1288" spans="1:8" s="3" customFormat="1" x14ac:dyDescent="0.3">
      <c r="A1288"/>
      <c r="D1288"/>
      <c r="E1288"/>
      <c r="F1288"/>
      <c r="G1288"/>
      <c r="H1288"/>
    </row>
    <row r="1289" spans="1:8" s="3" customFormat="1" x14ac:dyDescent="0.3">
      <c r="A1289"/>
      <c r="D1289"/>
      <c r="E1289"/>
      <c r="F1289"/>
      <c r="G1289"/>
      <c r="H1289"/>
    </row>
    <row r="1290" spans="1:8" s="3" customFormat="1" x14ac:dyDescent="0.3">
      <c r="A1290"/>
      <c r="D1290"/>
      <c r="E1290"/>
      <c r="F1290"/>
      <c r="G1290"/>
      <c r="H1290"/>
    </row>
    <row r="1291" spans="1:8" s="3" customFormat="1" x14ac:dyDescent="0.3">
      <c r="A1291"/>
      <c r="D1291"/>
      <c r="E1291"/>
      <c r="F1291"/>
      <c r="G1291"/>
      <c r="H1291"/>
    </row>
    <row r="1292" spans="1:8" s="3" customFormat="1" x14ac:dyDescent="0.3">
      <c r="A1292"/>
      <c r="D1292"/>
      <c r="E1292"/>
      <c r="F1292"/>
      <c r="G1292"/>
      <c r="H1292"/>
    </row>
    <row r="1293" spans="1:8" s="3" customFormat="1" x14ac:dyDescent="0.3">
      <c r="A1293"/>
      <c r="D1293"/>
      <c r="E1293"/>
      <c r="F1293"/>
      <c r="G1293"/>
      <c r="H1293"/>
    </row>
    <row r="1294" spans="1:8" s="3" customFormat="1" x14ac:dyDescent="0.3">
      <c r="A1294"/>
      <c r="D1294"/>
      <c r="E1294"/>
      <c r="F1294"/>
      <c r="G1294"/>
      <c r="H1294"/>
    </row>
    <row r="1295" spans="1:8" s="3" customFormat="1" x14ac:dyDescent="0.3">
      <c r="A1295"/>
      <c r="D1295"/>
      <c r="E1295"/>
      <c r="F1295"/>
      <c r="G1295"/>
      <c r="H1295"/>
    </row>
    <row r="1296" spans="1:8" s="3" customFormat="1" x14ac:dyDescent="0.3">
      <c r="A1296"/>
      <c r="D1296"/>
      <c r="E1296"/>
      <c r="F1296"/>
      <c r="G1296"/>
      <c r="H1296"/>
    </row>
    <row r="1297" spans="1:8" s="3" customFormat="1" x14ac:dyDescent="0.3">
      <c r="A1297"/>
      <c r="D1297"/>
      <c r="E1297"/>
      <c r="F1297"/>
      <c r="G1297"/>
      <c r="H1297"/>
    </row>
    <row r="1298" spans="1:8" s="3" customFormat="1" x14ac:dyDescent="0.3">
      <c r="A1298"/>
      <c r="D1298"/>
      <c r="E1298"/>
      <c r="F1298"/>
      <c r="G1298"/>
      <c r="H1298"/>
    </row>
    <row r="1299" spans="1:8" s="3" customFormat="1" x14ac:dyDescent="0.3">
      <c r="A1299"/>
      <c r="D1299"/>
      <c r="E1299"/>
      <c r="F1299"/>
      <c r="G1299"/>
      <c r="H1299"/>
    </row>
    <row r="1300" spans="1:8" s="3" customFormat="1" x14ac:dyDescent="0.3">
      <c r="A1300"/>
      <c r="D1300"/>
      <c r="E1300"/>
      <c r="F1300"/>
      <c r="G1300"/>
      <c r="H1300"/>
    </row>
    <row r="1301" spans="1:8" s="3" customFormat="1" x14ac:dyDescent="0.3">
      <c r="A1301"/>
      <c r="D1301"/>
      <c r="E1301"/>
      <c r="F1301"/>
      <c r="G1301"/>
      <c r="H1301"/>
    </row>
    <row r="1302" spans="1:8" s="3" customFormat="1" x14ac:dyDescent="0.3">
      <c r="A1302"/>
      <c r="D1302"/>
      <c r="E1302"/>
      <c r="F1302"/>
      <c r="G1302"/>
      <c r="H1302"/>
    </row>
    <row r="1303" spans="1:8" s="3" customFormat="1" x14ac:dyDescent="0.3">
      <c r="A1303"/>
      <c r="D1303"/>
      <c r="E1303"/>
      <c r="F1303"/>
      <c r="G1303"/>
      <c r="H1303"/>
    </row>
    <row r="1304" spans="1:8" s="3" customFormat="1" x14ac:dyDescent="0.3">
      <c r="A1304"/>
      <c r="D1304"/>
      <c r="E1304"/>
      <c r="F1304"/>
      <c r="G1304"/>
      <c r="H1304"/>
    </row>
    <row r="1305" spans="1:8" s="3" customFormat="1" x14ac:dyDescent="0.3">
      <c r="A1305"/>
      <c r="D1305"/>
      <c r="E1305"/>
      <c r="F1305"/>
      <c r="G1305"/>
      <c r="H1305"/>
    </row>
    <row r="1306" spans="1:8" s="3" customFormat="1" x14ac:dyDescent="0.3">
      <c r="A1306"/>
      <c r="D1306"/>
      <c r="E1306"/>
      <c r="F1306"/>
      <c r="G1306"/>
      <c r="H1306"/>
    </row>
    <row r="1307" spans="1:8" s="3" customFormat="1" x14ac:dyDescent="0.3">
      <c r="A1307"/>
      <c r="D1307"/>
      <c r="E1307"/>
      <c r="F1307"/>
      <c r="G1307"/>
      <c r="H1307"/>
    </row>
    <row r="1308" spans="1:8" s="3" customFormat="1" x14ac:dyDescent="0.3">
      <c r="A1308"/>
      <c r="D1308"/>
      <c r="E1308"/>
      <c r="F1308"/>
      <c r="G1308"/>
      <c r="H1308"/>
    </row>
    <row r="1309" spans="1:8" s="3" customFormat="1" x14ac:dyDescent="0.3">
      <c r="A1309"/>
      <c r="D1309"/>
      <c r="E1309"/>
      <c r="F1309"/>
      <c r="G1309"/>
      <c r="H1309"/>
    </row>
    <row r="1310" spans="1:8" s="3" customFormat="1" x14ac:dyDescent="0.3">
      <c r="A1310"/>
      <c r="D1310"/>
      <c r="E1310"/>
      <c r="F1310"/>
      <c r="G1310"/>
      <c r="H1310"/>
    </row>
    <row r="1311" spans="1:8" s="3" customFormat="1" x14ac:dyDescent="0.3">
      <c r="A1311"/>
      <c r="D1311"/>
      <c r="E1311"/>
      <c r="F1311"/>
      <c r="G1311"/>
      <c r="H1311"/>
    </row>
    <row r="1312" spans="1:8" s="3" customFormat="1" x14ac:dyDescent="0.3">
      <c r="A1312"/>
      <c r="D1312"/>
      <c r="E1312"/>
      <c r="F1312"/>
      <c r="G1312"/>
      <c r="H1312"/>
    </row>
    <row r="1313" spans="1:8" s="3" customFormat="1" x14ac:dyDescent="0.3">
      <c r="A1313"/>
      <c r="D1313"/>
      <c r="E1313"/>
      <c r="F1313"/>
      <c r="G1313"/>
      <c r="H1313"/>
    </row>
    <row r="1314" spans="1:8" s="3" customFormat="1" x14ac:dyDescent="0.3">
      <c r="A1314"/>
      <c r="D1314"/>
      <c r="E1314"/>
      <c r="F1314"/>
      <c r="G1314"/>
      <c r="H1314"/>
    </row>
    <row r="1315" spans="1:8" s="3" customFormat="1" x14ac:dyDescent="0.3">
      <c r="A1315"/>
      <c r="D1315"/>
      <c r="E1315"/>
      <c r="F1315"/>
      <c r="G1315"/>
      <c r="H1315"/>
    </row>
    <row r="1316" spans="1:8" s="3" customFormat="1" x14ac:dyDescent="0.3">
      <c r="A1316"/>
      <c r="D1316"/>
      <c r="E1316"/>
      <c r="F1316"/>
      <c r="G1316"/>
      <c r="H1316"/>
    </row>
    <row r="1317" spans="1:8" s="3" customFormat="1" x14ac:dyDescent="0.3">
      <c r="A1317"/>
      <c r="D1317"/>
      <c r="E1317"/>
      <c r="F1317"/>
      <c r="G1317"/>
      <c r="H1317"/>
    </row>
    <row r="1318" spans="1:8" s="3" customFormat="1" x14ac:dyDescent="0.3">
      <c r="A1318"/>
      <c r="D1318"/>
      <c r="E1318"/>
      <c r="F1318"/>
      <c r="G1318"/>
      <c r="H1318"/>
    </row>
    <row r="1319" spans="1:8" s="3" customFormat="1" x14ac:dyDescent="0.3">
      <c r="A1319"/>
      <c r="D1319"/>
      <c r="E1319"/>
      <c r="F1319"/>
      <c r="G1319"/>
      <c r="H1319"/>
    </row>
    <row r="1320" spans="1:8" s="3" customFormat="1" x14ac:dyDescent="0.3">
      <c r="A1320"/>
      <c r="D1320"/>
      <c r="E1320"/>
      <c r="F1320"/>
      <c r="G1320"/>
      <c r="H1320"/>
    </row>
    <row r="1321" spans="1:8" s="3" customFormat="1" x14ac:dyDescent="0.3">
      <c r="A1321"/>
      <c r="D1321"/>
      <c r="E1321"/>
      <c r="F1321"/>
      <c r="G1321"/>
      <c r="H1321"/>
    </row>
    <row r="1322" spans="1:8" s="3" customFormat="1" x14ac:dyDescent="0.3">
      <c r="A1322"/>
      <c r="D1322"/>
      <c r="E1322"/>
      <c r="F1322"/>
      <c r="G1322"/>
      <c r="H1322"/>
    </row>
    <row r="1323" spans="1:8" s="3" customFormat="1" x14ac:dyDescent="0.3">
      <c r="A1323"/>
      <c r="D1323"/>
      <c r="E1323"/>
      <c r="F1323"/>
      <c r="G1323"/>
      <c r="H1323"/>
    </row>
    <row r="1324" spans="1:8" s="3" customFormat="1" x14ac:dyDescent="0.3">
      <c r="A1324"/>
      <c r="D1324"/>
      <c r="E1324"/>
      <c r="F1324"/>
      <c r="G1324"/>
      <c r="H1324"/>
    </row>
    <row r="1325" spans="1:8" s="3" customFormat="1" x14ac:dyDescent="0.3">
      <c r="A1325"/>
      <c r="D1325"/>
      <c r="E1325"/>
      <c r="F1325"/>
      <c r="G1325"/>
      <c r="H1325"/>
    </row>
    <row r="1326" spans="1:8" s="3" customFormat="1" x14ac:dyDescent="0.3">
      <c r="A1326"/>
      <c r="D1326"/>
      <c r="E1326"/>
      <c r="F1326"/>
      <c r="G1326"/>
      <c r="H1326"/>
    </row>
    <row r="1327" spans="1:8" s="3" customFormat="1" x14ac:dyDescent="0.3">
      <c r="A1327"/>
      <c r="D1327"/>
      <c r="E1327"/>
      <c r="F1327"/>
      <c r="G1327"/>
      <c r="H1327"/>
    </row>
    <row r="1328" spans="1:8" s="3" customFormat="1" x14ac:dyDescent="0.3">
      <c r="A1328"/>
      <c r="D1328"/>
      <c r="E1328"/>
      <c r="F1328"/>
      <c r="G1328"/>
      <c r="H1328"/>
    </row>
    <row r="1329" spans="1:8" s="3" customFormat="1" x14ac:dyDescent="0.3">
      <c r="A1329"/>
      <c r="D1329"/>
      <c r="E1329"/>
      <c r="F1329"/>
      <c r="G1329"/>
      <c r="H1329"/>
    </row>
    <row r="1330" spans="1:8" s="3" customFormat="1" x14ac:dyDescent="0.3">
      <c r="A1330"/>
      <c r="D1330"/>
      <c r="E1330"/>
      <c r="F1330"/>
      <c r="G1330"/>
      <c r="H1330"/>
    </row>
    <row r="1331" spans="1:8" s="3" customFormat="1" x14ac:dyDescent="0.3">
      <c r="A1331"/>
      <c r="D1331"/>
      <c r="E1331"/>
      <c r="F1331"/>
      <c r="G1331"/>
      <c r="H1331"/>
    </row>
    <row r="1332" spans="1:8" s="3" customFormat="1" x14ac:dyDescent="0.3">
      <c r="A1332"/>
      <c r="D1332"/>
      <c r="E1332"/>
      <c r="F1332"/>
      <c r="G1332"/>
      <c r="H1332"/>
    </row>
    <row r="1333" spans="1:8" s="3" customFormat="1" x14ac:dyDescent="0.3">
      <c r="A1333"/>
      <c r="D1333"/>
      <c r="E1333"/>
      <c r="F1333"/>
      <c r="G1333"/>
      <c r="H1333"/>
    </row>
    <row r="1334" spans="1:8" s="3" customFormat="1" x14ac:dyDescent="0.3">
      <c r="A1334"/>
      <c r="D1334"/>
      <c r="E1334"/>
      <c r="F1334"/>
      <c r="G1334"/>
      <c r="H1334"/>
    </row>
    <row r="1335" spans="1:8" s="3" customFormat="1" x14ac:dyDescent="0.3">
      <c r="A1335"/>
      <c r="D1335"/>
      <c r="E1335"/>
      <c r="F1335"/>
      <c r="G1335"/>
      <c r="H1335"/>
    </row>
    <row r="1336" spans="1:8" s="3" customFormat="1" x14ac:dyDescent="0.3">
      <c r="A1336"/>
      <c r="D1336"/>
      <c r="E1336"/>
      <c r="F1336"/>
      <c r="G1336"/>
      <c r="H1336"/>
    </row>
    <row r="1337" spans="1:8" s="3" customFormat="1" x14ac:dyDescent="0.3">
      <c r="A1337"/>
      <c r="D1337"/>
      <c r="E1337"/>
      <c r="F1337"/>
      <c r="G1337"/>
      <c r="H1337"/>
    </row>
    <row r="1338" spans="1:8" s="3" customFormat="1" x14ac:dyDescent="0.3">
      <c r="A1338"/>
      <c r="D1338"/>
      <c r="E1338"/>
      <c r="F1338"/>
      <c r="G1338"/>
      <c r="H1338"/>
    </row>
    <row r="1339" spans="1:8" s="3" customFormat="1" x14ac:dyDescent="0.3">
      <c r="A1339"/>
      <c r="D1339"/>
      <c r="E1339"/>
      <c r="F1339"/>
      <c r="G1339"/>
      <c r="H1339"/>
    </row>
    <row r="1340" spans="1:8" s="3" customFormat="1" x14ac:dyDescent="0.3">
      <c r="A1340"/>
      <c r="D1340"/>
      <c r="E1340"/>
      <c r="F1340"/>
      <c r="G1340"/>
      <c r="H1340"/>
    </row>
    <row r="1341" spans="1:8" s="3" customFormat="1" x14ac:dyDescent="0.3">
      <c r="A1341"/>
      <c r="D1341"/>
      <c r="E1341"/>
      <c r="F1341"/>
      <c r="G1341"/>
      <c r="H1341"/>
    </row>
    <row r="1342" spans="1:8" s="3" customFormat="1" x14ac:dyDescent="0.3">
      <c r="A1342"/>
      <c r="D1342"/>
      <c r="E1342"/>
      <c r="F1342"/>
      <c r="G1342"/>
      <c r="H1342"/>
    </row>
    <row r="1343" spans="1:8" s="3" customFormat="1" x14ac:dyDescent="0.3">
      <c r="A1343"/>
      <c r="D1343"/>
      <c r="E1343"/>
      <c r="F1343"/>
      <c r="G1343"/>
      <c r="H1343"/>
    </row>
    <row r="1344" spans="1:8" s="3" customFormat="1" x14ac:dyDescent="0.3">
      <c r="A1344"/>
      <c r="D1344"/>
      <c r="E1344"/>
      <c r="F1344"/>
      <c r="G1344"/>
      <c r="H1344"/>
    </row>
    <row r="1345" spans="1:8" s="3" customFormat="1" x14ac:dyDescent="0.3">
      <c r="A1345"/>
      <c r="D1345"/>
      <c r="E1345"/>
      <c r="F1345"/>
      <c r="G1345"/>
      <c r="H1345"/>
    </row>
    <row r="1346" spans="1:8" s="3" customFormat="1" x14ac:dyDescent="0.3">
      <c r="A1346"/>
      <c r="D1346"/>
      <c r="E1346"/>
      <c r="F1346"/>
      <c r="G1346"/>
      <c r="H1346"/>
    </row>
    <row r="1347" spans="1:8" s="3" customFormat="1" x14ac:dyDescent="0.3">
      <c r="A1347"/>
      <c r="D1347"/>
      <c r="E1347"/>
      <c r="F1347"/>
      <c r="G1347"/>
      <c r="H1347"/>
    </row>
    <row r="1348" spans="1:8" s="3" customFormat="1" x14ac:dyDescent="0.3">
      <c r="A1348"/>
      <c r="D1348"/>
      <c r="E1348"/>
      <c r="F1348"/>
      <c r="G1348"/>
      <c r="H1348"/>
    </row>
    <row r="1349" spans="1:8" s="3" customFormat="1" x14ac:dyDescent="0.3">
      <c r="A1349"/>
      <c r="D1349"/>
      <c r="E1349"/>
      <c r="F1349"/>
      <c r="G1349"/>
      <c r="H1349"/>
    </row>
    <row r="1350" spans="1:8" s="3" customFormat="1" x14ac:dyDescent="0.3">
      <c r="A1350"/>
      <c r="D1350"/>
      <c r="E1350"/>
      <c r="F1350"/>
      <c r="G1350"/>
      <c r="H1350"/>
    </row>
    <row r="1351" spans="1:8" s="3" customFormat="1" x14ac:dyDescent="0.3">
      <c r="A1351"/>
      <c r="D1351"/>
      <c r="E1351"/>
      <c r="F1351"/>
      <c r="G1351"/>
      <c r="H1351"/>
    </row>
    <row r="1352" spans="1:8" s="3" customFormat="1" x14ac:dyDescent="0.3">
      <c r="A1352"/>
      <c r="D1352"/>
      <c r="E1352"/>
      <c r="F1352"/>
      <c r="G1352"/>
      <c r="H1352"/>
    </row>
    <row r="1353" spans="1:8" s="3" customFormat="1" x14ac:dyDescent="0.3">
      <c r="A1353"/>
      <c r="D1353"/>
      <c r="E1353"/>
      <c r="F1353"/>
      <c r="G1353"/>
      <c r="H1353"/>
    </row>
    <row r="1354" spans="1:8" s="3" customFormat="1" x14ac:dyDescent="0.3">
      <c r="A1354"/>
      <c r="D1354"/>
      <c r="E1354"/>
      <c r="F1354"/>
      <c r="G1354"/>
      <c r="H1354"/>
    </row>
    <row r="1355" spans="1:8" s="3" customFormat="1" x14ac:dyDescent="0.3">
      <c r="A1355"/>
      <c r="D1355"/>
      <c r="E1355"/>
      <c r="F1355"/>
      <c r="G1355"/>
      <c r="H1355"/>
    </row>
    <row r="1356" spans="1:8" s="3" customFormat="1" x14ac:dyDescent="0.3">
      <c r="A1356"/>
      <c r="D1356"/>
      <c r="E1356"/>
      <c r="F1356"/>
      <c r="G1356"/>
      <c r="H1356"/>
    </row>
    <row r="1357" spans="1:8" s="3" customFormat="1" x14ac:dyDescent="0.3">
      <c r="A1357"/>
      <c r="D1357"/>
      <c r="E1357"/>
      <c r="F1357"/>
      <c r="G1357"/>
      <c r="H1357"/>
    </row>
    <row r="1358" spans="1:8" s="3" customFormat="1" x14ac:dyDescent="0.3">
      <c r="A1358"/>
      <c r="D1358"/>
      <c r="E1358"/>
      <c r="F1358"/>
      <c r="G1358"/>
      <c r="H1358"/>
    </row>
    <row r="1359" spans="1:8" s="3" customFormat="1" x14ac:dyDescent="0.3">
      <c r="A1359"/>
      <c r="D1359"/>
      <c r="E1359"/>
      <c r="F1359"/>
      <c r="G1359"/>
      <c r="H1359"/>
    </row>
    <row r="1360" spans="1:8" s="3" customFormat="1" x14ac:dyDescent="0.3">
      <c r="A1360"/>
      <c r="D1360"/>
      <c r="E1360"/>
      <c r="F1360"/>
      <c r="G1360"/>
      <c r="H1360"/>
    </row>
    <row r="1361" spans="1:8" s="3" customFormat="1" x14ac:dyDescent="0.3">
      <c r="A1361"/>
      <c r="D1361"/>
      <c r="E1361"/>
      <c r="F1361"/>
      <c r="G1361"/>
      <c r="H1361"/>
    </row>
    <row r="1362" spans="1:8" s="3" customFormat="1" x14ac:dyDescent="0.3">
      <c r="A1362"/>
      <c r="D1362"/>
      <c r="E1362"/>
      <c r="F1362"/>
      <c r="G1362"/>
      <c r="H1362"/>
    </row>
    <row r="1363" spans="1:8" s="3" customFormat="1" x14ac:dyDescent="0.3">
      <c r="A1363"/>
      <c r="D1363"/>
      <c r="E1363"/>
      <c r="F1363"/>
      <c r="G1363"/>
      <c r="H1363"/>
    </row>
    <row r="1364" spans="1:8" s="3" customFormat="1" x14ac:dyDescent="0.3">
      <c r="A1364"/>
      <c r="D1364"/>
      <c r="E1364"/>
      <c r="F1364"/>
      <c r="G1364"/>
      <c r="H1364"/>
    </row>
    <row r="1365" spans="1:8" s="3" customFormat="1" x14ac:dyDescent="0.3">
      <c r="A1365"/>
      <c r="D1365"/>
      <c r="E1365"/>
      <c r="F1365"/>
      <c r="G1365"/>
      <c r="H1365"/>
    </row>
    <row r="1366" spans="1:8" s="3" customFormat="1" x14ac:dyDescent="0.3">
      <c r="A1366"/>
      <c r="D1366"/>
      <c r="E1366"/>
      <c r="F1366"/>
      <c r="G1366"/>
      <c r="H1366"/>
    </row>
    <row r="1367" spans="1:8" s="3" customFormat="1" x14ac:dyDescent="0.3">
      <c r="A1367"/>
      <c r="D1367"/>
      <c r="E1367"/>
      <c r="F1367"/>
      <c r="G1367"/>
      <c r="H1367"/>
    </row>
    <row r="1368" spans="1:8" s="3" customFormat="1" x14ac:dyDescent="0.3">
      <c r="A1368"/>
      <c r="D1368"/>
      <c r="E1368"/>
      <c r="F1368"/>
      <c r="G1368"/>
      <c r="H1368"/>
    </row>
    <row r="1369" spans="1:8" s="3" customFormat="1" x14ac:dyDescent="0.3">
      <c r="A1369"/>
      <c r="D1369"/>
      <c r="E1369"/>
      <c r="F1369"/>
      <c r="G1369"/>
      <c r="H1369"/>
    </row>
    <row r="1370" spans="1:8" s="3" customFormat="1" x14ac:dyDescent="0.3">
      <c r="A1370"/>
      <c r="D1370"/>
      <c r="E1370"/>
      <c r="F1370"/>
      <c r="G1370"/>
      <c r="H1370"/>
    </row>
    <row r="1371" spans="1:8" s="3" customFormat="1" x14ac:dyDescent="0.3">
      <c r="A1371"/>
      <c r="D1371"/>
      <c r="E1371"/>
      <c r="F1371"/>
      <c r="G1371"/>
      <c r="H1371"/>
    </row>
    <row r="1372" spans="1:8" s="3" customFormat="1" x14ac:dyDescent="0.3">
      <c r="A1372"/>
      <c r="D1372"/>
      <c r="E1372"/>
      <c r="F1372"/>
      <c r="G1372"/>
      <c r="H1372"/>
    </row>
    <row r="1373" spans="1:8" s="3" customFormat="1" x14ac:dyDescent="0.3">
      <c r="A1373"/>
      <c r="D1373"/>
      <c r="E1373"/>
      <c r="F1373"/>
      <c r="G1373"/>
      <c r="H1373"/>
    </row>
    <row r="1374" spans="1:8" s="3" customFormat="1" x14ac:dyDescent="0.3">
      <c r="A1374"/>
      <c r="D1374"/>
      <c r="E1374"/>
      <c r="F1374"/>
      <c r="G1374"/>
      <c r="H1374"/>
    </row>
    <row r="1375" spans="1:8" s="3" customFormat="1" x14ac:dyDescent="0.3">
      <c r="A1375"/>
      <c r="D1375"/>
      <c r="E1375"/>
      <c r="F1375"/>
      <c r="G1375"/>
      <c r="H1375"/>
    </row>
    <row r="1376" spans="1:8" s="3" customFormat="1" x14ac:dyDescent="0.3">
      <c r="A1376"/>
      <c r="D1376"/>
      <c r="E1376"/>
      <c r="F1376"/>
      <c r="G1376"/>
      <c r="H1376"/>
    </row>
    <row r="1377" spans="1:8" s="3" customFormat="1" x14ac:dyDescent="0.3">
      <c r="A1377"/>
      <c r="D1377"/>
      <c r="E1377"/>
      <c r="F1377"/>
      <c r="G1377"/>
      <c r="H1377"/>
    </row>
    <row r="1378" spans="1:8" s="3" customFormat="1" x14ac:dyDescent="0.3">
      <c r="A1378"/>
      <c r="D1378"/>
      <c r="E1378"/>
      <c r="F1378"/>
      <c r="G1378"/>
      <c r="H1378"/>
    </row>
    <row r="1379" spans="1:8" s="3" customFormat="1" x14ac:dyDescent="0.3">
      <c r="A1379"/>
      <c r="D1379"/>
      <c r="E1379"/>
      <c r="F1379"/>
      <c r="G1379"/>
      <c r="H1379"/>
    </row>
    <row r="1380" spans="1:8" s="3" customFormat="1" x14ac:dyDescent="0.3">
      <c r="A1380"/>
      <c r="D1380"/>
      <c r="E1380"/>
      <c r="F1380"/>
      <c r="G1380"/>
      <c r="H1380"/>
    </row>
    <row r="1381" spans="1:8" s="3" customFormat="1" x14ac:dyDescent="0.3">
      <c r="A1381"/>
      <c r="D1381"/>
      <c r="E1381"/>
      <c r="F1381"/>
      <c r="G1381"/>
      <c r="H1381"/>
    </row>
    <row r="1382" spans="1:8" s="3" customFormat="1" x14ac:dyDescent="0.3">
      <c r="A1382"/>
      <c r="D1382"/>
      <c r="E1382"/>
      <c r="F1382"/>
      <c r="G1382"/>
      <c r="H1382"/>
    </row>
    <row r="1383" spans="1:8" s="3" customFormat="1" x14ac:dyDescent="0.3">
      <c r="A1383"/>
      <c r="D1383"/>
      <c r="E1383"/>
      <c r="F1383"/>
      <c r="G1383"/>
      <c r="H1383"/>
    </row>
    <row r="1384" spans="1:8" s="3" customFormat="1" x14ac:dyDescent="0.3">
      <c r="A1384"/>
      <c r="D1384"/>
      <c r="E1384"/>
      <c r="F1384"/>
      <c r="G1384"/>
      <c r="H1384"/>
    </row>
    <row r="1385" spans="1:8" s="3" customFormat="1" x14ac:dyDescent="0.3">
      <c r="A1385"/>
      <c r="D1385"/>
      <c r="E1385"/>
      <c r="F1385"/>
      <c r="G1385"/>
      <c r="H1385"/>
    </row>
    <row r="1386" spans="1:8" s="3" customFormat="1" x14ac:dyDescent="0.3">
      <c r="A1386"/>
      <c r="D1386"/>
      <c r="E1386"/>
      <c r="F1386"/>
      <c r="G1386"/>
      <c r="H1386"/>
    </row>
    <row r="1387" spans="1:8" s="3" customFormat="1" x14ac:dyDescent="0.3">
      <c r="A1387"/>
      <c r="D1387"/>
      <c r="E1387"/>
      <c r="F1387"/>
      <c r="G1387"/>
      <c r="H1387"/>
    </row>
    <row r="1388" spans="1:8" s="3" customFormat="1" x14ac:dyDescent="0.3">
      <c r="A1388"/>
      <c r="D1388"/>
      <c r="E1388"/>
      <c r="F1388"/>
      <c r="G1388"/>
      <c r="H1388"/>
    </row>
    <row r="1389" spans="1:8" s="3" customFormat="1" x14ac:dyDescent="0.3">
      <c r="A1389"/>
      <c r="D1389"/>
      <c r="E1389"/>
      <c r="F1389"/>
      <c r="G1389"/>
      <c r="H1389"/>
    </row>
    <row r="1390" spans="1:8" s="3" customFormat="1" x14ac:dyDescent="0.3">
      <c r="A1390"/>
      <c r="D1390"/>
      <c r="E1390"/>
      <c r="F1390"/>
      <c r="G1390"/>
      <c r="H1390"/>
    </row>
    <row r="1391" spans="1:8" s="3" customFormat="1" x14ac:dyDescent="0.3">
      <c r="A1391"/>
      <c r="D1391"/>
      <c r="E1391"/>
      <c r="F1391"/>
      <c r="G1391"/>
      <c r="H1391"/>
    </row>
    <row r="1392" spans="1:8" s="3" customFormat="1" x14ac:dyDescent="0.3">
      <c r="A1392"/>
      <c r="D1392"/>
      <c r="E1392"/>
      <c r="F1392"/>
      <c r="G1392"/>
      <c r="H1392"/>
    </row>
    <row r="1393" spans="1:8" s="3" customFormat="1" x14ac:dyDescent="0.3">
      <c r="A1393"/>
      <c r="D1393"/>
      <c r="E1393"/>
      <c r="F1393"/>
      <c r="G1393"/>
      <c r="H1393"/>
    </row>
    <row r="1394" spans="1:8" s="3" customFormat="1" x14ac:dyDescent="0.3">
      <c r="A1394"/>
      <c r="D1394"/>
      <c r="E1394"/>
      <c r="F1394"/>
      <c r="G1394"/>
      <c r="H1394"/>
    </row>
    <row r="1395" spans="1:8" s="3" customFormat="1" x14ac:dyDescent="0.3">
      <c r="A1395"/>
      <c r="D1395"/>
      <c r="E1395"/>
      <c r="F1395"/>
      <c r="G1395"/>
      <c r="H1395"/>
    </row>
    <row r="1396" spans="1:8" s="3" customFormat="1" x14ac:dyDescent="0.3">
      <c r="A1396"/>
      <c r="D1396"/>
      <c r="E1396"/>
      <c r="F1396"/>
      <c r="G1396"/>
      <c r="H1396"/>
    </row>
    <row r="1397" spans="1:8" s="3" customFormat="1" x14ac:dyDescent="0.3">
      <c r="A1397"/>
      <c r="D1397"/>
      <c r="E1397"/>
      <c r="F1397"/>
      <c r="G1397"/>
      <c r="H1397"/>
    </row>
    <row r="1398" spans="1:8" s="3" customFormat="1" x14ac:dyDescent="0.3">
      <c r="A1398"/>
      <c r="D1398"/>
      <c r="E1398"/>
      <c r="F1398"/>
      <c r="G1398"/>
      <c r="H1398"/>
    </row>
    <row r="1399" spans="1:8" s="3" customFormat="1" x14ac:dyDescent="0.3">
      <c r="A1399"/>
      <c r="D1399"/>
      <c r="E1399"/>
      <c r="F1399"/>
      <c r="G1399"/>
      <c r="H1399"/>
    </row>
    <row r="1400" spans="1:8" s="3" customFormat="1" x14ac:dyDescent="0.3">
      <c r="A1400"/>
      <c r="D1400"/>
      <c r="E1400"/>
      <c r="F1400"/>
      <c r="G1400"/>
      <c r="H1400"/>
    </row>
    <row r="1401" spans="1:8" s="3" customFormat="1" x14ac:dyDescent="0.3">
      <c r="A1401"/>
      <c r="D1401"/>
      <c r="E1401"/>
      <c r="F1401"/>
      <c r="G1401"/>
      <c r="H1401"/>
    </row>
    <row r="1402" spans="1:8" s="3" customFormat="1" x14ac:dyDescent="0.3">
      <c r="A1402"/>
      <c r="D1402"/>
      <c r="E1402"/>
      <c r="F1402"/>
      <c r="G1402"/>
      <c r="H1402"/>
    </row>
    <row r="1403" spans="1:8" s="3" customFormat="1" x14ac:dyDescent="0.3">
      <c r="A1403"/>
      <c r="D1403"/>
      <c r="E1403"/>
      <c r="F1403"/>
      <c r="G1403"/>
      <c r="H1403"/>
    </row>
    <row r="1404" spans="1:8" s="3" customFormat="1" x14ac:dyDescent="0.3">
      <c r="A1404"/>
      <c r="D1404"/>
      <c r="E1404"/>
      <c r="F1404"/>
      <c r="G1404"/>
      <c r="H1404"/>
    </row>
    <row r="1405" spans="1:8" s="3" customFormat="1" x14ac:dyDescent="0.3">
      <c r="A1405"/>
      <c r="D1405"/>
      <c r="E1405"/>
      <c r="F1405"/>
      <c r="G1405"/>
      <c r="H1405"/>
    </row>
    <row r="1406" spans="1:8" s="3" customFormat="1" x14ac:dyDescent="0.3">
      <c r="A1406"/>
      <c r="D1406"/>
      <c r="E1406"/>
      <c r="F1406"/>
      <c r="G1406"/>
      <c r="H1406"/>
    </row>
    <row r="1407" spans="1:8" s="3" customFormat="1" x14ac:dyDescent="0.3">
      <c r="A1407"/>
      <c r="D1407"/>
      <c r="E1407"/>
      <c r="F1407"/>
      <c r="G1407"/>
      <c r="H1407"/>
    </row>
    <row r="1408" spans="1:8" s="3" customFormat="1" x14ac:dyDescent="0.3">
      <c r="A1408"/>
      <c r="D1408"/>
      <c r="E1408"/>
      <c r="F1408"/>
      <c r="G1408"/>
      <c r="H1408"/>
    </row>
    <row r="1409" spans="1:8" s="3" customFormat="1" x14ac:dyDescent="0.3">
      <c r="A1409"/>
      <c r="D1409"/>
      <c r="E1409"/>
      <c r="F1409"/>
      <c r="G1409"/>
      <c r="H1409"/>
    </row>
    <row r="1410" spans="1:8" s="3" customFormat="1" x14ac:dyDescent="0.3">
      <c r="A1410"/>
      <c r="D1410"/>
      <c r="E1410"/>
      <c r="F1410"/>
      <c r="G1410"/>
      <c r="H1410"/>
    </row>
    <row r="1411" spans="1:8" s="3" customFormat="1" x14ac:dyDescent="0.3">
      <c r="A1411"/>
      <c r="D1411"/>
      <c r="E1411"/>
      <c r="F1411"/>
      <c r="G1411"/>
      <c r="H1411"/>
    </row>
    <row r="1412" spans="1:8" s="3" customFormat="1" x14ac:dyDescent="0.3">
      <c r="A1412"/>
      <c r="D1412"/>
      <c r="E1412"/>
      <c r="F1412"/>
      <c r="G1412"/>
      <c r="H1412"/>
    </row>
    <row r="1413" spans="1:8" s="3" customFormat="1" x14ac:dyDescent="0.3">
      <c r="A1413"/>
      <c r="D1413"/>
      <c r="E1413"/>
      <c r="F1413"/>
      <c r="G1413"/>
      <c r="H1413"/>
    </row>
    <row r="1414" spans="1:8" s="3" customFormat="1" x14ac:dyDescent="0.3">
      <c r="A1414"/>
      <c r="D1414"/>
      <c r="E1414"/>
      <c r="F1414"/>
      <c r="G1414"/>
      <c r="H1414"/>
    </row>
    <row r="1415" spans="1:8" s="3" customFormat="1" x14ac:dyDescent="0.3">
      <c r="A1415"/>
      <c r="D1415"/>
      <c r="E1415"/>
      <c r="F1415"/>
      <c r="G1415"/>
      <c r="H1415"/>
    </row>
    <row r="1416" spans="1:8" s="3" customFormat="1" x14ac:dyDescent="0.3">
      <c r="A1416"/>
      <c r="D1416"/>
      <c r="E1416"/>
      <c r="F1416"/>
      <c r="G1416"/>
      <c r="H1416"/>
    </row>
    <row r="1417" spans="1:8" s="3" customFormat="1" x14ac:dyDescent="0.3">
      <c r="A1417"/>
      <c r="D1417"/>
      <c r="E1417"/>
      <c r="F1417"/>
      <c r="G1417"/>
      <c r="H1417"/>
    </row>
    <row r="1418" spans="1:8" s="3" customFormat="1" x14ac:dyDescent="0.3">
      <c r="A1418"/>
      <c r="D1418"/>
      <c r="E1418"/>
      <c r="F1418"/>
      <c r="G1418"/>
      <c r="H1418"/>
    </row>
    <row r="1419" spans="1:8" s="3" customFormat="1" x14ac:dyDescent="0.3">
      <c r="A1419"/>
      <c r="D1419"/>
      <c r="E1419"/>
      <c r="F1419"/>
      <c r="G1419"/>
      <c r="H1419"/>
    </row>
    <row r="1420" spans="1:8" s="3" customFormat="1" x14ac:dyDescent="0.3">
      <c r="A1420"/>
      <c r="D1420"/>
      <c r="E1420"/>
      <c r="F1420"/>
      <c r="G1420"/>
      <c r="H1420"/>
    </row>
    <row r="1421" spans="1:8" s="3" customFormat="1" x14ac:dyDescent="0.3">
      <c r="A1421"/>
      <c r="D1421"/>
      <c r="E1421"/>
      <c r="F1421"/>
      <c r="G1421"/>
      <c r="H1421"/>
    </row>
    <row r="1422" spans="1:8" s="3" customFormat="1" x14ac:dyDescent="0.3">
      <c r="A1422"/>
      <c r="D1422"/>
      <c r="E1422"/>
      <c r="F1422"/>
      <c r="G1422"/>
      <c r="H1422"/>
    </row>
    <row r="1423" spans="1:8" s="3" customFormat="1" x14ac:dyDescent="0.3">
      <c r="A1423"/>
      <c r="D1423"/>
      <c r="E1423"/>
      <c r="F1423"/>
      <c r="G1423"/>
      <c r="H1423"/>
    </row>
    <row r="1424" spans="1:8" s="3" customFormat="1" x14ac:dyDescent="0.3">
      <c r="A1424"/>
      <c r="D1424"/>
      <c r="E1424"/>
      <c r="F1424"/>
      <c r="G1424"/>
      <c r="H1424"/>
    </row>
    <row r="1425" spans="1:8" s="3" customFormat="1" x14ac:dyDescent="0.3">
      <c r="A1425"/>
      <c r="D1425"/>
      <c r="E1425"/>
      <c r="F1425"/>
      <c r="G1425"/>
      <c r="H1425"/>
    </row>
    <row r="1426" spans="1:8" s="3" customFormat="1" x14ac:dyDescent="0.3">
      <c r="A1426"/>
      <c r="D1426"/>
      <c r="E1426"/>
      <c r="F1426"/>
      <c r="G1426"/>
      <c r="H1426"/>
    </row>
    <row r="1427" spans="1:8" s="3" customFormat="1" x14ac:dyDescent="0.3">
      <c r="A1427"/>
      <c r="D1427"/>
      <c r="E1427"/>
      <c r="F1427"/>
      <c r="G1427"/>
      <c r="H1427"/>
    </row>
    <row r="1428" spans="1:8" s="3" customFormat="1" x14ac:dyDescent="0.3">
      <c r="A1428"/>
      <c r="D1428"/>
      <c r="E1428"/>
      <c r="F1428"/>
      <c r="G1428"/>
      <c r="H1428"/>
    </row>
    <row r="1429" spans="1:8" s="3" customFormat="1" x14ac:dyDescent="0.3">
      <c r="A1429"/>
      <c r="D1429"/>
      <c r="E1429"/>
      <c r="F1429"/>
      <c r="G1429"/>
      <c r="H1429"/>
    </row>
    <row r="1430" spans="1:8" s="3" customFormat="1" x14ac:dyDescent="0.3">
      <c r="A1430"/>
      <c r="D1430"/>
      <c r="E1430"/>
      <c r="F1430"/>
      <c r="G1430"/>
      <c r="H1430"/>
    </row>
    <row r="1431" spans="1:8" s="3" customFormat="1" x14ac:dyDescent="0.3">
      <c r="A1431"/>
      <c r="D1431"/>
      <c r="E1431"/>
      <c r="F1431"/>
      <c r="G1431"/>
      <c r="H1431"/>
    </row>
    <row r="1432" spans="1:8" s="3" customFormat="1" x14ac:dyDescent="0.3">
      <c r="A1432"/>
      <c r="D1432"/>
      <c r="E1432"/>
      <c r="F1432"/>
      <c r="G1432"/>
      <c r="H1432"/>
    </row>
    <row r="1433" spans="1:8" s="3" customFormat="1" x14ac:dyDescent="0.3">
      <c r="A1433"/>
      <c r="D1433"/>
      <c r="E1433"/>
      <c r="F1433"/>
      <c r="G1433"/>
      <c r="H1433"/>
    </row>
    <row r="1434" spans="1:8" s="3" customFormat="1" x14ac:dyDescent="0.3">
      <c r="A1434"/>
      <c r="D1434"/>
      <c r="E1434"/>
      <c r="F1434"/>
      <c r="G1434"/>
      <c r="H1434"/>
    </row>
    <row r="1435" spans="1:8" s="3" customFormat="1" x14ac:dyDescent="0.3">
      <c r="A1435"/>
      <c r="D1435"/>
      <c r="E1435"/>
      <c r="F1435"/>
      <c r="G1435"/>
      <c r="H1435"/>
    </row>
    <row r="1436" spans="1:8" s="3" customFormat="1" x14ac:dyDescent="0.3">
      <c r="A1436"/>
      <c r="D1436"/>
      <c r="E1436"/>
      <c r="F1436"/>
      <c r="G1436"/>
      <c r="H1436"/>
    </row>
    <row r="1437" spans="1:8" s="3" customFormat="1" x14ac:dyDescent="0.3">
      <c r="A1437"/>
      <c r="D1437"/>
      <c r="E1437"/>
      <c r="F1437"/>
      <c r="G1437"/>
      <c r="H1437"/>
    </row>
    <row r="1438" spans="1:8" s="3" customFormat="1" x14ac:dyDescent="0.3">
      <c r="A1438"/>
      <c r="D1438"/>
      <c r="E1438"/>
      <c r="F1438"/>
      <c r="G1438"/>
      <c r="H1438"/>
    </row>
    <row r="1439" spans="1:8" s="3" customFormat="1" x14ac:dyDescent="0.3">
      <c r="A1439"/>
      <c r="D1439"/>
      <c r="E1439"/>
      <c r="F1439"/>
      <c r="G1439"/>
      <c r="H1439"/>
    </row>
    <row r="1440" spans="1:8" s="3" customFormat="1" x14ac:dyDescent="0.3">
      <c r="A1440"/>
      <c r="D1440"/>
      <c r="E1440"/>
      <c r="F1440"/>
      <c r="G1440"/>
      <c r="H1440"/>
    </row>
    <row r="1441" spans="1:8" s="3" customFormat="1" x14ac:dyDescent="0.3">
      <c r="A1441"/>
      <c r="D1441"/>
      <c r="E1441"/>
      <c r="F1441"/>
      <c r="G1441"/>
      <c r="H1441"/>
    </row>
    <row r="1442" spans="1:8" s="3" customFormat="1" x14ac:dyDescent="0.3">
      <c r="A1442"/>
      <c r="D1442"/>
      <c r="E1442"/>
      <c r="F1442"/>
      <c r="G1442"/>
      <c r="H1442"/>
    </row>
    <row r="1443" spans="1:8" s="3" customFormat="1" x14ac:dyDescent="0.3">
      <c r="A1443"/>
      <c r="D1443"/>
      <c r="E1443"/>
      <c r="F1443"/>
      <c r="G1443"/>
      <c r="H1443"/>
    </row>
    <row r="1444" spans="1:8" s="3" customFormat="1" x14ac:dyDescent="0.3">
      <c r="A1444"/>
      <c r="D1444"/>
      <c r="E1444"/>
      <c r="F1444"/>
      <c r="G1444"/>
      <c r="H1444"/>
    </row>
    <row r="1445" spans="1:8" s="3" customFormat="1" x14ac:dyDescent="0.3">
      <c r="A1445"/>
      <c r="D1445"/>
      <c r="E1445"/>
      <c r="F1445"/>
      <c r="G1445"/>
      <c r="H1445"/>
    </row>
    <row r="1446" spans="1:8" s="3" customFormat="1" x14ac:dyDescent="0.3">
      <c r="A1446"/>
      <c r="D1446"/>
      <c r="E1446"/>
      <c r="F1446"/>
      <c r="G1446"/>
      <c r="H1446"/>
    </row>
    <row r="1447" spans="1:8" s="3" customFormat="1" x14ac:dyDescent="0.3">
      <c r="A1447"/>
      <c r="D1447"/>
      <c r="E1447"/>
      <c r="F1447"/>
      <c r="G1447"/>
      <c r="H1447"/>
    </row>
    <row r="1448" spans="1:8" s="3" customFormat="1" x14ac:dyDescent="0.3">
      <c r="A1448"/>
      <c r="D1448"/>
      <c r="E1448"/>
      <c r="F1448"/>
      <c r="G1448"/>
      <c r="H1448"/>
    </row>
    <row r="1449" spans="1:8" s="3" customFormat="1" x14ac:dyDescent="0.3">
      <c r="A1449"/>
      <c r="D1449"/>
      <c r="E1449"/>
      <c r="F1449"/>
      <c r="G1449"/>
      <c r="H1449"/>
    </row>
    <row r="1450" spans="1:8" s="3" customFormat="1" x14ac:dyDescent="0.3">
      <c r="A1450"/>
      <c r="D1450"/>
      <c r="E1450"/>
      <c r="F1450"/>
      <c r="G1450"/>
      <c r="H1450"/>
    </row>
    <row r="1451" spans="1:8" s="3" customFormat="1" x14ac:dyDescent="0.3">
      <c r="A1451"/>
      <c r="D1451"/>
      <c r="E1451"/>
      <c r="F1451"/>
      <c r="G1451"/>
      <c r="H1451"/>
    </row>
    <row r="1452" spans="1:8" s="3" customFormat="1" x14ac:dyDescent="0.3">
      <c r="A1452"/>
      <c r="D1452"/>
      <c r="E1452"/>
      <c r="F1452"/>
      <c r="G1452"/>
      <c r="H1452"/>
    </row>
    <row r="1453" spans="1:8" s="3" customFormat="1" x14ac:dyDescent="0.3">
      <c r="A1453"/>
      <c r="D1453"/>
      <c r="E1453"/>
      <c r="F1453"/>
      <c r="G1453"/>
      <c r="H1453"/>
    </row>
    <row r="1454" spans="1:8" s="3" customFormat="1" x14ac:dyDescent="0.3">
      <c r="A1454"/>
      <c r="D1454"/>
      <c r="E1454"/>
      <c r="F1454"/>
      <c r="G1454"/>
      <c r="H1454"/>
    </row>
    <row r="1455" spans="1:8" s="3" customFormat="1" x14ac:dyDescent="0.3">
      <c r="A1455"/>
      <c r="D1455"/>
      <c r="E1455"/>
      <c r="F1455"/>
      <c r="G1455"/>
      <c r="H1455"/>
    </row>
    <row r="1456" spans="1:8" s="3" customFormat="1" x14ac:dyDescent="0.3">
      <c r="A1456"/>
      <c r="D1456"/>
      <c r="E1456"/>
      <c r="F1456"/>
      <c r="G1456"/>
      <c r="H1456"/>
    </row>
    <row r="1457" spans="1:8" s="3" customFormat="1" x14ac:dyDescent="0.3">
      <c r="A1457"/>
      <c r="D1457"/>
      <c r="E1457"/>
      <c r="F1457"/>
      <c r="G1457"/>
      <c r="H1457"/>
    </row>
    <row r="1458" spans="1:8" s="3" customFormat="1" x14ac:dyDescent="0.3">
      <c r="A1458"/>
      <c r="D1458"/>
      <c r="E1458"/>
      <c r="F1458"/>
      <c r="G1458"/>
      <c r="H1458"/>
    </row>
    <row r="1459" spans="1:8" s="3" customFormat="1" x14ac:dyDescent="0.3">
      <c r="A1459"/>
      <c r="D1459"/>
      <c r="E1459"/>
      <c r="F1459"/>
      <c r="G1459"/>
      <c r="H1459"/>
    </row>
    <row r="1460" spans="1:8" s="3" customFormat="1" x14ac:dyDescent="0.3">
      <c r="A1460"/>
      <c r="D1460"/>
      <c r="E1460"/>
      <c r="F1460"/>
      <c r="G1460"/>
      <c r="H1460"/>
    </row>
    <row r="1461" spans="1:8" s="3" customFormat="1" x14ac:dyDescent="0.3">
      <c r="A1461"/>
      <c r="D1461"/>
      <c r="E1461"/>
      <c r="F1461"/>
      <c r="G1461"/>
      <c r="H1461"/>
    </row>
    <row r="1462" spans="1:8" s="3" customFormat="1" x14ac:dyDescent="0.3">
      <c r="A1462"/>
      <c r="D1462"/>
      <c r="E1462"/>
      <c r="F1462"/>
      <c r="G1462"/>
      <c r="H1462"/>
    </row>
    <row r="1463" spans="1:8" s="3" customFormat="1" x14ac:dyDescent="0.3">
      <c r="A1463"/>
      <c r="D1463"/>
      <c r="E1463"/>
      <c r="F1463"/>
      <c r="G1463"/>
      <c r="H1463"/>
    </row>
    <row r="1464" spans="1:8" s="3" customFormat="1" x14ac:dyDescent="0.3">
      <c r="A1464"/>
      <c r="D1464"/>
      <c r="E1464"/>
      <c r="F1464"/>
      <c r="G1464"/>
      <c r="H1464"/>
    </row>
    <row r="1465" spans="1:8" s="3" customFormat="1" x14ac:dyDescent="0.3">
      <c r="A1465"/>
      <c r="D1465"/>
      <c r="E1465"/>
      <c r="F1465"/>
      <c r="G1465"/>
      <c r="H1465"/>
    </row>
    <row r="1466" spans="1:8" s="3" customFormat="1" x14ac:dyDescent="0.3">
      <c r="A1466"/>
      <c r="D1466"/>
      <c r="E1466"/>
      <c r="F1466"/>
      <c r="G1466"/>
      <c r="H1466"/>
    </row>
    <row r="1467" spans="1:8" s="3" customFormat="1" x14ac:dyDescent="0.3">
      <c r="A1467"/>
      <c r="D1467"/>
      <c r="E1467"/>
      <c r="F1467"/>
      <c r="G1467"/>
      <c r="H1467"/>
    </row>
    <row r="1468" spans="1:8" s="3" customFormat="1" x14ac:dyDescent="0.3">
      <c r="A1468"/>
      <c r="D1468"/>
      <c r="E1468"/>
      <c r="F1468"/>
      <c r="G1468"/>
      <c r="H1468"/>
    </row>
    <row r="1469" spans="1:8" s="3" customFormat="1" x14ac:dyDescent="0.3">
      <c r="A1469"/>
      <c r="D1469"/>
      <c r="E1469"/>
      <c r="F1469"/>
      <c r="G1469"/>
      <c r="H1469"/>
    </row>
    <row r="1470" spans="1:8" s="3" customFormat="1" x14ac:dyDescent="0.3">
      <c r="A1470"/>
      <c r="D1470"/>
      <c r="E1470"/>
      <c r="F1470"/>
      <c r="G1470"/>
      <c r="H1470"/>
    </row>
    <row r="1471" spans="1:8" s="3" customFormat="1" x14ac:dyDescent="0.3">
      <c r="A1471"/>
      <c r="D1471"/>
      <c r="E1471"/>
      <c r="F1471"/>
      <c r="G1471"/>
      <c r="H1471"/>
    </row>
    <row r="1472" spans="1:8" s="3" customFormat="1" x14ac:dyDescent="0.3">
      <c r="A1472"/>
      <c r="D1472"/>
      <c r="E1472"/>
      <c r="F1472"/>
      <c r="G1472"/>
      <c r="H1472"/>
    </row>
    <row r="1473" spans="1:8" s="3" customFormat="1" x14ac:dyDescent="0.3">
      <c r="A1473"/>
      <c r="D1473"/>
      <c r="E1473"/>
      <c r="F1473"/>
      <c r="G1473"/>
      <c r="H1473"/>
    </row>
    <row r="1474" spans="1:8" s="3" customFormat="1" x14ac:dyDescent="0.3">
      <c r="A1474"/>
      <c r="D1474"/>
      <c r="E1474"/>
      <c r="F1474"/>
      <c r="G1474"/>
      <c r="H1474"/>
    </row>
    <row r="1475" spans="1:8" s="3" customFormat="1" x14ac:dyDescent="0.3">
      <c r="A1475"/>
      <c r="D1475"/>
      <c r="E1475"/>
      <c r="F1475"/>
      <c r="G1475"/>
      <c r="H1475"/>
    </row>
    <row r="1476" spans="1:8" s="3" customFormat="1" x14ac:dyDescent="0.3">
      <c r="A1476"/>
      <c r="D1476"/>
      <c r="E1476"/>
      <c r="F1476"/>
      <c r="G1476"/>
      <c r="H1476"/>
    </row>
    <row r="1477" spans="1:8" s="3" customFormat="1" x14ac:dyDescent="0.3">
      <c r="A1477"/>
      <c r="D1477"/>
      <c r="E1477"/>
      <c r="F1477"/>
      <c r="G1477"/>
      <c r="H1477"/>
    </row>
    <row r="1478" spans="1:8" s="3" customFormat="1" x14ac:dyDescent="0.3">
      <c r="A1478"/>
      <c r="D1478"/>
      <c r="E1478"/>
      <c r="F1478"/>
      <c r="G1478"/>
      <c r="H1478"/>
    </row>
    <row r="1479" spans="1:8" s="3" customFormat="1" x14ac:dyDescent="0.3">
      <c r="A1479"/>
      <c r="D1479"/>
      <c r="E1479"/>
      <c r="F1479"/>
      <c r="G1479"/>
      <c r="H1479"/>
    </row>
    <row r="1480" spans="1:8" s="3" customFormat="1" x14ac:dyDescent="0.3">
      <c r="A1480"/>
      <c r="D1480"/>
      <c r="E1480"/>
      <c r="F1480"/>
      <c r="G1480"/>
      <c r="H1480"/>
    </row>
    <row r="1481" spans="1:8" s="3" customFormat="1" x14ac:dyDescent="0.3">
      <c r="A1481"/>
      <c r="D1481"/>
      <c r="E1481"/>
      <c r="F1481"/>
      <c r="G1481"/>
      <c r="H1481"/>
    </row>
    <row r="1482" spans="1:8" s="3" customFormat="1" x14ac:dyDescent="0.3">
      <c r="A1482"/>
      <c r="D1482"/>
      <c r="E1482"/>
      <c r="F1482"/>
      <c r="G1482"/>
      <c r="H1482"/>
    </row>
    <row r="1483" spans="1:8" s="3" customFormat="1" x14ac:dyDescent="0.3">
      <c r="A1483"/>
      <c r="D1483"/>
      <c r="E1483"/>
      <c r="F1483"/>
      <c r="G1483"/>
      <c r="H1483"/>
    </row>
    <row r="1484" spans="1:8" s="3" customFormat="1" x14ac:dyDescent="0.3">
      <c r="A1484"/>
      <c r="D1484"/>
      <c r="E1484"/>
      <c r="F1484"/>
      <c r="G1484"/>
      <c r="H1484"/>
    </row>
    <row r="1485" spans="1:8" s="3" customFormat="1" x14ac:dyDescent="0.3">
      <c r="A1485"/>
      <c r="D1485"/>
      <c r="E1485"/>
      <c r="F1485"/>
      <c r="G1485"/>
      <c r="H1485"/>
    </row>
    <row r="1486" spans="1:8" s="3" customFormat="1" x14ac:dyDescent="0.3">
      <c r="A1486"/>
      <c r="D1486"/>
      <c r="E1486"/>
      <c r="F1486"/>
      <c r="G1486"/>
      <c r="H1486"/>
    </row>
    <row r="1487" spans="1:8" s="3" customFormat="1" x14ac:dyDescent="0.3">
      <c r="A1487"/>
      <c r="D1487"/>
      <c r="E1487"/>
      <c r="F1487"/>
      <c r="G1487"/>
      <c r="H1487"/>
    </row>
    <row r="1488" spans="1:8" s="3" customFormat="1" x14ac:dyDescent="0.3">
      <c r="A1488"/>
      <c r="D1488"/>
      <c r="E1488"/>
      <c r="F1488"/>
      <c r="G1488"/>
      <c r="H1488"/>
    </row>
    <row r="1489" spans="1:8" s="3" customFormat="1" x14ac:dyDescent="0.3">
      <c r="A1489"/>
      <c r="D1489"/>
      <c r="E1489"/>
      <c r="F1489"/>
      <c r="G1489"/>
      <c r="H1489"/>
    </row>
    <row r="1490" spans="1:8" s="3" customFormat="1" x14ac:dyDescent="0.3">
      <c r="A1490"/>
      <c r="D1490"/>
      <c r="E1490"/>
      <c r="F1490"/>
      <c r="G1490"/>
      <c r="H1490"/>
    </row>
    <row r="1491" spans="1:8" s="3" customFormat="1" x14ac:dyDescent="0.3">
      <c r="A1491"/>
      <c r="D1491"/>
      <c r="E1491"/>
      <c r="F1491"/>
      <c r="G1491"/>
      <c r="H1491"/>
    </row>
    <row r="1492" spans="1:8" s="3" customFormat="1" x14ac:dyDescent="0.3">
      <c r="A1492"/>
      <c r="D1492"/>
      <c r="E1492"/>
      <c r="F1492"/>
      <c r="G1492"/>
      <c r="H1492"/>
    </row>
    <row r="1493" spans="1:8" s="3" customFormat="1" x14ac:dyDescent="0.3">
      <c r="A1493"/>
      <c r="D1493"/>
      <c r="E1493"/>
      <c r="F1493"/>
      <c r="G1493"/>
      <c r="H1493"/>
    </row>
    <row r="1494" spans="1:8" s="3" customFormat="1" x14ac:dyDescent="0.3">
      <c r="A1494"/>
      <c r="D1494"/>
      <c r="E1494"/>
      <c r="F1494"/>
      <c r="G1494"/>
      <c r="H1494"/>
    </row>
    <row r="1495" spans="1:8" s="3" customFormat="1" x14ac:dyDescent="0.3">
      <c r="A1495"/>
      <c r="D1495"/>
      <c r="E1495"/>
      <c r="F1495"/>
      <c r="G1495"/>
      <c r="H1495"/>
    </row>
    <row r="1496" spans="1:8" s="3" customFormat="1" x14ac:dyDescent="0.3">
      <c r="A1496"/>
      <c r="D1496"/>
      <c r="E1496"/>
      <c r="F1496"/>
      <c r="G1496"/>
      <c r="H1496"/>
    </row>
    <row r="1497" spans="1:8" s="3" customFormat="1" x14ac:dyDescent="0.3">
      <c r="A1497"/>
      <c r="D1497"/>
      <c r="E1497"/>
      <c r="F1497"/>
      <c r="G1497"/>
      <c r="H1497"/>
    </row>
    <row r="1498" spans="1:8" s="3" customFormat="1" x14ac:dyDescent="0.3">
      <c r="A1498"/>
      <c r="D1498"/>
      <c r="E1498"/>
      <c r="F1498"/>
      <c r="G1498"/>
      <c r="H1498"/>
    </row>
    <row r="1499" spans="1:8" s="3" customFormat="1" x14ac:dyDescent="0.3">
      <c r="A1499"/>
      <c r="D1499"/>
      <c r="E1499"/>
      <c r="F1499"/>
      <c r="G1499"/>
      <c r="H1499"/>
    </row>
    <row r="1500" spans="1:8" s="3" customFormat="1" x14ac:dyDescent="0.3">
      <c r="A1500"/>
      <c r="D1500"/>
      <c r="E1500"/>
      <c r="F1500"/>
      <c r="G1500"/>
      <c r="H1500"/>
    </row>
    <row r="1501" spans="1:8" s="3" customFormat="1" x14ac:dyDescent="0.3">
      <c r="A1501"/>
      <c r="D1501"/>
      <c r="E1501"/>
      <c r="F1501"/>
      <c r="G1501"/>
      <c r="H1501"/>
    </row>
    <row r="1502" spans="1:8" s="3" customFormat="1" x14ac:dyDescent="0.3">
      <c r="A1502"/>
      <c r="D1502"/>
      <c r="E1502"/>
      <c r="F1502"/>
      <c r="G1502"/>
      <c r="H1502"/>
    </row>
    <row r="1503" spans="1:8" s="3" customFormat="1" x14ac:dyDescent="0.3">
      <c r="A1503"/>
      <c r="D1503"/>
      <c r="E1503"/>
      <c r="F1503"/>
      <c r="G1503"/>
      <c r="H1503"/>
    </row>
    <row r="1504" spans="1:8" s="3" customFormat="1" x14ac:dyDescent="0.3">
      <c r="A1504"/>
      <c r="D1504"/>
      <c r="E1504"/>
      <c r="F1504"/>
      <c r="G1504"/>
      <c r="H1504"/>
    </row>
    <row r="1505" spans="1:8" s="3" customFormat="1" x14ac:dyDescent="0.3">
      <c r="A1505"/>
      <c r="D1505"/>
      <c r="E1505"/>
      <c r="F1505"/>
      <c r="G1505"/>
      <c r="H1505"/>
    </row>
    <row r="1506" spans="1:8" s="3" customFormat="1" x14ac:dyDescent="0.3">
      <c r="A1506"/>
      <c r="D1506"/>
      <c r="E1506"/>
      <c r="F1506"/>
      <c r="G1506"/>
      <c r="H1506"/>
    </row>
    <row r="1507" spans="1:8" s="3" customFormat="1" x14ac:dyDescent="0.3">
      <c r="A1507"/>
      <c r="D1507"/>
      <c r="E1507"/>
      <c r="F1507"/>
      <c r="G1507"/>
      <c r="H1507"/>
    </row>
    <row r="1508" spans="1:8" s="3" customFormat="1" x14ac:dyDescent="0.3">
      <c r="A1508"/>
      <c r="D1508"/>
      <c r="E1508"/>
      <c r="F1508"/>
      <c r="G1508"/>
      <c r="H1508"/>
    </row>
    <row r="1509" spans="1:8" s="3" customFormat="1" x14ac:dyDescent="0.3">
      <c r="A1509"/>
      <c r="D1509"/>
      <c r="E1509"/>
      <c r="F1509"/>
      <c r="G1509"/>
      <c r="H1509"/>
    </row>
    <row r="1510" spans="1:8" s="3" customFormat="1" x14ac:dyDescent="0.3">
      <c r="A1510"/>
      <c r="D1510"/>
      <c r="E1510"/>
      <c r="F1510"/>
      <c r="G1510"/>
      <c r="H1510"/>
    </row>
    <row r="1511" spans="1:8" s="3" customFormat="1" x14ac:dyDescent="0.3">
      <c r="A1511"/>
      <c r="D1511"/>
      <c r="E1511"/>
      <c r="F1511"/>
      <c r="G1511"/>
      <c r="H1511"/>
    </row>
    <row r="1512" spans="1:8" s="3" customFormat="1" x14ac:dyDescent="0.3">
      <c r="A1512"/>
      <c r="D1512"/>
      <c r="E1512"/>
      <c r="F1512"/>
      <c r="G1512"/>
      <c r="H1512"/>
    </row>
    <row r="1513" spans="1:8" s="3" customFormat="1" x14ac:dyDescent="0.3">
      <c r="A1513"/>
      <c r="D1513"/>
      <c r="E1513"/>
      <c r="F1513"/>
      <c r="G1513"/>
      <c r="H1513"/>
    </row>
    <row r="1514" spans="1:8" s="3" customFormat="1" x14ac:dyDescent="0.3">
      <c r="A1514"/>
      <c r="D1514"/>
      <c r="E1514"/>
      <c r="F1514"/>
      <c r="G1514"/>
      <c r="H1514"/>
    </row>
    <row r="1515" spans="1:8" s="3" customFormat="1" x14ac:dyDescent="0.3">
      <c r="A1515"/>
      <c r="D1515"/>
      <c r="E1515"/>
      <c r="F1515"/>
      <c r="G1515"/>
      <c r="H1515"/>
    </row>
    <row r="1516" spans="1:8" s="3" customFormat="1" x14ac:dyDescent="0.3">
      <c r="A1516"/>
      <c r="D1516"/>
      <c r="E1516"/>
      <c r="F1516"/>
      <c r="G1516"/>
      <c r="H1516"/>
    </row>
    <row r="1517" spans="1:8" s="3" customFormat="1" x14ac:dyDescent="0.3">
      <c r="A1517"/>
      <c r="D1517"/>
      <c r="E1517"/>
      <c r="F1517"/>
      <c r="G1517"/>
      <c r="H1517"/>
    </row>
    <row r="1518" spans="1:8" s="3" customFormat="1" x14ac:dyDescent="0.3">
      <c r="A1518"/>
      <c r="D1518"/>
      <c r="E1518"/>
      <c r="F1518"/>
      <c r="G1518"/>
      <c r="H1518"/>
    </row>
    <row r="1519" spans="1:8" s="3" customFormat="1" x14ac:dyDescent="0.3">
      <c r="A1519"/>
      <c r="D1519"/>
      <c r="E1519"/>
      <c r="F1519"/>
      <c r="G1519"/>
      <c r="H1519"/>
    </row>
    <row r="1520" spans="1:8" s="3" customFormat="1" x14ac:dyDescent="0.3">
      <c r="A1520"/>
      <c r="D1520"/>
      <c r="E1520"/>
      <c r="F1520"/>
      <c r="G1520"/>
      <c r="H1520"/>
    </row>
    <row r="1521" spans="1:8" s="3" customFormat="1" x14ac:dyDescent="0.3">
      <c r="A1521"/>
      <c r="D1521"/>
      <c r="E1521"/>
      <c r="F1521"/>
      <c r="G1521"/>
      <c r="H1521"/>
    </row>
    <row r="1522" spans="1:8" s="3" customFormat="1" x14ac:dyDescent="0.3">
      <c r="A1522"/>
      <c r="D1522"/>
      <c r="E1522"/>
      <c r="F1522"/>
      <c r="G1522"/>
      <c r="H1522"/>
    </row>
    <row r="1523" spans="1:8" s="3" customFormat="1" x14ac:dyDescent="0.3">
      <c r="A1523"/>
      <c r="D1523"/>
      <c r="E1523"/>
      <c r="F1523"/>
      <c r="G1523"/>
      <c r="H1523"/>
    </row>
    <row r="1524" spans="1:8" s="3" customFormat="1" x14ac:dyDescent="0.3">
      <c r="A1524"/>
      <c r="D1524"/>
      <c r="E1524"/>
      <c r="F1524"/>
      <c r="G1524"/>
      <c r="H1524"/>
    </row>
    <row r="1525" spans="1:8" s="3" customFormat="1" x14ac:dyDescent="0.3">
      <c r="A1525"/>
      <c r="D1525"/>
      <c r="E1525"/>
      <c r="F1525"/>
      <c r="G1525"/>
      <c r="H1525"/>
    </row>
    <row r="1526" spans="1:8" s="3" customFormat="1" x14ac:dyDescent="0.3">
      <c r="A1526"/>
      <c r="D1526"/>
      <c r="E1526"/>
      <c r="F1526"/>
      <c r="G1526"/>
      <c r="H1526"/>
    </row>
    <row r="1527" spans="1:8" s="3" customFormat="1" x14ac:dyDescent="0.3">
      <c r="A1527"/>
      <c r="D1527"/>
      <c r="E1527"/>
      <c r="F1527"/>
      <c r="G1527"/>
      <c r="H1527"/>
    </row>
    <row r="1528" spans="1:8" s="3" customFormat="1" x14ac:dyDescent="0.3">
      <c r="A1528"/>
      <c r="D1528"/>
      <c r="E1528"/>
      <c r="F1528"/>
      <c r="G1528"/>
      <c r="H1528"/>
    </row>
    <row r="1529" spans="1:8" s="3" customFormat="1" x14ac:dyDescent="0.3">
      <c r="A1529"/>
      <c r="D1529"/>
      <c r="E1529"/>
      <c r="F1529"/>
      <c r="G1529"/>
      <c r="H1529"/>
    </row>
    <row r="1530" spans="1:8" s="3" customFormat="1" x14ac:dyDescent="0.3">
      <c r="A1530"/>
      <c r="D1530"/>
      <c r="E1530"/>
      <c r="F1530"/>
      <c r="G1530"/>
      <c r="H1530"/>
    </row>
    <row r="1531" spans="1:8" s="3" customFormat="1" x14ac:dyDescent="0.3">
      <c r="A1531"/>
      <c r="D1531"/>
      <c r="E1531"/>
      <c r="F1531"/>
      <c r="G1531"/>
      <c r="H1531"/>
    </row>
    <row r="1532" spans="1:8" s="3" customFormat="1" x14ac:dyDescent="0.3">
      <c r="A1532"/>
      <c r="D1532"/>
      <c r="E1532"/>
      <c r="F1532"/>
      <c r="G1532"/>
      <c r="H1532"/>
    </row>
    <row r="1533" spans="1:8" s="3" customFormat="1" x14ac:dyDescent="0.3">
      <c r="A1533"/>
      <c r="D1533"/>
      <c r="E1533"/>
      <c r="F1533"/>
      <c r="G1533"/>
      <c r="H1533"/>
    </row>
    <row r="1534" spans="1:8" s="3" customFormat="1" x14ac:dyDescent="0.3">
      <c r="A1534"/>
      <c r="D1534"/>
      <c r="E1534"/>
      <c r="F1534"/>
      <c r="G1534"/>
      <c r="H1534"/>
    </row>
    <row r="1535" spans="1:8" s="3" customFormat="1" x14ac:dyDescent="0.3">
      <c r="A1535"/>
      <c r="D1535"/>
      <c r="E1535"/>
      <c r="F1535"/>
      <c r="G1535"/>
      <c r="H1535"/>
    </row>
    <row r="1536" spans="1:8" s="3" customFormat="1" x14ac:dyDescent="0.3">
      <c r="A1536"/>
      <c r="D1536"/>
      <c r="E1536"/>
      <c r="F1536"/>
      <c r="G1536"/>
      <c r="H1536"/>
    </row>
    <row r="1537" spans="1:8" s="3" customFormat="1" x14ac:dyDescent="0.3">
      <c r="A1537"/>
      <c r="D1537"/>
      <c r="E1537"/>
      <c r="F1537"/>
      <c r="G1537"/>
      <c r="H1537"/>
    </row>
    <row r="1538" spans="1:8" s="3" customFormat="1" x14ac:dyDescent="0.3">
      <c r="A1538"/>
      <c r="D1538"/>
      <c r="E1538"/>
      <c r="F1538"/>
      <c r="G1538"/>
      <c r="H1538"/>
    </row>
    <row r="1539" spans="1:8" s="3" customFormat="1" x14ac:dyDescent="0.3">
      <c r="A1539"/>
      <c r="D1539"/>
      <c r="E1539"/>
      <c r="F1539"/>
      <c r="G1539"/>
      <c r="H1539"/>
    </row>
    <row r="1540" spans="1:8" s="3" customFormat="1" x14ac:dyDescent="0.3">
      <c r="A1540"/>
      <c r="D1540"/>
      <c r="E1540"/>
      <c r="F1540"/>
      <c r="G1540"/>
      <c r="H1540"/>
    </row>
    <row r="1541" spans="1:8" s="3" customFormat="1" x14ac:dyDescent="0.3">
      <c r="A1541"/>
      <c r="D1541"/>
      <c r="E1541"/>
      <c r="F1541"/>
      <c r="G1541"/>
      <c r="H1541"/>
    </row>
    <row r="1542" spans="1:8" s="3" customFormat="1" x14ac:dyDescent="0.3">
      <c r="A1542"/>
      <c r="D1542"/>
      <c r="E1542"/>
      <c r="F1542"/>
      <c r="G1542"/>
      <c r="H1542"/>
    </row>
    <row r="1543" spans="1:8" s="3" customFormat="1" x14ac:dyDescent="0.3">
      <c r="A1543"/>
      <c r="D1543"/>
      <c r="E1543"/>
      <c r="F1543"/>
      <c r="G1543"/>
      <c r="H1543"/>
    </row>
    <row r="1544" spans="1:8" s="3" customFormat="1" x14ac:dyDescent="0.3">
      <c r="A1544"/>
      <c r="D1544"/>
      <c r="E1544"/>
      <c r="F1544"/>
      <c r="G1544"/>
      <c r="H1544"/>
    </row>
    <row r="1545" spans="1:8" s="3" customFormat="1" x14ac:dyDescent="0.3">
      <c r="A1545"/>
      <c r="D1545"/>
      <c r="E1545"/>
      <c r="F1545"/>
      <c r="G1545"/>
      <c r="H1545"/>
    </row>
    <row r="1546" spans="1:8" s="3" customFormat="1" x14ac:dyDescent="0.3">
      <c r="A1546"/>
      <c r="D1546"/>
      <c r="E1546"/>
      <c r="F1546"/>
      <c r="G1546"/>
      <c r="H1546"/>
    </row>
    <row r="1547" spans="1:8" s="3" customFormat="1" x14ac:dyDescent="0.3">
      <c r="A1547"/>
      <c r="D1547"/>
      <c r="E1547"/>
      <c r="F1547"/>
      <c r="G1547"/>
      <c r="H1547"/>
    </row>
    <row r="1548" spans="1:8" s="3" customFormat="1" x14ac:dyDescent="0.3">
      <c r="A1548"/>
      <c r="D1548"/>
      <c r="E1548"/>
      <c r="F1548"/>
      <c r="G1548"/>
      <c r="H1548"/>
    </row>
    <row r="1549" spans="1:8" s="3" customFormat="1" x14ac:dyDescent="0.3">
      <c r="A1549"/>
      <c r="D1549"/>
      <c r="E1549"/>
      <c r="F1549"/>
      <c r="G1549"/>
      <c r="H1549"/>
    </row>
    <row r="1550" spans="1:8" s="3" customFormat="1" x14ac:dyDescent="0.3">
      <c r="A1550"/>
      <c r="D1550"/>
      <c r="E1550"/>
      <c r="F1550"/>
      <c r="G1550"/>
      <c r="H1550"/>
    </row>
    <row r="1551" spans="1:8" s="3" customFormat="1" x14ac:dyDescent="0.3">
      <c r="A1551"/>
      <c r="D1551"/>
      <c r="E1551"/>
      <c r="F1551"/>
      <c r="G1551"/>
      <c r="H1551"/>
    </row>
    <row r="1552" spans="1:8" s="3" customFormat="1" x14ac:dyDescent="0.3">
      <c r="A1552"/>
      <c r="D1552"/>
      <c r="E1552"/>
      <c r="F1552"/>
      <c r="G1552"/>
      <c r="H1552"/>
    </row>
    <row r="1553" spans="1:8" s="3" customFormat="1" x14ac:dyDescent="0.3">
      <c r="A1553"/>
      <c r="D1553"/>
      <c r="E1553"/>
      <c r="F1553"/>
      <c r="G1553"/>
      <c r="H1553"/>
    </row>
    <row r="1554" spans="1:8" s="3" customFormat="1" x14ac:dyDescent="0.3">
      <c r="A1554"/>
      <c r="D1554"/>
      <c r="E1554"/>
      <c r="F1554"/>
      <c r="G1554"/>
      <c r="H1554"/>
    </row>
    <row r="1555" spans="1:8" s="3" customFormat="1" x14ac:dyDescent="0.3">
      <c r="A1555"/>
      <c r="D1555"/>
      <c r="E1555"/>
      <c r="F1555"/>
      <c r="G1555"/>
      <c r="H1555"/>
    </row>
    <row r="1556" spans="1:8" s="3" customFormat="1" x14ac:dyDescent="0.3">
      <c r="A1556"/>
      <c r="D1556"/>
      <c r="E1556"/>
      <c r="F1556"/>
      <c r="G1556"/>
      <c r="H1556"/>
    </row>
    <row r="1557" spans="1:8" s="3" customFormat="1" x14ac:dyDescent="0.3">
      <c r="A1557"/>
      <c r="D1557"/>
      <c r="E1557"/>
      <c r="F1557"/>
      <c r="G1557"/>
      <c r="H1557"/>
    </row>
    <row r="1558" spans="1:8" s="3" customFormat="1" x14ac:dyDescent="0.3">
      <c r="A1558"/>
      <c r="D1558"/>
      <c r="E1558"/>
      <c r="F1558"/>
      <c r="G1558"/>
      <c r="H1558"/>
    </row>
    <row r="1559" spans="1:8" s="3" customFormat="1" x14ac:dyDescent="0.3">
      <c r="A1559"/>
      <c r="D1559"/>
      <c r="E1559"/>
      <c r="F1559"/>
      <c r="G1559"/>
      <c r="H1559"/>
    </row>
    <row r="1560" spans="1:8" s="3" customFormat="1" x14ac:dyDescent="0.3">
      <c r="A1560"/>
      <c r="D1560"/>
      <c r="E1560"/>
      <c r="F1560"/>
      <c r="G1560"/>
      <c r="H1560"/>
    </row>
    <row r="1561" spans="1:8" s="3" customFormat="1" x14ac:dyDescent="0.3">
      <c r="A1561"/>
      <c r="D1561"/>
      <c r="E1561"/>
      <c r="F1561"/>
      <c r="G1561"/>
      <c r="H1561"/>
    </row>
    <row r="1562" spans="1:8" s="3" customFormat="1" x14ac:dyDescent="0.3">
      <c r="A1562"/>
      <c r="D1562"/>
      <c r="E1562"/>
      <c r="F1562"/>
      <c r="G1562"/>
      <c r="H1562"/>
    </row>
    <row r="1563" spans="1:8" s="3" customFormat="1" x14ac:dyDescent="0.3">
      <c r="A1563"/>
      <c r="D1563"/>
      <c r="E1563"/>
      <c r="F1563"/>
      <c r="G1563"/>
      <c r="H1563"/>
    </row>
    <row r="1564" spans="1:8" s="3" customFormat="1" x14ac:dyDescent="0.3">
      <c r="A1564"/>
      <c r="D1564"/>
      <c r="E1564"/>
      <c r="F1564"/>
      <c r="G1564"/>
      <c r="H1564"/>
    </row>
    <row r="1565" spans="1:8" s="3" customFormat="1" x14ac:dyDescent="0.3">
      <c r="A1565"/>
      <c r="D1565"/>
      <c r="E1565"/>
      <c r="F1565"/>
      <c r="G1565"/>
      <c r="H1565"/>
    </row>
    <row r="1566" spans="1:8" s="3" customFormat="1" x14ac:dyDescent="0.3">
      <c r="A1566"/>
      <c r="D1566"/>
      <c r="E1566"/>
      <c r="F1566"/>
      <c r="G1566"/>
      <c r="H1566"/>
    </row>
    <row r="1567" spans="1:8" s="3" customFormat="1" x14ac:dyDescent="0.3">
      <c r="A1567"/>
      <c r="D1567"/>
      <c r="E1567"/>
      <c r="F1567"/>
      <c r="G1567"/>
      <c r="H1567"/>
    </row>
    <row r="1568" spans="1:8" s="3" customFormat="1" x14ac:dyDescent="0.3">
      <c r="A1568"/>
      <c r="D1568"/>
      <c r="E1568"/>
      <c r="F1568"/>
      <c r="G1568"/>
      <c r="H1568"/>
    </row>
    <row r="1569" spans="1:8" s="3" customFormat="1" x14ac:dyDescent="0.3">
      <c r="A1569"/>
      <c r="D1569"/>
      <c r="E1569"/>
      <c r="F1569"/>
      <c r="G1569"/>
      <c r="H1569"/>
    </row>
    <row r="1570" spans="1:8" s="3" customFormat="1" x14ac:dyDescent="0.3">
      <c r="A1570"/>
      <c r="D1570"/>
      <c r="E1570"/>
      <c r="F1570"/>
      <c r="G1570"/>
      <c r="H1570"/>
    </row>
    <row r="1571" spans="1:8" s="3" customFormat="1" x14ac:dyDescent="0.3">
      <c r="A1571"/>
      <c r="D1571"/>
      <c r="E1571"/>
      <c r="F1571"/>
      <c r="G1571"/>
      <c r="H1571"/>
    </row>
    <row r="1572" spans="1:8" s="3" customFormat="1" x14ac:dyDescent="0.3">
      <c r="A1572"/>
      <c r="D1572"/>
      <c r="E1572"/>
      <c r="F1572"/>
      <c r="G1572"/>
      <c r="H1572"/>
    </row>
    <row r="1573" spans="1:8" s="3" customFormat="1" x14ac:dyDescent="0.3">
      <c r="A1573"/>
      <c r="D1573"/>
      <c r="E1573"/>
      <c r="F1573"/>
      <c r="G1573"/>
      <c r="H1573"/>
    </row>
    <row r="1574" spans="1:8" s="3" customFormat="1" x14ac:dyDescent="0.3">
      <c r="A1574"/>
      <c r="D1574"/>
      <c r="E1574"/>
      <c r="F1574"/>
      <c r="G1574"/>
      <c r="H1574"/>
    </row>
    <row r="1575" spans="1:8" s="3" customFormat="1" x14ac:dyDescent="0.3">
      <c r="A1575"/>
      <c r="D1575"/>
      <c r="E1575"/>
      <c r="F1575"/>
      <c r="G1575"/>
      <c r="H1575"/>
    </row>
    <row r="1576" spans="1:8" s="3" customFormat="1" x14ac:dyDescent="0.3">
      <c r="A1576"/>
      <c r="D1576"/>
      <c r="E1576"/>
      <c r="F1576"/>
      <c r="G1576"/>
      <c r="H1576"/>
    </row>
    <row r="1577" spans="1:8" s="3" customFormat="1" x14ac:dyDescent="0.3">
      <c r="A1577"/>
      <c r="D1577"/>
      <c r="E1577"/>
      <c r="F1577"/>
      <c r="G1577"/>
      <c r="H1577"/>
    </row>
    <row r="1578" spans="1:8" s="3" customFormat="1" x14ac:dyDescent="0.3">
      <c r="A1578"/>
      <c r="D1578"/>
      <c r="E1578"/>
      <c r="F1578"/>
      <c r="G1578"/>
      <c r="H1578"/>
    </row>
    <row r="1579" spans="1:8" s="3" customFormat="1" x14ac:dyDescent="0.3">
      <c r="A1579"/>
      <c r="D1579"/>
      <c r="E1579"/>
      <c r="F1579"/>
      <c r="G1579"/>
      <c r="H1579"/>
    </row>
    <row r="1580" spans="1:8" s="3" customFormat="1" x14ac:dyDescent="0.3">
      <c r="A1580"/>
      <c r="D1580"/>
      <c r="E1580"/>
      <c r="F1580"/>
      <c r="G1580"/>
      <c r="H1580"/>
    </row>
    <row r="1581" spans="1:8" s="3" customFormat="1" x14ac:dyDescent="0.3">
      <c r="A1581"/>
      <c r="D1581"/>
      <c r="E1581"/>
      <c r="F1581"/>
      <c r="G1581"/>
      <c r="H1581"/>
    </row>
    <row r="1582" spans="1:8" s="3" customFormat="1" x14ac:dyDescent="0.3">
      <c r="A1582"/>
      <c r="D1582"/>
      <c r="E1582"/>
      <c r="F1582"/>
      <c r="G1582"/>
      <c r="H1582"/>
    </row>
    <row r="1583" spans="1:8" s="3" customFormat="1" x14ac:dyDescent="0.3">
      <c r="A1583"/>
      <c r="D1583"/>
      <c r="E1583"/>
      <c r="F1583"/>
      <c r="G1583"/>
      <c r="H1583"/>
    </row>
    <row r="1584" spans="1:8" s="3" customFormat="1" x14ac:dyDescent="0.3">
      <c r="A1584"/>
      <c r="D1584"/>
      <c r="E1584"/>
      <c r="F1584"/>
      <c r="G1584"/>
      <c r="H1584"/>
    </row>
    <row r="1585" spans="1:8" s="3" customFormat="1" x14ac:dyDescent="0.3">
      <c r="A1585"/>
      <c r="D1585"/>
      <c r="E1585"/>
      <c r="F1585"/>
      <c r="G1585"/>
      <c r="H1585"/>
    </row>
    <row r="1586" spans="1:8" s="3" customFormat="1" x14ac:dyDescent="0.3">
      <c r="A1586"/>
      <c r="D1586"/>
      <c r="E1586"/>
      <c r="F1586"/>
      <c r="G1586"/>
      <c r="H1586"/>
    </row>
    <row r="1587" spans="1:8" s="3" customFormat="1" x14ac:dyDescent="0.3">
      <c r="A1587"/>
      <c r="D1587"/>
      <c r="E1587"/>
      <c r="F1587"/>
      <c r="G1587"/>
      <c r="H1587"/>
    </row>
    <row r="1588" spans="1:8" s="3" customFormat="1" x14ac:dyDescent="0.3">
      <c r="A1588"/>
      <c r="D1588"/>
      <c r="E1588"/>
      <c r="F1588"/>
      <c r="G1588"/>
      <c r="H1588"/>
    </row>
    <row r="1589" spans="1:8" s="3" customFormat="1" x14ac:dyDescent="0.3">
      <c r="A1589"/>
      <c r="D1589"/>
      <c r="E1589"/>
      <c r="F1589"/>
      <c r="G1589"/>
      <c r="H1589"/>
    </row>
    <row r="1590" spans="1:8" s="3" customFormat="1" x14ac:dyDescent="0.3">
      <c r="A1590"/>
      <c r="D1590"/>
      <c r="E1590"/>
      <c r="F1590"/>
      <c r="G1590"/>
      <c r="H1590"/>
    </row>
    <row r="1591" spans="1:8" s="3" customFormat="1" x14ac:dyDescent="0.3">
      <c r="A1591"/>
      <c r="D1591"/>
      <c r="E1591"/>
      <c r="F1591"/>
      <c r="G1591"/>
      <c r="H1591"/>
    </row>
    <row r="1592" spans="1:8" s="3" customFormat="1" x14ac:dyDescent="0.3">
      <c r="A1592"/>
      <c r="D1592"/>
      <c r="E1592"/>
      <c r="F1592"/>
      <c r="G1592"/>
      <c r="H1592"/>
    </row>
    <row r="1593" spans="1:8" s="3" customFormat="1" x14ac:dyDescent="0.3">
      <c r="A1593"/>
      <c r="D1593"/>
      <c r="E1593"/>
      <c r="F1593"/>
      <c r="G1593"/>
      <c r="H1593"/>
    </row>
    <row r="1594" spans="1:8" s="3" customFormat="1" x14ac:dyDescent="0.3">
      <c r="A1594"/>
      <c r="D1594"/>
      <c r="E1594"/>
      <c r="F1594"/>
      <c r="G1594"/>
      <c r="H1594"/>
    </row>
    <row r="1595" spans="1:8" s="3" customFormat="1" x14ac:dyDescent="0.3">
      <c r="A1595"/>
      <c r="D1595"/>
      <c r="E1595"/>
      <c r="F1595"/>
      <c r="G1595"/>
      <c r="H1595"/>
    </row>
    <row r="1596" spans="1:8" s="3" customFormat="1" x14ac:dyDescent="0.3">
      <c r="A1596"/>
      <c r="D1596"/>
      <c r="E1596"/>
      <c r="F1596"/>
      <c r="G1596"/>
      <c r="H1596"/>
    </row>
    <row r="1597" spans="1:8" s="3" customFormat="1" x14ac:dyDescent="0.3">
      <c r="A1597"/>
      <c r="D1597"/>
      <c r="E1597"/>
      <c r="F1597"/>
      <c r="G1597"/>
      <c r="H1597"/>
    </row>
    <row r="1598" spans="1:8" s="3" customFormat="1" x14ac:dyDescent="0.3">
      <c r="A1598"/>
      <c r="D1598"/>
      <c r="E1598"/>
      <c r="F1598"/>
      <c r="G1598"/>
      <c r="H1598"/>
    </row>
    <row r="1599" spans="1:8" s="3" customFormat="1" x14ac:dyDescent="0.3">
      <c r="A1599"/>
      <c r="D1599"/>
      <c r="E1599"/>
      <c r="F1599"/>
      <c r="G1599"/>
      <c r="H1599"/>
    </row>
    <row r="1600" spans="1:8" s="3" customFormat="1" x14ac:dyDescent="0.3">
      <c r="A1600"/>
      <c r="D1600"/>
      <c r="E1600"/>
      <c r="F1600"/>
      <c r="G1600"/>
      <c r="H1600"/>
    </row>
    <row r="1601" spans="1:8" s="3" customFormat="1" x14ac:dyDescent="0.3">
      <c r="A1601"/>
      <c r="D1601"/>
      <c r="E1601"/>
      <c r="F1601"/>
      <c r="G1601"/>
      <c r="H1601"/>
    </row>
    <row r="1602" spans="1:8" s="3" customFormat="1" x14ac:dyDescent="0.3">
      <c r="A1602"/>
      <c r="D1602"/>
      <c r="E1602"/>
      <c r="F1602"/>
      <c r="G1602"/>
      <c r="H1602"/>
    </row>
    <row r="1603" spans="1:8" s="3" customFormat="1" x14ac:dyDescent="0.3">
      <c r="A1603"/>
      <c r="D1603"/>
      <c r="E1603"/>
      <c r="F1603"/>
      <c r="G1603"/>
      <c r="H1603"/>
    </row>
    <row r="1604" spans="1:8" s="3" customFormat="1" x14ac:dyDescent="0.3">
      <c r="A1604"/>
      <c r="D1604"/>
      <c r="E1604"/>
      <c r="F1604"/>
      <c r="G1604"/>
      <c r="H1604"/>
    </row>
    <row r="1605" spans="1:8" s="3" customFormat="1" x14ac:dyDescent="0.3">
      <c r="A1605"/>
      <c r="D1605"/>
      <c r="E1605"/>
      <c r="F1605"/>
      <c r="G1605"/>
      <c r="H1605"/>
    </row>
    <row r="1606" spans="1:8" s="3" customFormat="1" x14ac:dyDescent="0.3">
      <c r="A1606"/>
      <c r="D1606"/>
      <c r="E1606"/>
      <c r="F1606"/>
      <c r="G1606"/>
      <c r="H1606"/>
    </row>
    <row r="1607" spans="1:8" s="3" customFormat="1" x14ac:dyDescent="0.3">
      <c r="A1607"/>
      <c r="D1607"/>
      <c r="E1607"/>
      <c r="F1607"/>
      <c r="G1607"/>
      <c r="H1607"/>
    </row>
    <row r="1608" spans="1:8" s="3" customFormat="1" x14ac:dyDescent="0.3">
      <c r="A1608"/>
      <c r="D1608"/>
      <c r="E1608"/>
      <c r="F1608"/>
      <c r="G1608"/>
      <c r="H1608"/>
    </row>
    <row r="1609" spans="1:8" s="3" customFormat="1" x14ac:dyDescent="0.3">
      <c r="A1609"/>
      <c r="D1609"/>
      <c r="E1609"/>
      <c r="F1609"/>
      <c r="G1609"/>
      <c r="H1609"/>
    </row>
    <row r="1610" spans="1:8" s="3" customFormat="1" x14ac:dyDescent="0.3">
      <c r="A1610"/>
      <c r="D1610"/>
      <c r="E1610"/>
      <c r="F1610"/>
      <c r="G1610"/>
      <c r="H1610"/>
    </row>
    <row r="1611" spans="1:8" s="3" customFormat="1" x14ac:dyDescent="0.3">
      <c r="A1611"/>
      <c r="D1611"/>
      <c r="E1611"/>
      <c r="F1611"/>
      <c r="G1611"/>
      <c r="H1611"/>
    </row>
    <row r="1612" spans="1:8" s="3" customFormat="1" x14ac:dyDescent="0.3">
      <c r="A1612"/>
      <c r="D1612"/>
      <c r="E1612"/>
      <c r="F1612"/>
      <c r="G1612"/>
      <c r="H1612"/>
    </row>
    <row r="1613" spans="1:8" s="3" customFormat="1" x14ac:dyDescent="0.3">
      <c r="A1613"/>
      <c r="D1613"/>
      <c r="E1613"/>
      <c r="F1613"/>
      <c r="G1613"/>
      <c r="H1613"/>
    </row>
    <row r="1614" spans="1:8" s="3" customFormat="1" x14ac:dyDescent="0.3">
      <c r="A1614"/>
      <c r="D1614"/>
      <c r="E1614"/>
      <c r="F1614"/>
      <c r="G1614"/>
      <c r="H1614"/>
    </row>
    <row r="1615" spans="1:8" s="3" customFormat="1" x14ac:dyDescent="0.3">
      <c r="A1615"/>
      <c r="D1615"/>
      <c r="E1615"/>
      <c r="F1615"/>
      <c r="G1615"/>
      <c r="H1615"/>
    </row>
    <row r="1616" spans="1:8" s="3" customFormat="1" x14ac:dyDescent="0.3">
      <c r="A1616"/>
      <c r="D1616"/>
      <c r="E1616"/>
      <c r="F1616"/>
      <c r="G1616"/>
      <c r="H1616"/>
    </row>
    <row r="1617" spans="1:8" s="3" customFormat="1" x14ac:dyDescent="0.3">
      <c r="A1617"/>
      <c r="D1617"/>
      <c r="E1617"/>
      <c r="F1617"/>
      <c r="G1617"/>
      <c r="H1617"/>
    </row>
    <row r="1618" spans="1:8" s="3" customFormat="1" x14ac:dyDescent="0.3">
      <c r="A1618"/>
      <c r="D1618"/>
      <c r="E1618"/>
      <c r="F1618"/>
      <c r="G1618"/>
      <c r="H1618"/>
    </row>
    <row r="1619" spans="1:8" s="3" customFormat="1" x14ac:dyDescent="0.3">
      <c r="A1619"/>
      <c r="D1619"/>
      <c r="E1619"/>
      <c r="F1619"/>
      <c r="G1619"/>
      <c r="H1619"/>
    </row>
    <row r="1620" spans="1:8" s="3" customFormat="1" x14ac:dyDescent="0.3">
      <c r="A1620"/>
      <c r="D1620"/>
      <c r="E1620"/>
      <c r="F1620"/>
      <c r="G1620"/>
      <c r="H1620"/>
    </row>
    <row r="1621" spans="1:8" s="3" customFormat="1" x14ac:dyDescent="0.3">
      <c r="A1621"/>
      <c r="D1621"/>
      <c r="E1621"/>
      <c r="F1621"/>
      <c r="G1621"/>
      <c r="H1621"/>
    </row>
    <row r="1622" spans="1:8" s="3" customFormat="1" x14ac:dyDescent="0.3">
      <c r="A1622"/>
      <c r="D1622"/>
      <c r="E1622"/>
      <c r="F1622"/>
      <c r="G1622"/>
      <c r="H1622"/>
    </row>
    <row r="1623" spans="1:8" s="3" customFormat="1" x14ac:dyDescent="0.3">
      <c r="A1623"/>
      <c r="D1623"/>
      <c r="E1623"/>
      <c r="F1623"/>
      <c r="G1623"/>
      <c r="H1623"/>
    </row>
    <row r="1624" spans="1:8" s="3" customFormat="1" x14ac:dyDescent="0.3">
      <c r="A1624"/>
      <c r="D1624"/>
      <c r="E1624"/>
      <c r="F1624"/>
      <c r="G1624"/>
      <c r="H1624"/>
    </row>
    <row r="1625" spans="1:8" s="3" customFormat="1" x14ac:dyDescent="0.3">
      <c r="A1625"/>
      <c r="D1625"/>
      <c r="E1625"/>
      <c r="F1625"/>
      <c r="G1625"/>
      <c r="H1625"/>
    </row>
    <row r="1626" spans="1:8" s="3" customFormat="1" x14ac:dyDescent="0.3">
      <c r="A1626"/>
      <c r="D1626"/>
      <c r="E1626"/>
      <c r="F1626"/>
      <c r="G1626"/>
      <c r="H1626"/>
    </row>
    <row r="1627" spans="1:8" s="3" customFormat="1" x14ac:dyDescent="0.3">
      <c r="A1627"/>
      <c r="D1627"/>
      <c r="E1627"/>
      <c r="F1627"/>
      <c r="G1627"/>
      <c r="H1627"/>
    </row>
    <row r="1628" spans="1:8" s="3" customFormat="1" x14ac:dyDescent="0.3">
      <c r="A1628"/>
      <c r="D1628"/>
      <c r="E1628"/>
      <c r="F1628"/>
      <c r="G1628"/>
      <c r="H1628"/>
    </row>
    <row r="1629" spans="1:8" s="3" customFormat="1" x14ac:dyDescent="0.3">
      <c r="A1629"/>
      <c r="D1629"/>
      <c r="E1629"/>
      <c r="F1629"/>
      <c r="G1629"/>
      <c r="H1629"/>
    </row>
    <row r="1630" spans="1:8" s="3" customFormat="1" x14ac:dyDescent="0.3">
      <c r="A1630"/>
      <c r="D1630"/>
      <c r="E1630"/>
      <c r="F1630"/>
      <c r="G1630"/>
      <c r="H1630"/>
    </row>
    <row r="1631" spans="1:8" s="3" customFormat="1" x14ac:dyDescent="0.3">
      <c r="A1631"/>
      <c r="D1631"/>
      <c r="E1631"/>
      <c r="F1631"/>
      <c r="G1631"/>
      <c r="H1631"/>
    </row>
    <row r="1632" spans="1:8" s="3" customFormat="1" x14ac:dyDescent="0.3">
      <c r="A1632"/>
      <c r="D1632"/>
      <c r="E1632"/>
      <c r="F1632"/>
      <c r="G1632"/>
      <c r="H1632"/>
    </row>
    <row r="1633" spans="1:8" s="3" customFormat="1" x14ac:dyDescent="0.3">
      <c r="A1633"/>
      <c r="D1633"/>
      <c r="E1633"/>
      <c r="F1633"/>
      <c r="G1633"/>
      <c r="H1633"/>
    </row>
    <row r="1634" spans="1:8" s="3" customFormat="1" x14ac:dyDescent="0.3">
      <c r="A1634"/>
      <c r="D1634"/>
      <c r="E1634"/>
      <c r="F1634"/>
      <c r="G1634"/>
      <c r="H1634"/>
    </row>
    <row r="1635" spans="1:8" s="3" customFormat="1" x14ac:dyDescent="0.3">
      <c r="A1635"/>
      <c r="D1635"/>
      <c r="E1635"/>
      <c r="F1635"/>
      <c r="G1635"/>
      <c r="H1635"/>
    </row>
    <row r="1636" spans="1:8" s="3" customFormat="1" x14ac:dyDescent="0.3">
      <c r="A1636"/>
      <c r="D1636"/>
      <c r="E1636"/>
      <c r="F1636"/>
      <c r="G1636"/>
      <c r="H1636"/>
    </row>
    <row r="1637" spans="1:8" s="3" customFormat="1" x14ac:dyDescent="0.3">
      <c r="A1637"/>
      <c r="D1637"/>
      <c r="E1637"/>
      <c r="F1637"/>
      <c r="G1637"/>
      <c r="H1637"/>
    </row>
    <row r="1638" spans="1:8" s="3" customFormat="1" x14ac:dyDescent="0.3">
      <c r="A1638"/>
      <c r="D1638"/>
      <c r="E1638"/>
      <c r="F1638"/>
      <c r="G1638"/>
      <c r="H1638"/>
    </row>
    <row r="1639" spans="1:8" s="3" customFormat="1" x14ac:dyDescent="0.3">
      <c r="A1639"/>
      <c r="D1639"/>
      <c r="E1639"/>
      <c r="F1639"/>
      <c r="G1639"/>
      <c r="H1639"/>
    </row>
    <row r="1640" spans="1:8" s="3" customFormat="1" x14ac:dyDescent="0.3">
      <c r="A1640"/>
      <c r="D1640"/>
      <c r="E1640"/>
      <c r="F1640"/>
      <c r="G1640"/>
      <c r="H1640"/>
    </row>
    <row r="1641" spans="1:8" s="3" customFormat="1" x14ac:dyDescent="0.3">
      <c r="A1641"/>
      <c r="D1641"/>
      <c r="E1641"/>
      <c r="F1641"/>
      <c r="G1641"/>
      <c r="H1641"/>
    </row>
    <row r="1642" spans="1:8" s="3" customFormat="1" x14ac:dyDescent="0.3">
      <c r="A1642"/>
      <c r="D1642"/>
      <c r="E1642"/>
      <c r="F1642"/>
      <c r="G1642"/>
      <c r="H1642"/>
    </row>
    <row r="1643" spans="1:8" s="3" customFormat="1" x14ac:dyDescent="0.3">
      <c r="A1643"/>
      <c r="D1643"/>
      <c r="E1643"/>
      <c r="F1643"/>
      <c r="G1643"/>
      <c r="H1643"/>
    </row>
    <row r="1644" spans="1:8" s="3" customFormat="1" x14ac:dyDescent="0.3">
      <c r="A1644"/>
      <c r="D1644"/>
      <c r="E1644"/>
      <c r="F1644"/>
      <c r="G1644"/>
      <c r="H1644"/>
    </row>
    <row r="1645" spans="1:8" s="3" customFormat="1" x14ac:dyDescent="0.3">
      <c r="A1645"/>
      <c r="D1645"/>
      <c r="E1645"/>
      <c r="F1645"/>
      <c r="G1645"/>
      <c r="H1645"/>
    </row>
    <row r="1646" spans="1:8" s="3" customFormat="1" x14ac:dyDescent="0.3">
      <c r="A1646"/>
      <c r="D1646"/>
      <c r="E1646"/>
      <c r="F1646"/>
      <c r="G1646"/>
      <c r="H1646"/>
    </row>
    <row r="1647" spans="1:8" s="3" customFormat="1" x14ac:dyDescent="0.3">
      <c r="A1647"/>
      <c r="D1647"/>
      <c r="E1647"/>
      <c r="F1647"/>
      <c r="G1647"/>
      <c r="H1647"/>
    </row>
    <row r="1648" spans="1:8" s="3" customFormat="1" x14ac:dyDescent="0.3">
      <c r="A1648"/>
      <c r="D1648"/>
      <c r="E1648"/>
      <c r="F1648"/>
      <c r="G1648"/>
      <c r="H1648"/>
    </row>
    <row r="1649" spans="1:8" s="3" customFormat="1" x14ac:dyDescent="0.3">
      <c r="A1649"/>
      <c r="D1649"/>
      <c r="E1649"/>
      <c r="F1649"/>
      <c r="G1649"/>
      <c r="H1649"/>
    </row>
    <row r="1650" spans="1:8" s="3" customFormat="1" x14ac:dyDescent="0.3">
      <c r="A1650"/>
      <c r="D1650"/>
      <c r="E1650"/>
      <c r="F1650"/>
      <c r="G1650"/>
      <c r="H1650"/>
    </row>
    <row r="1651" spans="1:8" s="3" customFormat="1" x14ac:dyDescent="0.3">
      <c r="A1651"/>
      <c r="D1651"/>
      <c r="E1651"/>
      <c r="F1651"/>
      <c r="G1651"/>
      <c r="H1651"/>
    </row>
    <row r="1652" spans="1:8" s="3" customFormat="1" x14ac:dyDescent="0.3">
      <c r="A1652"/>
      <c r="D1652"/>
      <c r="E1652"/>
      <c r="F1652"/>
      <c r="G1652"/>
      <c r="H1652"/>
    </row>
    <row r="1653" spans="1:8" s="3" customFormat="1" x14ac:dyDescent="0.3">
      <c r="A1653"/>
      <c r="D1653"/>
      <c r="E1653"/>
      <c r="F1653"/>
      <c r="G1653"/>
      <c r="H1653"/>
    </row>
    <row r="1654" spans="1:8" s="3" customFormat="1" x14ac:dyDescent="0.3">
      <c r="A1654"/>
      <c r="D1654"/>
      <c r="E1654"/>
      <c r="F1654"/>
      <c r="G1654"/>
      <c r="H1654"/>
    </row>
    <row r="1655" spans="1:8" s="3" customFormat="1" x14ac:dyDescent="0.3">
      <c r="A1655"/>
      <c r="D1655"/>
      <c r="E1655"/>
      <c r="F1655"/>
      <c r="G1655"/>
      <c r="H1655"/>
    </row>
    <row r="1656" spans="1:8" s="3" customFormat="1" x14ac:dyDescent="0.3">
      <c r="A1656"/>
      <c r="D1656"/>
      <c r="E1656"/>
      <c r="F1656"/>
      <c r="G1656"/>
      <c r="H1656"/>
    </row>
    <row r="1657" spans="1:8" s="3" customFormat="1" x14ac:dyDescent="0.3">
      <c r="A1657"/>
      <c r="D1657"/>
      <c r="E1657"/>
      <c r="F1657"/>
      <c r="G1657"/>
      <c r="H1657"/>
    </row>
    <row r="1658" spans="1:8" s="3" customFormat="1" x14ac:dyDescent="0.3">
      <c r="A1658"/>
      <c r="D1658"/>
      <c r="E1658"/>
      <c r="F1658"/>
      <c r="G1658"/>
      <c r="H1658"/>
    </row>
    <row r="1659" spans="1:8" s="3" customFormat="1" x14ac:dyDescent="0.3">
      <c r="A1659"/>
      <c r="D1659"/>
      <c r="E1659"/>
      <c r="F1659"/>
      <c r="G1659"/>
      <c r="H1659"/>
    </row>
    <row r="1660" spans="1:8" s="3" customFormat="1" x14ac:dyDescent="0.3">
      <c r="A1660"/>
      <c r="D1660"/>
      <c r="E1660"/>
      <c r="F1660"/>
      <c r="G1660"/>
      <c r="H1660"/>
    </row>
    <row r="1661" spans="1:8" s="3" customFormat="1" x14ac:dyDescent="0.3">
      <c r="A1661"/>
      <c r="D1661"/>
      <c r="E1661"/>
      <c r="F1661"/>
      <c r="G1661"/>
      <c r="H1661"/>
    </row>
    <row r="1662" spans="1:8" s="3" customFormat="1" x14ac:dyDescent="0.3">
      <c r="A1662"/>
      <c r="D1662"/>
      <c r="E1662"/>
      <c r="F1662"/>
      <c r="G1662"/>
      <c r="H1662"/>
    </row>
    <row r="1663" spans="1:8" s="3" customFormat="1" x14ac:dyDescent="0.3">
      <c r="A1663"/>
      <c r="D1663"/>
      <c r="E1663"/>
      <c r="F1663"/>
      <c r="G1663"/>
      <c r="H1663"/>
    </row>
    <row r="1664" spans="1:8" s="3" customFormat="1" x14ac:dyDescent="0.3">
      <c r="A1664"/>
      <c r="D1664"/>
      <c r="E1664"/>
      <c r="F1664"/>
      <c r="G1664"/>
      <c r="H1664"/>
    </row>
    <row r="1665" spans="1:8" s="3" customFormat="1" x14ac:dyDescent="0.3">
      <c r="A1665"/>
      <c r="D1665"/>
      <c r="E1665"/>
      <c r="F1665"/>
      <c r="G1665"/>
      <c r="H1665"/>
    </row>
    <row r="1666" spans="1:8" s="3" customFormat="1" x14ac:dyDescent="0.3">
      <c r="A1666"/>
      <c r="D1666"/>
      <c r="E1666"/>
      <c r="F1666"/>
      <c r="G1666"/>
      <c r="H1666"/>
    </row>
    <row r="1667" spans="1:8" s="3" customFormat="1" x14ac:dyDescent="0.3">
      <c r="A1667"/>
      <c r="D1667"/>
      <c r="E1667"/>
      <c r="F1667"/>
      <c r="G1667"/>
      <c r="H1667"/>
    </row>
    <row r="1668" spans="1:8" s="3" customFormat="1" x14ac:dyDescent="0.3">
      <c r="A1668"/>
      <c r="D1668"/>
      <c r="E1668"/>
      <c r="F1668"/>
      <c r="G1668"/>
      <c r="H1668"/>
    </row>
    <row r="1669" spans="1:8" s="3" customFormat="1" x14ac:dyDescent="0.3">
      <c r="A1669"/>
      <c r="D1669"/>
      <c r="E1669"/>
      <c r="F1669"/>
      <c r="G1669"/>
      <c r="H1669"/>
    </row>
    <row r="1670" spans="1:8" s="3" customFormat="1" x14ac:dyDescent="0.3">
      <c r="A1670"/>
      <c r="D1670"/>
      <c r="E1670"/>
      <c r="F1670"/>
      <c r="G1670"/>
      <c r="H1670"/>
    </row>
    <row r="1671" spans="1:8" s="3" customFormat="1" x14ac:dyDescent="0.3">
      <c r="A1671"/>
      <c r="D1671"/>
      <c r="E1671"/>
      <c r="F1671"/>
      <c r="G1671"/>
      <c r="H1671"/>
    </row>
    <row r="1672" spans="1:8" s="3" customFormat="1" x14ac:dyDescent="0.3">
      <c r="A1672"/>
      <c r="D1672"/>
      <c r="E1672"/>
      <c r="F1672"/>
      <c r="G1672"/>
      <c r="H1672"/>
    </row>
    <row r="1673" spans="1:8" s="3" customFormat="1" x14ac:dyDescent="0.3">
      <c r="A1673"/>
      <c r="D1673"/>
      <c r="E1673"/>
      <c r="F1673"/>
      <c r="G1673"/>
      <c r="H1673"/>
    </row>
    <row r="1674" spans="1:8" s="3" customFormat="1" x14ac:dyDescent="0.3">
      <c r="A1674"/>
      <c r="D1674"/>
      <c r="E1674"/>
      <c r="F1674"/>
      <c r="G1674"/>
      <c r="H1674"/>
    </row>
    <row r="1675" spans="1:8" s="3" customFormat="1" x14ac:dyDescent="0.3">
      <c r="A1675"/>
      <c r="D1675"/>
      <c r="E1675"/>
      <c r="F1675"/>
      <c r="G1675"/>
      <c r="H1675"/>
    </row>
    <row r="1676" spans="1:8" s="3" customFormat="1" x14ac:dyDescent="0.3">
      <c r="A1676"/>
      <c r="D1676"/>
      <c r="E1676"/>
      <c r="F1676"/>
      <c r="G1676"/>
      <c r="H1676"/>
    </row>
    <row r="1677" spans="1:8" s="3" customFormat="1" x14ac:dyDescent="0.3">
      <c r="A1677"/>
      <c r="D1677"/>
      <c r="E1677"/>
      <c r="F1677"/>
      <c r="G1677"/>
      <c r="H1677"/>
    </row>
    <row r="1678" spans="1:8" s="3" customFormat="1" x14ac:dyDescent="0.3">
      <c r="A1678"/>
      <c r="D1678"/>
      <c r="E1678"/>
      <c r="F1678"/>
      <c r="G1678"/>
      <c r="H1678"/>
    </row>
    <row r="1679" spans="1:8" s="3" customFormat="1" x14ac:dyDescent="0.3">
      <c r="A1679"/>
      <c r="D1679"/>
      <c r="E1679"/>
      <c r="F1679"/>
      <c r="G1679"/>
      <c r="H1679"/>
    </row>
    <row r="1680" spans="1:8" s="3" customFormat="1" x14ac:dyDescent="0.3">
      <c r="A1680"/>
      <c r="D1680"/>
      <c r="E1680"/>
      <c r="F1680"/>
      <c r="G1680"/>
      <c r="H1680"/>
    </row>
    <row r="1681" spans="1:8" s="3" customFormat="1" x14ac:dyDescent="0.3">
      <c r="A1681"/>
      <c r="D1681"/>
      <c r="E1681"/>
      <c r="F1681"/>
      <c r="G1681"/>
      <c r="H1681"/>
    </row>
    <row r="1682" spans="1:8" s="3" customFormat="1" x14ac:dyDescent="0.3">
      <c r="A1682"/>
      <c r="D1682"/>
      <c r="E1682"/>
      <c r="F1682"/>
      <c r="G1682"/>
      <c r="H1682"/>
    </row>
    <row r="1683" spans="1:8" s="3" customFormat="1" x14ac:dyDescent="0.3">
      <c r="A1683"/>
      <c r="D1683"/>
      <c r="E1683"/>
      <c r="F1683"/>
      <c r="G1683"/>
      <c r="H1683"/>
    </row>
    <row r="1684" spans="1:8" s="3" customFormat="1" x14ac:dyDescent="0.3">
      <c r="A1684"/>
      <c r="D1684"/>
      <c r="E1684"/>
      <c r="F1684"/>
      <c r="G1684"/>
      <c r="H1684"/>
    </row>
    <row r="1685" spans="1:8" s="3" customFormat="1" x14ac:dyDescent="0.3">
      <c r="A1685"/>
      <c r="D1685"/>
      <c r="E1685"/>
      <c r="F1685"/>
      <c r="G1685"/>
      <c r="H1685"/>
    </row>
    <row r="1686" spans="1:8" s="3" customFormat="1" x14ac:dyDescent="0.3">
      <c r="A1686"/>
      <c r="D1686"/>
      <c r="E1686"/>
      <c r="F1686"/>
      <c r="G1686"/>
      <c r="H1686"/>
    </row>
    <row r="1687" spans="1:8" s="3" customFormat="1" x14ac:dyDescent="0.3">
      <c r="A1687"/>
      <c r="D1687"/>
      <c r="E1687"/>
      <c r="F1687"/>
      <c r="G1687"/>
      <c r="H1687"/>
    </row>
    <row r="1688" spans="1:8" s="3" customFormat="1" x14ac:dyDescent="0.3">
      <c r="A1688"/>
      <c r="D1688"/>
      <c r="E1688"/>
      <c r="F1688"/>
      <c r="G1688"/>
      <c r="H1688"/>
    </row>
    <row r="1689" spans="1:8" s="3" customFormat="1" x14ac:dyDescent="0.3">
      <c r="A1689"/>
      <c r="D1689"/>
      <c r="E1689"/>
      <c r="F1689"/>
      <c r="G1689"/>
      <c r="H1689"/>
    </row>
    <row r="1690" spans="1:8" s="3" customFormat="1" x14ac:dyDescent="0.3">
      <c r="A1690"/>
      <c r="D1690"/>
      <c r="E1690"/>
      <c r="F1690"/>
      <c r="G1690"/>
      <c r="H1690"/>
    </row>
    <row r="1691" spans="1:8" s="3" customFormat="1" x14ac:dyDescent="0.3">
      <c r="A1691"/>
      <c r="D1691"/>
      <c r="E1691"/>
      <c r="F1691"/>
      <c r="G1691"/>
      <c r="H1691"/>
    </row>
    <row r="1692" spans="1:8" s="3" customFormat="1" x14ac:dyDescent="0.3">
      <c r="A1692"/>
      <c r="D1692"/>
      <c r="E1692"/>
      <c r="F1692"/>
      <c r="G1692"/>
      <c r="H1692"/>
    </row>
    <row r="1693" spans="1:8" s="3" customFormat="1" x14ac:dyDescent="0.3">
      <c r="A1693"/>
      <c r="D1693"/>
      <c r="E1693"/>
      <c r="F1693"/>
      <c r="G1693"/>
      <c r="H1693"/>
    </row>
    <row r="1694" spans="1:8" s="3" customFormat="1" x14ac:dyDescent="0.3">
      <c r="A1694"/>
      <c r="D1694"/>
      <c r="E1694"/>
      <c r="F1694"/>
      <c r="G1694"/>
      <c r="H1694"/>
    </row>
    <row r="1695" spans="1:8" s="3" customFormat="1" x14ac:dyDescent="0.3">
      <c r="A1695"/>
      <c r="D1695"/>
      <c r="E1695"/>
      <c r="F1695"/>
      <c r="G1695"/>
      <c r="H1695"/>
    </row>
    <row r="1696" spans="1:8" s="3" customFormat="1" x14ac:dyDescent="0.3">
      <c r="A1696"/>
      <c r="D1696"/>
      <c r="E1696"/>
      <c r="F1696"/>
      <c r="G1696"/>
      <c r="H1696"/>
    </row>
    <row r="1697" spans="1:8" s="3" customFormat="1" x14ac:dyDescent="0.3">
      <c r="A1697"/>
      <c r="D1697"/>
      <c r="E1697"/>
      <c r="F1697"/>
      <c r="G1697"/>
      <c r="H1697"/>
    </row>
    <row r="1698" spans="1:8" s="3" customFormat="1" x14ac:dyDescent="0.3">
      <c r="A1698"/>
      <c r="D1698"/>
      <c r="E1698"/>
      <c r="F1698"/>
      <c r="G1698"/>
      <c r="H1698"/>
    </row>
    <row r="1699" spans="1:8" s="3" customFormat="1" x14ac:dyDescent="0.3">
      <c r="A1699"/>
      <c r="D1699"/>
      <c r="E1699"/>
      <c r="F1699"/>
      <c r="G1699"/>
      <c r="H1699"/>
    </row>
    <row r="1700" spans="1:8" s="3" customFormat="1" x14ac:dyDescent="0.3">
      <c r="A1700"/>
      <c r="D1700"/>
      <c r="E1700"/>
      <c r="F1700"/>
      <c r="G1700"/>
      <c r="H1700"/>
    </row>
    <row r="1701" spans="1:8" s="3" customFormat="1" x14ac:dyDescent="0.3">
      <c r="A1701"/>
      <c r="D1701"/>
      <c r="E1701"/>
      <c r="F1701"/>
      <c r="G1701"/>
      <c r="H1701"/>
    </row>
    <row r="1702" spans="1:8" s="3" customFormat="1" x14ac:dyDescent="0.3">
      <c r="A1702"/>
      <c r="D1702"/>
      <c r="E1702"/>
      <c r="F1702"/>
      <c r="G1702"/>
      <c r="H1702"/>
    </row>
    <row r="1703" spans="1:8" s="3" customFormat="1" x14ac:dyDescent="0.3">
      <c r="A1703"/>
      <c r="D1703"/>
      <c r="E1703"/>
      <c r="F1703"/>
      <c r="G1703"/>
      <c r="H1703"/>
    </row>
    <row r="1704" spans="1:8" s="3" customFormat="1" x14ac:dyDescent="0.3">
      <c r="A1704"/>
      <c r="D1704"/>
      <c r="E1704"/>
      <c r="F1704"/>
      <c r="G1704"/>
      <c r="H1704"/>
    </row>
    <row r="1705" spans="1:8" s="3" customFormat="1" x14ac:dyDescent="0.3">
      <c r="A1705"/>
      <c r="D1705"/>
      <c r="E1705"/>
      <c r="F1705"/>
      <c r="G1705"/>
      <c r="H1705"/>
    </row>
    <row r="1706" spans="1:8" s="3" customFormat="1" x14ac:dyDescent="0.3">
      <c r="A1706"/>
      <c r="D1706"/>
      <c r="E1706"/>
      <c r="F1706"/>
      <c r="G1706"/>
      <c r="H1706"/>
    </row>
    <row r="1707" spans="1:8" s="3" customFormat="1" x14ac:dyDescent="0.3">
      <c r="A1707"/>
      <c r="D1707"/>
      <c r="E1707"/>
      <c r="F1707"/>
      <c r="G1707"/>
      <c r="H1707"/>
    </row>
    <row r="1708" spans="1:8" s="3" customFormat="1" x14ac:dyDescent="0.3">
      <c r="A1708"/>
      <c r="D1708"/>
      <c r="E1708"/>
      <c r="F1708"/>
      <c r="G1708"/>
      <c r="H1708"/>
    </row>
    <row r="1709" spans="1:8" s="3" customFormat="1" x14ac:dyDescent="0.3">
      <c r="A1709"/>
      <c r="D1709"/>
      <c r="E1709"/>
      <c r="F1709"/>
      <c r="G1709"/>
      <c r="H1709"/>
    </row>
    <row r="1710" spans="1:8" s="3" customFormat="1" x14ac:dyDescent="0.3">
      <c r="A1710"/>
      <c r="D1710"/>
      <c r="E1710"/>
      <c r="F1710"/>
      <c r="G1710"/>
      <c r="H1710"/>
    </row>
    <row r="1711" spans="1:8" s="3" customFormat="1" x14ac:dyDescent="0.3">
      <c r="A1711"/>
      <c r="D1711"/>
      <c r="E1711"/>
      <c r="F1711"/>
      <c r="G1711"/>
      <c r="H1711"/>
    </row>
    <row r="1712" spans="1:8" s="3" customFormat="1" x14ac:dyDescent="0.3">
      <c r="A1712"/>
      <c r="D1712"/>
      <c r="E1712"/>
      <c r="F1712"/>
      <c r="G1712"/>
      <c r="H1712"/>
    </row>
    <row r="1713" spans="1:8" s="3" customFormat="1" x14ac:dyDescent="0.3">
      <c r="A1713"/>
      <c r="D1713"/>
      <c r="E1713"/>
      <c r="F1713"/>
      <c r="G1713"/>
      <c r="H1713"/>
    </row>
    <row r="1714" spans="1:8" s="3" customFormat="1" x14ac:dyDescent="0.3">
      <c r="A1714"/>
      <c r="D1714"/>
      <c r="E1714"/>
      <c r="F1714"/>
      <c r="G1714"/>
      <c r="H1714"/>
    </row>
    <row r="1715" spans="1:8" s="3" customFormat="1" x14ac:dyDescent="0.3">
      <c r="A1715"/>
      <c r="D1715"/>
      <c r="E1715"/>
      <c r="F1715"/>
      <c r="G1715"/>
      <c r="H1715"/>
    </row>
    <row r="1716" spans="1:8" s="3" customFormat="1" x14ac:dyDescent="0.3">
      <c r="A1716"/>
      <c r="D1716"/>
      <c r="E1716"/>
      <c r="F1716"/>
      <c r="G1716"/>
      <c r="H1716"/>
    </row>
    <row r="1717" spans="1:8" s="3" customFormat="1" x14ac:dyDescent="0.3">
      <c r="A1717"/>
      <c r="D1717"/>
      <c r="E1717"/>
      <c r="F1717"/>
      <c r="G1717"/>
      <c r="H1717"/>
    </row>
    <row r="1718" spans="1:8" s="3" customFormat="1" x14ac:dyDescent="0.3">
      <c r="A1718"/>
      <c r="D1718"/>
      <c r="E1718"/>
      <c r="F1718"/>
      <c r="G1718"/>
      <c r="H1718"/>
    </row>
    <row r="1719" spans="1:8" s="3" customFormat="1" x14ac:dyDescent="0.3">
      <c r="A1719"/>
      <c r="D1719"/>
      <c r="E1719"/>
      <c r="F1719"/>
      <c r="G1719"/>
      <c r="H1719"/>
    </row>
    <row r="1720" spans="1:8" s="3" customFormat="1" x14ac:dyDescent="0.3">
      <c r="A1720"/>
      <c r="D1720"/>
      <c r="E1720"/>
      <c r="F1720"/>
      <c r="G1720"/>
      <c r="H1720"/>
    </row>
    <row r="1721" spans="1:8" s="3" customFormat="1" x14ac:dyDescent="0.3">
      <c r="A1721"/>
      <c r="D1721"/>
      <c r="E1721"/>
      <c r="F1721"/>
      <c r="G1721"/>
      <c r="H1721"/>
    </row>
    <row r="1722" spans="1:8" s="3" customFormat="1" x14ac:dyDescent="0.3">
      <c r="A1722"/>
      <c r="D1722"/>
      <c r="E1722"/>
      <c r="F1722"/>
      <c r="G1722"/>
      <c r="H1722"/>
    </row>
    <row r="1723" spans="1:8" s="3" customFormat="1" x14ac:dyDescent="0.3">
      <c r="A1723"/>
      <c r="D1723"/>
      <c r="E1723"/>
      <c r="F1723"/>
      <c r="G1723"/>
      <c r="H1723"/>
    </row>
    <row r="1724" spans="1:8" s="3" customFormat="1" x14ac:dyDescent="0.3">
      <c r="A1724"/>
      <c r="D1724"/>
      <c r="E1724"/>
      <c r="F1724"/>
      <c r="G1724"/>
      <c r="H1724"/>
    </row>
    <row r="1725" spans="1:8" s="3" customFormat="1" x14ac:dyDescent="0.3">
      <c r="A1725"/>
      <c r="D1725"/>
      <c r="E1725"/>
      <c r="F1725"/>
      <c r="G1725"/>
      <c r="H1725"/>
    </row>
    <row r="1726" spans="1:8" s="3" customFormat="1" x14ac:dyDescent="0.3">
      <c r="A1726"/>
      <c r="D1726"/>
      <c r="E1726"/>
      <c r="F1726"/>
      <c r="G1726"/>
      <c r="H1726"/>
    </row>
    <row r="1727" spans="1:8" s="3" customFormat="1" x14ac:dyDescent="0.3">
      <c r="A1727"/>
      <c r="D1727"/>
      <c r="E1727"/>
      <c r="F1727"/>
      <c r="G1727"/>
      <c r="H1727"/>
    </row>
    <row r="1728" spans="1:8" s="3" customFormat="1" x14ac:dyDescent="0.3">
      <c r="A1728"/>
      <c r="D1728"/>
      <c r="E1728"/>
      <c r="F1728"/>
      <c r="G1728"/>
      <c r="H1728"/>
    </row>
    <row r="1729" spans="1:8" s="3" customFormat="1" x14ac:dyDescent="0.3">
      <c r="A1729"/>
      <c r="D1729"/>
      <c r="E1729"/>
      <c r="F1729"/>
      <c r="G1729"/>
      <c r="H1729"/>
    </row>
    <row r="1730" spans="1:8" s="3" customFormat="1" x14ac:dyDescent="0.3">
      <c r="A1730"/>
      <c r="D1730"/>
      <c r="E1730"/>
      <c r="F1730"/>
      <c r="G1730"/>
      <c r="H1730"/>
    </row>
    <row r="1731" spans="1:8" s="3" customFormat="1" x14ac:dyDescent="0.3">
      <c r="A1731"/>
      <c r="D1731"/>
      <c r="E1731"/>
      <c r="F1731"/>
      <c r="G1731"/>
      <c r="H1731"/>
    </row>
    <row r="1732" spans="1:8" s="3" customFormat="1" x14ac:dyDescent="0.3">
      <c r="A1732"/>
      <c r="D1732"/>
      <c r="E1732"/>
      <c r="F1732"/>
      <c r="G1732"/>
      <c r="H1732"/>
    </row>
    <row r="1733" spans="1:8" s="3" customFormat="1" x14ac:dyDescent="0.3">
      <c r="A1733"/>
      <c r="D1733"/>
      <c r="E1733"/>
      <c r="F1733"/>
      <c r="G1733"/>
      <c r="H1733"/>
    </row>
    <row r="1734" spans="1:8" s="3" customFormat="1" x14ac:dyDescent="0.3">
      <c r="A1734"/>
      <c r="D1734"/>
      <c r="E1734"/>
      <c r="F1734"/>
      <c r="G1734"/>
      <c r="H1734"/>
    </row>
    <row r="1735" spans="1:8" s="3" customFormat="1" x14ac:dyDescent="0.3">
      <c r="A1735"/>
      <c r="D1735"/>
      <c r="E1735"/>
      <c r="F1735"/>
      <c r="G1735"/>
      <c r="H1735"/>
    </row>
    <row r="1736" spans="1:8" s="3" customFormat="1" x14ac:dyDescent="0.3">
      <c r="A1736"/>
      <c r="D1736"/>
      <c r="E1736"/>
      <c r="F1736"/>
      <c r="G1736"/>
      <c r="H1736"/>
    </row>
    <row r="1737" spans="1:8" s="3" customFormat="1" x14ac:dyDescent="0.3">
      <c r="A1737"/>
      <c r="D1737"/>
      <c r="E1737"/>
      <c r="F1737"/>
      <c r="G1737"/>
      <c r="H1737"/>
    </row>
    <row r="1738" spans="1:8" s="3" customFormat="1" x14ac:dyDescent="0.3">
      <c r="A1738"/>
      <c r="D1738"/>
      <c r="E1738"/>
      <c r="F1738"/>
      <c r="G1738"/>
      <c r="H1738"/>
    </row>
    <row r="1739" spans="1:8" s="3" customFormat="1" x14ac:dyDescent="0.3">
      <c r="A1739"/>
      <c r="D1739"/>
      <c r="E1739"/>
      <c r="F1739"/>
      <c r="G1739"/>
      <c r="H1739"/>
    </row>
    <row r="1740" spans="1:8" s="3" customFormat="1" x14ac:dyDescent="0.3">
      <c r="A1740"/>
      <c r="D1740"/>
      <c r="E1740"/>
      <c r="F1740"/>
      <c r="G1740"/>
      <c r="H1740"/>
    </row>
    <row r="1741" spans="1:8" s="3" customFormat="1" x14ac:dyDescent="0.3">
      <c r="A1741"/>
      <c r="D1741"/>
      <c r="E1741"/>
      <c r="F1741"/>
      <c r="G1741"/>
      <c r="H1741"/>
    </row>
    <row r="1742" spans="1:8" s="3" customFormat="1" x14ac:dyDescent="0.3">
      <c r="A1742"/>
      <c r="D1742"/>
      <c r="E1742"/>
      <c r="F1742"/>
      <c r="G1742"/>
      <c r="H1742"/>
    </row>
    <row r="1743" spans="1:8" s="3" customFormat="1" x14ac:dyDescent="0.3">
      <c r="A1743"/>
      <c r="D1743"/>
      <c r="E1743"/>
      <c r="F1743"/>
      <c r="G1743"/>
      <c r="H1743"/>
    </row>
    <row r="1744" spans="1:8" s="3" customFormat="1" x14ac:dyDescent="0.3">
      <c r="A1744"/>
      <c r="D1744"/>
      <c r="E1744"/>
      <c r="F1744"/>
      <c r="G1744"/>
      <c r="H1744"/>
    </row>
    <row r="1745" spans="1:8" s="3" customFormat="1" x14ac:dyDescent="0.3">
      <c r="A1745"/>
      <c r="D1745"/>
      <c r="E1745"/>
      <c r="F1745"/>
      <c r="G1745"/>
      <c r="H1745"/>
    </row>
    <row r="1746" spans="1:8" s="3" customFormat="1" x14ac:dyDescent="0.3">
      <c r="A1746"/>
      <c r="D1746"/>
      <c r="E1746"/>
      <c r="F1746"/>
      <c r="G1746"/>
      <c r="H1746"/>
    </row>
    <row r="1747" spans="1:8" s="3" customFormat="1" x14ac:dyDescent="0.3">
      <c r="A1747"/>
      <c r="D1747"/>
      <c r="E1747"/>
      <c r="F1747"/>
      <c r="G1747"/>
      <c r="H1747"/>
    </row>
    <row r="1748" spans="1:8" s="3" customFormat="1" x14ac:dyDescent="0.3">
      <c r="A1748"/>
      <c r="D1748"/>
      <c r="E1748"/>
      <c r="F1748"/>
      <c r="G1748"/>
      <c r="H1748"/>
    </row>
    <row r="1749" spans="1:8" s="3" customFormat="1" x14ac:dyDescent="0.3">
      <c r="A1749"/>
      <c r="D1749"/>
      <c r="E1749"/>
      <c r="F1749"/>
      <c r="G1749"/>
      <c r="H1749"/>
    </row>
    <row r="1750" spans="1:8" s="3" customFormat="1" x14ac:dyDescent="0.3">
      <c r="A1750"/>
      <c r="D1750"/>
      <c r="E1750"/>
      <c r="F1750"/>
      <c r="G1750"/>
      <c r="H1750"/>
    </row>
    <row r="1751" spans="1:8" s="3" customFormat="1" x14ac:dyDescent="0.3">
      <c r="A1751"/>
      <c r="D1751"/>
      <c r="E1751"/>
      <c r="F1751"/>
      <c r="G1751"/>
      <c r="H1751"/>
    </row>
    <row r="1752" spans="1:8" s="3" customFormat="1" x14ac:dyDescent="0.3">
      <c r="A1752"/>
      <c r="D1752"/>
      <c r="E1752"/>
      <c r="F1752"/>
      <c r="G1752"/>
      <c r="H1752"/>
    </row>
    <row r="1753" spans="1:8" s="3" customFormat="1" x14ac:dyDescent="0.3">
      <c r="A1753"/>
      <c r="D1753"/>
      <c r="E1753"/>
      <c r="F1753"/>
      <c r="G1753"/>
      <c r="H1753"/>
    </row>
    <row r="1754" spans="1:8" s="3" customFormat="1" x14ac:dyDescent="0.3">
      <c r="A1754"/>
      <c r="D1754"/>
      <c r="E1754"/>
      <c r="F1754"/>
      <c r="G1754"/>
      <c r="H1754"/>
    </row>
    <row r="1755" spans="1:8" s="3" customFormat="1" x14ac:dyDescent="0.3">
      <c r="A1755"/>
      <c r="D1755"/>
      <c r="E1755"/>
      <c r="F1755"/>
      <c r="G1755"/>
      <c r="H1755"/>
    </row>
    <row r="1756" spans="1:8" s="3" customFormat="1" x14ac:dyDescent="0.3">
      <c r="A1756"/>
      <c r="D1756"/>
      <c r="E1756"/>
      <c r="F1756"/>
      <c r="G1756"/>
      <c r="H1756"/>
    </row>
    <row r="1757" spans="1:8" s="3" customFormat="1" x14ac:dyDescent="0.3">
      <c r="A1757"/>
      <c r="D1757"/>
      <c r="E1757"/>
      <c r="F1757"/>
      <c r="G1757"/>
      <c r="H1757"/>
    </row>
    <row r="1758" spans="1:8" s="3" customFormat="1" x14ac:dyDescent="0.3">
      <c r="A1758"/>
      <c r="D1758"/>
      <c r="E1758"/>
      <c r="F1758"/>
      <c r="G1758"/>
      <c r="H1758"/>
    </row>
    <row r="1759" spans="1:8" s="3" customFormat="1" x14ac:dyDescent="0.3">
      <c r="A1759"/>
      <c r="D1759"/>
      <c r="E1759"/>
      <c r="F1759"/>
      <c r="G1759"/>
      <c r="H1759"/>
    </row>
    <row r="1760" spans="1:8" s="3" customFormat="1" x14ac:dyDescent="0.3">
      <c r="A1760"/>
      <c r="D1760"/>
      <c r="E1760"/>
      <c r="F1760"/>
      <c r="G1760"/>
      <c r="H1760"/>
    </row>
    <row r="1761" spans="1:8" s="3" customFormat="1" x14ac:dyDescent="0.3">
      <c r="A1761"/>
      <c r="D1761"/>
      <c r="E1761"/>
      <c r="F1761"/>
      <c r="G1761"/>
      <c r="H1761"/>
    </row>
    <row r="1762" spans="1:8" s="3" customFormat="1" x14ac:dyDescent="0.3">
      <c r="A1762"/>
      <c r="D1762"/>
      <c r="E1762"/>
      <c r="F1762"/>
      <c r="G1762"/>
      <c r="H1762"/>
    </row>
    <row r="1763" spans="1:8" s="3" customFormat="1" x14ac:dyDescent="0.3">
      <c r="A1763"/>
      <c r="D1763"/>
      <c r="E1763"/>
      <c r="F1763"/>
      <c r="G1763"/>
      <c r="H1763"/>
    </row>
    <row r="1764" spans="1:8" s="3" customFormat="1" x14ac:dyDescent="0.3">
      <c r="A1764"/>
      <c r="D1764"/>
      <c r="E1764"/>
      <c r="F1764"/>
      <c r="G1764"/>
      <c r="H1764"/>
    </row>
    <row r="1765" spans="1:8" s="3" customFormat="1" x14ac:dyDescent="0.3">
      <c r="A1765"/>
      <c r="D1765"/>
      <c r="E1765"/>
      <c r="F1765"/>
      <c r="G1765"/>
      <c r="H1765"/>
    </row>
    <row r="1766" spans="1:8" s="3" customFormat="1" x14ac:dyDescent="0.3">
      <c r="A1766"/>
      <c r="D1766"/>
      <c r="E1766"/>
      <c r="F1766"/>
      <c r="G1766"/>
      <c r="H1766"/>
    </row>
    <row r="1767" spans="1:8" s="3" customFormat="1" x14ac:dyDescent="0.3">
      <c r="A1767"/>
      <c r="D1767"/>
      <c r="E1767"/>
      <c r="F1767"/>
      <c r="G1767"/>
      <c r="H1767"/>
    </row>
    <row r="1768" spans="1:8" s="3" customFormat="1" x14ac:dyDescent="0.3">
      <c r="A1768"/>
      <c r="D1768"/>
      <c r="E1768"/>
      <c r="F1768"/>
      <c r="G1768"/>
      <c r="H1768"/>
    </row>
    <row r="1769" spans="1:8" s="3" customFormat="1" x14ac:dyDescent="0.3">
      <c r="A1769"/>
      <c r="D1769"/>
      <c r="E1769"/>
      <c r="F1769"/>
      <c r="G1769"/>
      <c r="H1769"/>
    </row>
    <row r="1770" spans="1:8" s="3" customFormat="1" x14ac:dyDescent="0.3">
      <c r="A1770"/>
      <c r="D1770"/>
      <c r="E1770"/>
      <c r="F1770"/>
      <c r="G1770"/>
      <c r="H1770"/>
    </row>
    <row r="1771" spans="1:8" s="3" customFormat="1" x14ac:dyDescent="0.3">
      <c r="A1771"/>
      <c r="D1771"/>
      <c r="E1771"/>
      <c r="F1771"/>
      <c r="G1771"/>
      <c r="H1771"/>
    </row>
    <row r="1772" spans="1:8" s="3" customFormat="1" x14ac:dyDescent="0.3">
      <c r="A1772"/>
      <c r="D1772"/>
      <c r="E1772"/>
      <c r="F1772"/>
      <c r="G1772"/>
      <c r="H1772"/>
    </row>
    <row r="1773" spans="1:8" s="3" customFormat="1" x14ac:dyDescent="0.3">
      <c r="A1773"/>
      <c r="D1773"/>
      <c r="E1773"/>
      <c r="F1773"/>
      <c r="G1773"/>
      <c r="H1773"/>
    </row>
    <row r="1774" spans="1:8" s="3" customFormat="1" x14ac:dyDescent="0.3">
      <c r="A1774"/>
      <c r="D1774"/>
      <c r="E1774"/>
      <c r="F1774"/>
      <c r="G1774"/>
      <c r="H1774"/>
    </row>
    <row r="1775" spans="1:8" s="3" customFormat="1" x14ac:dyDescent="0.3">
      <c r="A1775"/>
      <c r="D1775"/>
      <c r="E1775"/>
      <c r="F1775"/>
      <c r="G1775"/>
      <c r="H1775"/>
    </row>
    <row r="1776" spans="1:8" s="3" customFormat="1" x14ac:dyDescent="0.3">
      <c r="A1776"/>
      <c r="D1776"/>
      <c r="E1776"/>
      <c r="F1776"/>
      <c r="G1776"/>
      <c r="H1776"/>
    </row>
    <row r="1777" spans="1:8" s="3" customFormat="1" x14ac:dyDescent="0.3">
      <c r="A1777"/>
      <c r="D1777"/>
      <c r="E1777"/>
      <c r="F1777"/>
      <c r="G1777"/>
      <c r="H1777"/>
    </row>
    <row r="1778" spans="1:8" s="3" customFormat="1" x14ac:dyDescent="0.3">
      <c r="A1778"/>
      <c r="D1778"/>
      <c r="E1778"/>
      <c r="F1778"/>
      <c r="G1778"/>
      <c r="H1778"/>
    </row>
    <row r="1779" spans="1:8" s="3" customFormat="1" x14ac:dyDescent="0.3">
      <c r="A1779"/>
      <c r="D1779"/>
      <c r="E1779"/>
      <c r="F1779"/>
      <c r="G1779"/>
      <c r="H1779"/>
    </row>
    <row r="1780" spans="1:8" s="3" customFormat="1" x14ac:dyDescent="0.3">
      <c r="A1780"/>
      <c r="D1780"/>
      <c r="E1780"/>
      <c r="F1780"/>
      <c r="G1780"/>
      <c r="H1780"/>
    </row>
    <row r="1781" spans="1:8" s="3" customFormat="1" x14ac:dyDescent="0.3">
      <c r="A1781"/>
      <c r="D1781"/>
      <c r="E1781"/>
      <c r="F1781"/>
      <c r="G1781"/>
      <c r="H1781"/>
    </row>
    <row r="1782" spans="1:8" s="3" customFormat="1" x14ac:dyDescent="0.3">
      <c r="A1782"/>
      <c r="D1782"/>
      <c r="E1782"/>
      <c r="F1782"/>
      <c r="G1782"/>
      <c r="H1782"/>
    </row>
    <row r="1783" spans="1:8" s="3" customFormat="1" x14ac:dyDescent="0.3">
      <c r="A1783"/>
      <c r="D1783"/>
      <c r="E1783"/>
      <c r="F1783"/>
      <c r="G1783"/>
      <c r="H1783"/>
    </row>
    <row r="1784" spans="1:8" s="3" customFormat="1" x14ac:dyDescent="0.3">
      <c r="A1784"/>
      <c r="D1784"/>
      <c r="E1784"/>
      <c r="F1784"/>
      <c r="G1784"/>
      <c r="H1784"/>
    </row>
    <row r="1785" spans="1:8" s="3" customFormat="1" x14ac:dyDescent="0.3">
      <c r="A1785"/>
      <c r="D1785"/>
      <c r="E1785"/>
      <c r="F1785"/>
      <c r="G1785"/>
      <c r="H1785"/>
    </row>
    <row r="1786" spans="1:8" s="3" customFormat="1" x14ac:dyDescent="0.3">
      <c r="A1786"/>
      <c r="D1786"/>
      <c r="E1786"/>
      <c r="F1786"/>
      <c r="G1786"/>
      <c r="H1786"/>
    </row>
    <row r="1787" spans="1:8" s="3" customFormat="1" x14ac:dyDescent="0.3">
      <c r="A1787"/>
      <c r="D1787"/>
      <c r="E1787"/>
      <c r="F1787"/>
      <c r="G1787"/>
      <c r="H1787"/>
    </row>
    <row r="1788" spans="1:8" s="3" customFormat="1" x14ac:dyDescent="0.3">
      <c r="A1788"/>
      <c r="D1788"/>
      <c r="E1788"/>
      <c r="F1788"/>
      <c r="G1788"/>
      <c r="H1788"/>
    </row>
    <row r="1789" spans="1:8" s="3" customFormat="1" x14ac:dyDescent="0.3">
      <c r="A1789"/>
      <c r="D1789"/>
      <c r="E1789"/>
      <c r="F1789"/>
      <c r="G1789"/>
      <c r="H1789"/>
    </row>
    <row r="1790" spans="1:8" s="3" customFormat="1" x14ac:dyDescent="0.3">
      <c r="A1790"/>
      <c r="D1790"/>
      <c r="E1790"/>
      <c r="F1790"/>
      <c r="G1790"/>
      <c r="H1790"/>
    </row>
    <row r="1791" spans="1:8" s="3" customFormat="1" x14ac:dyDescent="0.3">
      <c r="A1791"/>
      <c r="D1791"/>
      <c r="E1791"/>
      <c r="F1791"/>
      <c r="G1791"/>
      <c r="H1791"/>
    </row>
    <row r="1792" spans="1:8" s="3" customFormat="1" x14ac:dyDescent="0.3">
      <c r="A1792"/>
      <c r="D1792"/>
      <c r="E1792"/>
      <c r="F1792"/>
      <c r="G1792"/>
      <c r="H1792"/>
    </row>
    <row r="1793" spans="1:8" s="3" customFormat="1" x14ac:dyDescent="0.3">
      <c r="A1793"/>
      <c r="D1793"/>
      <c r="E1793"/>
      <c r="F1793"/>
      <c r="G1793"/>
      <c r="H1793"/>
    </row>
    <row r="1794" spans="1:8" s="3" customFormat="1" x14ac:dyDescent="0.3">
      <c r="A1794"/>
      <c r="D1794"/>
      <c r="E1794"/>
      <c r="F1794"/>
      <c r="G1794"/>
      <c r="H1794"/>
    </row>
    <row r="1795" spans="1:8" s="3" customFormat="1" x14ac:dyDescent="0.3">
      <c r="A1795"/>
      <c r="D1795"/>
      <c r="E1795"/>
      <c r="F1795"/>
      <c r="G1795"/>
      <c r="H1795"/>
    </row>
    <row r="1796" spans="1:8" s="3" customFormat="1" x14ac:dyDescent="0.3">
      <c r="A1796"/>
      <c r="D1796"/>
      <c r="E1796"/>
      <c r="F1796"/>
      <c r="G1796"/>
      <c r="H1796"/>
    </row>
    <row r="1797" spans="1:8" s="3" customFormat="1" x14ac:dyDescent="0.3">
      <c r="A1797"/>
      <c r="D1797"/>
      <c r="E1797"/>
      <c r="F1797"/>
      <c r="G1797"/>
      <c r="H1797"/>
    </row>
    <row r="1798" spans="1:8" s="3" customFormat="1" x14ac:dyDescent="0.3">
      <c r="A1798"/>
      <c r="D1798"/>
      <c r="E1798"/>
      <c r="F1798"/>
      <c r="G1798"/>
      <c r="H1798"/>
    </row>
    <row r="1799" spans="1:8" s="3" customFormat="1" x14ac:dyDescent="0.3">
      <c r="A1799"/>
      <c r="D1799"/>
      <c r="E1799"/>
      <c r="F1799"/>
      <c r="G1799"/>
      <c r="H1799"/>
    </row>
    <row r="1800" spans="1:8" s="3" customFormat="1" x14ac:dyDescent="0.3">
      <c r="A1800"/>
      <c r="D1800"/>
      <c r="E1800"/>
      <c r="F1800"/>
      <c r="G1800"/>
      <c r="H1800"/>
    </row>
    <row r="1801" spans="1:8" s="3" customFormat="1" x14ac:dyDescent="0.3">
      <c r="A1801"/>
      <c r="D1801"/>
      <c r="E1801"/>
      <c r="F1801"/>
      <c r="G1801"/>
      <c r="H1801"/>
    </row>
    <row r="1802" spans="1:8" s="3" customFormat="1" x14ac:dyDescent="0.3">
      <c r="A1802"/>
      <c r="D1802"/>
      <c r="E1802"/>
      <c r="F1802"/>
      <c r="G1802"/>
      <c r="H1802"/>
    </row>
    <row r="1803" spans="1:8" s="3" customFormat="1" x14ac:dyDescent="0.3">
      <c r="A1803"/>
      <c r="D1803"/>
      <c r="E1803"/>
      <c r="F1803"/>
      <c r="G1803"/>
      <c r="H1803"/>
    </row>
    <row r="1804" spans="1:8" s="3" customFormat="1" x14ac:dyDescent="0.3">
      <c r="A1804"/>
      <c r="D1804"/>
      <c r="E1804"/>
      <c r="F1804"/>
      <c r="G1804"/>
      <c r="H1804"/>
    </row>
    <row r="1805" spans="1:8" s="3" customFormat="1" x14ac:dyDescent="0.3">
      <c r="A1805"/>
      <c r="D1805"/>
      <c r="E1805"/>
      <c r="F1805"/>
      <c r="G1805"/>
      <c r="H1805"/>
    </row>
    <row r="1806" spans="1:8" s="3" customFormat="1" x14ac:dyDescent="0.3">
      <c r="A1806"/>
      <c r="D1806"/>
      <c r="E1806"/>
      <c r="F1806"/>
      <c r="G1806"/>
      <c r="H1806"/>
    </row>
    <row r="1807" spans="1:8" s="3" customFormat="1" x14ac:dyDescent="0.3">
      <c r="A1807"/>
      <c r="D1807"/>
      <c r="E1807"/>
      <c r="F1807"/>
      <c r="G1807"/>
      <c r="H1807"/>
    </row>
    <row r="1808" spans="1:8" s="3" customFormat="1" x14ac:dyDescent="0.3">
      <c r="A1808"/>
      <c r="D1808"/>
      <c r="E1808"/>
      <c r="F1808"/>
      <c r="G1808"/>
      <c r="H1808"/>
    </row>
    <row r="1809" spans="1:8" s="3" customFormat="1" x14ac:dyDescent="0.3">
      <c r="A1809"/>
      <c r="D1809"/>
      <c r="E1809"/>
      <c r="F1809"/>
      <c r="G1809"/>
      <c r="H1809"/>
    </row>
    <row r="1810" spans="1:8" s="3" customFormat="1" x14ac:dyDescent="0.3">
      <c r="A1810"/>
      <c r="D1810"/>
      <c r="E1810"/>
      <c r="F1810"/>
      <c r="G1810"/>
      <c r="H1810"/>
    </row>
    <row r="1811" spans="1:8" s="3" customFormat="1" x14ac:dyDescent="0.3">
      <c r="A1811"/>
      <c r="D1811"/>
      <c r="E1811"/>
      <c r="F1811"/>
      <c r="G1811"/>
      <c r="H1811"/>
    </row>
    <row r="1812" spans="1:8" s="3" customFormat="1" x14ac:dyDescent="0.3">
      <c r="A1812"/>
      <c r="D1812"/>
      <c r="E1812"/>
      <c r="F1812"/>
      <c r="G1812"/>
      <c r="H1812"/>
    </row>
    <row r="1813" spans="1:8" s="3" customFormat="1" x14ac:dyDescent="0.3">
      <c r="A1813"/>
      <c r="D1813"/>
      <c r="E1813"/>
      <c r="F1813"/>
      <c r="G1813"/>
      <c r="H1813"/>
    </row>
    <row r="1814" spans="1:8" s="3" customFormat="1" x14ac:dyDescent="0.3">
      <c r="A1814"/>
      <c r="D1814"/>
      <c r="E1814"/>
      <c r="F1814"/>
      <c r="G1814"/>
      <c r="H1814"/>
    </row>
    <row r="1815" spans="1:8" s="3" customFormat="1" x14ac:dyDescent="0.3">
      <c r="A1815"/>
      <c r="D1815"/>
      <c r="E1815"/>
      <c r="F1815"/>
      <c r="G1815"/>
      <c r="H1815"/>
    </row>
    <row r="1816" spans="1:8" s="3" customFormat="1" x14ac:dyDescent="0.3">
      <c r="A1816"/>
      <c r="D1816"/>
      <c r="E1816"/>
      <c r="F1816"/>
      <c r="G1816"/>
      <c r="H1816"/>
    </row>
    <row r="1817" spans="1:8" s="3" customFormat="1" x14ac:dyDescent="0.3">
      <c r="A1817"/>
      <c r="D1817"/>
      <c r="E1817"/>
      <c r="F1817"/>
      <c r="G1817"/>
      <c r="H1817"/>
    </row>
    <row r="1818" spans="1:8" s="3" customFormat="1" x14ac:dyDescent="0.3">
      <c r="A1818"/>
      <c r="D1818"/>
      <c r="E1818"/>
      <c r="F1818"/>
      <c r="G1818"/>
      <c r="H1818"/>
    </row>
    <row r="1819" spans="1:8" s="3" customFormat="1" x14ac:dyDescent="0.3">
      <c r="A1819"/>
      <c r="D1819"/>
      <c r="E1819"/>
      <c r="F1819"/>
      <c r="G1819"/>
      <c r="H1819"/>
    </row>
    <row r="1820" spans="1:8" s="3" customFormat="1" x14ac:dyDescent="0.3">
      <c r="A1820"/>
      <c r="D1820"/>
      <c r="E1820"/>
      <c r="F1820"/>
      <c r="G1820"/>
      <c r="H1820"/>
    </row>
    <row r="1821" spans="1:8" s="3" customFormat="1" x14ac:dyDescent="0.3">
      <c r="A1821"/>
      <c r="D1821"/>
      <c r="E1821"/>
      <c r="F1821"/>
      <c r="G1821"/>
      <c r="H1821"/>
    </row>
    <row r="1822" spans="1:8" s="3" customFormat="1" x14ac:dyDescent="0.3">
      <c r="A1822"/>
      <c r="D1822"/>
      <c r="E1822"/>
      <c r="F1822"/>
      <c r="G1822"/>
      <c r="H1822"/>
    </row>
    <row r="1823" spans="1:8" s="3" customFormat="1" x14ac:dyDescent="0.3">
      <c r="A1823"/>
      <c r="D1823"/>
      <c r="E1823"/>
      <c r="F1823"/>
      <c r="G1823"/>
      <c r="H1823"/>
    </row>
    <row r="1824" spans="1:8" s="3" customFormat="1" x14ac:dyDescent="0.3">
      <c r="A1824"/>
      <c r="D1824"/>
      <c r="E1824"/>
      <c r="F1824"/>
      <c r="G1824"/>
      <c r="H1824"/>
    </row>
    <row r="1825" spans="1:8" s="3" customFormat="1" x14ac:dyDescent="0.3">
      <c r="A1825"/>
      <c r="D1825"/>
      <c r="E1825"/>
      <c r="F1825"/>
      <c r="G1825"/>
      <c r="H1825"/>
    </row>
    <row r="1826" spans="1:8" s="3" customFormat="1" x14ac:dyDescent="0.3">
      <c r="A1826"/>
      <c r="D1826"/>
      <c r="E1826"/>
      <c r="F1826"/>
      <c r="G1826"/>
      <c r="H1826"/>
    </row>
    <row r="1827" spans="1:8" s="3" customFormat="1" x14ac:dyDescent="0.3">
      <c r="A1827"/>
      <c r="D1827"/>
      <c r="E1827"/>
      <c r="F1827"/>
      <c r="G1827"/>
      <c r="H1827"/>
    </row>
    <row r="1828" spans="1:8" s="3" customFormat="1" x14ac:dyDescent="0.3">
      <c r="A1828"/>
      <c r="D1828"/>
      <c r="E1828"/>
      <c r="F1828"/>
      <c r="G1828"/>
      <c r="H1828"/>
    </row>
    <row r="1829" spans="1:8" s="3" customFormat="1" x14ac:dyDescent="0.3">
      <c r="A1829"/>
      <c r="D1829"/>
      <c r="E1829"/>
      <c r="F1829"/>
      <c r="G1829"/>
      <c r="H1829"/>
    </row>
    <row r="1830" spans="1:8" s="3" customFormat="1" x14ac:dyDescent="0.3">
      <c r="A1830"/>
      <c r="D1830"/>
      <c r="E1830"/>
      <c r="F1830"/>
      <c r="G1830"/>
      <c r="H1830"/>
    </row>
    <row r="1831" spans="1:8" s="3" customFormat="1" x14ac:dyDescent="0.3">
      <c r="A1831"/>
      <c r="D1831"/>
      <c r="E1831"/>
      <c r="F1831"/>
      <c r="G1831"/>
      <c r="H1831"/>
    </row>
    <row r="1832" spans="1:8" s="3" customFormat="1" x14ac:dyDescent="0.3">
      <c r="A1832"/>
      <c r="D1832"/>
      <c r="E1832"/>
      <c r="F1832"/>
      <c r="G1832"/>
      <c r="H1832"/>
    </row>
    <row r="1833" spans="1:8" s="3" customFormat="1" x14ac:dyDescent="0.3">
      <c r="A1833"/>
      <c r="D1833"/>
      <c r="E1833"/>
      <c r="F1833"/>
      <c r="G1833"/>
      <c r="H1833"/>
    </row>
    <row r="1834" spans="1:8" s="3" customFormat="1" x14ac:dyDescent="0.3">
      <c r="A1834"/>
      <c r="D1834"/>
      <c r="E1834"/>
      <c r="F1834"/>
      <c r="G1834"/>
      <c r="H1834"/>
    </row>
    <row r="1835" spans="1:8" s="3" customFormat="1" x14ac:dyDescent="0.3">
      <c r="A1835"/>
      <c r="D1835"/>
      <c r="E1835"/>
      <c r="F1835"/>
      <c r="G1835"/>
      <c r="H1835"/>
    </row>
    <row r="1836" spans="1:8" s="3" customFormat="1" x14ac:dyDescent="0.3">
      <c r="A1836"/>
      <c r="D1836"/>
      <c r="E1836"/>
      <c r="F1836"/>
      <c r="G1836"/>
      <c r="H1836"/>
    </row>
    <row r="1837" spans="1:8" s="3" customFormat="1" x14ac:dyDescent="0.3">
      <c r="A1837"/>
      <c r="D1837"/>
      <c r="E1837"/>
      <c r="F1837"/>
      <c r="G1837"/>
      <c r="H1837"/>
    </row>
    <row r="1838" spans="1:8" s="3" customFormat="1" x14ac:dyDescent="0.3">
      <c r="A1838"/>
      <c r="D1838"/>
      <c r="E1838"/>
      <c r="F1838"/>
      <c r="G1838"/>
      <c r="H1838"/>
    </row>
    <row r="1839" spans="1:8" s="3" customFormat="1" x14ac:dyDescent="0.3">
      <c r="A1839"/>
      <c r="D1839"/>
      <c r="E1839"/>
      <c r="F1839"/>
      <c r="G1839"/>
      <c r="H1839"/>
    </row>
    <row r="1840" spans="1:8" s="3" customFormat="1" x14ac:dyDescent="0.3">
      <c r="A1840"/>
      <c r="D1840"/>
      <c r="E1840"/>
      <c r="F1840"/>
      <c r="G1840"/>
      <c r="H1840"/>
    </row>
    <row r="1841" spans="1:8" s="3" customFormat="1" x14ac:dyDescent="0.3">
      <c r="A1841"/>
      <c r="D1841"/>
      <c r="E1841"/>
      <c r="F1841"/>
      <c r="G1841"/>
      <c r="H1841"/>
    </row>
    <row r="1842" spans="1:8" s="3" customFormat="1" x14ac:dyDescent="0.3">
      <c r="A1842"/>
      <c r="D1842"/>
      <c r="E1842"/>
      <c r="F1842"/>
      <c r="G1842"/>
      <c r="H1842"/>
    </row>
    <row r="1843" spans="1:8" s="3" customFormat="1" x14ac:dyDescent="0.3">
      <c r="A1843"/>
      <c r="D1843"/>
      <c r="E1843"/>
      <c r="F1843"/>
      <c r="G1843"/>
      <c r="H1843"/>
    </row>
    <row r="1844" spans="1:8" s="3" customFormat="1" x14ac:dyDescent="0.3">
      <c r="A1844"/>
      <c r="D1844"/>
      <c r="E1844"/>
      <c r="F1844"/>
      <c r="G1844"/>
      <c r="H1844"/>
    </row>
    <row r="1845" spans="1:8" s="3" customFormat="1" x14ac:dyDescent="0.3">
      <c r="A1845"/>
      <c r="D1845"/>
      <c r="E1845"/>
      <c r="F1845"/>
      <c r="G1845"/>
      <c r="H1845"/>
    </row>
    <row r="1846" spans="1:8" s="3" customFormat="1" x14ac:dyDescent="0.3">
      <c r="A1846"/>
      <c r="D1846"/>
      <c r="E1846"/>
      <c r="F1846"/>
      <c r="G1846"/>
      <c r="H1846"/>
    </row>
    <row r="1847" spans="1:8" s="3" customFormat="1" x14ac:dyDescent="0.3">
      <c r="A1847"/>
      <c r="D1847"/>
      <c r="E1847"/>
      <c r="F1847"/>
      <c r="G1847"/>
      <c r="H1847"/>
    </row>
    <row r="1848" spans="1:8" s="3" customFormat="1" x14ac:dyDescent="0.3">
      <c r="A1848"/>
      <c r="D1848"/>
      <c r="E1848"/>
      <c r="F1848"/>
      <c r="G1848"/>
      <c r="H1848"/>
    </row>
    <row r="1849" spans="1:8" s="3" customFormat="1" x14ac:dyDescent="0.3">
      <c r="A1849"/>
      <c r="D1849"/>
      <c r="E1849"/>
      <c r="F1849"/>
      <c r="G1849"/>
      <c r="H1849"/>
    </row>
    <row r="1850" spans="1:8" s="3" customFormat="1" x14ac:dyDescent="0.3">
      <c r="A1850"/>
      <c r="D1850"/>
      <c r="E1850"/>
      <c r="F1850"/>
      <c r="G1850"/>
      <c r="H1850"/>
    </row>
    <row r="1851" spans="1:8" s="3" customFormat="1" x14ac:dyDescent="0.3">
      <c r="A1851"/>
      <c r="D1851"/>
      <c r="E1851"/>
      <c r="F1851"/>
      <c r="G1851"/>
      <c r="H1851"/>
    </row>
    <row r="1852" spans="1:8" s="3" customFormat="1" x14ac:dyDescent="0.3">
      <c r="A1852"/>
      <c r="D1852"/>
      <c r="E1852"/>
      <c r="F1852"/>
      <c r="G1852"/>
      <c r="H1852"/>
    </row>
    <row r="1853" spans="1:8" s="3" customFormat="1" x14ac:dyDescent="0.3">
      <c r="A1853"/>
      <c r="D1853"/>
      <c r="E1853"/>
      <c r="F1853"/>
      <c r="G1853"/>
      <c r="H1853"/>
    </row>
    <row r="1854" spans="1:8" s="3" customFormat="1" x14ac:dyDescent="0.3">
      <c r="A1854"/>
      <c r="D1854"/>
      <c r="E1854"/>
      <c r="F1854"/>
      <c r="G1854"/>
      <c r="H1854"/>
    </row>
    <row r="1855" spans="1:8" s="3" customFormat="1" x14ac:dyDescent="0.3">
      <c r="A1855"/>
      <c r="D1855"/>
      <c r="E1855"/>
      <c r="F1855"/>
      <c r="G1855"/>
      <c r="H1855"/>
    </row>
    <row r="1856" spans="1:8" s="3" customFormat="1" x14ac:dyDescent="0.3">
      <c r="A1856"/>
      <c r="D1856"/>
      <c r="E1856"/>
      <c r="F1856"/>
      <c r="G1856"/>
      <c r="H1856"/>
    </row>
    <row r="1857" spans="1:8" s="3" customFormat="1" x14ac:dyDescent="0.3">
      <c r="A1857"/>
      <c r="D1857"/>
      <c r="E1857"/>
      <c r="F1857"/>
      <c r="G1857"/>
      <c r="H1857"/>
    </row>
    <row r="1858" spans="1:8" s="3" customFormat="1" x14ac:dyDescent="0.3">
      <c r="A1858"/>
      <c r="D1858"/>
      <c r="E1858"/>
      <c r="F1858"/>
      <c r="G1858"/>
      <c r="H1858"/>
    </row>
    <row r="1859" spans="1:8" s="3" customFormat="1" x14ac:dyDescent="0.3">
      <c r="A1859"/>
      <c r="D1859"/>
      <c r="E1859"/>
      <c r="F1859"/>
      <c r="G1859"/>
      <c r="H1859"/>
    </row>
    <row r="1860" spans="1:8" s="3" customFormat="1" x14ac:dyDescent="0.3">
      <c r="A1860"/>
      <c r="D1860"/>
      <c r="E1860"/>
      <c r="F1860"/>
      <c r="G1860"/>
      <c r="H1860"/>
    </row>
    <row r="1861" spans="1:8" s="3" customFormat="1" x14ac:dyDescent="0.3">
      <c r="A1861"/>
      <c r="D1861"/>
      <c r="E1861"/>
      <c r="F1861"/>
      <c r="G1861"/>
      <c r="H1861"/>
    </row>
    <row r="1862" spans="1:8" s="3" customFormat="1" x14ac:dyDescent="0.3">
      <c r="A1862"/>
      <c r="D1862"/>
      <c r="E1862"/>
      <c r="F1862"/>
      <c r="G1862"/>
      <c r="H1862"/>
    </row>
    <row r="1863" spans="1:8" s="3" customFormat="1" x14ac:dyDescent="0.3">
      <c r="A1863"/>
      <c r="D1863"/>
      <c r="E1863"/>
      <c r="F1863"/>
      <c r="G1863"/>
      <c r="H1863"/>
    </row>
    <row r="1864" spans="1:8" s="3" customFormat="1" x14ac:dyDescent="0.3">
      <c r="A1864"/>
      <c r="D1864"/>
      <c r="E1864"/>
      <c r="F1864"/>
      <c r="G1864"/>
      <c r="H1864"/>
    </row>
    <row r="1865" spans="1:8" s="3" customFormat="1" x14ac:dyDescent="0.3">
      <c r="A1865"/>
      <c r="D1865"/>
      <c r="E1865"/>
      <c r="F1865"/>
      <c r="G1865"/>
      <c r="H1865"/>
    </row>
    <row r="1866" spans="1:8" s="3" customFormat="1" x14ac:dyDescent="0.3">
      <c r="A1866"/>
      <c r="D1866"/>
      <c r="E1866"/>
      <c r="F1866"/>
      <c r="G1866"/>
      <c r="H1866"/>
    </row>
    <row r="1867" spans="1:8" s="3" customFormat="1" x14ac:dyDescent="0.3">
      <c r="A1867"/>
      <c r="D1867"/>
      <c r="E1867"/>
      <c r="F1867"/>
      <c r="G1867"/>
      <c r="H1867"/>
    </row>
    <row r="1868" spans="1:8" s="3" customFormat="1" x14ac:dyDescent="0.3">
      <c r="A1868"/>
      <c r="D1868"/>
      <c r="E1868"/>
      <c r="F1868"/>
      <c r="G1868"/>
      <c r="H1868"/>
    </row>
    <row r="1869" spans="1:8" s="3" customFormat="1" x14ac:dyDescent="0.3">
      <c r="A1869"/>
      <c r="D1869"/>
      <c r="E1869"/>
      <c r="F1869"/>
      <c r="G1869"/>
      <c r="H1869"/>
    </row>
    <row r="1870" spans="1:8" s="3" customFormat="1" x14ac:dyDescent="0.3">
      <c r="A1870"/>
      <c r="D1870"/>
      <c r="E1870"/>
      <c r="F1870"/>
      <c r="G1870"/>
      <c r="H1870"/>
    </row>
    <row r="1871" spans="1:8" s="3" customFormat="1" x14ac:dyDescent="0.3">
      <c r="A1871"/>
      <c r="D1871"/>
      <c r="E1871"/>
      <c r="F1871"/>
      <c r="G1871"/>
      <c r="H1871"/>
    </row>
    <row r="1872" spans="1:8" s="3" customFormat="1" x14ac:dyDescent="0.3">
      <c r="A1872"/>
      <c r="D1872"/>
      <c r="E1872"/>
      <c r="F1872"/>
      <c r="G1872"/>
      <c r="H1872"/>
    </row>
    <row r="1873" spans="1:8" s="3" customFormat="1" x14ac:dyDescent="0.3">
      <c r="A1873"/>
      <c r="D1873"/>
      <c r="E1873"/>
      <c r="F1873"/>
      <c r="G1873"/>
      <c r="H1873"/>
    </row>
    <row r="1874" spans="1:8" s="3" customFormat="1" x14ac:dyDescent="0.3">
      <c r="A1874"/>
      <c r="D1874"/>
      <c r="E1874"/>
      <c r="F1874"/>
      <c r="G1874"/>
      <c r="H1874"/>
    </row>
    <row r="1875" spans="1:8" s="3" customFormat="1" x14ac:dyDescent="0.3">
      <c r="A1875"/>
      <c r="D1875"/>
      <c r="E1875"/>
      <c r="F1875"/>
      <c r="G1875"/>
      <c r="H1875"/>
    </row>
    <row r="1876" spans="1:8" s="3" customFormat="1" x14ac:dyDescent="0.3">
      <c r="A1876"/>
      <c r="D1876"/>
      <c r="E1876"/>
      <c r="F1876"/>
      <c r="G1876"/>
      <c r="H1876"/>
    </row>
    <row r="1877" spans="1:8" s="3" customFormat="1" x14ac:dyDescent="0.3">
      <c r="A1877"/>
      <c r="D1877"/>
      <c r="E1877"/>
      <c r="F1877"/>
      <c r="G1877"/>
      <c r="H1877"/>
    </row>
    <row r="1878" spans="1:8" s="3" customFormat="1" x14ac:dyDescent="0.3">
      <c r="A1878"/>
      <c r="D1878"/>
      <c r="E1878"/>
      <c r="F1878"/>
      <c r="G1878"/>
      <c r="H1878"/>
    </row>
    <row r="1879" spans="1:8" s="3" customFormat="1" x14ac:dyDescent="0.3">
      <c r="A1879"/>
      <c r="D1879"/>
      <c r="E1879"/>
      <c r="F1879"/>
      <c r="G1879"/>
      <c r="H1879"/>
    </row>
    <row r="1880" spans="1:8" s="3" customFormat="1" x14ac:dyDescent="0.3">
      <c r="A1880"/>
      <c r="D1880"/>
      <c r="E1880"/>
      <c r="F1880"/>
      <c r="G1880"/>
      <c r="H1880"/>
    </row>
    <row r="1881" spans="1:8" s="3" customFormat="1" x14ac:dyDescent="0.3">
      <c r="A1881"/>
      <c r="D1881"/>
      <c r="E1881"/>
      <c r="F1881"/>
      <c r="G1881"/>
      <c r="H1881"/>
    </row>
    <row r="1882" spans="1:8" s="3" customFormat="1" x14ac:dyDescent="0.3">
      <c r="A1882"/>
      <c r="D1882"/>
      <c r="E1882"/>
      <c r="F1882"/>
      <c r="G1882"/>
      <c r="H1882"/>
    </row>
    <row r="1883" spans="1:8" s="3" customFormat="1" x14ac:dyDescent="0.3">
      <c r="A1883"/>
      <c r="D1883"/>
      <c r="E1883"/>
      <c r="F1883"/>
      <c r="G1883"/>
      <c r="H1883"/>
    </row>
    <row r="1884" spans="1:8" s="3" customFormat="1" x14ac:dyDescent="0.3">
      <c r="A1884"/>
      <c r="D1884"/>
      <c r="E1884"/>
      <c r="F1884"/>
      <c r="G1884"/>
      <c r="H1884"/>
    </row>
    <row r="1885" spans="1:8" s="3" customFormat="1" x14ac:dyDescent="0.3">
      <c r="A1885"/>
      <c r="D1885"/>
      <c r="E1885"/>
      <c r="F1885"/>
      <c r="G1885"/>
      <c r="H1885"/>
    </row>
    <row r="1886" spans="1:8" s="3" customFormat="1" x14ac:dyDescent="0.3">
      <c r="A1886"/>
      <c r="D1886"/>
      <c r="E1886"/>
      <c r="F1886"/>
      <c r="G1886"/>
      <c r="H1886"/>
    </row>
    <row r="1887" spans="1:8" s="3" customFormat="1" x14ac:dyDescent="0.3">
      <c r="A1887"/>
      <c r="D1887"/>
      <c r="E1887"/>
      <c r="F1887"/>
      <c r="G1887"/>
      <c r="H1887"/>
    </row>
    <row r="1888" spans="1:8" s="3" customFormat="1" x14ac:dyDescent="0.3">
      <c r="A1888"/>
      <c r="D1888"/>
      <c r="E1888"/>
      <c r="F1888"/>
      <c r="G1888"/>
      <c r="H1888"/>
    </row>
    <row r="1889" spans="1:8" s="3" customFormat="1" x14ac:dyDescent="0.3">
      <c r="A1889"/>
      <c r="D1889"/>
      <c r="E1889"/>
      <c r="F1889"/>
      <c r="G1889"/>
      <c r="H1889"/>
    </row>
    <row r="1890" spans="1:8" s="3" customFormat="1" x14ac:dyDescent="0.3">
      <c r="A1890"/>
      <c r="D1890"/>
      <c r="E1890"/>
      <c r="F1890"/>
      <c r="G1890"/>
      <c r="H1890"/>
    </row>
    <row r="1891" spans="1:8" s="3" customFormat="1" x14ac:dyDescent="0.3">
      <c r="A1891"/>
      <c r="D1891"/>
      <c r="E1891"/>
      <c r="F1891"/>
      <c r="G1891"/>
      <c r="H1891"/>
    </row>
    <row r="1892" spans="1:8" s="3" customFormat="1" x14ac:dyDescent="0.3">
      <c r="A1892"/>
      <c r="D1892"/>
      <c r="E1892"/>
      <c r="F1892"/>
      <c r="G1892"/>
      <c r="H1892"/>
    </row>
    <row r="1893" spans="1:8" s="3" customFormat="1" x14ac:dyDescent="0.3">
      <c r="A1893"/>
      <c r="D1893"/>
      <c r="E1893"/>
      <c r="F1893"/>
      <c r="G1893"/>
      <c r="H1893"/>
    </row>
    <row r="1894" spans="1:8" s="3" customFormat="1" x14ac:dyDescent="0.3">
      <c r="A1894"/>
      <c r="D1894"/>
      <c r="E1894"/>
      <c r="F1894"/>
      <c r="G1894"/>
      <c r="H1894"/>
    </row>
    <row r="1895" spans="1:8" s="3" customFormat="1" x14ac:dyDescent="0.3">
      <c r="A1895"/>
      <c r="D1895"/>
      <c r="E1895"/>
      <c r="F1895"/>
      <c r="G1895"/>
      <c r="H1895"/>
    </row>
    <row r="1896" spans="1:8" s="3" customFormat="1" x14ac:dyDescent="0.3">
      <c r="A1896"/>
      <c r="D1896"/>
      <c r="E1896"/>
      <c r="F1896"/>
      <c r="G1896"/>
      <c r="H1896"/>
    </row>
    <row r="1897" spans="1:8" s="3" customFormat="1" x14ac:dyDescent="0.3">
      <c r="A1897"/>
      <c r="D1897"/>
      <c r="E1897"/>
      <c r="F1897"/>
      <c r="G1897"/>
      <c r="H1897"/>
    </row>
    <row r="1898" spans="1:8" s="3" customFormat="1" x14ac:dyDescent="0.3">
      <c r="A1898"/>
      <c r="D1898"/>
      <c r="E1898"/>
      <c r="F1898"/>
      <c r="G1898"/>
      <c r="H1898"/>
    </row>
    <row r="1899" spans="1:8" s="3" customFormat="1" x14ac:dyDescent="0.3">
      <c r="A1899"/>
      <c r="D1899"/>
      <c r="E1899"/>
      <c r="F1899"/>
      <c r="G1899"/>
      <c r="H1899"/>
    </row>
    <row r="1900" spans="1:8" s="3" customFormat="1" x14ac:dyDescent="0.3">
      <c r="A1900"/>
      <c r="D1900"/>
      <c r="E1900"/>
      <c r="F1900"/>
      <c r="G1900"/>
      <c r="H1900"/>
    </row>
    <row r="1901" spans="1:8" s="3" customFormat="1" x14ac:dyDescent="0.3">
      <c r="A1901"/>
      <c r="D1901"/>
      <c r="E1901"/>
      <c r="F1901"/>
      <c r="G1901"/>
      <c r="H1901"/>
    </row>
    <row r="1902" spans="1:8" s="3" customFormat="1" x14ac:dyDescent="0.3">
      <c r="A1902"/>
      <c r="D1902"/>
      <c r="E1902"/>
      <c r="F1902"/>
      <c r="G1902"/>
      <c r="H1902"/>
    </row>
    <row r="1903" spans="1:8" s="3" customFormat="1" x14ac:dyDescent="0.3">
      <c r="A1903"/>
      <c r="D1903"/>
      <c r="E1903"/>
      <c r="F1903"/>
      <c r="G1903"/>
      <c r="H1903"/>
    </row>
    <row r="1904" spans="1:8" s="3" customFormat="1" x14ac:dyDescent="0.3">
      <c r="A1904"/>
      <c r="D1904"/>
      <c r="E1904"/>
      <c r="F1904"/>
      <c r="G1904"/>
      <c r="H1904"/>
    </row>
    <row r="1905" spans="1:8" s="3" customFormat="1" x14ac:dyDescent="0.3">
      <c r="A1905"/>
      <c r="D1905"/>
      <c r="E1905"/>
      <c r="F1905"/>
      <c r="G1905"/>
      <c r="H1905"/>
    </row>
    <row r="1906" spans="1:8" s="3" customFormat="1" x14ac:dyDescent="0.3">
      <c r="A1906"/>
      <c r="D1906"/>
      <c r="E1906"/>
      <c r="F1906"/>
      <c r="G1906"/>
      <c r="H1906"/>
    </row>
    <row r="1907" spans="1:8" s="3" customFormat="1" x14ac:dyDescent="0.3">
      <c r="A1907"/>
      <c r="D1907"/>
      <c r="E1907"/>
      <c r="F1907"/>
      <c r="G1907"/>
      <c r="H1907"/>
    </row>
    <row r="1908" spans="1:8" s="3" customFormat="1" x14ac:dyDescent="0.3">
      <c r="A1908"/>
      <c r="D1908"/>
      <c r="E1908"/>
      <c r="F1908"/>
      <c r="G1908"/>
      <c r="H1908"/>
    </row>
    <row r="1909" spans="1:8" s="3" customFormat="1" x14ac:dyDescent="0.3">
      <c r="A1909"/>
      <c r="D1909"/>
      <c r="E1909"/>
      <c r="F1909"/>
      <c r="G1909"/>
      <c r="H1909"/>
    </row>
    <row r="1910" spans="1:8" s="3" customFormat="1" x14ac:dyDescent="0.3">
      <c r="A1910"/>
      <c r="D1910"/>
      <c r="E1910"/>
      <c r="F1910"/>
      <c r="G1910"/>
      <c r="H1910"/>
    </row>
    <row r="1911" spans="1:8" s="3" customFormat="1" x14ac:dyDescent="0.3">
      <c r="A1911"/>
      <c r="D1911"/>
      <c r="E1911"/>
      <c r="F1911"/>
      <c r="G1911"/>
      <c r="H1911"/>
    </row>
    <row r="1912" spans="1:8" s="3" customFormat="1" x14ac:dyDescent="0.3">
      <c r="A1912"/>
      <c r="D1912"/>
      <c r="E1912"/>
      <c r="F1912"/>
      <c r="G1912"/>
      <c r="H1912"/>
    </row>
    <row r="1913" spans="1:8" s="3" customFormat="1" x14ac:dyDescent="0.3">
      <c r="A1913"/>
      <c r="D1913"/>
      <c r="E1913"/>
      <c r="F1913"/>
      <c r="G1913"/>
      <c r="H1913"/>
    </row>
    <row r="1914" spans="1:8" s="3" customFormat="1" x14ac:dyDescent="0.3">
      <c r="A1914"/>
      <c r="D1914"/>
      <c r="E1914"/>
      <c r="F1914"/>
      <c r="G1914"/>
      <c r="H1914"/>
    </row>
    <row r="1915" spans="1:8" s="3" customFormat="1" x14ac:dyDescent="0.3">
      <c r="A1915"/>
      <c r="D1915"/>
      <c r="E1915"/>
      <c r="F1915"/>
      <c r="G1915"/>
      <c r="H1915"/>
    </row>
    <row r="1916" spans="1:8" s="3" customFormat="1" x14ac:dyDescent="0.3">
      <c r="A1916"/>
      <c r="D1916"/>
      <c r="E1916"/>
      <c r="F1916"/>
      <c r="G1916"/>
      <c r="H1916"/>
    </row>
    <row r="1917" spans="1:8" s="3" customFormat="1" x14ac:dyDescent="0.3">
      <c r="A1917"/>
      <c r="D1917"/>
      <c r="E1917"/>
      <c r="F1917"/>
      <c r="G1917"/>
      <c r="H1917"/>
    </row>
    <row r="1918" spans="1:8" s="3" customFormat="1" x14ac:dyDescent="0.3">
      <c r="A1918"/>
      <c r="D1918"/>
      <c r="E1918"/>
      <c r="F1918"/>
      <c r="G1918"/>
      <c r="H1918"/>
    </row>
    <row r="1919" spans="1:8" s="3" customFormat="1" x14ac:dyDescent="0.3">
      <c r="A1919"/>
      <c r="D1919"/>
      <c r="E1919"/>
      <c r="F1919"/>
      <c r="G1919"/>
      <c r="H1919"/>
    </row>
    <row r="1920" spans="1:8" s="3" customFormat="1" x14ac:dyDescent="0.3">
      <c r="A1920"/>
      <c r="D1920"/>
      <c r="E1920"/>
      <c r="F1920"/>
      <c r="G1920"/>
      <c r="H1920"/>
    </row>
    <row r="1921" spans="1:8" s="3" customFormat="1" x14ac:dyDescent="0.3">
      <c r="A1921"/>
      <c r="D1921"/>
      <c r="E1921"/>
      <c r="F1921"/>
      <c r="G1921"/>
      <c r="H1921"/>
    </row>
    <row r="1922" spans="1:8" s="3" customFormat="1" x14ac:dyDescent="0.3">
      <c r="A1922"/>
      <c r="D1922"/>
      <c r="E1922"/>
      <c r="F1922"/>
      <c r="G1922"/>
      <c r="H1922"/>
    </row>
    <row r="1923" spans="1:8" s="3" customFormat="1" x14ac:dyDescent="0.3">
      <c r="A1923"/>
      <c r="D1923"/>
      <c r="E1923"/>
      <c r="F1923"/>
      <c r="G1923"/>
      <c r="H1923"/>
    </row>
    <row r="1924" spans="1:8" s="3" customFormat="1" x14ac:dyDescent="0.3">
      <c r="A1924"/>
      <c r="D1924"/>
      <c r="E1924"/>
      <c r="F1924"/>
      <c r="G1924"/>
      <c r="H1924"/>
    </row>
    <row r="1925" spans="1:8" s="3" customFormat="1" x14ac:dyDescent="0.3">
      <c r="A1925"/>
      <c r="D1925"/>
      <c r="E1925"/>
      <c r="F1925"/>
      <c r="G1925"/>
      <c r="H1925"/>
    </row>
    <row r="1926" spans="1:8" s="3" customFormat="1" x14ac:dyDescent="0.3">
      <c r="A1926"/>
      <c r="D1926"/>
      <c r="E1926"/>
      <c r="F1926"/>
      <c r="G1926"/>
      <c r="H1926"/>
    </row>
    <row r="1927" spans="1:8" s="3" customFormat="1" x14ac:dyDescent="0.3">
      <c r="A1927"/>
      <c r="D1927"/>
      <c r="E1927"/>
      <c r="F1927"/>
      <c r="G1927"/>
      <c r="H1927"/>
    </row>
    <row r="1928" spans="1:8" s="3" customFormat="1" x14ac:dyDescent="0.3">
      <c r="A1928"/>
      <c r="D1928"/>
      <c r="E1928"/>
      <c r="F1928"/>
      <c r="G1928"/>
      <c r="H1928"/>
    </row>
    <row r="1929" spans="1:8" s="3" customFormat="1" x14ac:dyDescent="0.3">
      <c r="A1929"/>
      <c r="D1929"/>
      <c r="E1929"/>
      <c r="F1929"/>
      <c r="G1929"/>
      <c r="H1929"/>
    </row>
    <row r="1930" spans="1:8" s="3" customFormat="1" x14ac:dyDescent="0.3">
      <c r="A1930"/>
      <c r="D1930"/>
      <c r="E1930"/>
      <c r="F1930"/>
      <c r="G1930"/>
      <c r="H1930"/>
    </row>
    <row r="1931" spans="1:8" s="3" customFormat="1" x14ac:dyDescent="0.3">
      <c r="A1931"/>
      <c r="D1931"/>
      <c r="E1931"/>
      <c r="F1931"/>
      <c r="G1931"/>
      <c r="H1931"/>
    </row>
    <row r="1932" spans="1:8" s="3" customFormat="1" x14ac:dyDescent="0.3">
      <c r="A1932"/>
      <c r="D1932"/>
      <c r="E1932"/>
      <c r="F1932"/>
      <c r="G1932"/>
      <c r="H1932"/>
    </row>
    <row r="1933" spans="1:8" s="3" customFormat="1" x14ac:dyDescent="0.3">
      <c r="A1933"/>
      <c r="D1933"/>
      <c r="E1933"/>
      <c r="F1933"/>
      <c r="G1933"/>
      <c r="H1933"/>
    </row>
    <row r="1934" spans="1:8" s="3" customFormat="1" x14ac:dyDescent="0.3">
      <c r="A1934"/>
      <c r="D1934"/>
      <c r="E1934"/>
      <c r="F1934"/>
      <c r="G1934"/>
      <c r="H1934"/>
    </row>
    <row r="1935" spans="1:8" s="3" customFormat="1" x14ac:dyDescent="0.3">
      <c r="A1935"/>
      <c r="D1935"/>
      <c r="E1935"/>
      <c r="F1935"/>
      <c r="G1935"/>
      <c r="H1935"/>
    </row>
    <row r="1936" spans="1:8" s="3" customFormat="1" x14ac:dyDescent="0.3">
      <c r="A1936"/>
      <c r="D1936"/>
      <c r="E1936"/>
      <c r="F1936"/>
      <c r="G1936"/>
      <c r="H1936"/>
    </row>
    <row r="1937" spans="1:8" s="3" customFormat="1" x14ac:dyDescent="0.3">
      <c r="A1937"/>
      <c r="D1937"/>
      <c r="E1937"/>
      <c r="F1937"/>
      <c r="G1937"/>
      <c r="H1937"/>
    </row>
    <row r="1938" spans="1:8" s="3" customFormat="1" x14ac:dyDescent="0.3">
      <c r="A1938"/>
      <c r="D1938"/>
      <c r="E1938"/>
      <c r="F1938"/>
      <c r="G1938"/>
      <c r="H1938"/>
    </row>
    <row r="1939" spans="1:8" s="3" customFormat="1" x14ac:dyDescent="0.3">
      <c r="A1939"/>
      <c r="D1939"/>
      <c r="E1939"/>
      <c r="F1939"/>
      <c r="G1939"/>
      <c r="H1939"/>
    </row>
    <row r="1940" spans="1:8" s="3" customFormat="1" x14ac:dyDescent="0.3">
      <c r="A1940"/>
      <c r="D1940"/>
      <c r="E1940"/>
      <c r="F1940"/>
      <c r="G1940"/>
      <c r="H1940"/>
    </row>
    <row r="1941" spans="1:8" s="3" customFormat="1" x14ac:dyDescent="0.3">
      <c r="A1941"/>
      <c r="D1941"/>
      <c r="E1941"/>
      <c r="F1941"/>
      <c r="G1941"/>
      <c r="H1941"/>
    </row>
    <row r="1942" spans="1:8" s="3" customFormat="1" x14ac:dyDescent="0.3">
      <c r="A1942"/>
      <c r="D1942"/>
      <c r="E1942"/>
      <c r="F1942"/>
      <c r="G1942"/>
      <c r="H1942"/>
    </row>
    <row r="1943" spans="1:8" s="3" customFormat="1" x14ac:dyDescent="0.3">
      <c r="A1943"/>
      <c r="D1943"/>
      <c r="E1943"/>
      <c r="F1943"/>
      <c r="G1943"/>
      <c r="H1943"/>
    </row>
    <row r="1944" spans="1:8" s="3" customFormat="1" x14ac:dyDescent="0.3">
      <c r="A1944"/>
      <c r="D1944"/>
      <c r="E1944"/>
      <c r="F1944"/>
      <c r="G1944"/>
      <c r="H1944"/>
    </row>
    <row r="1945" spans="1:8" s="3" customFormat="1" x14ac:dyDescent="0.3">
      <c r="A1945"/>
      <c r="D1945"/>
      <c r="E1945"/>
      <c r="F1945"/>
      <c r="G1945"/>
      <c r="H1945"/>
    </row>
    <row r="1946" spans="1:8" s="3" customFormat="1" x14ac:dyDescent="0.3">
      <c r="A1946"/>
      <c r="D1946"/>
      <c r="E1946"/>
      <c r="F1946"/>
      <c r="G1946"/>
      <c r="H1946"/>
    </row>
    <row r="1947" spans="1:8" s="3" customFormat="1" x14ac:dyDescent="0.3">
      <c r="A1947"/>
      <c r="D1947"/>
      <c r="E1947"/>
      <c r="F1947"/>
      <c r="G1947"/>
      <c r="H1947"/>
    </row>
    <row r="1948" spans="1:8" s="3" customFormat="1" x14ac:dyDescent="0.3">
      <c r="A1948"/>
      <c r="D1948"/>
      <c r="E1948"/>
      <c r="F1948"/>
      <c r="G1948"/>
      <c r="H1948"/>
    </row>
    <row r="1949" spans="1:8" s="3" customFormat="1" x14ac:dyDescent="0.3">
      <c r="A1949"/>
      <c r="D1949"/>
      <c r="E1949"/>
      <c r="F1949"/>
      <c r="G1949"/>
      <c r="H1949"/>
    </row>
    <row r="1950" spans="1:8" s="3" customFormat="1" x14ac:dyDescent="0.3">
      <c r="A1950"/>
      <c r="D1950"/>
      <c r="E1950"/>
      <c r="F1950"/>
      <c r="G1950"/>
      <c r="H1950"/>
    </row>
    <row r="1951" spans="1:8" s="3" customFormat="1" x14ac:dyDescent="0.3">
      <c r="A1951"/>
      <c r="D1951"/>
      <c r="E1951"/>
      <c r="F1951"/>
      <c r="G1951"/>
      <c r="H1951"/>
    </row>
    <row r="1952" spans="1:8" s="3" customFormat="1" x14ac:dyDescent="0.3">
      <c r="A1952"/>
      <c r="D1952"/>
      <c r="E1952"/>
      <c r="F1952"/>
      <c r="G1952"/>
      <c r="H1952"/>
    </row>
    <row r="1953" spans="1:8" s="3" customFormat="1" x14ac:dyDescent="0.3">
      <c r="A1953"/>
      <c r="D1953"/>
      <c r="E1953"/>
      <c r="F1953"/>
      <c r="G1953"/>
      <c r="H1953"/>
    </row>
    <row r="1954" spans="1:8" s="3" customFormat="1" x14ac:dyDescent="0.3">
      <c r="A1954"/>
      <c r="D1954"/>
      <c r="E1954"/>
      <c r="F1954"/>
      <c r="G1954"/>
      <c r="H1954"/>
    </row>
    <row r="1955" spans="1:8" s="3" customFormat="1" x14ac:dyDescent="0.3">
      <c r="A1955"/>
      <c r="D1955"/>
      <c r="E1955"/>
      <c r="F1955"/>
      <c r="G1955"/>
      <c r="H1955"/>
    </row>
    <row r="1956" spans="1:8" s="3" customFormat="1" x14ac:dyDescent="0.3">
      <c r="A1956"/>
      <c r="D1956"/>
      <c r="E1956"/>
      <c r="F1956"/>
      <c r="G1956"/>
      <c r="H1956"/>
    </row>
    <row r="1957" spans="1:8" s="3" customFormat="1" x14ac:dyDescent="0.3">
      <c r="A1957"/>
      <c r="D1957"/>
      <c r="E1957"/>
      <c r="F1957"/>
      <c r="G1957"/>
      <c r="H1957"/>
    </row>
    <row r="1958" spans="1:8" s="3" customFormat="1" x14ac:dyDescent="0.3">
      <c r="A1958"/>
      <c r="D1958"/>
      <c r="E1958"/>
      <c r="F1958"/>
      <c r="G1958"/>
      <c r="H1958"/>
    </row>
    <row r="1959" spans="1:8" s="3" customFormat="1" x14ac:dyDescent="0.3">
      <c r="A1959"/>
      <c r="D1959"/>
      <c r="E1959"/>
      <c r="F1959"/>
      <c r="G1959"/>
      <c r="H1959"/>
    </row>
    <row r="1960" spans="1:8" s="3" customFormat="1" x14ac:dyDescent="0.3">
      <c r="A1960"/>
      <c r="D1960"/>
      <c r="E1960"/>
      <c r="F1960"/>
      <c r="G1960"/>
      <c r="H1960"/>
    </row>
    <row r="1961" spans="1:8" s="3" customFormat="1" x14ac:dyDescent="0.3">
      <c r="A1961"/>
      <c r="D1961"/>
      <c r="E1961"/>
      <c r="F1961"/>
      <c r="G1961"/>
      <c r="H1961"/>
    </row>
    <row r="1962" spans="1:8" s="3" customFormat="1" x14ac:dyDescent="0.3">
      <c r="A1962"/>
      <c r="D1962"/>
      <c r="E1962"/>
      <c r="F1962"/>
      <c r="G1962"/>
      <c r="H1962"/>
    </row>
    <row r="1963" spans="1:8" s="3" customFormat="1" x14ac:dyDescent="0.3">
      <c r="A1963"/>
      <c r="D1963"/>
      <c r="E1963"/>
      <c r="F1963"/>
      <c r="G1963"/>
      <c r="H1963"/>
    </row>
    <row r="1964" spans="1:8" s="3" customFormat="1" x14ac:dyDescent="0.3">
      <c r="A1964"/>
      <c r="D1964"/>
      <c r="E1964"/>
      <c r="F1964"/>
      <c r="G1964"/>
      <c r="H1964"/>
    </row>
    <row r="1965" spans="1:8" s="3" customFormat="1" x14ac:dyDescent="0.3">
      <c r="A1965"/>
      <c r="D1965"/>
      <c r="E1965"/>
      <c r="F1965"/>
      <c r="G1965"/>
      <c r="H1965"/>
    </row>
    <row r="1966" spans="1:8" s="3" customFormat="1" x14ac:dyDescent="0.3">
      <c r="A1966"/>
      <c r="D1966"/>
      <c r="E1966"/>
      <c r="F1966"/>
      <c r="G1966"/>
      <c r="H1966"/>
    </row>
    <row r="1967" spans="1:8" s="3" customFormat="1" x14ac:dyDescent="0.3">
      <c r="A1967"/>
      <c r="D1967"/>
      <c r="E1967"/>
      <c r="F1967"/>
      <c r="G1967"/>
      <c r="H1967"/>
    </row>
    <row r="1968" spans="1:8" s="3" customFormat="1" x14ac:dyDescent="0.3">
      <c r="A1968"/>
      <c r="D1968"/>
      <c r="E1968"/>
      <c r="F1968"/>
      <c r="G1968"/>
      <c r="H1968"/>
    </row>
    <row r="1969" spans="1:8" s="3" customFormat="1" x14ac:dyDescent="0.3">
      <c r="A1969"/>
      <c r="D1969"/>
      <c r="E1969"/>
      <c r="F1969"/>
      <c r="G1969"/>
      <c r="H1969"/>
    </row>
    <row r="1970" spans="1:8" s="3" customFormat="1" x14ac:dyDescent="0.3">
      <c r="A1970"/>
      <c r="D1970"/>
      <c r="E1970"/>
      <c r="F1970"/>
      <c r="G1970"/>
      <c r="H1970"/>
    </row>
    <row r="1971" spans="1:8" s="3" customFormat="1" x14ac:dyDescent="0.3">
      <c r="A1971"/>
      <c r="D1971"/>
      <c r="E1971"/>
      <c r="F1971"/>
      <c r="G1971"/>
      <c r="H1971"/>
    </row>
    <row r="1972" spans="1:8" s="3" customFormat="1" x14ac:dyDescent="0.3">
      <c r="A1972"/>
      <c r="D1972"/>
      <c r="E1972"/>
      <c r="F1972"/>
      <c r="G1972"/>
      <c r="H1972"/>
    </row>
    <row r="1973" spans="1:8" s="3" customFormat="1" x14ac:dyDescent="0.3">
      <c r="A1973"/>
      <c r="D1973"/>
      <c r="E1973"/>
      <c r="F1973"/>
      <c r="G1973"/>
      <c r="H1973"/>
    </row>
    <row r="1974" spans="1:8" s="3" customFormat="1" x14ac:dyDescent="0.3">
      <c r="A1974"/>
      <c r="D1974"/>
      <c r="E1974"/>
      <c r="F1974"/>
      <c r="G1974"/>
      <c r="H1974"/>
    </row>
    <row r="1975" spans="1:8" s="3" customFormat="1" x14ac:dyDescent="0.3">
      <c r="A1975"/>
      <c r="D1975"/>
      <c r="E1975"/>
      <c r="F1975"/>
      <c r="G1975"/>
      <c r="H1975"/>
    </row>
    <row r="1976" spans="1:8" s="3" customFormat="1" x14ac:dyDescent="0.3">
      <c r="A1976"/>
      <c r="D1976"/>
      <c r="E1976"/>
      <c r="F1976"/>
      <c r="G1976"/>
      <c r="H1976"/>
    </row>
    <row r="1977" spans="1:8" s="3" customFormat="1" x14ac:dyDescent="0.3">
      <c r="A1977"/>
      <c r="D1977"/>
      <c r="E1977"/>
      <c r="F1977"/>
      <c r="G1977"/>
      <c r="H1977"/>
    </row>
    <row r="1978" spans="1:8" s="3" customFormat="1" x14ac:dyDescent="0.3">
      <c r="A1978"/>
      <c r="D1978"/>
      <c r="E1978"/>
      <c r="F1978"/>
      <c r="G1978"/>
      <c r="H1978"/>
    </row>
    <row r="1979" spans="1:8" s="3" customFormat="1" x14ac:dyDescent="0.3">
      <c r="A1979"/>
      <c r="D1979"/>
      <c r="E1979"/>
      <c r="F1979"/>
      <c r="G1979"/>
      <c r="H1979"/>
    </row>
    <row r="1980" spans="1:8" s="3" customFormat="1" x14ac:dyDescent="0.3">
      <c r="A1980"/>
      <c r="D1980"/>
      <c r="E1980"/>
      <c r="F1980"/>
      <c r="G1980"/>
      <c r="H1980"/>
    </row>
    <row r="1981" spans="1:8" s="3" customFormat="1" x14ac:dyDescent="0.3">
      <c r="A1981"/>
      <c r="D1981"/>
      <c r="E1981"/>
      <c r="F1981"/>
      <c r="G1981"/>
      <c r="H1981"/>
    </row>
    <row r="1982" spans="1:8" s="3" customFormat="1" x14ac:dyDescent="0.3">
      <c r="A1982"/>
      <c r="D1982"/>
      <c r="E1982"/>
      <c r="F1982"/>
      <c r="G1982"/>
      <c r="H1982"/>
    </row>
    <row r="1983" spans="1:8" s="3" customFormat="1" x14ac:dyDescent="0.3">
      <c r="A1983"/>
      <c r="D1983"/>
      <c r="E1983"/>
      <c r="F1983"/>
      <c r="G1983"/>
      <c r="H1983"/>
    </row>
    <row r="1984" spans="1:8" s="3" customFormat="1" x14ac:dyDescent="0.3">
      <c r="A1984"/>
      <c r="D1984"/>
      <c r="E1984"/>
      <c r="F1984"/>
      <c r="G1984"/>
      <c r="H1984"/>
    </row>
    <row r="1985" spans="1:8" s="3" customFormat="1" x14ac:dyDescent="0.3">
      <c r="A1985"/>
      <c r="D1985"/>
      <c r="E1985"/>
      <c r="F1985"/>
      <c r="G1985"/>
      <c r="H1985"/>
    </row>
    <row r="1986" spans="1:8" s="3" customFormat="1" x14ac:dyDescent="0.3">
      <c r="A1986"/>
      <c r="D1986"/>
      <c r="E1986"/>
      <c r="F1986"/>
      <c r="G1986"/>
      <c r="H1986"/>
    </row>
    <row r="1987" spans="1:8" s="3" customFormat="1" x14ac:dyDescent="0.3">
      <c r="A1987"/>
      <c r="D1987"/>
      <c r="E1987"/>
      <c r="F1987"/>
      <c r="G1987"/>
      <c r="H1987"/>
    </row>
    <row r="1988" spans="1:8" s="3" customFormat="1" x14ac:dyDescent="0.3">
      <c r="A1988"/>
      <c r="D1988"/>
      <c r="E1988"/>
      <c r="F1988"/>
      <c r="G1988"/>
      <c r="H1988"/>
    </row>
    <row r="1989" spans="1:8" s="3" customFormat="1" x14ac:dyDescent="0.3">
      <c r="A1989"/>
      <c r="D1989"/>
      <c r="E1989"/>
      <c r="F1989"/>
      <c r="G1989"/>
      <c r="H1989"/>
    </row>
    <row r="1990" spans="1:8" s="3" customFormat="1" x14ac:dyDescent="0.3">
      <c r="A1990"/>
      <c r="D1990"/>
      <c r="E1990"/>
      <c r="F1990"/>
      <c r="G1990"/>
      <c r="H1990"/>
    </row>
    <row r="1991" spans="1:8" s="3" customFormat="1" x14ac:dyDescent="0.3">
      <c r="A1991"/>
      <c r="D1991"/>
      <c r="E1991"/>
      <c r="F1991"/>
      <c r="G1991"/>
      <c r="H1991"/>
    </row>
    <row r="1992" spans="1:8" s="3" customFormat="1" x14ac:dyDescent="0.3">
      <c r="A1992"/>
      <c r="D1992"/>
      <c r="E1992"/>
      <c r="F1992"/>
      <c r="G1992"/>
      <c r="H1992"/>
    </row>
    <row r="1993" spans="1:8" s="3" customFormat="1" x14ac:dyDescent="0.3">
      <c r="A1993"/>
      <c r="D1993"/>
      <c r="E1993"/>
      <c r="F1993"/>
      <c r="G1993"/>
      <c r="H1993"/>
    </row>
    <row r="1994" spans="1:8" s="3" customFormat="1" x14ac:dyDescent="0.3">
      <c r="A1994"/>
      <c r="D1994"/>
      <c r="E1994"/>
      <c r="F1994"/>
      <c r="G1994"/>
      <c r="H1994"/>
    </row>
    <row r="1995" spans="1:8" s="3" customFormat="1" x14ac:dyDescent="0.3">
      <c r="A1995"/>
      <c r="D1995"/>
      <c r="E1995"/>
      <c r="F1995"/>
      <c r="G1995"/>
      <c r="H1995"/>
    </row>
    <row r="1996" spans="1:8" s="3" customFormat="1" x14ac:dyDescent="0.3">
      <c r="A1996"/>
      <c r="D1996"/>
      <c r="E1996"/>
      <c r="F1996"/>
      <c r="G1996"/>
      <c r="H1996"/>
    </row>
    <row r="1997" spans="1:8" s="3" customFormat="1" x14ac:dyDescent="0.3">
      <c r="A1997"/>
      <c r="D1997"/>
      <c r="E1997"/>
      <c r="F1997"/>
      <c r="G1997"/>
      <c r="H1997"/>
    </row>
    <row r="1998" spans="1:8" s="3" customFormat="1" x14ac:dyDescent="0.3">
      <c r="A1998"/>
      <c r="D1998"/>
      <c r="E1998"/>
      <c r="F1998"/>
      <c r="G1998"/>
      <c r="H1998"/>
    </row>
    <row r="1999" spans="1:8" s="3" customFormat="1" x14ac:dyDescent="0.3">
      <c r="A1999"/>
      <c r="D1999"/>
      <c r="E1999"/>
      <c r="F1999"/>
      <c r="G1999"/>
      <c r="H1999"/>
    </row>
    <row r="2000" spans="1:8" s="3" customFormat="1" x14ac:dyDescent="0.3">
      <c r="A2000"/>
      <c r="D2000"/>
      <c r="E2000"/>
      <c r="F2000"/>
      <c r="G2000"/>
      <c r="H2000"/>
    </row>
    <row r="2001" spans="1:8" s="3" customFormat="1" x14ac:dyDescent="0.3">
      <c r="A2001"/>
      <c r="D2001"/>
      <c r="E2001"/>
      <c r="F2001"/>
      <c r="G2001"/>
      <c r="H2001"/>
    </row>
    <row r="2002" spans="1:8" s="3" customFormat="1" x14ac:dyDescent="0.3">
      <c r="A2002"/>
      <c r="D2002"/>
      <c r="E2002"/>
      <c r="F2002"/>
      <c r="G2002"/>
      <c r="H2002"/>
    </row>
    <row r="2003" spans="1:8" s="3" customFormat="1" x14ac:dyDescent="0.3">
      <c r="A2003"/>
      <c r="D2003"/>
      <c r="E2003"/>
      <c r="F2003"/>
      <c r="G2003"/>
      <c r="H2003"/>
    </row>
    <row r="2004" spans="1:8" s="3" customFormat="1" x14ac:dyDescent="0.3">
      <c r="A2004"/>
      <c r="D2004"/>
      <c r="E2004"/>
      <c r="F2004"/>
      <c r="G2004"/>
      <c r="H2004"/>
    </row>
    <row r="2005" spans="1:8" s="3" customFormat="1" x14ac:dyDescent="0.3">
      <c r="A2005"/>
      <c r="D2005"/>
      <c r="E2005"/>
      <c r="F2005"/>
      <c r="G2005"/>
      <c r="H2005"/>
    </row>
    <row r="2006" spans="1:8" s="3" customFormat="1" x14ac:dyDescent="0.3">
      <c r="A2006"/>
      <c r="D2006"/>
      <c r="E2006"/>
      <c r="F2006"/>
      <c r="G2006"/>
      <c r="H2006"/>
    </row>
    <row r="2007" spans="1:8" s="3" customFormat="1" x14ac:dyDescent="0.3">
      <c r="A2007"/>
      <c r="D2007"/>
      <c r="E2007"/>
      <c r="F2007"/>
      <c r="G2007"/>
      <c r="H2007"/>
    </row>
    <row r="2008" spans="1:8" s="3" customFormat="1" x14ac:dyDescent="0.3">
      <c r="A2008"/>
      <c r="D2008"/>
      <c r="E2008"/>
      <c r="F2008"/>
      <c r="G2008"/>
      <c r="H2008"/>
    </row>
    <row r="2009" spans="1:8" s="3" customFormat="1" x14ac:dyDescent="0.3">
      <c r="A2009"/>
      <c r="D2009"/>
      <c r="E2009"/>
      <c r="F2009"/>
      <c r="G2009"/>
      <c r="H2009"/>
    </row>
    <row r="2010" spans="1:8" s="3" customFormat="1" x14ac:dyDescent="0.3">
      <c r="A2010"/>
      <c r="D2010"/>
      <c r="E2010"/>
      <c r="F2010"/>
      <c r="G2010"/>
      <c r="H2010"/>
    </row>
    <row r="2011" spans="1:8" s="3" customFormat="1" x14ac:dyDescent="0.3">
      <c r="A2011"/>
      <c r="D2011"/>
      <c r="E2011"/>
      <c r="F2011"/>
      <c r="G2011"/>
      <c r="H2011"/>
    </row>
    <row r="2012" spans="1:8" s="3" customFormat="1" x14ac:dyDescent="0.3">
      <c r="A2012"/>
      <c r="D2012"/>
      <c r="E2012"/>
      <c r="F2012"/>
      <c r="G2012"/>
      <c r="H2012"/>
    </row>
    <row r="2013" spans="1:8" s="3" customFormat="1" x14ac:dyDescent="0.3">
      <c r="A2013"/>
      <c r="D2013"/>
      <c r="E2013"/>
      <c r="F2013"/>
      <c r="G2013"/>
      <c r="H2013"/>
    </row>
    <row r="2014" spans="1:8" s="3" customFormat="1" x14ac:dyDescent="0.3">
      <c r="A2014"/>
      <c r="D2014"/>
      <c r="E2014"/>
      <c r="F2014"/>
      <c r="G2014"/>
      <c r="H2014"/>
    </row>
    <row r="2015" spans="1:8" s="3" customFormat="1" x14ac:dyDescent="0.3">
      <c r="A2015"/>
      <c r="D2015"/>
      <c r="E2015"/>
      <c r="F2015"/>
      <c r="G2015"/>
      <c r="H2015"/>
    </row>
    <row r="2016" spans="1:8" s="3" customFormat="1" x14ac:dyDescent="0.3">
      <c r="A2016"/>
      <c r="D2016"/>
      <c r="E2016"/>
      <c r="F2016"/>
      <c r="G2016"/>
      <c r="H2016"/>
    </row>
    <row r="2017" spans="1:8" s="3" customFormat="1" x14ac:dyDescent="0.3">
      <c r="A2017"/>
      <c r="D2017"/>
      <c r="E2017"/>
      <c r="F2017"/>
      <c r="G2017"/>
      <c r="H2017"/>
    </row>
    <row r="2018" spans="1:8" s="3" customFormat="1" x14ac:dyDescent="0.3">
      <c r="A2018"/>
      <c r="D2018"/>
      <c r="E2018"/>
      <c r="F2018"/>
      <c r="G2018"/>
      <c r="H2018"/>
    </row>
    <row r="2019" spans="1:8" s="3" customFormat="1" x14ac:dyDescent="0.3">
      <c r="A2019"/>
      <c r="D2019"/>
      <c r="E2019"/>
      <c r="F2019"/>
      <c r="G2019"/>
      <c r="H2019"/>
    </row>
    <row r="2020" spans="1:8" s="3" customFormat="1" x14ac:dyDescent="0.3">
      <c r="A2020"/>
      <c r="D2020"/>
      <c r="E2020"/>
      <c r="F2020"/>
      <c r="G2020"/>
      <c r="H2020"/>
    </row>
    <row r="2021" spans="1:8" s="3" customFormat="1" x14ac:dyDescent="0.3">
      <c r="A2021"/>
      <c r="D2021"/>
      <c r="E2021"/>
      <c r="F2021"/>
      <c r="G2021"/>
      <c r="H2021"/>
    </row>
    <row r="2022" spans="1:8" s="3" customFormat="1" x14ac:dyDescent="0.3">
      <c r="A2022"/>
      <c r="D2022"/>
      <c r="E2022"/>
      <c r="F2022"/>
      <c r="G2022"/>
      <c r="H2022"/>
    </row>
    <row r="2023" spans="1:8" s="3" customFormat="1" x14ac:dyDescent="0.3">
      <c r="A2023"/>
      <c r="D2023"/>
      <c r="E2023"/>
      <c r="F2023"/>
      <c r="G2023"/>
      <c r="H2023"/>
    </row>
    <row r="2024" spans="1:8" s="3" customFormat="1" x14ac:dyDescent="0.3">
      <c r="A2024"/>
      <c r="D2024"/>
      <c r="E2024"/>
      <c r="F2024"/>
      <c r="G2024"/>
      <c r="H2024"/>
    </row>
    <row r="2025" spans="1:8" s="3" customFormat="1" x14ac:dyDescent="0.3">
      <c r="A2025"/>
      <c r="D2025"/>
      <c r="E2025"/>
      <c r="F2025"/>
      <c r="G2025"/>
      <c r="H2025"/>
    </row>
    <row r="2026" spans="1:8" s="3" customFormat="1" x14ac:dyDescent="0.3">
      <c r="A2026"/>
      <c r="D2026"/>
      <c r="E2026"/>
      <c r="F2026"/>
      <c r="G2026"/>
      <c r="H2026"/>
    </row>
    <row r="2027" spans="1:8" s="3" customFormat="1" x14ac:dyDescent="0.3">
      <c r="A2027"/>
      <c r="D2027"/>
      <c r="E2027"/>
      <c r="F2027"/>
      <c r="G2027"/>
      <c r="H2027"/>
    </row>
    <row r="2028" spans="1:8" s="3" customFormat="1" x14ac:dyDescent="0.3">
      <c r="A2028"/>
      <c r="D2028"/>
      <c r="E2028"/>
      <c r="F2028"/>
      <c r="G2028"/>
      <c r="H2028"/>
    </row>
    <row r="2029" spans="1:8" s="3" customFormat="1" x14ac:dyDescent="0.3">
      <c r="A2029"/>
      <c r="D2029"/>
      <c r="E2029"/>
      <c r="F2029"/>
      <c r="G2029"/>
      <c r="H2029"/>
    </row>
    <row r="2030" spans="1:8" s="3" customFormat="1" x14ac:dyDescent="0.3">
      <c r="A2030"/>
      <c r="D2030"/>
      <c r="E2030"/>
      <c r="F2030"/>
      <c r="G2030"/>
      <c r="H2030"/>
    </row>
    <row r="2031" spans="1:8" s="3" customFormat="1" x14ac:dyDescent="0.3">
      <c r="A2031"/>
      <c r="D2031"/>
      <c r="E2031"/>
      <c r="F2031"/>
      <c r="G2031"/>
      <c r="H2031"/>
    </row>
    <row r="2032" spans="1:8" s="3" customFormat="1" x14ac:dyDescent="0.3">
      <c r="A2032"/>
      <c r="D2032"/>
      <c r="E2032"/>
      <c r="F2032"/>
      <c r="G2032"/>
      <c r="H2032"/>
    </row>
    <row r="2033" spans="1:8" s="3" customFormat="1" x14ac:dyDescent="0.3">
      <c r="A2033"/>
      <c r="D2033"/>
      <c r="E2033"/>
      <c r="F2033"/>
      <c r="G2033"/>
      <c r="H2033"/>
    </row>
    <row r="2034" spans="1:8" s="3" customFormat="1" x14ac:dyDescent="0.3">
      <c r="A2034"/>
      <c r="D2034"/>
      <c r="E2034"/>
      <c r="F2034"/>
      <c r="G2034"/>
      <c r="H2034"/>
    </row>
    <row r="2035" spans="1:8" s="3" customFormat="1" x14ac:dyDescent="0.3">
      <c r="A2035"/>
      <c r="D2035"/>
      <c r="E2035"/>
      <c r="F2035"/>
      <c r="G2035"/>
      <c r="H2035"/>
    </row>
    <row r="2036" spans="1:8" s="3" customFormat="1" x14ac:dyDescent="0.3">
      <c r="A2036"/>
      <c r="D2036"/>
      <c r="E2036"/>
      <c r="F2036"/>
      <c r="G2036"/>
      <c r="H2036"/>
    </row>
    <row r="2037" spans="1:8" s="3" customFormat="1" x14ac:dyDescent="0.3">
      <c r="A2037"/>
      <c r="D2037"/>
      <c r="E2037"/>
      <c r="F2037"/>
      <c r="G2037"/>
      <c r="H2037"/>
    </row>
    <row r="2038" spans="1:8" s="3" customFormat="1" x14ac:dyDescent="0.3">
      <c r="A2038"/>
      <c r="D2038"/>
      <c r="E2038"/>
      <c r="F2038"/>
      <c r="G2038"/>
      <c r="H2038"/>
    </row>
    <row r="2039" spans="1:8" s="3" customFormat="1" x14ac:dyDescent="0.3">
      <c r="A2039"/>
      <c r="D2039"/>
      <c r="E2039"/>
      <c r="F2039"/>
      <c r="G2039"/>
      <c r="H2039"/>
    </row>
    <row r="2040" spans="1:8" s="3" customFormat="1" x14ac:dyDescent="0.3">
      <c r="A2040"/>
      <c r="D2040"/>
      <c r="E2040"/>
      <c r="F2040"/>
      <c r="G2040"/>
      <c r="H2040"/>
    </row>
    <row r="2041" spans="1:8" s="3" customFormat="1" x14ac:dyDescent="0.3">
      <c r="A2041"/>
      <c r="D2041"/>
      <c r="E2041"/>
      <c r="F2041"/>
      <c r="G2041"/>
      <c r="H2041"/>
    </row>
    <row r="2042" spans="1:8" s="3" customFormat="1" x14ac:dyDescent="0.3">
      <c r="A2042"/>
      <c r="D2042"/>
      <c r="E2042"/>
      <c r="F2042"/>
      <c r="G2042"/>
      <c r="H2042"/>
    </row>
    <row r="2043" spans="1:8" s="3" customFormat="1" x14ac:dyDescent="0.3">
      <c r="A2043"/>
      <c r="D2043"/>
      <c r="E2043"/>
      <c r="F2043"/>
      <c r="G2043"/>
      <c r="H2043"/>
    </row>
    <row r="2044" spans="1:8" s="3" customFormat="1" x14ac:dyDescent="0.3">
      <c r="A2044"/>
      <c r="D2044"/>
      <c r="E2044"/>
      <c r="F2044"/>
      <c r="G2044"/>
      <c r="H2044"/>
    </row>
    <row r="2045" spans="1:8" s="3" customFormat="1" x14ac:dyDescent="0.3">
      <c r="A2045"/>
      <c r="D2045"/>
      <c r="E2045"/>
      <c r="F2045"/>
      <c r="G2045"/>
      <c r="H2045"/>
    </row>
    <row r="2046" spans="1:8" s="3" customFormat="1" x14ac:dyDescent="0.3">
      <c r="A2046"/>
      <c r="D2046"/>
      <c r="E2046"/>
      <c r="F2046"/>
      <c r="G2046"/>
      <c r="H2046"/>
    </row>
    <row r="2047" spans="1:8" s="3" customFormat="1" x14ac:dyDescent="0.3">
      <c r="A2047"/>
      <c r="D2047"/>
      <c r="E2047"/>
      <c r="F2047"/>
      <c r="G2047"/>
      <c r="H2047"/>
    </row>
    <row r="2048" spans="1:8" s="3" customFormat="1" x14ac:dyDescent="0.3">
      <c r="A2048"/>
      <c r="D2048"/>
      <c r="E2048"/>
      <c r="F2048"/>
      <c r="G2048"/>
      <c r="H2048"/>
    </row>
    <row r="2049" spans="1:8" s="3" customFormat="1" x14ac:dyDescent="0.3">
      <c r="A2049"/>
      <c r="D2049"/>
      <c r="E2049"/>
      <c r="F2049"/>
      <c r="G2049"/>
      <c r="H2049"/>
    </row>
    <row r="2050" spans="1:8" s="3" customFormat="1" x14ac:dyDescent="0.3">
      <c r="A2050"/>
      <c r="D2050"/>
      <c r="E2050"/>
      <c r="F2050"/>
      <c r="G2050"/>
      <c r="H2050"/>
    </row>
    <row r="2051" spans="1:8" s="3" customFormat="1" x14ac:dyDescent="0.3">
      <c r="A2051"/>
      <c r="D2051"/>
      <c r="E2051"/>
      <c r="F2051"/>
      <c r="G2051"/>
      <c r="H2051"/>
    </row>
    <row r="2052" spans="1:8" s="3" customFormat="1" x14ac:dyDescent="0.3">
      <c r="A2052"/>
      <c r="D2052"/>
      <c r="E2052"/>
      <c r="F2052"/>
      <c r="G2052"/>
      <c r="H2052"/>
    </row>
    <row r="2053" spans="1:8" s="3" customFormat="1" x14ac:dyDescent="0.3">
      <c r="A2053"/>
      <c r="D2053"/>
      <c r="E2053"/>
      <c r="F2053"/>
      <c r="G2053"/>
      <c r="H2053"/>
    </row>
    <row r="2054" spans="1:8" s="3" customFormat="1" x14ac:dyDescent="0.3">
      <c r="A2054"/>
      <c r="D2054"/>
      <c r="E2054"/>
      <c r="F2054"/>
      <c r="G2054"/>
      <c r="H2054"/>
    </row>
    <row r="2055" spans="1:8" s="3" customFormat="1" x14ac:dyDescent="0.3">
      <c r="A2055"/>
      <c r="D2055"/>
      <c r="E2055"/>
      <c r="F2055"/>
      <c r="G2055"/>
      <c r="H2055"/>
    </row>
    <row r="2056" spans="1:8" s="3" customFormat="1" x14ac:dyDescent="0.3">
      <c r="A2056"/>
      <c r="D2056"/>
      <c r="E2056"/>
      <c r="F2056"/>
      <c r="G2056"/>
      <c r="H2056"/>
    </row>
    <row r="2057" spans="1:8" s="3" customFormat="1" x14ac:dyDescent="0.3">
      <c r="A2057"/>
      <c r="D2057"/>
      <c r="E2057"/>
      <c r="F2057"/>
      <c r="G2057"/>
      <c r="H2057"/>
    </row>
    <row r="2058" spans="1:8" s="3" customFormat="1" x14ac:dyDescent="0.3">
      <c r="A2058"/>
      <c r="D2058"/>
      <c r="E2058"/>
      <c r="F2058"/>
      <c r="G2058"/>
      <c r="H2058"/>
    </row>
    <row r="2059" spans="1:8" s="3" customFormat="1" x14ac:dyDescent="0.3">
      <c r="A2059"/>
      <c r="D2059"/>
      <c r="E2059"/>
      <c r="F2059"/>
      <c r="G2059"/>
      <c r="H2059"/>
    </row>
    <row r="2060" spans="1:8" s="3" customFormat="1" x14ac:dyDescent="0.3">
      <c r="A2060"/>
      <c r="D2060"/>
      <c r="E2060"/>
      <c r="F2060"/>
      <c r="G2060"/>
      <c r="H2060"/>
    </row>
    <row r="2061" spans="1:8" s="3" customFormat="1" x14ac:dyDescent="0.3">
      <c r="A2061"/>
      <c r="D2061"/>
      <c r="E2061"/>
      <c r="F2061"/>
      <c r="G2061"/>
      <c r="H2061"/>
    </row>
    <row r="2062" spans="1:8" s="3" customFormat="1" x14ac:dyDescent="0.3">
      <c r="A2062"/>
      <c r="D2062"/>
      <c r="E2062"/>
      <c r="F2062"/>
      <c r="G2062"/>
      <c r="H2062"/>
    </row>
    <row r="2063" spans="1:8" s="3" customFormat="1" x14ac:dyDescent="0.3">
      <c r="A2063"/>
      <c r="D2063"/>
      <c r="E2063"/>
      <c r="F2063"/>
      <c r="G2063"/>
      <c r="H2063"/>
    </row>
    <row r="2064" spans="1:8" s="3" customFormat="1" x14ac:dyDescent="0.3">
      <c r="A2064"/>
      <c r="D2064"/>
      <c r="E2064"/>
      <c r="F2064"/>
      <c r="G2064"/>
      <c r="H2064"/>
    </row>
    <row r="2065" spans="1:8" s="3" customFormat="1" x14ac:dyDescent="0.3">
      <c r="A2065"/>
      <c r="D2065"/>
      <c r="E2065"/>
      <c r="F2065"/>
      <c r="G2065"/>
      <c r="H2065"/>
    </row>
    <row r="2066" spans="1:8" s="3" customFormat="1" x14ac:dyDescent="0.3">
      <c r="A2066"/>
      <c r="D2066"/>
      <c r="E2066"/>
      <c r="F2066"/>
      <c r="G2066"/>
      <c r="H2066"/>
    </row>
    <row r="2067" spans="1:8" s="3" customFormat="1" x14ac:dyDescent="0.3">
      <c r="A2067"/>
      <c r="D2067"/>
      <c r="E2067"/>
      <c r="F2067"/>
      <c r="G2067"/>
      <c r="H2067"/>
    </row>
    <row r="2068" spans="1:8" s="3" customFormat="1" x14ac:dyDescent="0.3">
      <c r="A2068"/>
      <c r="D2068"/>
      <c r="E2068"/>
      <c r="F2068"/>
      <c r="G2068"/>
      <c r="H2068"/>
    </row>
    <row r="2069" spans="1:8" s="3" customFormat="1" x14ac:dyDescent="0.3">
      <c r="A2069"/>
      <c r="D2069"/>
      <c r="E2069"/>
      <c r="F2069"/>
      <c r="G2069"/>
      <c r="H2069"/>
    </row>
    <row r="2070" spans="1:8" s="3" customFormat="1" x14ac:dyDescent="0.3">
      <c r="A2070"/>
      <c r="D2070"/>
      <c r="E2070"/>
      <c r="F2070"/>
      <c r="G2070"/>
      <c r="H2070"/>
    </row>
    <row r="2071" spans="1:8" s="3" customFormat="1" x14ac:dyDescent="0.3">
      <c r="A2071"/>
      <c r="D2071"/>
      <c r="E2071"/>
      <c r="F2071"/>
      <c r="G2071"/>
      <c r="H2071"/>
    </row>
    <row r="2072" spans="1:8" s="3" customFormat="1" x14ac:dyDescent="0.3">
      <c r="A2072"/>
      <c r="D2072"/>
      <c r="E2072"/>
      <c r="F2072"/>
      <c r="G2072"/>
      <c r="H2072"/>
    </row>
    <row r="2073" spans="1:8" s="3" customFormat="1" x14ac:dyDescent="0.3">
      <c r="A2073"/>
      <c r="D2073"/>
      <c r="E2073"/>
      <c r="F2073"/>
      <c r="G2073"/>
      <c r="H2073"/>
    </row>
    <row r="2074" spans="1:8" s="3" customFormat="1" x14ac:dyDescent="0.3">
      <c r="A2074"/>
      <c r="D2074"/>
      <c r="E2074"/>
      <c r="F2074"/>
      <c r="G2074"/>
      <c r="H2074"/>
    </row>
    <row r="2075" spans="1:8" s="3" customFormat="1" x14ac:dyDescent="0.3">
      <c r="A2075"/>
      <c r="D2075"/>
      <c r="E2075"/>
      <c r="F2075"/>
      <c r="G2075"/>
      <c r="H2075"/>
    </row>
    <row r="2076" spans="1:8" s="3" customFormat="1" x14ac:dyDescent="0.3">
      <c r="A2076"/>
      <c r="D2076"/>
      <c r="E2076"/>
      <c r="F2076"/>
      <c r="G2076"/>
      <c r="H2076"/>
    </row>
    <row r="2077" spans="1:8" s="3" customFormat="1" x14ac:dyDescent="0.3">
      <c r="A2077"/>
      <c r="D2077"/>
      <c r="E2077"/>
      <c r="F2077"/>
      <c r="G2077"/>
      <c r="H2077"/>
    </row>
    <row r="2078" spans="1:8" s="3" customFormat="1" x14ac:dyDescent="0.3">
      <c r="A2078"/>
      <c r="D2078"/>
      <c r="E2078"/>
      <c r="F2078"/>
      <c r="G2078"/>
      <c r="H2078"/>
    </row>
    <row r="2079" spans="1:8" s="3" customFormat="1" x14ac:dyDescent="0.3">
      <c r="A2079"/>
      <c r="D2079"/>
      <c r="E2079"/>
      <c r="F2079"/>
      <c r="G2079"/>
      <c r="H2079"/>
    </row>
    <row r="2080" spans="1:8" s="3" customFormat="1" x14ac:dyDescent="0.3">
      <c r="A2080"/>
      <c r="D2080"/>
      <c r="E2080"/>
      <c r="F2080"/>
      <c r="G2080"/>
      <c r="H2080"/>
    </row>
    <row r="2081" spans="1:8" s="3" customFormat="1" x14ac:dyDescent="0.3">
      <c r="A2081"/>
      <c r="D2081"/>
      <c r="E2081"/>
      <c r="F2081"/>
      <c r="G2081"/>
      <c r="H2081"/>
    </row>
    <row r="2082" spans="1:8" s="3" customFormat="1" x14ac:dyDescent="0.3">
      <c r="A2082"/>
      <c r="D2082"/>
      <c r="E2082"/>
      <c r="F2082"/>
      <c r="G2082"/>
      <c r="H2082"/>
    </row>
    <row r="2083" spans="1:8" s="3" customFormat="1" x14ac:dyDescent="0.3">
      <c r="A2083"/>
      <c r="D2083"/>
      <c r="E2083"/>
      <c r="F2083"/>
      <c r="G2083"/>
      <c r="H2083"/>
    </row>
    <row r="2084" spans="1:8" s="3" customFormat="1" x14ac:dyDescent="0.3">
      <c r="A2084"/>
      <c r="D2084"/>
      <c r="E2084"/>
      <c r="F2084"/>
      <c r="G2084"/>
      <c r="H2084"/>
    </row>
    <row r="2085" spans="1:8" s="3" customFormat="1" x14ac:dyDescent="0.3">
      <c r="A2085"/>
      <c r="D2085"/>
      <c r="E2085"/>
      <c r="F2085"/>
      <c r="G2085"/>
      <c r="H2085"/>
    </row>
    <row r="2086" spans="1:8" s="3" customFormat="1" x14ac:dyDescent="0.3">
      <c r="A2086"/>
      <c r="D2086"/>
      <c r="E2086"/>
      <c r="F2086"/>
      <c r="G2086"/>
      <c r="H2086"/>
    </row>
    <row r="2087" spans="1:8" s="3" customFormat="1" x14ac:dyDescent="0.3">
      <c r="A2087"/>
      <c r="D2087"/>
      <c r="E2087"/>
      <c r="F2087"/>
      <c r="G2087"/>
      <c r="H2087"/>
    </row>
    <row r="2088" spans="1:8" s="3" customFormat="1" x14ac:dyDescent="0.3">
      <c r="A2088"/>
      <c r="D2088"/>
      <c r="E2088"/>
      <c r="F2088"/>
      <c r="G2088"/>
      <c r="H2088"/>
    </row>
    <row r="2089" spans="1:8" s="3" customFormat="1" x14ac:dyDescent="0.3">
      <c r="A2089"/>
      <c r="D2089"/>
      <c r="E2089"/>
      <c r="F2089"/>
      <c r="G2089"/>
      <c r="H2089"/>
    </row>
    <row r="2090" spans="1:8" s="3" customFormat="1" x14ac:dyDescent="0.3">
      <c r="A2090"/>
      <c r="D2090"/>
      <c r="E2090"/>
      <c r="F2090"/>
      <c r="G2090"/>
      <c r="H2090"/>
    </row>
    <row r="2091" spans="1:8" s="3" customFormat="1" x14ac:dyDescent="0.3">
      <c r="A2091"/>
      <c r="D2091"/>
      <c r="E2091"/>
      <c r="F2091"/>
      <c r="G2091"/>
      <c r="H2091"/>
    </row>
    <row r="2092" spans="1:8" s="3" customFormat="1" x14ac:dyDescent="0.3">
      <c r="A2092"/>
      <c r="D2092"/>
      <c r="E2092"/>
      <c r="F2092"/>
      <c r="G2092"/>
      <c r="H2092"/>
    </row>
    <row r="2093" spans="1:8" s="3" customFormat="1" x14ac:dyDescent="0.3">
      <c r="A2093"/>
      <c r="D2093"/>
      <c r="E2093"/>
      <c r="F2093"/>
      <c r="G2093"/>
      <c r="H2093"/>
    </row>
    <row r="2094" spans="1:8" s="3" customFormat="1" x14ac:dyDescent="0.3">
      <c r="A2094"/>
      <c r="D2094"/>
      <c r="E2094"/>
      <c r="F2094"/>
      <c r="G2094"/>
      <c r="H2094"/>
    </row>
    <row r="2095" spans="1:8" s="3" customFormat="1" x14ac:dyDescent="0.3">
      <c r="A2095"/>
      <c r="D2095"/>
      <c r="E2095"/>
      <c r="F2095"/>
      <c r="G2095"/>
      <c r="H2095"/>
    </row>
    <row r="2096" spans="1:8" s="3" customFormat="1" x14ac:dyDescent="0.3">
      <c r="A2096"/>
      <c r="D2096"/>
      <c r="E2096"/>
      <c r="F2096"/>
      <c r="G2096"/>
      <c r="H2096"/>
    </row>
    <row r="2097" spans="1:8" s="3" customFormat="1" x14ac:dyDescent="0.3">
      <c r="A2097"/>
      <c r="D2097"/>
      <c r="E2097"/>
      <c r="F2097"/>
      <c r="G2097"/>
      <c r="H2097"/>
    </row>
    <row r="2098" spans="1:8" s="3" customFormat="1" x14ac:dyDescent="0.3">
      <c r="A2098"/>
      <c r="D2098"/>
      <c r="E2098"/>
      <c r="F2098"/>
      <c r="G2098"/>
      <c r="H2098"/>
    </row>
    <row r="2099" spans="1:8" s="3" customFormat="1" x14ac:dyDescent="0.3">
      <c r="A2099"/>
      <c r="D2099"/>
      <c r="E2099"/>
      <c r="F2099"/>
      <c r="G2099"/>
      <c r="H2099"/>
    </row>
    <row r="2100" spans="1:8" s="3" customFormat="1" x14ac:dyDescent="0.3">
      <c r="A2100"/>
      <c r="D2100"/>
      <c r="E2100"/>
      <c r="F2100"/>
      <c r="G2100"/>
      <c r="H2100"/>
    </row>
    <row r="2101" spans="1:8" s="3" customFormat="1" x14ac:dyDescent="0.3">
      <c r="A2101"/>
      <c r="D2101"/>
      <c r="E2101"/>
      <c r="F2101"/>
      <c r="G2101"/>
      <c r="H2101"/>
    </row>
    <row r="2102" spans="1:8" s="3" customFormat="1" x14ac:dyDescent="0.3">
      <c r="A2102"/>
      <c r="D2102"/>
      <c r="E2102"/>
      <c r="F2102"/>
      <c r="G2102"/>
      <c r="H2102"/>
    </row>
    <row r="2103" spans="1:8" s="3" customFormat="1" x14ac:dyDescent="0.3">
      <c r="A2103"/>
      <c r="D2103"/>
      <c r="E2103"/>
      <c r="F2103"/>
      <c r="G2103"/>
      <c r="H2103"/>
    </row>
    <row r="2104" spans="1:8" s="3" customFormat="1" x14ac:dyDescent="0.3">
      <c r="A2104"/>
      <c r="D2104"/>
      <c r="E2104"/>
      <c r="F2104"/>
      <c r="G2104"/>
      <c r="H2104"/>
    </row>
    <row r="2105" spans="1:8" s="3" customFormat="1" x14ac:dyDescent="0.3">
      <c r="A2105"/>
      <c r="D2105"/>
      <c r="E2105"/>
      <c r="F2105"/>
      <c r="G2105"/>
      <c r="H2105"/>
    </row>
    <row r="2106" spans="1:8" s="3" customFormat="1" x14ac:dyDescent="0.3">
      <c r="A2106"/>
      <c r="D2106"/>
      <c r="E2106"/>
      <c r="F2106"/>
      <c r="G2106"/>
      <c r="H2106"/>
    </row>
    <row r="2107" spans="1:8" s="3" customFormat="1" x14ac:dyDescent="0.3">
      <c r="A2107"/>
      <c r="D2107"/>
      <c r="E2107"/>
      <c r="F2107"/>
      <c r="G2107"/>
      <c r="H2107"/>
    </row>
    <row r="2108" spans="1:8" s="3" customFormat="1" x14ac:dyDescent="0.3">
      <c r="A2108"/>
      <c r="D2108"/>
      <c r="E2108"/>
      <c r="F2108"/>
      <c r="G2108"/>
      <c r="H2108"/>
    </row>
    <row r="2109" spans="1:8" s="3" customFormat="1" x14ac:dyDescent="0.3">
      <c r="A2109"/>
      <c r="D2109"/>
      <c r="E2109"/>
      <c r="F2109"/>
      <c r="G2109"/>
      <c r="H2109"/>
    </row>
    <row r="2110" spans="1:8" s="3" customFormat="1" x14ac:dyDescent="0.3">
      <c r="A2110"/>
      <c r="D2110"/>
      <c r="E2110"/>
      <c r="F2110"/>
      <c r="G2110"/>
      <c r="H2110"/>
    </row>
    <row r="2111" spans="1:8" s="3" customFormat="1" x14ac:dyDescent="0.3">
      <c r="A2111"/>
      <c r="D2111"/>
      <c r="E2111"/>
      <c r="F2111"/>
      <c r="G2111"/>
      <c r="H2111"/>
    </row>
    <row r="2112" spans="1:8" s="3" customFormat="1" x14ac:dyDescent="0.3">
      <c r="A2112"/>
      <c r="D2112"/>
      <c r="E2112"/>
      <c r="F2112"/>
      <c r="G2112"/>
      <c r="H2112"/>
    </row>
    <row r="2113" spans="1:8" s="3" customFormat="1" x14ac:dyDescent="0.3">
      <c r="A2113"/>
      <c r="D2113"/>
      <c r="E2113"/>
      <c r="F2113"/>
      <c r="G2113"/>
      <c r="H2113"/>
    </row>
    <row r="2114" spans="1:8" s="3" customFormat="1" x14ac:dyDescent="0.3">
      <c r="A2114"/>
      <c r="D2114"/>
      <c r="E2114"/>
      <c r="F2114"/>
      <c r="G2114"/>
      <c r="H2114"/>
    </row>
    <row r="2115" spans="1:8" s="3" customFormat="1" x14ac:dyDescent="0.3">
      <c r="A2115"/>
      <c r="D2115"/>
      <c r="E2115"/>
      <c r="F2115"/>
      <c r="G2115"/>
      <c r="H2115"/>
    </row>
    <row r="2116" spans="1:8" s="3" customFormat="1" x14ac:dyDescent="0.3">
      <c r="A2116"/>
      <c r="D2116"/>
      <c r="E2116"/>
      <c r="F2116"/>
      <c r="G2116"/>
      <c r="H2116"/>
    </row>
    <row r="2117" spans="1:8" s="3" customFormat="1" x14ac:dyDescent="0.3">
      <c r="A2117"/>
      <c r="D2117"/>
      <c r="E2117"/>
      <c r="F2117"/>
      <c r="G2117"/>
      <c r="H2117"/>
    </row>
    <row r="2118" spans="1:8" s="3" customFormat="1" x14ac:dyDescent="0.3">
      <c r="A2118"/>
      <c r="D2118"/>
      <c r="E2118"/>
      <c r="F2118"/>
      <c r="G2118"/>
      <c r="H2118"/>
    </row>
    <row r="2119" spans="1:8" s="3" customFormat="1" x14ac:dyDescent="0.3">
      <c r="A2119"/>
      <c r="D2119"/>
      <c r="E2119"/>
      <c r="F2119"/>
      <c r="G2119"/>
      <c r="H2119"/>
    </row>
    <row r="2120" spans="1:8" s="3" customFormat="1" x14ac:dyDescent="0.3">
      <c r="A2120"/>
      <c r="D2120"/>
      <c r="E2120"/>
      <c r="F2120"/>
      <c r="G2120"/>
      <c r="H2120"/>
    </row>
    <row r="2121" spans="1:8" s="3" customFormat="1" x14ac:dyDescent="0.3">
      <c r="A2121"/>
      <c r="D2121"/>
      <c r="E2121"/>
      <c r="F2121"/>
      <c r="G2121"/>
      <c r="H2121"/>
    </row>
    <row r="2122" spans="1:8" s="3" customFormat="1" x14ac:dyDescent="0.3">
      <c r="A2122"/>
      <c r="D2122"/>
      <c r="E2122"/>
      <c r="F2122"/>
      <c r="G2122"/>
      <c r="H2122"/>
    </row>
    <row r="2123" spans="1:8" s="3" customFormat="1" x14ac:dyDescent="0.3">
      <c r="A2123"/>
      <c r="D2123"/>
      <c r="E2123"/>
      <c r="F2123"/>
      <c r="G2123"/>
      <c r="H2123"/>
    </row>
    <row r="2124" spans="1:8" s="3" customFormat="1" x14ac:dyDescent="0.3">
      <c r="A2124"/>
      <c r="D2124"/>
      <c r="E2124"/>
      <c r="F2124"/>
      <c r="G2124"/>
      <c r="H2124"/>
    </row>
    <row r="2125" spans="1:8" s="3" customFormat="1" x14ac:dyDescent="0.3">
      <c r="A2125"/>
      <c r="D2125"/>
      <c r="E2125"/>
      <c r="F2125"/>
      <c r="G2125"/>
      <c r="H2125"/>
    </row>
    <row r="2126" spans="1:8" s="3" customFormat="1" x14ac:dyDescent="0.3">
      <c r="A2126"/>
      <c r="D2126"/>
      <c r="E2126"/>
      <c r="F2126"/>
      <c r="G2126"/>
      <c r="H2126"/>
    </row>
    <row r="2127" spans="1:8" s="3" customFormat="1" x14ac:dyDescent="0.3">
      <c r="A2127"/>
      <c r="D2127"/>
      <c r="E2127"/>
      <c r="F2127"/>
      <c r="G2127"/>
      <c r="H2127"/>
    </row>
    <row r="2128" spans="1:8" s="3" customFormat="1" x14ac:dyDescent="0.3">
      <c r="A2128"/>
      <c r="D2128"/>
      <c r="E2128"/>
      <c r="F2128"/>
      <c r="G2128"/>
      <c r="H2128"/>
    </row>
    <row r="2129" spans="1:8" s="3" customFormat="1" x14ac:dyDescent="0.3">
      <c r="A2129"/>
      <c r="D2129"/>
      <c r="E2129"/>
      <c r="F2129"/>
      <c r="G2129"/>
      <c r="H2129"/>
    </row>
    <row r="2130" spans="1:8" s="3" customFormat="1" x14ac:dyDescent="0.3">
      <c r="A2130"/>
      <c r="D2130"/>
      <c r="E2130"/>
      <c r="F2130"/>
      <c r="G2130"/>
      <c r="H2130"/>
    </row>
    <row r="2131" spans="1:8" s="3" customFormat="1" x14ac:dyDescent="0.3">
      <c r="A2131"/>
      <c r="D2131"/>
      <c r="E2131"/>
      <c r="F2131"/>
      <c r="G2131"/>
      <c r="H2131"/>
    </row>
    <row r="2132" spans="1:8" s="3" customFormat="1" x14ac:dyDescent="0.3">
      <c r="A2132"/>
      <c r="D2132"/>
      <c r="E2132"/>
      <c r="F2132"/>
      <c r="G2132"/>
      <c r="H2132"/>
    </row>
    <row r="2133" spans="1:8" s="3" customFormat="1" x14ac:dyDescent="0.3">
      <c r="A2133"/>
      <c r="D2133"/>
      <c r="E2133"/>
      <c r="F2133"/>
      <c r="G2133"/>
      <c r="H2133"/>
    </row>
    <row r="2134" spans="1:8" s="3" customFormat="1" x14ac:dyDescent="0.3">
      <c r="A2134"/>
      <c r="D2134"/>
      <c r="E2134"/>
      <c r="F2134"/>
      <c r="G2134"/>
      <c r="H2134"/>
    </row>
    <row r="2135" spans="1:8" s="3" customFormat="1" x14ac:dyDescent="0.3">
      <c r="A2135"/>
      <c r="D2135"/>
      <c r="E2135"/>
      <c r="F2135"/>
      <c r="G2135"/>
      <c r="H2135"/>
    </row>
    <row r="2136" spans="1:8" s="3" customFormat="1" x14ac:dyDescent="0.3">
      <c r="A2136"/>
      <c r="D2136"/>
      <c r="E2136"/>
      <c r="F2136"/>
      <c r="G2136"/>
      <c r="H2136"/>
    </row>
    <row r="2137" spans="1:8" s="3" customFormat="1" x14ac:dyDescent="0.3">
      <c r="A2137"/>
      <c r="D2137"/>
      <c r="E2137"/>
      <c r="F2137"/>
      <c r="G2137"/>
      <c r="H2137"/>
    </row>
    <row r="2138" spans="1:8" s="3" customFormat="1" x14ac:dyDescent="0.3">
      <c r="A2138"/>
      <c r="D2138"/>
      <c r="E2138"/>
      <c r="F2138"/>
      <c r="G2138"/>
      <c r="H2138"/>
    </row>
    <row r="2139" spans="1:8" s="3" customFormat="1" x14ac:dyDescent="0.3">
      <c r="A2139"/>
      <c r="D2139"/>
      <c r="E2139"/>
      <c r="F2139"/>
      <c r="G2139"/>
      <c r="H2139"/>
    </row>
    <row r="2140" spans="1:8" s="3" customFormat="1" x14ac:dyDescent="0.3">
      <c r="A2140"/>
      <c r="D2140"/>
      <c r="E2140"/>
      <c r="F2140"/>
      <c r="G2140"/>
      <c r="H2140"/>
    </row>
    <row r="2141" spans="1:8" s="3" customFormat="1" x14ac:dyDescent="0.3">
      <c r="A2141"/>
      <c r="D2141"/>
      <c r="E2141"/>
      <c r="F2141"/>
      <c r="G2141"/>
      <c r="H2141"/>
    </row>
    <row r="2142" spans="1:8" s="3" customFormat="1" x14ac:dyDescent="0.3">
      <c r="A2142"/>
      <c r="D2142"/>
      <c r="E2142"/>
      <c r="F2142"/>
      <c r="G2142"/>
      <c r="H2142"/>
    </row>
    <row r="2143" spans="1:8" s="3" customFormat="1" x14ac:dyDescent="0.3">
      <c r="A2143"/>
      <c r="D2143"/>
      <c r="E2143"/>
      <c r="F2143"/>
      <c r="G2143"/>
      <c r="H2143"/>
    </row>
    <row r="2144" spans="1:8" s="3" customFormat="1" x14ac:dyDescent="0.3">
      <c r="A2144"/>
      <c r="D2144"/>
      <c r="E2144"/>
      <c r="F2144"/>
      <c r="G2144"/>
      <c r="H2144"/>
    </row>
    <row r="2145" spans="1:8" s="3" customFormat="1" x14ac:dyDescent="0.3">
      <c r="A2145"/>
      <c r="D2145"/>
      <c r="E2145"/>
      <c r="F2145"/>
      <c r="G2145"/>
      <c r="H2145"/>
    </row>
    <row r="2146" spans="1:8" s="3" customFormat="1" x14ac:dyDescent="0.3">
      <c r="A2146"/>
      <c r="D2146"/>
      <c r="E2146"/>
      <c r="F2146"/>
      <c r="G2146"/>
      <c r="H2146"/>
    </row>
    <row r="2147" spans="1:8" s="3" customFormat="1" x14ac:dyDescent="0.3">
      <c r="A2147"/>
      <c r="D2147"/>
      <c r="E2147"/>
      <c r="F2147"/>
      <c r="G2147"/>
      <c r="H2147"/>
    </row>
    <row r="2148" spans="1:8" s="3" customFormat="1" x14ac:dyDescent="0.3">
      <c r="A2148"/>
      <c r="D2148"/>
      <c r="E2148"/>
      <c r="F2148"/>
      <c r="G2148"/>
      <c r="H2148"/>
    </row>
    <row r="2149" spans="1:8" s="3" customFormat="1" x14ac:dyDescent="0.3">
      <c r="A2149"/>
      <c r="D2149"/>
      <c r="E2149"/>
      <c r="F2149"/>
      <c r="G2149"/>
      <c r="H2149"/>
    </row>
    <row r="2150" spans="1:8" s="3" customFormat="1" x14ac:dyDescent="0.3">
      <c r="A2150"/>
      <c r="D2150"/>
      <c r="E2150"/>
      <c r="F2150"/>
      <c r="G2150"/>
      <c r="H2150"/>
    </row>
    <row r="2151" spans="1:8" s="3" customFormat="1" x14ac:dyDescent="0.3">
      <c r="A2151"/>
      <c r="D2151"/>
      <c r="E2151"/>
      <c r="F2151"/>
      <c r="G2151"/>
      <c r="H2151"/>
    </row>
    <row r="2152" spans="1:8" s="3" customFormat="1" x14ac:dyDescent="0.3">
      <c r="A2152"/>
      <c r="D2152"/>
      <c r="E2152"/>
      <c r="F2152"/>
      <c r="G2152"/>
      <c r="H2152"/>
    </row>
    <row r="2153" spans="1:8" s="3" customFormat="1" x14ac:dyDescent="0.3">
      <c r="A2153"/>
      <c r="D2153"/>
      <c r="E2153"/>
      <c r="F2153"/>
      <c r="G2153"/>
      <c r="H2153"/>
    </row>
    <row r="2154" spans="1:8" s="3" customFormat="1" x14ac:dyDescent="0.3">
      <c r="A2154"/>
      <c r="D2154"/>
      <c r="E2154"/>
      <c r="F2154"/>
      <c r="G2154"/>
      <c r="H2154"/>
    </row>
    <row r="2155" spans="1:8" s="3" customFormat="1" x14ac:dyDescent="0.3">
      <c r="A2155"/>
      <c r="D2155"/>
      <c r="E2155"/>
      <c r="F2155"/>
      <c r="G2155"/>
      <c r="H2155"/>
    </row>
    <row r="2156" spans="1:8" s="3" customFormat="1" x14ac:dyDescent="0.3">
      <c r="A2156"/>
      <c r="D2156"/>
      <c r="E2156"/>
      <c r="F2156"/>
      <c r="G2156"/>
      <c r="H2156"/>
    </row>
    <row r="2157" spans="1:8" s="3" customFormat="1" x14ac:dyDescent="0.3">
      <c r="A2157"/>
      <c r="D2157"/>
      <c r="E2157"/>
      <c r="F2157"/>
      <c r="G2157"/>
      <c r="H2157"/>
    </row>
    <row r="2158" spans="1:8" s="3" customFormat="1" x14ac:dyDescent="0.3">
      <c r="A2158"/>
      <c r="D2158"/>
      <c r="E2158"/>
      <c r="F2158"/>
      <c r="G2158"/>
      <c r="H2158"/>
    </row>
    <row r="2159" spans="1:8" s="3" customFormat="1" x14ac:dyDescent="0.3">
      <c r="A2159"/>
      <c r="D2159"/>
      <c r="E2159"/>
      <c r="F2159"/>
      <c r="G2159"/>
      <c r="H2159"/>
    </row>
    <row r="2160" spans="1:8" s="3" customFormat="1" x14ac:dyDescent="0.3">
      <c r="A2160"/>
      <c r="D2160"/>
      <c r="E2160"/>
      <c r="F2160"/>
      <c r="G2160"/>
      <c r="H2160"/>
    </row>
    <row r="2161" spans="1:8" s="3" customFormat="1" x14ac:dyDescent="0.3">
      <c r="A2161"/>
      <c r="D2161"/>
      <c r="E2161"/>
      <c r="F2161"/>
      <c r="G2161"/>
      <c r="H2161"/>
    </row>
    <row r="2162" spans="1:8" s="3" customFormat="1" x14ac:dyDescent="0.3">
      <c r="A2162"/>
      <c r="D2162"/>
      <c r="E2162"/>
      <c r="F2162"/>
      <c r="G2162"/>
      <c r="H2162"/>
    </row>
    <row r="2163" spans="1:8" s="3" customFormat="1" x14ac:dyDescent="0.3">
      <c r="A2163"/>
      <c r="D2163"/>
      <c r="E2163"/>
      <c r="F2163"/>
      <c r="G2163"/>
      <c r="H2163"/>
    </row>
    <row r="2164" spans="1:8" s="3" customFormat="1" x14ac:dyDescent="0.3">
      <c r="A2164"/>
      <c r="D2164"/>
      <c r="E2164"/>
      <c r="F2164"/>
      <c r="G2164"/>
      <c r="H2164"/>
    </row>
    <row r="2165" spans="1:8" s="3" customFormat="1" x14ac:dyDescent="0.3">
      <c r="A2165"/>
      <c r="D2165"/>
      <c r="E2165"/>
      <c r="F2165"/>
      <c r="G2165"/>
      <c r="H2165"/>
    </row>
    <row r="2166" spans="1:8" s="3" customFormat="1" x14ac:dyDescent="0.3">
      <c r="A2166"/>
      <c r="D2166"/>
      <c r="E2166"/>
      <c r="F2166"/>
      <c r="G2166"/>
      <c r="H2166"/>
    </row>
    <row r="2167" spans="1:8" s="3" customFormat="1" x14ac:dyDescent="0.3">
      <c r="A2167"/>
      <c r="D2167"/>
      <c r="E2167"/>
      <c r="F2167"/>
      <c r="G2167"/>
      <c r="H2167"/>
    </row>
    <row r="2168" spans="1:8" s="3" customFormat="1" x14ac:dyDescent="0.3">
      <c r="A2168"/>
      <c r="D2168"/>
      <c r="E2168"/>
      <c r="F2168"/>
      <c r="G2168"/>
      <c r="H2168"/>
    </row>
    <row r="2169" spans="1:8" s="3" customFormat="1" x14ac:dyDescent="0.3">
      <c r="A2169"/>
      <c r="D2169"/>
      <c r="E2169"/>
      <c r="F2169"/>
      <c r="G2169"/>
      <c r="H2169"/>
    </row>
    <row r="2170" spans="1:8" s="3" customFormat="1" x14ac:dyDescent="0.3">
      <c r="A2170"/>
      <c r="D2170"/>
      <c r="E2170"/>
      <c r="F2170"/>
      <c r="G2170"/>
      <c r="H2170"/>
    </row>
    <row r="2171" spans="1:8" s="3" customFormat="1" x14ac:dyDescent="0.3">
      <c r="A2171"/>
      <c r="D2171"/>
      <c r="E2171"/>
      <c r="F2171"/>
      <c r="G2171"/>
      <c r="H2171"/>
    </row>
    <row r="2172" spans="1:8" s="3" customFormat="1" x14ac:dyDescent="0.3">
      <c r="A2172"/>
      <c r="D2172"/>
      <c r="E2172"/>
      <c r="F2172"/>
      <c r="G2172"/>
      <c r="H2172"/>
    </row>
    <row r="2173" spans="1:8" s="3" customFormat="1" x14ac:dyDescent="0.3">
      <c r="A2173"/>
      <c r="D2173"/>
      <c r="E2173"/>
      <c r="F2173"/>
      <c r="G2173"/>
      <c r="H2173"/>
    </row>
    <row r="2174" spans="1:8" s="3" customFormat="1" x14ac:dyDescent="0.3">
      <c r="A2174"/>
      <c r="D2174"/>
      <c r="E2174"/>
      <c r="F2174"/>
      <c r="G2174"/>
      <c r="H2174"/>
    </row>
    <row r="2175" spans="1:8" s="3" customFormat="1" x14ac:dyDescent="0.3">
      <c r="A2175"/>
      <c r="D2175"/>
      <c r="E2175"/>
      <c r="F2175"/>
      <c r="G2175"/>
      <c r="H2175"/>
    </row>
    <row r="2176" spans="1:8" s="3" customFormat="1" x14ac:dyDescent="0.3">
      <c r="A2176"/>
      <c r="D2176"/>
      <c r="E2176"/>
      <c r="F2176"/>
      <c r="G2176"/>
      <c r="H2176"/>
    </row>
    <row r="2177" spans="1:8" s="3" customFormat="1" x14ac:dyDescent="0.3">
      <c r="A2177"/>
      <c r="D2177"/>
      <c r="E2177"/>
      <c r="F2177"/>
      <c r="G2177"/>
      <c r="H2177"/>
    </row>
    <row r="2178" spans="1:8" s="3" customFormat="1" x14ac:dyDescent="0.3">
      <c r="A2178"/>
      <c r="D2178"/>
      <c r="E2178"/>
      <c r="F2178"/>
      <c r="G2178"/>
      <c r="H2178"/>
    </row>
    <row r="2179" spans="1:8" s="3" customFormat="1" x14ac:dyDescent="0.3">
      <c r="A2179"/>
      <c r="D2179"/>
      <c r="E2179"/>
      <c r="F2179"/>
      <c r="G2179"/>
      <c r="H2179"/>
    </row>
    <row r="2180" spans="1:8" s="3" customFormat="1" x14ac:dyDescent="0.3">
      <c r="A2180"/>
      <c r="D2180"/>
      <c r="E2180"/>
      <c r="F2180"/>
      <c r="G2180"/>
      <c r="H2180"/>
    </row>
    <row r="2181" spans="1:8" s="3" customFormat="1" x14ac:dyDescent="0.3">
      <c r="A2181"/>
      <c r="D2181"/>
      <c r="E2181"/>
      <c r="F2181"/>
      <c r="G2181"/>
      <c r="H2181"/>
    </row>
    <row r="2182" spans="1:8" s="3" customFormat="1" x14ac:dyDescent="0.3">
      <c r="A2182"/>
      <c r="D2182"/>
      <c r="E2182"/>
      <c r="F2182"/>
      <c r="G2182"/>
      <c r="H2182"/>
    </row>
    <row r="2183" spans="1:8" s="3" customFormat="1" x14ac:dyDescent="0.3">
      <c r="A2183"/>
      <c r="D2183"/>
      <c r="E2183"/>
      <c r="F2183"/>
      <c r="G2183"/>
      <c r="H2183"/>
    </row>
    <row r="2184" spans="1:8" s="3" customFormat="1" x14ac:dyDescent="0.3">
      <c r="A2184"/>
      <c r="D2184"/>
      <c r="E2184"/>
      <c r="F2184"/>
      <c r="G2184"/>
      <c r="H2184"/>
    </row>
    <row r="2185" spans="1:8" s="3" customFormat="1" x14ac:dyDescent="0.3">
      <c r="A2185"/>
      <c r="D2185"/>
      <c r="E2185"/>
      <c r="F2185"/>
      <c r="G2185"/>
      <c r="H2185"/>
    </row>
    <row r="2186" spans="1:8" s="3" customFormat="1" x14ac:dyDescent="0.3">
      <c r="A2186"/>
      <c r="D2186"/>
      <c r="E2186"/>
      <c r="F2186"/>
      <c r="G2186"/>
      <c r="H2186"/>
    </row>
    <row r="2187" spans="1:8" s="3" customFormat="1" x14ac:dyDescent="0.3">
      <c r="A2187"/>
      <c r="D2187"/>
      <c r="E2187"/>
      <c r="F2187"/>
      <c r="G2187"/>
      <c r="H2187"/>
    </row>
    <row r="2188" spans="1:8" s="3" customFormat="1" x14ac:dyDescent="0.3">
      <c r="A2188"/>
      <c r="D2188"/>
      <c r="E2188"/>
      <c r="F2188"/>
      <c r="G2188"/>
      <c r="H2188"/>
    </row>
    <row r="2189" spans="1:8" s="3" customFormat="1" x14ac:dyDescent="0.3">
      <c r="A2189"/>
      <c r="D2189"/>
      <c r="E2189"/>
      <c r="F2189"/>
      <c r="G2189"/>
      <c r="H2189"/>
    </row>
    <row r="2190" spans="1:8" s="3" customFormat="1" x14ac:dyDescent="0.3">
      <c r="A2190"/>
      <c r="D2190"/>
      <c r="E2190"/>
      <c r="F2190"/>
      <c r="G2190"/>
      <c r="H2190"/>
    </row>
    <row r="2191" spans="1:8" s="3" customFormat="1" x14ac:dyDescent="0.3">
      <c r="A2191"/>
      <c r="D2191"/>
      <c r="E2191"/>
      <c r="F2191"/>
      <c r="G2191"/>
      <c r="H2191"/>
    </row>
    <row r="2192" spans="1:8" s="3" customFormat="1" x14ac:dyDescent="0.3">
      <c r="A2192"/>
      <c r="D2192"/>
      <c r="E2192"/>
      <c r="F2192"/>
      <c r="G2192"/>
      <c r="H2192"/>
    </row>
    <row r="2193" spans="1:8" s="3" customFormat="1" x14ac:dyDescent="0.3">
      <c r="A2193"/>
      <c r="D2193"/>
      <c r="E2193"/>
      <c r="F2193"/>
      <c r="G2193"/>
      <c r="H2193"/>
    </row>
    <row r="2194" spans="1:8" s="3" customFormat="1" x14ac:dyDescent="0.3">
      <c r="A2194"/>
      <c r="D2194"/>
      <c r="E2194"/>
      <c r="F2194"/>
      <c r="G2194"/>
      <c r="H2194"/>
    </row>
    <row r="2195" spans="1:8" s="3" customFormat="1" x14ac:dyDescent="0.3">
      <c r="A2195"/>
      <c r="D2195"/>
      <c r="E2195"/>
      <c r="F2195"/>
      <c r="G2195"/>
      <c r="H2195"/>
    </row>
    <row r="2196" spans="1:8" s="3" customFormat="1" x14ac:dyDescent="0.3">
      <c r="A2196"/>
      <c r="D2196"/>
      <c r="E2196"/>
      <c r="F2196"/>
      <c r="G2196"/>
      <c r="H2196"/>
    </row>
    <row r="2197" spans="1:8" s="3" customFormat="1" x14ac:dyDescent="0.3">
      <c r="A2197"/>
      <c r="D2197"/>
      <c r="E2197"/>
      <c r="F2197"/>
      <c r="G2197"/>
      <c r="H2197"/>
    </row>
    <row r="2198" spans="1:8" s="3" customFormat="1" x14ac:dyDescent="0.3">
      <c r="A2198"/>
      <c r="D2198"/>
      <c r="E2198"/>
      <c r="F2198"/>
      <c r="G2198"/>
      <c r="H2198"/>
    </row>
    <row r="2199" spans="1:8" s="3" customFormat="1" x14ac:dyDescent="0.3">
      <c r="A2199"/>
      <c r="D2199"/>
      <c r="E2199"/>
      <c r="F2199"/>
      <c r="G2199"/>
      <c r="H2199"/>
    </row>
    <row r="2200" spans="1:8" s="3" customFormat="1" x14ac:dyDescent="0.3">
      <c r="A2200"/>
      <c r="D2200"/>
      <c r="E2200"/>
      <c r="F2200"/>
      <c r="G2200"/>
      <c r="H2200"/>
    </row>
    <row r="2201" spans="1:8" s="3" customFormat="1" x14ac:dyDescent="0.3">
      <c r="A2201"/>
      <c r="D2201"/>
      <c r="E2201"/>
      <c r="F2201"/>
      <c r="G2201"/>
      <c r="H2201"/>
    </row>
    <row r="2202" spans="1:8" s="3" customFormat="1" x14ac:dyDescent="0.3">
      <c r="A2202"/>
      <c r="D2202"/>
      <c r="E2202"/>
      <c r="F2202"/>
      <c r="G2202"/>
      <c r="H2202"/>
    </row>
    <row r="2203" spans="1:8" s="3" customFormat="1" x14ac:dyDescent="0.3">
      <c r="A2203"/>
      <c r="D2203"/>
      <c r="E2203"/>
      <c r="F2203"/>
      <c r="G2203"/>
      <c r="H2203"/>
    </row>
    <row r="2204" spans="1:8" s="3" customFormat="1" x14ac:dyDescent="0.3">
      <c r="A2204"/>
      <c r="D2204"/>
      <c r="E2204"/>
      <c r="F2204"/>
      <c r="G2204"/>
      <c r="H2204"/>
    </row>
    <row r="2205" spans="1:8" s="3" customFormat="1" x14ac:dyDescent="0.3">
      <c r="A2205"/>
      <c r="D2205"/>
      <c r="E2205"/>
      <c r="F2205"/>
      <c r="G2205"/>
      <c r="H2205"/>
    </row>
    <row r="2206" spans="1:8" s="3" customFormat="1" x14ac:dyDescent="0.3">
      <c r="A2206"/>
      <c r="D2206"/>
      <c r="E2206"/>
      <c r="F2206"/>
      <c r="G2206"/>
      <c r="H2206"/>
    </row>
    <row r="2207" spans="1:8" s="3" customFormat="1" x14ac:dyDescent="0.3">
      <c r="A2207"/>
      <c r="D2207"/>
      <c r="E2207"/>
      <c r="F2207"/>
      <c r="G2207"/>
      <c r="H2207"/>
    </row>
    <row r="2208" spans="1:8" s="3" customFormat="1" x14ac:dyDescent="0.3">
      <c r="A2208"/>
      <c r="D2208"/>
      <c r="E2208"/>
      <c r="F2208"/>
      <c r="G2208"/>
      <c r="H2208"/>
    </row>
    <row r="2209" spans="1:8" s="3" customFormat="1" x14ac:dyDescent="0.3">
      <c r="A2209"/>
      <c r="D2209"/>
      <c r="E2209"/>
      <c r="F2209"/>
      <c r="G2209"/>
      <c r="H2209"/>
    </row>
    <row r="2210" spans="1:8" s="3" customFormat="1" x14ac:dyDescent="0.3">
      <c r="A2210"/>
      <c r="D2210"/>
      <c r="E2210"/>
      <c r="F2210"/>
      <c r="G2210"/>
      <c r="H2210"/>
    </row>
    <row r="2211" spans="1:8" s="3" customFormat="1" x14ac:dyDescent="0.3">
      <c r="A2211"/>
      <c r="D2211"/>
      <c r="E2211"/>
      <c r="F2211"/>
      <c r="G2211"/>
      <c r="H2211"/>
    </row>
    <row r="2212" spans="1:8" s="3" customFormat="1" x14ac:dyDescent="0.3">
      <c r="A2212"/>
      <c r="D2212"/>
      <c r="E2212"/>
      <c r="F2212"/>
      <c r="G2212"/>
      <c r="H2212"/>
    </row>
    <row r="2213" spans="1:8" s="3" customFormat="1" x14ac:dyDescent="0.3">
      <c r="A2213"/>
      <c r="D2213"/>
      <c r="E2213"/>
      <c r="F2213"/>
      <c r="G2213"/>
      <c r="H2213"/>
    </row>
    <row r="2214" spans="1:8" s="3" customFormat="1" x14ac:dyDescent="0.3">
      <c r="A2214"/>
      <c r="D2214"/>
      <c r="E2214"/>
      <c r="F2214"/>
      <c r="G2214"/>
      <c r="H2214"/>
    </row>
    <row r="2215" spans="1:8" s="3" customFormat="1" x14ac:dyDescent="0.3">
      <c r="A2215"/>
      <c r="D2215"/>
      <c r="E2215"/>
      <c r="F2215"/>
      <c r="G2215"/>
      <c r="H2215"/>
    </row>
    <row r="2216" spans="1:8" s="3" customFormat="1" x14ac:dyDescent="0.3">
      <c r="A2216"/>
      <c r="D2216"/>
      <c r="E2216"/>
      <c r="F2216"/>
      <c r="G2216"/>
      <c r="H2216"/>
    </row>
    <row r="2217" spans="1:8" s="3" customFormat="1" x14ac:dyDescent="0.3">
      <c r="A2217"/>
      <c r="D2217"/>
      <c r="E2217"/>
      <c r="F2217"/>
      <c r="G2217"/>
      <c r="H2217"/>
    </row>
    <row r="2218" spans="1:8" s="3" customFormat="1" x14ac:dyDescent="0.3">
      <c r="A2218"/>
      <c r="D2218"/>
      <c r="E2218"/>
      <c r="F2218"/>
      <c r="G2218"/>
      <c r="H2218"/>
    </row>
    <row r="2219" spans="1:8" s="3" customFormat="1" x14ac:dyDescent="0.3">
      <c r="A2219"/>
      <c r="D2219"/>
      <c r="E2219"/>
      <c r="F2219"/>
      <c r="G2219"/>
      <c r="H2219"/>
    </row>
    <row r="2220" spans="1:8" s="3" customFormat="1" x14ac:dyDescent="0.3">
      <c r="A2220"/>
      <c r="D2220"/>
      <c r="E2220"/>
      <c r="F2220"/>
      <c r="G2220"/>
      <c r="H2220"/>
    </row>
    <row r="2221" spans="1:8" s="3" customFormat="1" x14ac:dyDescent="0.3">
      <c r="A2221"/>
      <c r="D2221"/>
      <c r="E2221"/>
      <c r="F2221"/>
      <c r="G2221"/>
      <c r="H2221"/>
    </row>
    <row r="2222" spans="1:8" s="3" customFormat="1" x14ac:dyDescent="0.3">
      <c r="A2222"/>
      <c r="D2222"/>
      <c r="E2222"/>
      <c r="F2222"/>
      <c r="G2222"/>
      <c r="H2222"/>
    </row>
    <row r="2223" spans="1:8" s="3" customFormat="1" x14ac:dyDescent="0.3">
      <c r="A2223"/>
      <c r="D2223"/>
      <c r="E2223"/>
      <c r="F2223"/>
      <c r="G2223"/>
      <c r="H2223"/>
    </row>
    <row r="2224" spans="1:8" s="3" customFormat="1" x14ac:dyDescent="0.3">
      <c r="A2224"/>
      <c r="D2224"/>
      <c r="E2224"/>
      <c r="F2224"/>
      <c r="G2224"/>
      <c r="H2224"/>
    </row>
    <row r="2225" spans="1:8" s="3" customFormat="1" x14ac:dyDescent="0.3">
      <c r="A2225"/>
      <c r="D2225"/>
      <c r="E2225"/>
      <c r="F2225"/>
      <c r="G2225"/>
      <c r="H2225"/>
    </row>
    <row r="2226" spans="1:8" s="3" customFormat="1" x14ac:dyDescent="0.3">
      <c r="A2226"/>
      <c r="D2226"/>
      <c r="E2226"/>
      <c r="F2226"/>
      <c r="G2226"/>
      <c r="H2226"/>
    </row>
    <row r="2227" spans="1:8" s="3" customFormat="1" x14ac:dyDescent="0.3">
      <c r="A2227"/>
      <c r="D2227"/>
      <c r="E2227"/>
      <c r="F2227"/>
      <c r="G2227"/>
      <c r="H2227"/>
    </row>
    <row r="2228" spans="1:8" s="3" customFormat="1" x14ac:dyDescent="0.3">
      <c r="A2228"/>
      <c r="D2228"/>
      <c r="E2228"/>
      <c r="F2228"/>
      <c r="G2228"/>
      <c r="H2228"/>
    </row>
    <row r="2229" spans="1:8" s="3" customFormat="1" x14ac:dyDescent="0.3">
      <c r="A2229"/>
      <c r="D2229"/>
      <c r="E2229"/>
      <c r="F2229"/>
      <c r="G2229"/>
      <c r="H2229"/>
    </row>
    <row r="2230" spans="1:8" s="3" customFormat="1" x14ac:dyDescent="0.3">
      <c r="A2230"/>
      <c r="D2230"/>
      <c r="E2230"/>
      <c r="F2230"/>
      <c r="G2230"/>
      <c r="H2230"/>
    </row>
    <row r="2231" spans="1:8" s="3" customFormat="1" x14ac:dyDescent="0.3">
      <c r="A2231"/>
      <c r="D2231"/>
      <c r="E2231"/>
      <c r="F2231"/>
      <c r="G2231"/>
      <c r="H2231"/>
    </row>
    <row r="2232" spans="1:8" s="3" customFormat="1" x14ac:dyDescent="0.3">
      <c r="A2232"/>
      <c r="D2232"/>
      <c r="E2232"/>
      <c r="F2232"/>
      <c r="G2232"/>
      <c r="H2232"/>
    </row>
    <row r="2233" spans="1:8" s="3" customFormat="1" x14ac:dyDescent="0.3">
      <c r="A2233"/>
      <c r="D2233"/>
      <c r="E2233"/>
      <c r="F2233"/>
      <c r="G2233"/>
      <c r="H2233"/>
    </row>
    <row r="2234" spans="1:8" s="3" customFormat="1" x14ac:dyDescent="0.3">
      <c r="A2234"/>
      <c r="D2234"/>
      <c r="E2234"/>
      <c r="F2234"/>
      <c r="G2234"/>
      <c r="H2234"/>
    </row>
    <row r="2235" spans="1:8" s="3" customFormat="1" x14ac:dyDescent="0.3">
      <c r="A2235"/>
      <c r="D2235"/>
      <c r="E2235"/>
      <c r="F2235"/>
      <c r="G2235"/>
      <c r="H2235"/>
    </row>
    <row r="2236" spans="1:8" s="3" customFormat="1" x14ac:dyDescent="0.3">
      <c r="A2236"/>
      <c r="D2236"/>
      <c r="E2236"/>
      <c r="F2236"/>
      <c r="G2236"/>
      <c r="H2236"/>
    </row>
    <row r="2237" spans="1:8" s="3" customFormat="1" x14ac:dyDescent="0.3">
      <c r="A2237"/>
      <c r="D2237"/>
      <c r="E2237"/>
      <c r="F2237"/>
      <c r="G2237"/>
      <c r="H2237"/>
    </row>
    <row r="2238" spans="1:8" s="3" customFormat="1" x14ac:dyDescent="0.3">
      <c r="A2238"/>
      <c r="D2238"/>
      <c r="E2238"/>
      <c r="F2238"/>
      <c r="G2238"/>
      <c r="H2238"/>
    </row>
    <row r="2239" spans="1:8" s="3" customFormat="1" x14ac:dyDescent="0.3">
      <c r="A2239"/>
      <c r="D2239"/>
      <c r="E2239"/>
      <c r="F2239"/>
      <c r="G2239"/>
      <c r="H2239"/>
    </row>
    <row r="2240" spans="1:8" s="3" customFormat="1" x14ac:dyDescent="0.3">
      <c r="A2240"/>
      <c r="D2240"/>
      <c r="E2240"/>
      <c r="F2240"/>
      <c r="G2240"/>
      <c r="H2240"/>
    </row>
    <row r="2241" spans="1:8" s="3" customFormat="1" x14ac:dyDescent="0.3">
      <c r="A2241"/>
      <c r="D2241"/>
      <c r="E2241"/>
      <c r="F2241"/>
      <c r="G2241"/>
      <c r="H2241"/>
    </row>
    <row r="2242" spans="1:8" s="3" customFormat="1" x14ac:dyDescent="0.3">
      <c r="A2242"/>
      <c r="D2242"/>
      <c r="E2242"/>
      <c r="F2242"/>
      <c r="G2242"/>
      <c r="H2242"/>
    </row>
    <row r="2243" spans="1:8" s="3" customFormat="1" x14ac:dyDescent="0.3">
      <c r="A2243"/>
      <c r="D2243"/>
      <c r="E2243"/>
      <c r="F2243"/>
      <c r="G2243"/>
      <c r="H2243"/>
    </row>
    <row r="2244" spans="1:8" s="3" customFormat="1" x14ac:dyDescent="0.3">
      <c r="A2244"/>
      <c r="D2244"/>
      <c r="E2244"/>
      <c r="F2244"/>
      <c r="G2244"/>
      <c r="H2244"/>
    </row>
    <row r="2245" spans="1:8" s="3" customFormat="1" x14ac:dyDescent="0.3">
      <c r="A2245"/>
      <c r="D2245"/>
      <c r="E2245"/>
      <c r="F2245"/>
      <c r="G2245"/>
      <c r="H2245"/>
    </row>
    <row r="2246" spans="1:8" s="3" customFormat="1" x14ac:dyDescent="0.3">
      <c r="A2246"/>
      <c r="D2246"/>
      <c r="E2246"/>
      <c r="F2246"/>
      <c r="G2246"/>
      <c r="H2246"/>
    </row>
    <row r="2247" spans="1:8" s="3" customFormat="1" x14ac:dyDescent="0.3">
      <c r="A2247"/>
      <c r="D2247"/>
      <c r="E2247"/>
      <c r="F2247"/>
      <c r="G2247"/>
      <c r="H2247"/>
    </row>
    <row r="2248" spans="1:8" s="3" customFormat="1" x14ac:dyDescent="0.3">
      <c r="A2248"/>
      <c r="D2248"/>
      <c r="E2248"/>
      <c r="F2248"/>
      <c r="G2248"/>
      <c r="H2248"/>
    </row>
    <row r="2249" spans="1:8" s="3" customFormat="1" x14ac:dyDescent="0.3">
      <c r="A2249"/>
      <c r="D2249"/>
      <c r="E2249"/>
      <c r="F2249"/>
      <c r="G2249"/>
      <c r="H2249"/>
    </row>
    <row r="2250" spans="1:8" s="3" customFormat="1" x14ac:dyDescent="0.3">
      <c r="A2250"/>
      <c r="D2250"/>
      <c r="E2250"/>
      <c r="F2250"/>
      <c r="G2250"/>
      <c r="H2250"/>
    </row>
    <row r="2251" spans="1:8" s="3" customFormat="1" x14ac:dyDescent="0.3">
      <c r="A2251"/>
      <c r="D2251"/>
      <c r="E2251"/>
      <c r="F2251"/>
      <c r="G2251"/>
      <c r="H2251"/>
    </row>
    <row r="2252" spans="1:8" s="3" customFormat="1" x14ac:dyDescent="0.3">
      <c r="A2252"/>
      <c r="D2252"/>
      <c r="E2252"/>
      <c r="F2252"/>
      <c r="G2252"/>
      <c r="H2252"/>
    </row>
    <row r="2253" spans="1:8" s="3" customFormat="1" x14ac:dyDescent="0.3">
      <c r="A2253"/>
      <c r="D2253"/>
      <c r="E2253"/>
      <c r="F2253"/>
      <c r="G2253"/>
      <c r="H2253"/>
    </row>
    <row r="2254" spans="1:8" s="3" customFormat="1" x14ac:dyDescent="0.3">
      <c r="A2254"/>
      <c r="D2254"/>
      <c r="E2254"/>
      <c r="F2254"/>
      <c r="G2254"/>
      <c r="H2254"/>
    </row>
    <row r="2255" spans="1:8" s="3" customFormat="1" x14ac:dyDescent="0.3">
      <c r="A2255"/>
      <c r="D2255"/>
      <c r="E2255"/>
      <c r="F2255"/>
      <c r="G2255"/>
      <c r="H2255"/>
    </row>
    <row r="2256" spans="1:8" s="3" customFormat="1" x14ac:dyDescent="0.3">
      <c r="A2256"/>
      <c r="D2256"/>
      <c r="E2256"/>
      <c r="F2256"/>
      <c r="G2256"/>
      <c r="H2256"/>
    </row>
    <row r="2257" spans="1:8" s="3" customFormat="1" x14ac:dyDescent="0.3">
      <c r="A2257"/>
      <c r="D2257"/>
      <c r="E2257"/>
      <c r="F2257"/>
      <c r="G2257"/>
      <c r="H2257"/>
    </row>
    <row r="2258" spans="1:8" s="3" customFormat="1" x14ac:dyDescent="0.3">
      <c r="A2258"/>
      <c r="D2258"/>
      <c r="E2258"/>
      <c r="F2258"/>
      <c r="G2258"/>
      <c r="H2258"/>
    </row>
    <row r="2259" spans="1:8" s="3" customFormat="1" x14ac:dyDescent="0.3">
      <c r="A2259"/>
      <c r="D2259"/>
      <c r="E2259"/>
      <c r="F2259"/>
      <c r="G2259"/>
      <c r="H2259"/>
    </row>
    <row r="2260" spans="1:8" s="3" customFormat="1" x14ac:dyDescent="0.3">
      <c r="A2260"/>
      <c r="D2260"/>
      <c r="E2260"/>
      <c r="F2260"/>
      <c r="G2260"/>
      <c r="H2260"/>
    </row>
    <row r="2261" spans="1:8" s="3" customFormat="1" x14ac:dyDescent="0.3">
      <c r="A2261"/>
      <c r="D2261"/>
      <c r="E2261"/>
      <c r="F2261"/>
      <c r="G2261"/>
      <c r="H2261"/>
    </row>
    <row r="2262" spans="1:8" s="3" customFormat="1" x14ac:dyDescent="0.3">
      <c r="A2262"/>
      <c r="D2262"/>
      <c r="E2262"/>
      <c r="F2262"/>
      <c r="G2262"/>
      <c r="H2262"/>
    </row>
    <row r="2263" spans="1:8" s="3" customFormat="1" x14ac:dyDescent="0.3">
      <c r="A2263"/>
      <c r="D2263"/>
      <c r="E2263"/>
      <c r="F2263"/>
      <c r="G2263"/>
      <c r="H2263"/>
    </row>
    <row r="2264" spans="1:8" s="3" customFormat="1" x14ac:dyDescent="0.3">
      <c r="A2264"/>
      <c r="D2264"/>
      <c r="E2264"/>
      <c r="F2264"/>
      <c r="G2264"/>
      <c r="H2264"/>
    </row>
    <row r="2265" spans="1:8" s="3" customFormat="1" x14ac:dyDescent="0.3">
      <c r="A2265"/>
      <c r="D2265"/>
      <c r="E2265"/>
      <c r="F2265"/>
      <c r="G2265"/>
      <c r="H2265"/>
    </row>
    <row r="2266" spans="1:8" s="3" customFormat="1" x14ac:dyDescent="0.3">
      <c r="A2266"/>
      <c r="D2266"/>
      <c r="E2266"/>
      <c r="F2266"/>
      <c r="G2266"/>
      <c r="H2266"/>
    </row>
    <row r="2267" spans="1:8" s="3" customFormat="1" x14ac:dyDescent="0.3">
      <c r="A2267"/>
      <c r="D2267"/>
      <c r="E2267"/>
      <c r="F2267"/>
      <c r="G2267"/>
      <c r="H2267"/>
    </row>
    <row r="2268" spans="1:8" s="3" customFormat="1" x14ac:dyDescent="0.3">
      <c r="A2268"/>
      <c r="D2268"/>
      <c r="E2268"/>
      <c r="F2268"/>
      <c r="G2268"/>
      <c r="H2268"/>
    </row>
    <row r="2269" spans="1:8" s="3" customFormat="1" x14ac:dyDescent="0.3">
      <c r="A2269"/>
      <c r="D2269"/>
      <c r="E2269"/>
      <c r="F2269"/>
      <c r="G2269"/>
      <c r="H2269"/>
    </row>
    <row r="2270" spans="1:8" s="3" customFormat="1" x14ac:dyDescent="0.3">
      <c r="A2270"/>
      <c r="D2270"/>
      <c r="E2270"/>
      <c r="F2270"/>
      <c r="G2270"/>
      <c r="H2270"/>
    </row>
    <row r="2271" spans="1:8" s="3" customFormat="1" x14ac:dyDescent="0.3">
      <c r="A2271"/>
      <c r="D2271"/>
      <c r="E2271"/>
      <c r="F2271"/>
      <c r="G2271"/>
      <c r="H2271"/>
    </row>
    <row r="2272" spans="1:8" s="3" customFormat="1" x14ac:dyDescent="0.3">
      <c r="A2272"/>
      <c r="D2272"/>
      <c r="E2272"/>
      <c r="F2272"/>
      <c r="G2272"/>
      <c r="H2272"/>
    </row>
    <row r="2273" spans="1:8" s="3" customFormat="1" x14ac:dyDescent="0.3">
      <c r="A2273"/>
      <c r="D2273"/>
      <c r="E2273"/>
      <c r="F2273"/>
      <c r="G2273"/>
      <c r="H2273"/>
    </row>
    <row r="2274" spans="1:8" s="3" customFormat="1" x14ac:dyDescent="0.3">
      <c r="A2274"/>
      <c r="D2274"/>
      <c r="E2274"/>
      <c r="F2274"/>
      <c r="G2274"/>
      <c r="H2274"/>
    </row>
    <row r="2275" spans="1:8" s="3" customFormat="1" x14ac:dyDescent="0.3">
      <c r="A2275"/>
      <c r="D2275"/>
      <c r="E2275"/>
      <c r="F2275"/>
      <c r="G2275"/>
      <c r="H2275"/>
    </row>
    <row r="2276" spans="1:8" s="3" customFormat="1" x14ac:dyDescent="0.3">
      <c r="A2276"/>
      <c r="D2276"/>
      <c r="E2276"/>
      <c r="F2276"/>
      <c r="G2276"/>
      <c r="H2276"/>
    </row>
    <row r="2277" spans="1:8" s="3" customFormat="1" x14ac:dyDescent="0.3">
      <c r="A2277"/>
      <c r="D2277"/>
      <c r="E2277"/>
      <c r="F2277"/>
      <c r="G2277"/>
      <c r="H2277"/>
    </row>
    <row r="2278" spans="1:8" s="3" customFormat="1" x14ac:dyDescent="0.3">
      <c r="A2278"/>
      <c r="D2278"/>
      <c r="E2278"/>
      <c r="F2278"/>
      <c r="G2278"/>
      <c r="H2278"/>
    </row>
    <row r="2279" spans="1:8" s="3" customFormat="1" x14ac:dyDescent="0.3">
      <c r="A2279"/>
      <c r="D2279"/>
      <c r="E2279"/>
      <c r="F2279"/>
      <c r="G2279"/>
      <c r="H2279"/>
    </row>
    <row r="2280" spans="1:8" s="3" customFormat="1" x14ac:dyDescent="0.3">
      <c r="A2280"/>
      <c r="D2280"/>
      <c r="E2280"/>
      <c r="F2280"/>
      <c r="G2280"/>
      <c r="H2280"/>
    </row>
    <row r="2281" spans="1:8" s="3" customFormat="1" x14ac:dyDescent="0.3">
      <c r="A2281"/>
      <c r="D2281"/>
      <c r="E2281"/>
      <c r="F2281"/>
      <c r="G2281"/>
      <c r="H2281"/>
    </row>
    <row r="2282" spans="1:8" s="3" customFormat="1" x14ac:dyDescent="0.3">
      <c r="A2282"/>
      <c r="D2282"/>
      <c r="E2282"/>
      <c r="F2282"/>
      <c r="G2282"/>
      <c r="H2282"/>
    </row>
    <row r="2283" spans="1:8" s="3" customFormat="1" x14ac:dyDescent="0.3">
      <c r="A2283"/>
      <c r="D2283"/>
      <c r="E2283"/>
      <c r="F2283"/>
      <c r="G2283"/>
      <c r="H2283"/>
    </row>
    <row r="2284" spans="1:8" s="3" customFormat="1" x14ac:dyDescent="0.3">
      <c r="A2284"/>
      <c r="D2284"/>
      <c r="E2284"/>
      <c r="F2284"/>
      <c r="G2284"/>
      <c r="H2284"/>
    </row>
    <row r="2285" spans="1:8" s="3" customFormat="1" x14ac:dyDescent="0.3">
      <c r="A2285"/>
      <c r="D2285"/>
      <c r="E2285"/>
      <c r="F2285"/>
      <c r="G2285"/>
      <c r="H2285"/>
    </row>
    <row r="2286" spans="1:8" s="3" customFormat="1" x14ac:dyDescent="0.3">
      <c r="A2286"/>
      <c r="D2286"/>
      <c r="E2286"/>
      <c r="F2286"/>
      <c r="G2286"/>
      <c r="H2286"/>
    </row>
    <row r="2287" spans="1:8" s="3" customFormat="1" x14ac:dyDescent="0.3">
      <c r="A2287"/>
      <c r="D2287"/>
      <c r="E2287"/>
      <c r="F2287"/>
      <c r="G2287"/>
      <c r="H2287"/>
    </row>
    <row r="2288" spans="1:8" s="3" customFormat="1" x14ac:dyDescent="0.3">
      <c r="A2288"/>
      <c r="D2288"/>
      <c r="E2288"/>
      <c r="F2288"/>
      <c r="G2288"/>
      <c r="H2288"/>
    </row>
    <row r="2289" spans="1:8" s="3" customFormat="1" x14ac:dyDescent="0.3">
      <c r="A2289"/>
      <c r="D2289"/>
      <c r="E2289"/>
      <c r="F2289"/>
      <c r="G2289"/>
      <c r="H2289"/>
    </row>
    <row r="2290" spans="1:8" s="3" customFormat="1" x14ac:dyDescent="0.3">
      <c r="A2290"/>
      <c r="D2290"/>
      <c r="E2290"/>
      <c r="F2290"/>
      <c r="G2290"/>
      <c r="H2290"/>
    </row>
    <row r="2291" spans="1:8" s="3" customFormat="1" x14ac:dyDescent="0.3">
      <c r="A2291"/>
      <c r="D2291"/>
      <c r="E2291"/>
      <c r="F2291"/>
      <c r="G2291"/>
      <c r="H2291"/>
    </row>
    <row r="2292" spans="1:8" s="3" customFormat="1" x14ac:dyDescent="0.3">
      <c r="A2292"/>
      <c r="D2292"/>
      <c r="E2292"/>
      <c r="F2292"/>
      <c r="G2292"/>
      <c r="H2292"/>
    </row>
    <row r="2293" spans="1:8" s="3" customFormat="1" x14ac:dyDescent="0.3">
      <c r="A2293"/>
      <c r="D2293"/>
      <c r="E2293"/>
      <c r="F2293"/>
      <c r="G2293"/>
      <c r="H2293"/>
    </row>
    <row r="2294" spans="1:8" s="3" customFormat="1" x14ac:dyDescent="0.3">
      <c r="A2294"/>
      <c r="D2294"/>
      <c r="E2294"/>
      <c r="F2294"/>
      <c r="G2294"/>
      <c r="H2294"/>
    </row>
    <row r="2295" spans="1:8" s="3" customFormat="1" x14ac:dyDescent="0.3">
      <c r="A2295"/>
      <c r="D2295"/>
      <c r="E2295"/>
      <c r="F2295"/>
      <c r="G2295"/>
      <c r="H2295"/>
    </row>
    <row r="2296" spans="1:8" s="3" customFormat="1" x14ac:dyDescent="0.3">
      <c r="A2296"/>
      <c r="D2296"/>
      <c r="E2296"/>
      <c r="F2296"/>
      <c r="G2296"/>
      <c r="H2296"/>
    </row>
    <row r="2297" spans="1:8" s="3" customFormat="1" x14ac:dyDescent="0.3">
      <c r="A2297"/>
      <c r="D2297"/>
      <c r="E2297"/>
      <c r="F2297"/>
      <c r="G2297"/>
      <c r="H2297"/>
    </row>
    <row r="2298" spans="1:8" s="3" customFormat="1" x14ac:dyDescent="0.3">
      <c r="A2298"/>
      <c r="D2298"/>
      <c r="E2298"/>
      <c r="F2298"/>
      <c r="G2298"/>
      <c r="H2298"/>
    </row>
    <row r="2299" spans="1:8" s="3" customFormat="1" x14ac:dyDescent="0.3">
      <c r="A2299"/>
      <c r="D2299"/>
      <c r="E2299"/>
      <c r="F2299"/>
      <c r="G2299"/>
      <c r="H2299"/>
    </row>
    <row r="2300" spans="1:8" s="3" customFormat="1" x14ac:dyDescent="0.3">
      <c r="A2300"/>
      <c r="D2300"/>
      <c r="E2300"/>
      <c r="F2300"/>
      <c r="G2300"/>
      <c r="H2300"/>
    </row>
    <row r="2301" spans="1:8" s="3" customFormat="1" x14ac:dyDescent="0.3">
      <c r="A2301"/>
      <c r="D2301"/>
      <c r="E2301"/>
      <c r="F2301"/>
      <c r="G2301"/>
      <c r="H2301"/>
    </row>
    <row r="2302" spans="1:8" s="3" customFormat="1" x14ac:dyDescent="0.3">
      <c r="A2302"/>
      <c r="D2302"/>
      <c r="E2302"/>
      <c r="F2302"/>
      <c r="G2302"/>
      <c r="H2302"/>
    </row>
    <row r="2303" spans="1:8" s="3" customFormat="1" x14ac:dyDescent="0.3">
      <c r="A2303"/>
      <c r="D2303"/>
      <c r="E2303"/>
      <c r="F2303"/>
      <c r="G2303"/>
      <c r="H2303"/>
    </row>
    <row r="2304" spans="1:8" s="3" customFormat="1" x14ac:dyDescent="0.3">
      <c r="A2304"/>
      <c r="D2304"/>
      <c r="E2304"/>
      <c r="F2304"/>
      <c r="G2304"/>
      <c r="H2304"/>
    </row>
    <row r="2305" spans="1:8" s="3" customFormat="1" x14ac:dyDescent="0.3">
      <c r="A2305"/>
      <c r="D2305"/>
      <c r="E2305"/>
      <c r="F2305"/>
      <c r="G2305"/>
      <c r="H2305"/>
    </row>
    <row r="2306" spans="1:8" s="3" customFormat="1" x14ac:dyDescent="0.3">
      <c r="A2306"/>
      <c r="D2306"/>
      <c r="E2306"/>
      <c r="F2306"/>
      <c r="G2306"/>
      <c r="H2306"/>
    </row>
    <row r="2307" spans="1:8" s="3" customFormat="1" x14ac:dyDescent="0.3">
      <c r="A2307"/>
      <c r="D2307"/>
      <c r="E2307"/>
      <c r="F2307"/>
      <c r="G2307"/>
      <c r="H2307"/>
    </row>
    <row r="2308" spans="1:8" s="3" customFormat="1" x14ac:dyDescent="0.3">
      <c r="A2308"/>
      <c r="D2308"/>
      <c r="E2308"/>
      <c r="F2308"/>
      <c r="G2308"/>
      <c r="H2308"/>
    </row>
    <row r="2309" spans="1:8" s="3" customFormat="1" x14ac:dyDescent="0.3">
      <c r="A2309"/>
      <c r="D2309"/>
      <c r="E2309"/>
      <c r="F2309"/>
      <c r="G2309"/>
      <c r="H2309"/>
    </row>
    <row r="2310" spans="1:8" s="3" customFormat="1" x14ac:dyDescent="0.3">
      <c r="A2310"/>
      <c r="D2310"/>
      <c r="E2310"/>
      <c r="F2310"/>
      <c r="G2310"/>
      <c r="H2310"/>
    </row>
    <row r="2311" spans="1:8" s="3" customFormat="1" x14ac:dyDescent="0.3">
      <c r="A2311"/>
      <c r="D2311"/>
      <c r="E2311"/>
      <c r="F2311"/>
      <c r="G2311"/>
      <c r="H2311"/>
    </row>
    <row r="2312" spans="1:8" s="3" customFormat="1" x14ac:dyDescent="0.3">
      <c r="A2312"/>
      <c r="D2312"/>
      <c r="E2312"/>
      <c r="F2312"/>
      <c r="G2312"/>
      <c r="H2312"/>
    </row>
    <row r="2313" spans="1:8" s="3" customFormat="1" x14ac:dyDescent="0.3">
      <c r="A2313"/>
      <c r="D2313"/>
      <c r="E2313"/>
      <c r="F2313"/>
      <c r="G2313"/>
      <c r="H2313"/>
    </row>
    <row r="2314" spans="1:8" s="3" customFormat="1" x14ac:dyDescent="0.3">
      <c r="A2314"/>
      <c r="D2314"/>
      <c r="E2314"/>
      <c r="F2314"/>
      <c r="G2314"/>
      <c r="H2314"/>
    </row>
    <row r="2315" spans="1:8" s="3" customFormat="1" x14ac:dyDescent="0.3">
      <c r="A2315"/>
      <c r="D2315"/>
      <c r="E2315"/>
      <c r="F2315"/>
      <c r="G2315"/>
      <c r="H2315"/>
    </row>
    <row r="2316" spans="1:8" s="3" customFormat="1" x14ac:dyDescent="0.3">
      <c r="A2316"/>
      <c r="D2316"/>
      <c r="E2316"/>
      <c r="F2316"/>
      <c r="G2316"/>
      <c r="H2316"/>
    </row>
    <row r="2317" spans="1:8" s="3" customFormat="1" x14ac:dyDescent="0.3">
      <c r="A2317"/>
      <c r="D2317"/>
      <c r="E2317"/>
      <c r="F2317"/>
      <c r="G2317"/>
      <c r="H2317"/>
    </row>
    <row r="2318" spans="1:8" s="3" customFormat="1" x14ac:dyDescent="0.3">
      <c r="A2318"/>
      <c r="D2318"/>
      <c r="E2318"/>
      <c r="F2318"/>
      <c r="G2318"/>
      <c r="H2318"/>
    </row>
    <row r="2319" spans="1:8" s="3" customFormat="1" x14ac:dyDescent="0.3">
      <c r="A2319"/>
      <c r="D2319"/>
      <c r="E2319"/>
      <c r="F2319"/>
      <c r="G2319"/>
      <c r="H2319"/>
    </row>
    <row r="2320" spans="1:8" s="3" customFormat="1" x14ac:dyDescent="0.3">
      <c r="A2320"/>
      <c r="D2320"/>
      <c r="E2320"/>
      <c r="F2320"/>
      <c r="G2320"/>
      <c r="H2320"/>
    </row>
    <row r="2321" spans="1:8" s="3" customFormat="1" x14ac:dyDescent="0.3">
      <c r="A2321"/>
      <c r="D2321"/>
      <c r="E2321"/>
      <c r="F2321"/>
      <c r="G2321"/>
      <c r="H2321"/>
    </row>
    <row r="2322" spans="1:8" s="3" customFormat="1" x14ac:dyDescent="0.3">
      <c r="A2322"/>
      <c r="D2322"/>
      <c r="E2322"/>
      <c r="F2322"/>
      <c r="G2322"/>
      <c r="H2322"/>
    </row>
    <row r="2323" spans="1:8" s="3" customFormat="1" x14ac:dyDescent="0.3">
      <c r="A2323"/>
      <c r="D2323"/>
      <c r="E2323"/>
      <c r="F2323"/>
      <c r="G2323"/>
      <c r="H2323"/>
    </row>
    <row r="2324" spans="1:8" s="3" customFormat="1" x14ac:dyDescent="0.3">
      <c r="A2324"/>
      <c r="D2324"/>
      <c r="E2324"/>
      <c r="F2324"/>
      <c r="G2324"/>
      <c r="H2324"/>
    </row>
    <row r="2325" spans="1:8" s="3" customFormat="1" x14ac:dyDescent="0.3">
      <c r="A2325"/>
      <c r="D2325"/>
      <c r="E2325"/>
      <c r="F2325"/>
      <c r="G2325"/>
      <c r="H2325"/>
    </row>
    <row r="2326" spans="1:8" s="3" customFormat="1" x14ac:dyDescent="0.3">
      <c r="A2326"/>
      <c r="D2326"/>
      <c r="E2326"/>
      <c r="F2326"/>
      <c r="G2326"/>
      <c r="H2326"/>
    </row>
    <row r="2327" spans="1:8" s="3" customFormat="1" x14ac:dyDescent="0.3">
      <c r="A2327"/>
      <c r="D2327"/>
      <c r="E2327"/>
      <c r="F2327"/>
      <c r="G2327"/>
      <c r="H2327"/>
    </row>
    <row r="2328" spans="1:8" s="3" customFormat="1" x14ac:dyDescent="0.3">
      <c r="A2328"/>
      <c r="D2328"/>
      <c r="E2328"/>
      <c r="F2328"/>
      <c r="G2328"/>
      <c r="H2328"/>
    </row>
    <row r="2329" spans="1:8" s="3" customFormat="1" x14ac:dyDescent="0.3">
      <c r="A2329"/>
      <c r="D2329"/>
      <c r="E2329"/>
      <c r="F2329"/>
      <c r="G2329"/>
      <c r="H2329"/>
    </row>
    <row r="2330" spans="1:8" s="3" customFormat="1" x14ac:dyDescent="0.3">
      <c r="A2330"/>
      <c r="D2330"/>
      <c r="E2330"/>
      <c r="F2330"/>
      <c r="G2330"/>
      <c r="H2330"/>
    </row>
    <row r="2331" spans="1:8" s="3" customFormat="1" x14ac:dyDescent="0.3">
      <c r="A2331"/>
      <c r="D2331"/>
      <c r="E2331"/>
      <c r="F2331"/>
      <c r="G2331"/>
      <c r="H2331"/>
    </row>
    <row r="2332" spans="1:8" s="3" customFormat="1" x14ac:dyDescent="0.3">
      <c r="A2332"/>
      <c r="D2332"/>
      <c r="E2332"/>
      <c r="F2332"/>
      <c r="G2332"/>
      <c r="H2332"/>
    </row>
    <row r="2333" spans="1:8" s="3" customFormat="1" x14ac:dyDescent="0.3">
      <c r="A2333"/>
      <c r="D2333"/>
      <c r="E2333"/>
      <c r="F2333"/>
      <c r="G2333"/>
      <c r="H2333"/>
    </row>
    <row r="2334" spans="1:8" s="3" customFormat="1" x14ac:dyDescent="0.3">
      <c r="A2334"/>
      <c r="D2334"/>
      <c r="E2334"/>
      <c r="F2334"/>
      <c r="G2334"/>
      <c r="H2334"/>
    </row>
    <row r="2335" spans="1:8" s="3" customFormat="1" x14ac:dyDescent="0.3">
      <c r="A2335"/>
      <c r="D2335"/>
      <c r="E2335"/>
      <c r="F2335"/>
      <c r="G2335"/>
      <c r="H2335"/>
    </row>
    <row r="2336" spans="1:8" s="3" customFormat="1" x14ac:dyDescent="0.3">
      <c r="A2336"/>
      <c r="D2336"/>
      <c r="E2336"/>
      <c r="F2336"/>
      <c r="G2336"/>
      <c r="H2336"/>
    </row>
    <row r="2337" spans="1:8" s="3" customFormat="1" x14ac:dyDescent="0.3">
      <c r="A2337"/>
      <c r="D2337"/>
      <c r="E2337"/>
      <c r="F2337"/>
      <c r="G2337"/>
      <c r="H2337"/>
    </row>
    <row r="2338" spans="1:8" s="3" customFormat="1" x14ac:dyDescent="0.3">
      <c r="A2338"/>
      <c r="D2338"/>
      <c r="E2338"/>
      <c r="F2338"/>
      <c r="G2338"/>
      <c r="H2338"/>
    </row>
    <row r="2339" spans="1:8" s="3" customFormat="1" x14ac:dyDescent="0.3">
      <c r="A2339"/>
      <c r="D2339"/>
      <c r="E2339"/>
      <c r="F2339"/>
      <c r="G2339"/>
      <c r="H2339"/>
    </row>
    <row r="2340" spans="1:8" s="3" customFormat="1" x14ac:dyDescent="0.3">
      <c r="A2340"/>
      <c r="D2340"/>
      <c r="E2340"/>
      <c r="F2340"/>
      <c r="G2340"/>
      <c r="H2340"/>
    </row>
    <row r="2341" spans="1:8" s="3" customFormat="1" x14ac:dyDescent="0.3">
      <c r="A2341"/>
      <c r="D2341"/>
      <c r="E2341"/>
      <c r="F2341"/>
      <c r="G2341"/>
      <c r="H2341"/>
    </row>
    <row r="2342" spans="1:8" s="3" customFormat="1" x14ac:dyDescent="0.3">
      <c r="A2342"/>
      <c r="D2342"/>
      <c r="E2342"/>
      <c r="F2342"/>
      <c r="G2342"/>
      <c r="H2342"/>
    </row>
    <row r="2343" spans="1:8" s="3" customFormat="1" x14ac:dyDescent="0.3">
      <c r="A2343"/>
      <c r="D2343"/>
      <c r="E2343"/>
      <c r="F2343"/>
      <c r="G2343"/>
      <c r="H2343"/>
    </row>
    <row r="2344" spans="1:8" s="3" customFormat="1" x14ac:dyDescent="0.3">
      <c r="A2344"/>
      <c r="D2344"/>
      <c r="E2344"/>
      <c r="F2344"/>
      <c r="G2344"/>
      <c r="H2344"/>
    </row>
    <row r="2345" spans="1:8" s="3" customFormat="1" x14ac:dyDescent="0.3">
      <c r="A2345"/>
      <c r="D2345"/>
      <c r="E2345"/>
      <c r="F2345"/>
      <c r="G2345"/>
      <c r="H2345"/>
    </row>
    <row r="2346" spans="1:8" s="3" customFormat="1" x14ac:dyDescent="0.3">
      <c r="A2346"/>
      <c r="D2346"/>
      <c r="E2346"/>
      <c r="F2346"/>
      <c r="G2346"/>
      <c r="H2346"/>
    </row>
    <row r="2347" spans="1:8" s="3" customFormat="1" x14ac:dyDescent="0.3">
      <c r="A2347"/>
      <c r="D2347"/>
      <c r="E2347"/>
      <c r="F2347"/>
      <c r="G2347"/>
      <c r="H2347"/>
    </row>
    <row r="2348" spans="1:8" s="3" customFormat="1" x14ac:dyDescent="0.3">
      <c r="A2348"/>
      <c r="D2348"/>
      <c r="E2348"/>
      <c r="F2348"/>
      <c r="G2348"/>
      <c r="H2348"/>
    </row>
    <row r="2349" spans="1:8" s="3" customFormat="1" x14ac:dyDescent="0.3">
      <c r="A2349"/>
      <c r="D2349"/>
      <c r="E2349"/>
      <c r="F2349"/>
      <c r="G2349"/>
      <c r="H2349"/>
    </row>
    <row r="2350" spans="1:8" s="3" customFormat="1" x14ac:dyDescent="0.3">
      <c r="A2350"/>
      <c r="D2350"/>
      <c r="E2350"/>
      <c r="F2350"/>
      <c r="G2350"/>
      <c r="H2350"/>
    </row>
    <row r="2351" spans="1:8" s="3" customFormat="1" x14ac:dyDescent="0.3">
      <c r="A2351"/>
      <c r="D2351"/>
      <c r="E2351"/>
      <c r="F2351"/>
      <c r="G2351"/>
      <c r="H2351"/>
    </row>
    <row r="2352" spans="1:8" s="3" customFormat="1" x14ac:dyDescent="0.3">
      <c r="A2352"/>
      <c r="D2352"/>
      <c r="E2352"/>
      <c r="F2352"/>
      <c r="G2352"/>
      <c r="H2352"/>
    </row>
    <row r="2353" spans="1:8" s="3" customFormat="1" x14ac:dyDescent="0.3">
      <c r="A2353"/>
      <c r="D2353"/>
      <c r="E2353"/>
      <c r="F2353"/>
      <c r="G2353"/>
      <c r="H2353"/>
    </row>
    <row r="2354" spans="1:8" s="3" customFormat="1" x14ac:dyDescent="0.3">
      <c r="A2354"/>
      <c r="D2354"/>
      <c r="E2354"/>
      <c r="F2354"/>
      <c r="G2354"/>
      <c r="H2354"/>
    </row>
    <row r="2355" spans="1:8" s="3" customFormat="1" x14ac:dyDescent="0.3">
      <c r="A2355"/>
      <c r="D2355"/>
      <c r="E2355"/>
      <c r="F2355"/>
      <c r="G2355"/>
      <c r="H2355"/>
    </row>
    <row r="2356" spans="1:8" s="3" customFormat="1" x14ac:dyDescent="0.3">
      <c r="A2356"/>
      <c r="D2356"/>
      <c r="E2356"/>
      <c r="F2356"/>
      <c r="G2356"/>
      <c r="H2356"/>
    </row>
    <row r="2357" spans="1:8" s="3" customFormat="1" x14ac:dyDescent="0.3">
      <c r="A2357"/>
      <c r="D2357"/>
      <c r="E2357"/>
      <c r="F2357"/>
      <c r="G2357"/>
      <c r="H2357"/>
    </row>
    <row r="2358" spans="1:8" s="3" customFormat="1" x14ac:dyDescent="0.3">
      <c r="A2358"/>
      <c r="D2358"/>
      <c r="E2358"/>
      <c r="F2358"/>
      <c r="G2358"/>
      <c r="H2358"/>
    </row>
    <row r="2359" spans="1:8" s="3" customFormat="1" x14ac:dyDescent="0.3">
      <c r="A2359"/>
      <c r="D2359"/>
      <c r="E2359"/>
      <c r="F2359"/>
      <c r="G2359"/>
      <c r="H2359"/>
    </row>
    <row r="2360" spans="1:8" s="3" customFormat="1" x14ac:dyDescent="0.3">
      <c r="A2360"/>
      <c r="D2360"/>
      <c r="E2360"/>
      <c r="F2360"/>
      <c r="G2360"/>
      <c r="H2360"/>
    </row>
    <row r="2361" spans="1:8" s="3" customFormat="1" x14ac:dyDescent="0.3">
      <c r="A2361"/>
      <c r="D2361"/>
      <c r="E2361"/>
      <c r="F2361"/>
      <c r="G2361"/>
      <c r="H2361"/>
    </row>
    <row r="2362" spans="1:8" s="3" customFormat="1" x14ac:dyDescent="0.3">
      <c r="A2362"/>
      <c r="D2362"/>
      <c r="E2362"/>
      <c r="F2362"/>
      <c r="G2362"/>
      <c r="H2362"/>
    </row>
    <row r="2363" spans="1:8" s="3" customFormat="1" x14ac:dyDescent="0.3">
      <c r="A2363"/>
      <c r="D2363"/>
      <c r="E2363"/>
      <c r="F2363"/>
      <c r="G2363"/>
      <c r="H2363"/>
    </row>
    <row r="2364" spans="1:8" s="3" customFormat="1" x14ac:dyDescent="0.3">
      <c r="A2364"/>
      <c r="D2364"/>
      <c r="E2364"/>
      <c r="F2364"/>
      <c r="G2364"/>
      <c r="H2364"/>
    </row>
    <row r="2365" spans="1:8" s="3" customFormat="1" x14ac:dyDescent="0.3">
      <c r="A2365"/>
      <c r="D2365"/>
      <c r="E2365"/>
      <c r="F2365"/>
      <c r="G2365"/>
      <c r="H2365"/>
    </row>
    <row r="2366" spans="1:8" s="3" customFormat="1" x14ac:dyDescent="0.3">
      <c r="A2366"/>
      <c r="D2366"/>
      <c r="E2366"/>
      <c r="F2366"/>
      <c r="G2366"/>
      <c r="H2366"/>
    </row>
    <row r="2367" spans="1:8" s="3" customFormat="1" x14ac:dyDescent="0.3">
      <c r="A2367"/>
      <c r="D2367"/>
      <c r="E2367"/>
      <c r="F2367"/>
      <c r="G2367"/>
      <c r="H2367"/>
    </row>
    <row r="2368" spans="1:8" s="3" customFormat="1" x14ac:dyDescent="0.3">
      <c r="A2368"/>
      <c r="D2368"/>
      <c r="E2368"/>
      <c r="F2368"/>
      <c r="G2368"/>
      <c r="H2368"/>
    </row>
    <row r="2369" spans="1:8" s="3" customFormat="1" x14ac:dyDescent="0.3">
      <c r="A2369"/>
      <c r="D2369"/>
      <c r="E2369"/>
      <c r="F2369"/>
      <c r="G2369"/>
      <c r="H2369"/>
    </row>
    <row r="2370" spans="1:8" s="3" customFormat="1" x14ac:dyDescent="0.3">
      <c r="A2370"/>
      <c r="D2370"/>
      <c r="E2370"/>
      <c r="F2370"/>
      <c r="G2370"/>
      <c r="H2370"/>
    </row>
    <row r="2371" spans="1:8" s="3" customFormat="1" x14ac:dyDescent="0.3">
      <c r="A2371"/>
      <c r="D2371"/>
      <c r="E2371"/>
      <c r="F2371"/>
      <c r="G2371"/>
      <c r="H2371"/>
    </row>
    <row r="2372" spans="1:8" s="3" customFormat="1" x14ac:dyDescent="0.3">
      <c r="A2372"/>
      <c r="D2372"/>
      <c r="E2372"/>
      <c r="F2372"/>
      <c r="G2372"/>
      <c r="H2372"/>
    </row>
    <row r="2373" spans="1:8" s="3" customFormat="1" x14ac:dyDescent="0.3">
      <c r="A2373"/>
      <c r="D2373"/>
      <c r="E2373"/>
      <c r="F2373"/>
      <c r="G2373"/>
      <c r="H2373"/>
    </row>
    <row r="2374" spans="1:8" s="3" customFormat="1" x14ac:dyDescent="0.3">
      <c r="A2374"/>
      <c r="D2374"/>
      <c r="E2374"/>
      <c r="F2374"/>
      <c r="G2374"/>
      <c r="H2374"/>
    </row>
    <row r="2375" spans="1:8" s="3" customFormat="1" x14ac:dyDescent="0.3">
      <c r="A2375"/>
      <c r="D2375"/>
      <c r="E2375"/>
      <c r="F2375"/>
      <c r="G2375"/>
      <c r="H2375"/>
    </row>
    <row r="2376" spans="1:8" s="3" customFormat="1" x14ac:dyDescent="0.3">
      <c r="A2376"/>
      <c r="D2376"/>
      <c r="E2376"/>
      <c r="F2376"/>
      <c r="G2376"/>
      <c r="H2376"/>
    </row>
    <row r="2377" spans="1:8" s="3" customFormat="1" x14ac:dyDescent="0.3">
      <c r="A2377"/>
      <c r="D2377"/>
      <c r="E2377"/>
      <c r="F2377"/>
      <c r="G2377"/>
      <c r="H2377"/>
    </row>
    <row r="2378" spans="1:8" s="3" customFormat="1" x14ac:dyDescent="0.3">
      <c r="A2378"/>
      <c r="D2378"/>
      <c r="E2378"/>
      <c r="F2378"/>
      <c r="G2378"/>
      <c r="H2378"/>
    </row>
    <row r="2379" spans="1:8" s="3" customFormat="1" x14ac:dyDescent="0.3">
      <c r="A2379"/>
      <c r="D2379"/>
      <c r="E2379"/>
      <c r="F2379"/>
      <c r="G2379"/>
      <c r="H2379"/>
    </row>
    <row r="2380" spans="1:8" s="3" customFormat="1" x14ac:dyDescent="0.3">
      <c r="A2380"/>
      <c r="D2380"/>
      <c r="E2380"/>
      <c r="F2380"/>
      <c r="G2380"/>
      <c r="H2380"/>
    </row>
    <row r="2381" spans="1:8" s="3" customFormat="1" x14ac:dyDescent="0.3">
      <c r="A2381"/>
      <c r="D2381"/>
      <c r="E2381"/>
      <c r="F2381"/>
      <c r="G2381"/>
      <c r="H2381"/>
    </row>
    <row r="2382" spans="1:8" s="3" customFormat="1" x14ac:dyDescent="0.3">
      <c r="A2382"/>
      <c r="D2382"/>
      <c r="E2382"/>
      <c r="F2382"/>
      <c r="G2382"/>
      <c r="H2382"/>
    </row>
    <row r="2383" spans="1:8" s="3" customFormat="1" x14ac:dyDescent="0.3">
      <c r="A2383"/>
      <c r="D2383"/>
      <c r="E2383"/>
      <c r="F2383"/>
      <c r="G2383"/>
      <c r="H2383"/>
    </row>
    <row r="2384" spans="1:8" s="3" customFormat="1" x14ac:dyDescent="0.3">
      <c r="A2384"/>
      <c r="D2384"/>
      <c r="E2384"/>
      <c r="F2384"/>
      <c r="G2384"/>
      <c r="H2384"/>
    </row>
    <row r="2385" spans="1:8" s="3" customFormat="1" x14ac:dyDescent="0.3">
      <c r="A2385"/>
      <c r="D2385"/>
      <c r="E2385"/>
      <c r="F2385"/>
      <c r="G2385"/>
      <c r="H2385"/>
    </row>
    <row r="2386" spans="1:8" s="3" customFormat="1" x14ac:dyDescent="0.3">
      <c r="A2386"/>
      <c r="D2386"/>
      <c r="E2386"/>
      <c r="F2386"/>
      <c r="G2386"/>
      <c r="H2386"/>
    </row>
    <row r="2387" spans="1:8" s="3" customFormat="1" x14ac:dyDescent="0.3">
      <c r="A2387"/>
      <c r="D2387"/>
      <c r="E2387"/>
      <c r="F2387"/>
      <c r="G2387"/>
      <c r="H2387"/>
    </row>
    <row r="2388" spans="1:8" s="3" customFormat="1" x14ac:dyDescent="0.3">
      <c r="A2388"/>
      <c r="D2388"/>
      <c r="E2388"/>
      <c r="F2388"/>
      <c r="G2388"/>
      <c r="H2388"/>
    </row>
    <row r="2389" spans="1:8" s="3" customFormat="1" x14ac:dyDescent="0.3">
      <c r="A2389"/>
      <c r="D2389"/>
      <c r="E2389"/>
      <c r="F2389"/>
      <c r="G2389"/>
      <c r="H2389"/>
    </row>
    <row r="2390" spans="1:8" s="3" customFormat="1" x14ac:dyDescent="0.3">
      <c r="A2390"/>
      <c r="D2390"/>
      <c r="E2390"/>
      <c r="F2390"/>
      <c r="G2390"/>
      <c r="H2390"/>
    </row>
    <row r="2391" spans="1:8" s="3" customFormat="1" x14ac:dyDescent="0.3">
      <c r="A2391"/>
      <c r="D2391"/>
      <c r="E2391"/>
      <c r="F2391"/>
      <c r="G2391"/>
      <c r="H2391"/>
    </row>
    <row r="2392" spans="1:8" s="3" customFormat="1" x14ac:dyDescent="0.3">
      <c r="A2392"/>
      <c r="D2392"/>
      <c r="E2392"/>
      <c r="F2392"/>
      <c r="G2392"/>
      <c r="H2392"/>
    </row>
    <row r="2393" spans="1:8" s="3" customFormat="1" x14ac:dyDescent="0.3">
      <c r="A2393"/>
      <c r="D2393"/>
      <c r="E2393"/>
      <c r="F2393"/>
      <c r="G2393"/>
      <c r="H2393"/>
    </row>
    <row r="2394" spans="1:8" s="3" customFormat="1" x14ac:dyDescent="0.3">
      <c r="A2394"/>
      <c r="D2394"/>
      <c r="E2394"/>
      <c r="F2394"/>
      <c r="G2394"/>
      <c r="H2394"/>
    </row>
    <row r="2395" spans="1:8" s="3" customFormat="1" x14ac:dyDescent="0.3">
      <c r="A2395"/>
      <c r="D2395"/>
      <c r="E2395"/>
      <c r="F2395"/>
      <c r="G2395"/>
      <c r="H2395"/>
    </row>
    <row r="2396" spans="1:8" s="3" customFormat="1" x14ac:dyDescent="0.3">
      <c r="A2396"/>
      <c r="D2396"/>
      <c r="E2396"/>
      <c r="F2396"/>
      <c r="G2396"/>
      <c r="H2396"/>
    </row>
    <row r="2397" spans="1:8" s="3" customFormat="1" x14ac:dyDescent="0.3">
      <c r="A2397"/>
      <c r="D2397"/>
      <c r="E2397"/>
      <c r="F2397"/>
      <c r="G2397"/>
      <c r="H2397"/>
    </row>
    <row r="2398" spans="1:8" s="3" customFormat="1" x14ac:dyDescent="0.3">
      <c r="A2398"/>
      <c r="D2398"/>
      <c r="E2398"/>
      <c r="F2398"/>
      <c r="G2398"/>
      <c r="H2398"/>
    </row>
    <row r="2399" spans="1:8" s="3" customFormat="1" x14ac:dyDescent="0.3">
      <c r="A2399"/>
      <c r="D2399"/>
      <c r="E2399"/>
      <c r="F2399"/>
      <c r="G2399"/>
      <c r="H2399"/>
    </row>
    <row r="2400" spans="1:8" s="3" customFormat="1" x14ac:dyDescent="0.3">
      <c r="A2400"/>
      <c r="D2400"/>
      <c r="E2400"/>
      <c r="F2400"/>
      <c r="G2400"/>
      <c r="H2400"/>
    </row>
    <row r="2401" spans="1:8" s="3" customFormat="1" x14ac:dyDescent="0.3">
      <c r="A2401"/>
      <c r="D2401"/>
      <c r="E2401"/>
      <c r="F2401"/>
      <c r="G2401"/>
      <c r="H2401"/>
    </row>
    <row r="2402" spans="1:8" s="3" customFormat="1" x14ac:dyDescent="0.3">
      <c r="A2402"/>
      <c r="D2402"/>
      <c r="E2402"/>
      <c r="F2402"/>
      <c r="G2402"/>
      <c r="H2402"/>
    </row>
    <row r="2403" spans="1:8" s="3" customFormat="1" x14ac:dyDescent="0.3">
      <c r="A2403"/>
      <c r="D2403"/>
      <c r="E2403"/>
      <c r="F2403"/>
      <c r="G2403"/>
      <c r="H2403"/>
    </row>
    <row r="2404" spans="1:8" s="3" customFormat="1" x14ac:dyDescent="0.3">
      <c r="A2404"/>
      <c r="D2404"/>
      <c r="E2404"/>
      <c r="F2404"/>
      <c r="G2404"/>
      <c r="H2404"/>
    </row>
    <row r="2405" spans="1:8" s="3" customFormat="1" x14ac:dyDescent="0.3">
      <c r="A2405"/>
      <c r="D2405"/>
      <c r="E2405"/>
      <c r="F2405"/>
      <c r="G2405"/>
      <c r="H2405"/>
    </row>
    <row r="2406" spans="1:8" s="3" customFormat="1" x14ac:dyDescent="0.3">
      <c r="A2406"/>
      <c r="D2406"/>
      <c r="E2406"/>
      <c r="F2406"/>
      <c r="G2406"/>
      <c r="H2406"/>
    </row>
    <row r="2407" spans="1:8" s="3" customFormat="1" x14ac:dyDescent="0.3">
      <c r="A2407"/>
      <c r="D2407"/>
      <c r="E2407"/>
      <c r="F2407"/>
      <c r="G2407"/>
      <c r="H2407"/>
    </row>
    <row r="2408" spans="1:8" s="3" customFormat="1" x14ac:dyDescent="0.3">
      <c r="A2408"/>
      <c r="D2408"/>
      <c r="E2408"/>
      <c r="F2408"/>
      <c r="G2408"/>
      <c r="H2408"/>
    </row>
    <row r="2409" spans="1:8" s="3" customFormat="1" x14ac:dyDescent="0.3">
      <c r="A2409"/>
      <c r="D2409"/>
      <c r="E2409"/>
      <c r="F2409"/>
      <c r="G2409"/>
      <c r="H2409"/>
    </row>
    <row r="2410" spans="1:8" s="3" customFormat="1" x14ac:dyDescent="0.3">
      <c r="A2410"/>
      <c r="D2410"/>
      <c r="E2410"/>
      <c r="F2410"/>
      <c r="G2410"/>
      <c r="H2410"/>
    </row>
    <row r="2411" spans="1:8" s="3" customFormat="1" x14ac:dyDescent="0.3">
      <c r="A2411"/>
      <c r="D2411"/>
      <c r="E2411"/>
      <c r="F2411"/>
      <c r="G2411"/>
      <c r="H2411"/>
    </row>
    <row r="2412" spans="1:8" s="3" customFormat="1" x14ac:dyDescent="0.3">
      <c r="A2412"/>
      <c r="D2412"/>
      <c r="E2412"/>
      <c r="F2412"/>
      <c r="G2412"/>
      <c r="H2412"/>
    </row>
    <row r="2413" spans="1:8" s="3" customFormat="1" x14ac:dyDescent="0.3">
      <c r="A2413"/>
      <c r="D2413"/>
      <c r="E2413"/>
      <c r="F2413"/>
      <c r="G2413"/>
      <c r="H2413"/>
    </row>
    <row r="2414" spans="1:8" s="3" customFormat="1" x14ac:dyDescent="0.3">
      <c r="A2414"/>
      <c r="D2414"/>
      <c r="E2414"/>
      <c r="F2414"/>
      <c r="G2414"/>
      <c r="H2414"/>
    </row>
    <row r="2415" spans="1:8" s="3" customFormat="1" x14ac:dyDescent="0.3">
      <c r="A2415"/>
      <c r="D2415"/>
      <c r="E2415"/>
      <c r="F2415"/>
      <c r="G2415"/>
      <c r="H2415"/>
    </row>
    <row r="2416" spans="1:8" s="3" customFormat="1" x14ac:dyDescent="0.3">
      <c r="A2416"/>
      <c r="D2416"/>
      <c r="E2416"/>
      <c r="F2416"/>
      <c r="G2416"/>
      <c r="H2416"/>
    </row>
    <row r="2417" spans="1:8" s="3" customFormat="1" x14ac:dyDescent="0.3">
      <c r="A2417"/>
      <c r="D2417"/>
      <c r="E2417"/>
      <c r="F2417"/>
      <c r="G2417"/>
      <c r="H2417"/>
    </row>
    <row r="2418" spans="1:8" s="3" customFormat="1" x14ac:dyDescent="0.3">
      <c r="A2418"/>
      <c r="D2418"/>
      <c r="E2418"/>
      <c r="F2418"/>
      <c r="G2418"/>
      <c r="H2418"/>
    </row>
    <row r="2419" spans="1:8" s="3" customFormat="1" x14ac:dyDescent="0.3">
      <c r="A2419"/>
      <c r="D2419"/>
      <c r="E2419"/>
      <c r="F2419"/>
      <c r="G2419"/>
      <c r="H2419"/>
    </row>
    <row r="2420" spans="1:8" s="3" customFormat="1" x14ac:dyDescent="0.3">
      <c r="A2420"/>
      <c r="D2420"/>
      <c r="E2420"/>
      <c r="F2420"/>
      <c r="G2420"/>
      <c r="H2420"/>
    </row>
    <row r="2421" spans="1:8" s="3" customFormat="1" x14ac:dyDescent="0.3">
      <c r="A2421"/>
      <c r="D2421"/>
      <c r="E2421"/>
      <c r="F2421"/>
      <c r="G2421"/>
      <c r="H2421"/>
    </row>
    <row r="2422" spans="1:8" s="3" customFormat="1" x14ac:dyDescent="0.3">
      <c r="A2422"/>
      <c r="D2422"/>
      <c r="E2422"/>
      <c r="F2422"/>
      <c r="G2422"/>
      <c r="H2422"/>
    </row>
    <row r="2423" spans="1:8" s="3" customFormat="1" x14ac:dyDescent="0.3">
      <c r="A2423"/>
      <c r="D2423"/>
      <c r="E2423"/>
      <c r="F2423"/>
      <c r="G2423"/>
      <c r="H2423"/>
    </row>
    <row r="2424" spans="1:8" s="3" customFormat="1" x14ac:dyDescent="0.3">
      <c r="A2424"/>
      <c r="D2424"/>
      <c r="E2424"/>
      <c r="F2424"/>
      <c r="G2424"/>
      <c r="H2424"/>
    </row>
    <row r="2425" spans="1:8" s="3" customFormat="1" x14ac:dyDescent="0.3">
      <c r="A2425"/>
      <c r="D2425"/>
      <c r="E2425"/>
      <c r="F2425"/>
      <c r="G2425"/>
      <c r="H2425"/>
    </row>
    <row r="2426" spans="1:8" s="3" customFormat="1" x14ac:dyDescent="0.3">
      <c r="A2426"/>
      <c r="D2426"/>
      <c r="E2426"/>
      <c r="F2426"/>
      <c r="G2426"/>
      <c r="H2426"/>
    </row>
    <row r="2427" spans="1:8" s="3" customFormat="1" x14ac:dyDescent="0.3">
      <c r="A2427"/>
      <c r="D2427"/>
      <c r="E2427"/>
      <c r="F2427"/>
      <c r="G2427"/>
      <c r="H2427"/>
    </row>
    <row r="2428" spans="1:8" s="3" customFormat="1" x14ac:dyDescent="0.3">
      <c r="A2428"/>
      <c r="D2428"/>
      <c r="E2428"/>
      <c r="F2428"/>
      <c r="G2428"/>
      <c r="H2428"/>
    </row>
    <row r="2429" spans="1:8" s="3" customFormat="1" x14ac:dyDescent="0.3">
      <c r="A2429"/>
      <c r="D2429"/>
      <c r="E2429"/>
      <c r="F2429"/>
      <c r="G2429"/>
      <c r="H2429"/>
    </row>
    <row r="2430" spans="1:8" s="3" customFormat="1" x14ac:dyDescent="0.3">
      <c r="A2430"/>
      <c r="D2430"/>
      <c r="E2430"/>
      <c r="F2430"/>
      <c r="G2430"/>
      <c r="H2430"/>
    </row>
    <row r="2431" spans="1:8" s="3" customFormat="1" x14ac:dyDescent="0.3">
      <c r="A2431"/>
      <c r="D2431"/>
      <c r="E2431"/>
      <c r="F2431"/>
      <c r="G2431"/>
      <c r="H2431"/>
    </row>
    <row r="2432" spans="1:8" s="3" customFormat="1" x14ac:dyDescent="0.3">
      <c r="A2432"/>
      <c r="D2432"/>
      <c r="E2432"/>
      <c r="F2432"/>
      <c r="G2432"/>
      <c r="H2432"/>
    </row>
    <row r="2433" spans="1:8" s="3" customFormat="1" x14ac:dyDescent="0.3">
      <c r="A2433"/>
      <c r="D2433"/>
      <c r="E2433"/>
      <c r="F2433"/>
      <c r="G2433"/>
      <c r="H2433"/>
    </row>
    <row r="2434" spans="1:8" s="3" customFormat="1" x14ac:dyDescent="0.3">
      <c r="A2434"/>
      <c r="D2434"/>
      <c r="E2434"/>
      <c r="F2434"/>
      <c r="G2434"/>
      <c r="H2434"/>
    </row>
    <row r="2435" spans="1:8" s="3" customFormat="1" x14ac:dyDescent="0.3">
      <c r="A2435"/>
      <c r="D2435"/>
      <c r="E2435"/>
      <c r="F2435"/>
      <c r="G2435"/>
      <c r="H2435"/>
    </row>
    <row r="2436" spans="1:8" s="3" customFormat="1" x14ac:dyDescent="0.3">
      <c r="A2436"/>
      <c r="D2436"/>
      <c r="E2436"/>
      <c r="F2436"/>
      <c r="G2436"/>
      <c r="H2436"/>
    </row>
    <row r="2437" spans="1:8" s="3" customFormat="1" x14ac:dyDescent="0.3">
      <c r="A2437"/>
      <c r="D2437"/>
      <c r="E2437"/>
      <c r="F2437"/>
      <c r="G2437"/>
      <c r="H2437"/>
    </row>
    <row r="2438" spans="1:8" s="3" customFormat="1" x14ac:dyDescent="0.3">
      <c r="A2438"/>
      <c r="D2438"/>
      <c r="E2438"/>
      <c r="F2438"/>
      <c r="G2438"/>
      <c r="H2438"/>
    </row>
    <row r="2439" spans="1:8" s="3" customFormat="1" x14ac:dyDescent="0.3">
      <c r="A2439"/>
      <c r="D2439"/>
      <c r="E2439"/>
      <c r="F2439"/>
      <c r="G2439"/>
      <c r="H2439"/>
    </row>
    <row r="2440" spans="1:8" s="3" customFormat="1" x14ac:dyDescent="0.3">
      <c r="A2440"/>
      <c r="D2440"/>
      <c r="E2440"/>
      <c r="F2440"/>
      <c r="G2440"/>
      <c r="H2440"/>
    </row>
    <row r="2441" spans="1:8" s="3" customFormat="1" x14ac:dyDescent="0.3">
      <c r="A2441"/>
      <c r="D2441"/>
      <c r="E2441"/>
      <c r="F2441"/>
      <c r="G2441"/>
      <c r="H2441"/>
    </row>
    <row r="2442" spans="1:8" s="3" customFormat="1" x14ac:dyDescent="0.3">
      <c r="A2442"/>
      <c r="D2442"/>
      <c r="E2442"/>
      <c r="F2442"/>
      <c r="G2442"/>
      <c r="H2442"/>
    </row>
    <row r="2443" spans="1:8" s="3" customFormat="1" x14ac:dyDescent="0.3">
      <c r="A2443"/>
      <c r="D2443"/>
      <c r="E2443"/>
      <c r="F2443"/>
      <c r="G2443"/>
      <c r="H2443"/>
    </row>
    <row r="2444" spans="1:8" s="3" customFormat="1" x14ac:dyDescent="0.3">
      <c r="A2444"/>
      <c r="D2444"/>
      <c r="E2444"/>
      <c r="F2444"/>
      <c r="G2444"/>
      <c r="H2444"/>
    </row>
    <row r="2445" spans="1:8" s="3" customFormat="1" x14ac:dyDescent="0.3">
      <c r="A2445"/>
      <c r="D2445"/>
      <c r="E2445"/>
      <c r="F2445"/>
      <c r="G2445"/>
      <c r="H2445"/>
    </row>
    <row r="2446" spans="1:8" s="3" customFormat="1" x14ac:dyDescent="0.3">
      <c r="A2446"/>
      <c r="D2446"/>
      <c r="E2446"/>
      <c r="F2446"/>
      <c r="G2446"/>
      <c r="H2446"/>
    </row>
    <row r="2447" spans="1:8" s="3" customFormat="1" x14ac:dyDescent="0.3">
      <c r="A2447"/>
      <c r="D2447"/>
      <c r="E2447"/>
      <c r="F2447"/>
      <c r="G2447"/>
      <c r="H2447"/>
    </row>
    <row r="2448" spans="1:8" s="3" customFormat="1" x14ac:dyDescent="0.3">
      <c r="A2448"/>
      <c r="D2448"/>
      <c r="E2448"/>
      <c r="F2448"/>
      <c r="G2448"/>
      <c r="H2448"/>
    </row>
    <row r="2449" spans="1:8" s="3" customFormat="1" x14ac:dyDescent="0.3">
      <c r="A2449"/>
      <c r="D2449"/>
      <c r="E2449"/>
      <c r="F2449"/>
      <c r="G2449"/>
      <c r="H2449"/>
    </row>
    <row r="2450" spans="1:8" s="3" customFormat="1" x14ac:dyDescent="0.3">
      <c r="A2450"/>
      <c r="D2450"/>
      <c r="E2450"/>
      <c r="F2450"/>
      <c r="G2450"/>
      <c r="H2450"/>
    </row>
    <row r="2451" spans="1:8" s="3" customFormat="1" x14ac:dyDescent="0.3">
      <c r="A2451"/>
      <c r="D2451"/>
      <c r="E2451"/>
      <c r="F2451"/>
      <c r="G2451"/>
      <c r="H2451"/>
    </row>
    <row r="2452" spans="1:8" s="3" customFormat="1" x14ac:dyDescent="0.3">
      <c r="A2452"/>
      <c r="D2452"/>
      <c r="E2452"/>
      <c r="F2452"/>
      <c r="G2452"/>
      <c r="H2452"/>
    </row>
    <row r="2453" spans="1:8" s="3" customFormat="1" x14ac:dyDescent="0.3">
      <c r="A2453"/>
      <c r="D2453"/>
      <c r="E2453"/>
      <c r="F2453"/>
      <c r="G2453"/>
      <c r="H2453"/>
    </row>
    <row r="2454" spans="1:8" s="3" customFormat="1" x14ac:dyDescent="0.3">
      <c r="A2454"/>
      <c r="D2454"/>
      <c r="E2454"/>
      <c r="F2454"/>
      <c r="G2454"/>
      <c r="H2454"/>
    </row>
    <row r="2455" spans="1:8" s="3" customFormat="1" x14ac:dyDescent="0.3">
      <c r="A2455"/>
      <c r="D2455"/>
      <c r="E2455"/>
      <c r="F2455"/>
      <c r="G2455"/>
      <c r="H2455"/>
    </row>
    <row r="2456" spans="1:8" s="3" customFormat="1" x14ac:dyDescent="0.3">
      <c r="A2456"/>
      <c r="D2456"/>
      <c r="E2456"/>
      <c r="F2456"/>
      <c r="G2456"/>
      <c r="H2456"/>
    </row>
    <row r="2457" spans="1:8" s="3" customFormat="1" x14ac:dyDescent="0.3">
      <c r="A2457"/>
      <c r="D2457"/>
      <c r="E2457"/>
      <c r="F2457"/>
      <c r="G2457"/>
      <c r="H2457"/>
    </row>
    <row r="2458" spans="1:8" s="3" customFormat="1" x14ac:dyDescent="0.3">
      <c r="A2458"/>
      <c r="D2458"/>
      <c r="E2458"/>
      <c r="F2458"/>
      <c r="G2458"/>
      <c r="H2458"/>
    </row>
    <row r="2459" spans="1:8" s="3" customFormat="1" x14ac:dyDescent="0.3">
      <c r="A2459"/>
      <c r="D2459"/>
      <c r="E2459"/>
      <c r="F2459"/>
      <c r="G2459"/>
      <c r="H2459"/>
    </row>
    <row r="2460" spans="1:8" s="3" customFormat="1" x14ac:dyDescent="0.3">
      <c r="A2460"/>
      <c r="D2460"/>
      <c r="E2460"/>
      <c r="F2460"/>
      <c r="G2460"/>
      <c r="H2460"/>
    </row>
    <row r="2461" spans="1:8" s="3" customFormat="1" x14ac:dyDescent="0.3">
      <c r="A2461"/>
      <c r="D2461"/>
      <c r="E2461"/>
      <c r="F2461"/>
      <c r="G2461"/>
      <c r="H2461"/>
    </row>
    <row r="2462" spans="1:8" s="3" customFormat="1" x14ac:dyDescent="0.3">
      <c r="A2462"/>
      <c r="D2462"/>
      <c r="E2462"/>
      <c r="F2462"/>
      <c r="G2462"/>
      <c r="H2462"/>
    </row>
    <row r="2463" spans="1:8" s="3" customFormat="1" x14ac:dyDescent="0.3">
      <c r="A2463"/>
      <c r="D2463"/>
      <c r="E2463"/>
      <c r="F2463"/>
      <c r="G2463"/>
      <c r="H2463"/>
    </row>
    <row r="2464" spans="1:8" s="3" customFormat="1" x14ac:dyDescent="0.3">
      <c r="A2464"/>
      <c r="D2464"/>
      <c r="E2464"/>
      <c r="F2464"/>
      <c r="G2464"/>
      <c r="H2464"/>
    </row>
    <row r="2465" spans="1:8" s="3" customFormat="1" x14ac:dyDescent="0.3">
      <c r="A2465"/>
      <c r="D2465"/>
      <c r="E2465"/>
      <c r="F2465"/>
      <c r="G2465"/>
      <c r="H2465"/>
    </row>
    <row r="2466" spans="1:8" s="3" customFormat="1" x14ac:dyDescent="0.3">
      <c r="A2466"/>
      <c r="D2466"/>
      <c r="E2466"/>
      <c r="F2466"/>
      <c r="G2466"/>
      <c r="H2466"/>
    </row>
    <row r="2467" spans="1:8" s="3" customFormat="1" x14ac:dyDescent="0.3">
      <c r="A2467"/>
      <c r="D2467"/>
      <c r="E2467"/>
      <c r="F2467"/>
      <c r="G2467"/>
      <c r="H2467"/>
    </row>
    <row r="2468" spans="1:8" s="3" customFormat="1" x14ac:dyDescent="0.3">
      <c r="A2468"/>
      <c r="D2468"/>
      <c r="E2468"/>
      <c r="F2468"/>
      <c r="G2468"/>
      <c r="H2468"/>
    </row>
    <row r="2469" spans="1:8" s="3" customFormat="1" x14ac:dyDescent="0.3">
      <c r="A2469"/>
      <c r="D2469"/>
      <c r="E2469"/>
      <c r="F2469"/>
      <c r="G2469"/>
      <c r="H2469"/>
    </row>
    <row r="2470" spans="1:8" s="3" customFormat="1" x14ac:dyDescent="0.3">
      <c r="A2470"/>
      <c r="D2470"/>
      <c r="E2470"/>
      <c r="F2470"/>
      <c r="G2470"/>
      <c r="H2470"/>
    </row>
    <row r="2471" spans="1:8" s="3" customFormat="1" x14ac:dyDescent="0.3">
      <c r="A2471"/>
      <c r="D2471"/>
      <c r="E2471"/>
      <c r="F2471"/>
      <c r="G2471"/>
      <c r="H2471"/>
    </row>
    <row r="2472" spans="1:8" s="3" customFormat="1" x14ac:dyDescent="0.3">
      <c r="A2472"/>
      <c r="D2472"/>
      <c r="E2472"/>
      <c r="F2472"/>
      <c r="G2472"/>
      <c r="H2472"/>
    </row>
    <row r="2473" spans="1:8" s="3" customFormat="1" x14ac:dyDescent="0.3">
      <c r="A2473"/>
      <c r="D2473"/>
      <c r="E2473"/>
      <c r="F2473"/>
      <c r="G2473"/>
      <c r="H2473"/>
    </row>
    <row r="2474" spans="1:8" s="3" customFormat="1" x14ac:dyDescent="0.3">
      <c r="A2474"/>
      <c r="D2474"/>
      <c r="E2474"/>
      <c r="F2474"/>
      <c r="G2474"/>
      <c r="H2474"/>
    </row>
    <row r="2475" spans="1:8" s="3" customFormat="1" x14ac:dyDescent="0.3">
      <c r="A2475"/>
      <c r="D2475"/>
      <c r="E2475"/>
      <c r="F2475"/>
      <c r="G2475"/>
      <c r="H2475"/>
    </row>
    <row r="2476" spans="1:8" s="3" customFormat="1" x14ac:dyDescent="0.3">
      <c r="A2476"/>
      <c r="D2476"/>
      <c r="E2476"/>
      <c r="F2476"/>
      <c r="G2476"/>
      <c r="H2476"/>
    </row>
    <row r="2477" spans="1:8" s="3" customFormat="1" x14ac:dyDescent="0.3">
      <c r="A2477"/>
      <c r="D2477"/>
      <c r="E2477"/>
      <c r="F2477"/>
      <c r="G2477"/>
      <c r="H2477"/>
    </row>
    <row r="2478" spans="1:8" s="3" customFormat="1" x14ac:dyDescent="0.3">
      <c r="A2478"/>
      <c r="D2478"/>
      <c r="E2478"/>
      <c r="F2478"/>
      <c r="G2478"/>
      <c r="H2478"/>
    </row>
    <row r="2479" spans="1:8" s="3" customFormat="1" x14ac:dyDescent="0.3">
      <c r="A2479"/>
      <c r="D2479"/>
      <c r="E2479"/>
      <c r="F2479"/>
      <c r="G2479"/>
      <c r="H2479"/>
    </row>
    <row r="2480" spans="1:8" s="3" customFormat="1" x14ac:dyDescent="0.3">
      <c r="A2480"/>
      <c r="D2480"/>
      <c r="E2480"/>
      <c r="F2480"/>
      <c r="G2480"/>
      <c r="H2480"/>
    </row>
    <row r="2481" spans="1:8" s="3" customFormat="1" x14ac:dyDescent="0.3">
      <c r="A2481"/>
      <c r="D2481"/>
      <c r="E2481"/>
      <c r="F2481"/>
      <c r="G2481"/>
      <c r="H2481"/>
    </row>
    <row r="2482" spans="1:8" s="3" customFormat="1" x14ac:dyDescent="0.3">
      <c r="A2482"/>
      <c r="D2482"/>
      <c r="E2482"/>
      <c r="F2482"/>
      <c r="G2482"/>
      <c r="H2482"/>
    </row>
    <row r="2483" spans="1:8" s="3" customFormat="1" x14ac:dyDescent="0.3">
      <c r="A2483"/>
      <c r="D2483"/>
      <c r="E2483"/>
      <c r="F2483"/>
      <c r="G2483"/>
      <c r="H2483"/>
    </row>
    <row r="2484" spans="1:8" s="3" customFormat="1" x14ac:dyDescent="0.3">
      <c r="A2484"/>
      <c r="D2484"/>
      <c r="E2484"/>
      <c r="F2484"/>
      <c r="G2484"/>
      <c r="H2484"/>
    </row>
    <row r="2485" spans="1:8" s="3" customFormat="1" x14ac:dyDescent="0.3">
      <c r="A2485"/>
      <c r="D2485"/>
      <c r="E2485"/>
      <c r="F2485"/>
      <c r="G2485"/>
      <c r="H2485"/>
    </row>
    <row r="2486" spans="1:8" s="3" customFormat="1" x14ac:dyDescent="0.3">
      <c r="A2486"/>
      <c r="D2486"/>
      <c r="E2486"/>
      <c r="F2486"/>
      <c r="G2486"/>
      <c r="H2486"/>
    </row>
    <row r="2487" spans="1:8" s="3" customFormat="1" x14ac:dyDescent="0.3">
      <c r="A2487"/>
      <c r="D2487"/>
      <c r="E2487"/>
      <c r="F2487"/>
      <c r="G2487"/>
      <c r="H2487"/>
    </row>
    <row r="2488" spans="1:8" s="3" customFormat="1" x14ac:dyDescent="0.3">
      <c r="A2488"/>
      <c r="D2488"/>
      <c r="E2488"/>
      <c r="F2488"/>
      <c r="G2488"/>
      <c r="H2488"/>
    </row>
    <row r="2489" spans="1:8" s="3" customFormat="1" x14ac:dyDescent="0.3">
      <c r="A2489"/>
      <c r="D2489"/>
      <c r="E2489"/>
      <c r="F2489"/>
      <c r="G2489"/>
      <c r="H2489"/>
    </row>
    <row r="2490" spans="1:8" s="3" customFormat="1" x14ac:dyDescent="0.3">
      <c r="A2490"/>
      <c r="D2490"/>
      <c r="E2490"/>
      <c r="F2490"/>
      <c r="G2490"/>
      <c r="H2490"/>
    </row>
    <row r="2491" spans="1:8" s="3" customFormat="1" x14ac:dyDescent="0.3">
      <c r="A2491"/>
      <c r="D2491"/>
      <c r="E2491"/>
      <c r="F2491"/>
      <c r="G2491"/>
      <c r="H2491"/>
    </row>
    <row r="2492" spans="1:8" s="3" customFormat="1" x14ac:dyDescent="0.3">
      <c r="A2492"/>
      <c r="D2492"/>
      <c r="E2492"/>
      <c r="F2492"/>
      <c r="G2492"/>
      <c r="H2492"/>
    </row>
    <row r="2493" spans="1:8" s="3" customFormat="1" x14ac:dyDescent="0.3">
      <c r="A2493"/>
      <c r="D2493"/>
      <c r="E2493"/>
      <c r="F2493"/>
      <c r="G2493"/>
      <c r="H2493"/>
    </row>
    <row r="2494" spans="1:8" s="3" customFormat="1" x14ac:dyDescent="0.3">
      <c r="A2494"/>
      <c r="D2494"/>
      <c r="E2494"/>
      <c r="F2494"/>
      <c r="G2494"/>
      <c r="H2494"/>
    </row>
    <row r="2495" spans="1:8" s="3" customFormat="1" x14ac:dyDescent="0.3">
      <c r="A2495"/>
      <c r="D2495"/>
      <c r="E2495"/>
      <c r="F2495"/>
      <c r="G2495"/>
      <c r="H2495"/>
    </row>
    <row r="2496" spans="1:8" s="3" customFormat="1" x14ac:dyDescent="0.3">
      <c r="A2496"/>
      <c r="D2496"/>
      <c r="E2496"/>
      <c r="F2496"/>
      <c r="G2496"/>
      <c r="H2496"/>
    </row>
    <row r="2497" spans="1:8" s="3" customFormat="1" x14ac:dyDescent="0.3">
      <c r="A2497"/>
      <c r="D2497"/>
      <c r="E2497"/>
      <c r="F2497"/>
      <c r="G2497"/>
      <c r="H2497"/>
    </row>
    <row r="2498" spans="1:8" s="3" customFormat="1" x14ac:dyDescent="0.3">
      <c r="A2498"/>
      <c r="D2498"/>
      <c r="E2498"/>
      <c r="F2498"/>
      <c r="G2498"/>
      <c r="H2498"/>
    </row>
    <row r="2499" spans="1:8" s="3" customFormat="1" x14ac:dyDescent="0.3">
      <c r="A2499"/>
      <c r="D2499"/>
      <c r="E2499"/>
      <c r="F2499"/>
      <c r="G2499"/>
      <c r="H2499"/>
    </row>
    <row r="2500" spans="1:8" s="3" customFormat="1" x14ac:dyDescent="0.3">
      <c r="A2500"/>
      <c r="D2500"/>
      <c r="E2500"/>
      <c r="F2500"/>
      <c r="G2500"/>
      <c r="H2500"/>
    </row>
    <row r="2501" spans="1:8" s="3" customFormat="1" x14ac:dyDescent="0.3">
      <c r="A2501"/>
      <c r="D2501"/>
      <c r="E2501"/>
      <c r="F2501"/>
      <c r="G2501"/>
      <c r="H2501"/>
    </row>
    <row r="2502" spans="1:8" s="3" customFormat="1" x14ac:dyDescent="0.3">
      <c r="A2502"/>
      <c r="D2502"/>
      <c r="E2502"/>
      <c r="F2502"/>
      <c r="G2502"/>
      <c r="H2502"/>
    </row>
    <row r="2503" spans="1:8" s="3" customFormat="1" x14ac:dyDescent="0.3">
      <c r="A2503"/>
      <c r="D2503"/>
      <c r="E2503"/>
      <c r="F2503"/>
      <c r="G2503"/>
      <c r="H2503"/>
    </row>
    <row r="2504" spans="1:8" s="3" customFormat="1" x14ac:dyDescent="0.3">
      <c r="A2504"/>
      <c r="D2504"/>
      <c r="E2504"/>
      <c r="F2504"/>
      <c r="G2504"/>
      <c r="H2504"/>
    </row>
    <row r="2505" spans="1:8" s="3" customFormat="1" x14ac:dyDescent="0.3">
      <c r="A2505"/>
      <c r="D2505"/>
      <c r="E2505"/>
      <c r="F2505"/>
      <c r="G2505"/>
      <c r="H2505"/>
    </row>
    <row r="2506" spans="1:8" s="3" customFormat="1" x14ac:dyDescent="0.3">
      <c r="A2506"/>
      <c r="D2506"/>
      <c r="E2506"/>
      <c r="F2506"/>
      <c r="G2506"/>
      <c r="H2506"/>
    </row>
    <row r="2507" spans="1:8" s="3" customFormat="1" x14ac:dyDescent="0.3">
      <c r="A2507"/>
      <c r="D2507"/>
      <c r="E2507"/>
      <c r="F2507"/>
      <c r="G2507"/>
      <c r="H2507"/>
    </row>
    <row r="2508" spans="1:8" s="3" customFormat="1" x14ac:dyDescent="0.3">
      <c r="A2508"/>
      <c r="D2508"/>
      <c r="E2508"/>
      <c r="F2508"/>
      <c r="G2508"/>
      <c r="H2508"/>
    </row>
    <row r="2509" spans="1:8" s="3" customFormat="1" x14ac:dyDescent="0.3">
      <c r="A2509"/>
      <c r="D2509"/>
      <c r="E2509"/>
      <c r="F2509"/>
      <c r="G2509"/>
      <c r="H2509"/>
    </row>
    <row r="2510" spans="1:8" s="3" customFormat="1" x14ac:dyDescent="0.3">
      <c r="A2510"/>
      <c r="D2510"/>
      <c r="E2510"/>
      <c r="F2510"/>
      <c r="G2510"/>
      <c r="H2510"/>
    </row>
    <row r="2511" spans="1:8" s="3" customFormat="1" x14ac:dyDescent="0.3">
      <c r="A2511"/>
      <c r="D2511"/>
      <c r="E2511"/>
      <c r="F2511"/>
      <c r="G2511"/>
      <c r="H2511"/>
    </row>
    <row r="2512" spans="1:8" s="3" customFormat="1" x14ac:dyDescent="0.3">
      <c r="A2512"/>
      <c r="D2512"/>
      <c r="E2512"/>
      <c r="F2512"/>
      <c r="G2512"/>
      <c r="H2512"/>
    </row>
    <row r="2513" spans="1:8" s="3" customFormat="1" x14ac:dyDescent="0.3">
      <c r="A2513"/>
      <c r="D2513"/>
      <c r="E2513"/>
      <c r="F2513"/>
      <c r="G2513"/>
      <c r="H2513"/>
    </row>
    <row r="2514" spans="1:8" s="3" customFormat="1" x14ac:dyDescent="0.3">
      <c r="A2514"/>
      <c r="D2514"/>
      <c r="E2514"/>
      <c r="F2514"/>
      <c r="G2514"/>
      <c r="H2514"/>
    </row>
    <row r="2515" spans="1:8" s="3" customFormat="1" x14ac:dyDescent="0.3">
      <c r="A2515"/>
      <c r="D2515"/>
      <c r="E2515"/>
      <c r="F2515"/>
      <c r="G2515"/>
      <c r="H2515"/>
    </row>
    <row r="2516" spans="1:8" s="3" customFormat="1" x14ac:dyDescent="0.3">
      <c r="A2516"/>
      <c r="D2516"/>
      <c r="E2516"/>
      <c r="F2516"/>
      <c r="G2516"/>
      <c r="H2516"/>
    </row>
    <row r="2517" spans="1:8" s="3" customFormat="1" x14ac:dyDescent="0.3">
      <c r="A2517"/>
      <c r="D2517"/>
      <c r="E2517"/>
      <c r="F2517"/>
      <c r="G2517"/>
      <c r="H2517"/>
    </row>
    <row r="2518" spans="1:8" s="3" customFormat="1" x14ac:dyDescent="0.3">
      <c r="A2518"/>
      <c r="D2518"/>
      <c r="E2518"/>
      <c r="F2518"/>
      <c r="G2518"/>
      <c r="H2518"/>
    </row>
    <row r="2519" spans="1:8" s="3" customFormat="1" x14ac:dyDescent="0.3">
      <c r="A2519"/>
      <c r="D2519"/>
      <c r="E2519"/>
      <c r="F2519"/>
      <c r="G2519"/>
      <c r="H2519"/>
    </row>
    <row r="2520" spans="1:8" s="3" customFormat="1" x14ac:dyDescent="0.3">
      <c r="A2520"/>
      <c r="D2520"/>
      <c r="E2520"/>
      <c r="F2520"/>
      <c r="G2520"/>
      <c r="H2520"/>
    </row>
    <row r="2521" spans="1:8" s="3" customFormat="1" x14ac:dyDescent="0.3">
      <c r="A2521"/>
      <c r="D2521"/>
      <c r="E2521"/>
      <c r="F2521"/>
      <c r="G2521"/>
      <c r="H2521"/>
    </row>
    <row r="2522" spans="1:8" s="3" customFormat="1" x14ac:dyDescent="0.3">
      <c r="A2522"/>
      <c r="D2522"/>
      <c r="E2522"/>
      <c r="F2522"/>
      <c r="G2522"/>
      <c r="H2522"/>
    </row>
    <row r="2523" spans="1:8" s="3" customFormat="1" x14ac:dyDescent="0.3">
      <c r="A2523"/>
      <c r="D2523"/>
      <c r="E2523"/>
      <c r="F2523"/>
      <c r="G2523"/>
      <c r="H2523"/>
    </row>
    <row r="2524" spans="1:8" s="3" customFormat="1" x14ac:dyDescent="0.3">
      <c r="A2524"/>
      <c r="D2524"/>
      <c r="E2524"/>
      <c r="F2524"/>
      <c r="G2524"/>
      <c r="H2524"/>
    </row>
    <row r="2525" spans="1:8" s="3" customFormat="1" x14ac:dyDescent="0.3">
      <c r="A2525"/>
      <c r="D2525"/>
      <c r="E2525"/>
      <c r="F2525"/>
      <c r="G2525"/>
      <c r="H2525"/>
    </row>
    <row r="2526" spans="1:8" s="3" customFormat="1" x14ac:dyDescent="0.3">
      <c r="A2526"/>
      <c r="D2526"/>
      <c r="E2526"/>
      <c r="F2526"/>
      <c r="G2526"/>
      <c r="H2526"/>
    </row>
    <row r="2527" spans="1:8" s="3" customFormat="1" x14ac:dyDescent="0.3">
      <c r="A2527"/>
      <c r="D2527"/>
      <c r="E2527"/>
      <c r="F2527"/>
      <c r="G2527"/>
      <c r="H2527"/>
    </row>
    <row r="2528" spans="1:8" s="3" customFormat="1" x14ac:dyDescent="0.3">
      <c r="A2528"/>
      <c r="D2528"/>
      <c r="E2528"/>
      <c r="F2528"/>
      <c r="G2528"/>
      <c r="H2528"/>
    </row>
    <row r="2529" spans="1:8" s="3" customFormat="1" x14ac:dyDescent="0.3">
      <c r="A2529"/>
      <c r="D2529"/>
      <c r="E2529"/>
      <c r="F2529"/>
      <c r="G2529"/>
      <c r="H2529"/>
    </row>
    <row r="2530" spans="1:8" s="3" customFormat="1" x14ac:dyDescent="0.3">
      <c r="A2530"/>
      <c r="D2530"/>
      <c r="E2530"/>
      <c r="F2530"/>
      <c r="G2530"/>
      <c r="H2530"/>
    </row>
    <row r="2531" spans="1:8" s="3" customFormat="1" x14ac:dyDescent="0.3">
      <c r="A2531"/>
      <c r="D2531"/>
      <c r="E2531"/>
      <c r="F2531"/>
      <c r="G2531"/>
      <c r="H2531"/>
    </row>
    <row r="2532" spans="1:8" s="3" customFormat="1" x14ac:dyDescent="0.3">
      <c r="A2532"/>
      <c r="D2532"/>
      <c r="E2532"/>
      <c r="F2532"/>
      <c r="G2532"/>
      <c r="H2532"/>
    </row>
    <row r="2533" spans="1:8" s="3" customFormat="1" x14ac:dyDescent="0.3">
      <c r="A2533"/>
      <c r="D2533"/>
      <c r="E2533"/>
      <c r="F2533"/>
      <c r="G2533"/>
      <c r="H2533"/>
    </row>
    <row r="2534" spans="1:8" s="3" customFormat="1" x14ac:dyDescent="0.3">
      <c r="A2534"/>
      <c r="D2534"/>
      <c r="E2534"/>
      <c r="F2534"/>
      <c r="G2534"/>
      <c r="H2534"/>
    </row>
    <row r="2535" spans="1:8" s="3" customFormat="1" x14ac:dyDescent="0.3">
      <c r="A2535"/>
      <c r="D2535"/>
      <c r="E2535"/>
      <c r="F2535"/>
      <c r="G2535"/>
      <c r="H2535"/>
    </row>
    <row r="2536" spans="1:8" s="3" customFormat="1" x14ac:dyDescent="0.3">
      <c r="A2536"/>
      <c r="D2536"/>
      <c r="E2536"/>
      <c r="F2536"/>
      <c r="G2536"/>
      <c r="H2536"/>
    </row>
    <row r="2537" spans="1:8" s="3" customFormat="1" x14ac:dyDescent="0.3">
      <c r="A2537"/>
      <c r="D2537"/>
      <c r="E2537"/>
      <c r="F2537"/>
      <c r="G2537"/>
      <c r="H2537"/>
    </row>
    <row r="2538" spans="1:8" s="3" customFormat="1" x14ac:dyDescent="0.3">
      <c r="A2538"/>
      <c r="D2538"/>
      <c r="E2538"/>
      <c r="F2538"/>
      <c r="G2538"/>
      <c r="H2538"/>
    </row>
    <row r="2539" spans="1:8" s="3" customFormat="1" x14ac:dyDescent="0.3">
      <c r="A2539"/>
      <c r="D2539"/>
      <c r="E2539"/>
      <c r="F2539"/>
      <c r="G2539"/>
      <c r="H2539"/>
    </row>
    <row r="2540" spans="1:8" s="3" customFormat="1" x14ac:dyDescent="0.3">
      <c r="A2540"/>
      <c r="D2540"/>
      <c r="E2540"/>
      <c r="F2540"/>
      <c r="G2540"/>
      <c r="H2540"/>
    </row>
    <row r="2541" spans="1:8" s="3" customFormat="1" x14ac:dyDescent="0.3">
      <c r="A2541"/>
      <c r="D2541"/>
      <c r="E2541"/>
      <c r="F2541"/>
      <c r="G2541"/>
      <c r="H2541"/>
    </row>
    <row r="2542" spans="1:8" s="3" customFormat="1" x14ac:dyDescent="0.3">
      <c r="A2542"/>
      <c r="D2542"/>
      <c r="E2542"/>
      <c r="F2542"/>
      <c r="G2542"/>
      <c r="H2542"/>
    </row>
    <row r="2543" spans="1:8" s="3" customFormat="1" x14ac:dyDescent="0.3">
      <c r="A2543"/>
      <c r="D2543"/>
      <c r="E2543"/>
      <c r="F2543"/>
      <c r="G2543"/>
      <c r="H2543"/>
    </row>
    <row r="2544" spans="1:8" s="3" customFormat="1" x14ac:dyDescent="0.3">
      <c r="A2544"/>
      <c r="D2544"/>
      <c r="E2544"/>
      <c r="F2544"/>
      <c r="G2544"/>
      <c r="H2544"/>
    </row>
    <row r="2545" spans="1:8" s="3" customFormat="1" x14ac:dyDescent="0.3">
      <c r="A2545"/>
      <c r="D2545"/>
      <c r="E2545"/>
      <c r="F2545"/>
      <c r="G2545"/>
      <c r="H2545"/>
    </row>
    <row r="2546" spans="1:8" s="3" customFormat="1" x14ac:dyDescent="0.3">
      <c r="A2546"/>
      <c r="D2546"/>
      <c r="E2546"/>
      <c r="F2546"/>
      <c r="G2546"/>
      <c r="H2546"/>
    </row>
    <row r="2547" spans="1:8" s="3" customFormat="1" x14ac:dyDescent="0.3">
      <c r="A2547"/>
      <c r="D2547"/>
      <c r="E2547"/>
      <c r="F2547"/>
      <c r="G2547"/>
      <c r="H2547"/>
    </row>
    <row r="2548" spans="1:8" s="3" customFormat="1" x14ac:dyDescent="0.3">
      <c r="A2548"/>
      <c r="D2548"/>
      <c r="E2548"/>
      <c r="F2548"/>
      <c r="G2548"/>
      <c r="H2548"/>
    </row>
    <row r="2549" spans="1:8" s="3" customFormat="1" x14ac:dyDescent="0.3">
      <c r="A2549"/>
      <c r="D2549"/>
      <c r="E2549"/>
      <c r="F2549"/>
      <c r="G2549"/>
      <c r="H2549"/>
    </row>
    <row r="2550" spans="1:8" s="3" customFormat="1" x14ac:dyDescent="0.3">
      <c r="A2550"/>
      <c r="D2550"/>
      <c r="E2550"/>
      <c r="F2550"/>
      <c r="G2550"/>
      <c r="H2550"/>
    </row>
    <row r="2551" spans="1:8" s="3" customFormat="1" x14ac:dyDescent="0.3">
      <c r="A2551"/>
      <c r="D2551"/>
      <c r="E2551"/>
      <c r="F2551"/>
      <c r="G2551"/>
      <c r="H2551"/>
    </row>
    <row r="2552" spans="1:8" s="3" customFormat="1" x14ac:dyDescent="0.3">
      <c r="A2552"/>
      <c r="D2552"/>
      <c r="E2552"/>
      <c r="F2552"/>
      <c r="G2552"/>
      <c r="H2552"/>
    </row>
    <row r="2553" spans="1:8" s="3" customFormat="1" x14ac:dyDescent="0.3">
      <c r="A2553"/>
      <c r="D2553"/>
      <c r="E2553"/>
      <c r="F2553"/>
      <c r="G2553"/>
      <c r="H2553"/>
    </row>
    <row r="2554" spans="1:8" s="3" customFormat="1" x14ac:dyDescent="0.3">
      <c r="A2554"/>
      <c r="D2554"/>
      <c r="E2554"/>
      <c r="F2554"/>
      <c r="G2554"/>
      <c r="H2554"/>
    </row>
    <row r="2555" spans="1:8" s="3" customFormat="1" x14ac:dyDescent="0.3">
      <c r="A2555"/>
      <c r="D2555"/>
      <c r="E2555"/>
      <c r="F2555"/>
      <c r="G2555"/>
      <c r="H2555"/>
    </row>
    <row r="2556" spans="1:8" s="3" customFormat="1" x14ac:dyDescent="0.3">
      <c r="A2556"/>
      <c r="D2556"/>
      <c r="E2556"/>
      <c r="F2556"/>
      <c r="G2556"/>
      <c r="H2556"/>
    </row>
    <row r="2557" spans="1:8" s="3" customFormat="1" x14ac:dyDescent="0.3">
      <c r="A2557"/>
      <c r="D2557"/>
      <c r="E2557"/>
      <c r="F2557"/>
      <c r="G2557"/>
      <c r="H2557"/>
    </row>
    <row r="2558" spans="1:8" s="3" customFormat="1" x14ac:dyDescent="0.3">
      <c r="A2558"/>
      <c r="D2558"/>
      <c r="E2558"/>
      <c r="F2558"/>
      <c r="G2558"/>
      <c r="H2558"/>
    </row>
    <row r="2559" spans="1:8" s="3" customFormat="1" x14ac:dyDescent="0.3">
      <c r="A2559"/>
      <c r="D2559"/>
      <c r="E2559"/>
      <c r="F2559"/>
      <c r="G2559"/>
      <c r="H2559"/>
    </row>
    <row r="2560" spans="1:8" s="3" customFormat="1" x14ac:dyDescent="0.3">
      <c r="A2560"/>
      <c r="D2560"/>
      <c r="E2560"/>
      <c r="F2560"/>
      <c r="G2560"/>
      <c r="H2560"/>
    </row>
    <row r="2561" spans="1:8" s="3" customFormat="1" x14ac:dyDescent="0.3">
      <c r="A2561"/>
      <c r="D2561"/>
      <c r="E2561"/>
      <c r="F2561"/>
      <c r="G2561"/>
      <c r="H2561"/>
    </row>
    <row r="2562" spans="1:8" s="3" customFormat="1" x14ac:dyDescent="0.3">
      <c r="A2562"/>
      <c r="D2562"/>
      <c r="E2562"/>
      <c r="F2562"/>
      <c r="G2562"/>
      <c r="H2562"/>
    </row>
    <row r="2563" spans="1:8" s="3" customFormat="1" x14ac:dyDescent="0.3">
      <c r="A2563"/>
      <c r="D2563"/>
      <c r="E2563"/>
      <c r="F2563"/>
      <c r="G2563"/>
      <c r="H2563"/>
    </row>
    <row r="2564" spans="1:8" s="3" customFormat="1" x14ac:dyDescent="0.3">
      <c r="A2564"/>
      <c r="D2564"/>
      <c r="E2564"/>
      <c r="F2564"/>
      <c r="G2564"/>
      <c r="H2564"/>
    </row>
    <row r="2565" spans="1:8" s="3" customFormat="1" x14ac:dyDescent="0.3">
      <c r="A2565"/>
      <c r="D2565"/>
      <c r="E2565"/>
      <c r="F2565"/>
      <c r="G2565"/>
      <c r="H2565"/>
    </row>
    <row r="2566" spans="1:8" s="3" customFormat="1" x14ac:dyDescent="0.3">
      <c r="A2566"/>
      <c r="D2566"/>
      <c r="E2566"/>
      <c r="F2566"/>
      <c r="G2566"/>
      <c r="H2566"/>
    </row>
    <row r="2567" spans="1:8" s="3" customFormat="1" x14ac:dyDescent="0.3">
      <c r="A2567"/>
      <c r="D2567"/>
      <c r="E2567"/>
      <c r="F2567"/>
      <c r="G2567"/>
      <c r="H2567"/>
    </row>
    <row r="2568" spans="1:8" s="3" customFormat="1" x14ac:dyDescent="0.3">
      <c r="A2568"/>
      <c r="D2568"/>
      <c r="E2568"/>
      <c r="F2568"/>
      <c r="G2568"/>
      <c r="H2568"/>
    </row>
    <row r="2569" spans="1:8" s="3" customFormat="1" x14ac:dyDescent="0.3">
      <c r="A2569"/>
      <c r="D2569"/>
      <c r="E2569"/>
      <c r="F2569"/>
      <c r="G2569"/>
      <c r="H2569"/>
    </row>
    <row r="2570" spans="1:8" s="3" customFormat="1" x14ac:dyDescent="0.3">
      <c r="A2570"/>
      <c r="D2570"/>
      <c r="E2570"/>
      <c r="F2570"/>
      <c r="G2570"/>
      <c r="H2570"/>
    </row>
    <row r="2571" spans="1:8" s="3" customFormat="1" x14ac:dyDescent="0.3">
      <c r="A2571"/>
      <c r="D2571"/>
      <c r="E2571"/>
      <c r="F2571"/>
      <c r="G2571"/>
      <c r="H2571"/>
    </row>
    <row r="2572" spans="1:8" s="3" customFormat="1" x14ac:dyDescent="0.3">
      <c r="A2572"/>
      <c r="D2572"/>
      <c r="E2572"/>
      <c r="F2572"/>
      <c r="G2572"/>
      <c r="H2572"/>
    </row>
    <row r="2573" spans="1:8" s="3" customFormat="1" x14ac:dyDescent="0.3">
      <c r="A2573"/>
      <c r="D2573"/>
      <c r="E2573"/>
      <c r="F2573"/>
      <c r="G2573"/>
      <c r="H2573"/>
    </row>
    <row r="2574" spans="1:8" s="3" customFormat="1" x14ac:dyDescent="0.3">
      <c r="A2574"/>
      <c r="D2574"/>
      <c r="E2574"/>
      <c r="F2574"/>
      <c r="G2574"/>
      <c r="H2574"/>
    </row>
    <row r="2575" spans="1:8" s="3" customFormat="1" x14ac:dyDescent="0.3">
      <c r="A2575"/>
      <c r="D2575"/>
      <c r="E2575"/>
      <c r="F2575"/>
      <c r="G2575"/>
      <c r="H2575"/>
    </row>
    <row r="2576" spans="1:8" s="3" customFormat="1" x14ac:dyDescent="0.3">
      <c r="A2576"/>
      <c r="D2576"/>
      <c r="E2576"/>
      <c r="F2576"/>
      <c r="G2576"/>
      <c r="H2576"/>
    </row>
    <row r="2577" spans="1:8" s="3" customFormat="1" x14ac:dyDescent="0.3">
      <c r="A2577"/>
      <c r="D2577"/>
      <c r="E2577"/>
      <c r="F2577"/>
      <c r="G2577"/>
      <c r="H2577"/>
    </row>
    <row r="2578" spans="1:8" s="3" customFormat="1" x14ac:dyDescent="0.3">
      <c r="A2578"/>
      <c r="D2578"/>
      <c r="E2578"/>
      <c r="F2578"/>
      <c r="G2578"/>
      <c r="H2578"/>
    </row>
    <row r="2579" spans="1:8" s="3" customFormat="1" x14ac:dyDescent="0.3">
      <c r="A2579"/>
      <c r="D2579"/>
      <c r="E2579"/>
      <c r="F2579"/>
      <c r="G2579"/>
      <c r="H2579"/>
    </row>
    <row r="2580" spans="1:8" s="3" customFormat="1" x14ac:dyDescent="0.3">
      <c r="A2580"/>
      <c r="D2580"/>
      <c r="E2580"/>
      <c r="F2580"/>
      <c r="G2580"/>
      <c r="H2580"/>
    </row>
    <row r="2581" spans="1:8" s="3" customFormat="1" x14ac:dyDescent="0.3">
      <c r="A2581"/>
      <c r="D2581"/>
      <c r="E2581"/>
      <c r="F2581"/>
      <c r="G2581"/>
      <c r="H2581"/>
    </row>
    <row r="2582" spans="1:8" s="3" customFormat="1" x14ac:dyDescent="0.3">
      <c r="A2582"/>
      <c r="D2582"/>
      <c r="E2582"/>
      <c r="F2582"/>
      <c r="G2582"/>
      <c r="H2582"/>
    </row>
    <row r="2583" spans="1:8" s="3" customFormat="1" x14ac:dyDescent="0.3">
      <c r="A2583"/>
      <c r="D2583"/>
      <c r="E2583"/>
      <c r="F2583"/>
      <c r="G2583"/>
      <c r="H2583"/>
    </row>
    <row r="2584" spans="1:8" s="3" customFormat="1" x14ac:dyDescent="0.3">
      <c r="A2584"/>
      <c r="D2584"/>
      <c r="E2584"/>
      <c r="F2584"/>
      <c r="G2584"/>
      <c r="H2584"/>
    </row>
    <row r="2585" spans="1:8" s="3" customFormat="1" x14ac:dyDescent="0.3">
      <c r="A2585"/>
      <c r="D2585"/>
      <c r="E2585"/>
      <c r="F2585"/>
      <c r="G2585"/>
      <c r="H2585"/>
    </row>
    <row r="2586" spans="1:8" s="3" customFormat="1" x14ac:dyDescent="0.3">
      <c r="A2586"/>
      <c r="D2586"/>
      <c r="E2586"/>
      <c r="F2586"/>
      <c r="G2586"/>
      <c r="H2586"/>
    </row>
    <row r="2587" spans="1:8" s="3" customFormat="1" x14ac:dyDescent="0.3">
      <c r="A2587"/>
      <c r="D2587"/>
      <c r="E2587"/>
      <c r="F2587"/>
      <c r="G2587"/>
      <c r="H2587"/>
    </row>
    <row r="2588" spans="1:8" s="3" customFormat="1" x14ac:dyDescent="0.3">
      <c r="A2588"/>
      <c r="D2588"/>
      <c r="E2588"/>
      <c r="F2588"/>
      <c r="G2588"/>
      <c r="H2588"/>
    </row>
    <row r="2589" spans="1:8" s="3" customFormat="1" x14ac:dyDescent="0.3">
      <c r="A2589"/>
      <c r="D2589"/>
      <c r="E2589"/>
      <c r="F2589"/>
      <c r="G2589"/>
      <c r="H2589"/>
    </row>
    <row r="2590" spans="1:8" s="3" customFormat="1" x14ac:dyDescent="0.3">
      <c r="A2590"/>
      <c r="D2590"/>
      <c r="E2590"/>
      <c r="F2590"/>
      <c r="G2590"/>
      <c r="H2590"/>
    </row>
    <row r="2591" spans="1:8" s="3" customFormat="1" x14ac:dyDescent="0.3">
      <c r="A2591"/>
      <c r="D2591"/>
      <c r="E2591"/>
      <c r="F2591"/>
      <c r="G2591"/>
      <c r="H2591"/>
    </row>
    <row r="2592" spans="1:8" s="3" customFormat="1" x14ac:dyDescent="0.3">
      <c r="A2592"/>
      <c r="D2592"/>
      <c r="E2592"/>
      <c r="F2592"/>
      <c r="G2592"/>
      <c r="H2592"/>
    </row>
    <row r="2593" spans="1:8" s="3" customFormat="1" x14ac:dyDescent="0.3">
      <c r="A2593"/>
      <c r="D2593"/>
      <c r="E2593"/>
      <c r="F2593"/>
      <c r="G2593"/>
      <c r="H2593"/>
    </row>
    <row r="2594" spans="1:8" s="3" customFormat="1" x14ac:dyDescent="0.3">
      <c r="A2594"/>
      <c r="D2594"/>
      <c r="E2594"/>
      <c r="F2594"/>
      <c r="G2594"/>
      <c r="H2594"/>
    </row>
    <row r="2595" spans="1:8" s="3" customFormat="1" x14ac:dyDescent="0.3">
      <c r="A2595"/>
      <c r="D2595"/>
      <c r="E2595"/>
      <c r="F2595"/>
      <c r="G2595"/>
      <c r="H2595"/>
    </row>
    <row r="2596" spans="1:8" s="3" customFormat="1" x14ac:dyDescent="0.3">
      <c r="A2596"/>
      <c r="D2596"/>
      <c r="E2596"/>
      <c r="F2596"/>
      <c r="G2596"/>
      <c r="H2596"/>
    </row>
    <row r="2597" spans="1:8" s="3" customFormat="1" x14ac:dyDescent="0.3">
      <c r="A2597"/>
      <c r="D2597"/>
      <c r="E2597"/>
      <c r="F2597"/>
      <c r="G2597"/>
      <c r="H2597"/>
    </row>
    <row r="2598" spans="1:8" s="3" customFormat="1" x14ac:dyDescent="0.3">
      <c r="A2598"/>
      <c r="D2598"/>
      <c r="E2598"/>
      <c r="F2598"/>
      <c r="G2598"/>
      <c r="H2598"/>
    </row>
    <row r="2599" spans="1:8" s="3" customFormat="1" x14ac:dyDescent="0.3">
      <c r="A2599"/>
      <c r="D2599"/>
      <c r="E2599"/>
      <c r="F2599"/>
      <c r="G2599"/>
      <c r="H2599"/>
    </row>
    <row r="2600" spans="1:8" s="3" customFormat="1" x14ac:dyDescent="0.3">
      <c r="A2600"/>
      <c r="D2600"/>
      <c r="E2600"/>
      <c r="F2600"/>
      <c r="G2600"/>
      <c r="H2600"/>
    </row>
    <row r="2601" spans="1:8" s="3" customFormat="1" x14ac:dyDescent="0.3">
      <c r="A2601"/>
      <c r="D2601"/>
      <c r="E2601"/>
      <c r="F2601"/>
      <c r="G2601"/>
      <c r="H2601"/>
    </row>
    <row r="2602" spans="1:8" s="3" customFormat="1" x14ac:dyDescent="0.3">
      <c r="A2602"/>
      <c r="D2602"/>
      <c r="E2602"/>
      <c r="F2602"/>
      <c r="G2602"/>
      <c r="H2602"/>
    </row>
    <row r="2603" spans="1:8" s="3" customFormat="1" x14ac:dyDescent="0.3">
      <c r="A2603"/>
      <c r="D2603"/>
      <c r="E2603"/>
      <c r="F2603"/>
      <c r="G2603"/>
      <c r="H2603"/>
    </row>
    <row r="2604" spans="1:8" s="3" customFormat="1" x14ac:dyDescent="0.3">
      <c r="A2604"/>
      <c r="D2604"/>
      <c r="E2604"/>
      <c r="F2604"/>
      <c r="G2604"/>
      <c r="H2604"/>
    </row>
    <row r="2605" spans="1:8" s="3" customFormat="1" x14ac:dyDescent="0.3">
      <c r="A2605"/>
      <c r="D2605"/>
      <c r="E2605"/>
      <c r="F2605"/>
      <c r="G2605"/>
      <c r="H2605"/>
    </row>
    <row r="2606" spans="1:8" s="3" customFormat="1" x14ac:dyDescent="0.3">
      <c r="A2606"/>
      <c r="D2606"/>
      <c r="E2606"/>
      <c r="F2606"/>
      <c r="G2606"/>
      <c r="H2606"/>
    </row>
    <row r="2607" spans="1:8" s="3" customFormat="1" x14ac:dyDescent="0.3">
      <c r="A2607"/>
      <c r="D2607"/>
      <c r="E2607"/>
      <c r="F2607"/>
      <c r="G2607"/>
      <c r="H2607"/>
    </row>
    <row r="2608" spans="1:8" s="3" customFormat="1" x14ac:dyDescent="0.3">
      <c r="A2608"/>
      <c r="D2608"/>
      <c r="E2608"/>
      <c r="F2608"/>
      <c r="G2608"/>
      <c r="H2608"/>
    </row>
    <row r="2609" spans="1:8" s="3" customFormat="1" x14ac:dyDescent="0.3">
      <c r="A2609"/>
      <c r="D2609"/>
      <c r="E2609"/>
      <c r="F2609"/>
      <c r="G2609"/>
      <c r="H2609"/>
    </row>
    <row r="2610" spans="1:8" s="3" customFormat="1" x14ac:dyDescent="0.3">
      <c r="A2610"/>
      <c r="D2610"/>
      <c r="E2610"/>
      <c r="F2610"/>
      <c r="G2610"/>
      <c r="H2610"/>
    </row>
    <row r="2611" spans="1:8" s="3" customFormat="1" x14ac:dyDescent="0.3">
      <c r="A2611"/>
      <c r="D2611"/>
      <c r="E2611"/>
      <c r="F2611"/>
      <c r="G2611"/>
      <c r="H2611"/>
    </row>
    <row r="2612" spans="1:8" s="3" customFormat="1" x14ac:dyDescent="0.3">
      <c r="A2612"/>
      <c r="D2612"/>
      <c r="E2612"/>
      <c r="F2612"/>
      <c r="G2612"/>
      <c r="H2612"/>
    </row>
    <row r="2613" spans="1:8" s="3" customFormat="1" x14ac:dyDescent="0.3">
      <c r="A2613"/>
      <c r="D2613"/>
      <c r="E2613"/>
      <c r="F2613"/>
      <c r="G2613"/>
      <c r="H2613"/>
    </row>
    <row r="2614" spans="1:8" s="3" customFormat="1" x14ac:dyDescent="0.3">
      <c r="A2614"/>
      <c r="D2614"/>
      <c r="E2614"/>
      <c r="F2614"/>
      <c r="G2614"/>
      <c r="H2614"/>
    </row>
    <row r="2615" spans="1:8" s="3" customFormat="1" x14ac:dyDescent="0.3">
      <c r="A2615"/>
      <c r="D2615"/>
      <c r="E2615"/>
      <c r="F2615"/>
      <c r="G2615"/>
      <c r="H2615"/>
    </row>
    <row r="2616" spans="1:8" s="3" customFormat="1" x14ac:dyDescent="0.3">
      <c r="A2616"/>
      <c r="D2616"/>
      <c r="E2616"/>
      <c r="F2616"/>
      <c r="G2616"/>
      <c r="H2616"/>
    </row>
    <row r="2617" spans="1:8" s="3" customFormat="1" x14ac:dyDescent="0.3">
      <c r="A2617"/>
      <c r="D2617"/>
      <c r="E2617"/>
      <c r="F2617"/>
      <c r="G2617"/>
      <c r="H2617"/>
    </row>
    <row r="2618" spans="1:8" s="3" customFormat="1" x14ac:dyDescent="0.3">
      <c r="A2618"/>
      <c r="D2618"/>
      <c r="E2618"/>
      <c r="F2618"/>
      <c r="G2618"/>
      <c r="H2618"/>
    </row>
    <row r="2619" spans="1:8" s="3" customFormat="1" x14ac:dyDescent="0.3">
      <c r="A2619"/>
      <c r="D2619"/>
      <c r="E2619"/>
      <c r="F2619"/>
      <c r="G2619"/>
      <c r="H2619"/>
    </row>
    <row r="2620" spans="1:8" s="3" customFormat="1" x14ac:dyDescent="0.3">
      <c r="A2620"/>
      <c r="D2620"/>
      <c r="E2620"/>
      <c r="F2620"/>
      <c r="G2620"/>
      <c r="H2620"/>
    </row>
    <row r="2621" spans="1:8" s="3" customFormat="1" x14ac:dyDescent="0.3">
      <c r="A2621"/>
      <c r="D2621"/>
      <c r="E2621"/>
      <c r="F2621"/>
      <c r="G2621"/>
      <c r="H2621"/>
    </row>
    <row r="2622" spans="1:8" s="3" customFormat="1" x14ac:dyDescent="0.3">
      <c r="A2622"/>
      <c r="D2622"/>
      <c r="E2622"/>
      <c r="F2622"/>
      <c r="G2622"/>
      <c r="H2622"/>
    </row>
    <row r="2623" spans="1:8" s="3" customFormat="1" x14ac:dyDescent="0.3">
      <c r="A2623"/>
      <c r="D2623"/>
      <c r="E2623"/>
      <c r="F2623"/>
      <c r="G2623"/>
      <c r="H2623"/>
    </row>
    <row r="2624" spans="1:8" s="3" customFormat="1" x14ac:dyDescent="0.3">
      <c r="A2624"/>
      <c r="D2624"/>
      <c r="E2624"/>
      <c r="F2624"/>
      <c r="G2624"/>
      <c r="H2624"/>
    </row>
    <row r="2625" spans="1:8" s="3" customFormat="1" x14ac:dyDescent="0.3">
      <c r="A2625"/>
      <c r="D2625"/>
      <c r="E2625"/>
      <c r="F2625"/>
      <c r="G2625"/>
      <c r="H2625"/>
    </row>
    <row r="2626" spans="1:8" s="3" customFormat="1" x14ac:dyDescent="0.3">
      <c r="A2626"/>
      <c r="D2626"/>
      <c r="E2626"/>
      <c r="F2626"/>
      <c r="G2626"/>
      <c r="H2626"/>
    </row>
    <row r="2627" spans="1:8" s="3" customFormat="1" x14ac:dyDescent="0.3">
      <c r="A2627"/>
      <c r="D2627"/>
      <c r="E2627"/>
      <c r="F2627"/>
      <c r="G2627"/>
      <c r="H2627"/>
    </row>
    <row r="2628" spans="1:8" s="3" customFormat="1" x14ac:dyDescent="0.3">
      <c r="A2628"/>
      <c r="D2628"/>
      <c r="E2628"/>
      <c r="F2628"/>
      <c r="G2628"/>
      <c r="H2628"/>
    </row>
    <row r="2629" spans="1:8" s="3" customFormat="1" x14ac:dyDescent="0.3">
      <c r="A2629"/>
      <c r="D2629"/>
      <c r="E2629"/>
      <c r="F2629"/>
      <c r="G2629"/>
      <c r="H2629"/>
    </row>
    <row r="2630" spans="1:8" s="3" customFormat="1" x14ac:dyDescent="0.3">
      <c r="A2630"/>
      <c r="D2630"/>
      <c r="E2630"/>
      <c r="F2630"/>
      <c r="G2630"/>
      <c r="H2630"/>
    </row>
    <row r="2631" spans="1:8" s="3" customFormat="1" x14ac:dyDescent="0.3">
      <c r="A2631"/>
      <c r="D2631"/>
      <c r="E2631"/>
      <c r="F2631"/>
      <c r="G2631"/>
      <c r="H2631"/>
    </row>
    <row r="2632" spans="1:8" s="3" customFormat="1" x14ac:dyDescent="0.3">
      <c r="A2632"/>
      <c r="D2632"/>
      <c r="E2632"/>
      <c r="F2632"/>
      <c r="G2632"/>
      <c r="H2632"/>
    </row>
    <row r="2633" spans="1:8" s="3" customFormat="1" x14ac:dyDescent="0.3">
      <c r="A2633"/>
      <c r="D2633"/>
      <c r="E2633"/>
      <c r="F2633"/>
      <c r="G2633"/>
      <c r="H2633"/>
    </row>
    <row r="2634" spans="1:8" s="3" customFormat="1" x14ac:dyDescent="0.3">
      <c r="A2634"/>
      <c r="D2634"/>
      <c r="E2634"/>
      <c r="F2634"/>
      <c r="G2634"/>
      <c r="H2634"/>
    </row>
    <row r="2635" spans="1:8" s="3" customFormat="1" x14ac:dyDescent="0.3">
      <c r="A2635"/>
      <c r="D2635"/>
      <c r="E2635"/>
      <c r="F2635"/>
      <c r="G2635"/>
      <c r="H2635"/>
    </row>
    <row r="2636" spans="1:8" s="3" customFormat="1" x14ac:dyDescent="0.3">
      <c r="A2636"/>
      <c r="D2636"/>
      <c r="E2636"/>
      <c r="F2636"/>
      <c r="G2636"/>
      <c r="H2636"/>
    </row>
    <row r="2637" spans="1:8" s="3" customFormat="1" x14ac:dyDescent="0.3">
      <c r="A2637"/>
      <c r="D2637"/>
      <c r="E2637"/>
      <c r="F2637"/>
      <c r="G2637"/>
      <c r="H2637"/>
    </row>
    <row r="2638" spans="1:8" s="3" customFormat="1" x14ac:dyDescent="0.3">
      <c r="A2638"/>
      <c r="D2638"/>
      <c r="E2638"/>
      <c r="F2638"/>
      <c r="G2638"/>
      <c r="H2638"/>
    </row>
    <row r="2639" spans="1:8" s="3" customFormat="1" x14ac:dyDescent="0.3">
      <c r="A2639"/>
      <c r="D2639"/>
      <c r="E2639"/>
      <c r="F2639"/>
      <c r="G2639"/>
      <c r="H2639"/>
    </row>
    <row r="2640" spans="1:8" s="3" customFormat="1" x14ac:dyDescent="0.3">
      <c r="A2640"/>
      <c r="D2640"/>
      <c r="E2640"/>
      <c r="F2640"/>
      <c r="G2640"/>
      <c r="H2640"/>
    </row>
    <row r="2641" spans="1:8" s="3" customFormat="1" x14ac:dyDescent="0.3">
      <c r="A2641"/>
      <c r="D2641"/>
      <c r="E2641"/>
      <c r="F2641"/>
      <c r="G2641"/>
      <c r="H2641"/>
    </row>
    <row r="2642" spans="1:8" s="3" customFormat="1" x14ac:dyDescent="0.3">
      <c r="A2642"/>
      <c r="D2642"/>
      <c r="E2642"/>
      <c r="F2642"/>
      <c r="G2642"/>
      <c r="H2642"/>
    </row>
    <row r="2643" spans="1:8" s="3" customFormat="1" x14ac:dyDescent="0.3">
      <c r="A2643"/>
      <c r="D2643"/>
      <c r="E2643"/>
      <c r="F2643"/>
      <c r="G2643"/>
      <c r="H2643"/>
    </row>
    <row r="2644" spans="1:8" s="3" customFormat="1" x14ac:dyDescent="0.3">
      <c r="A2644"/>
      <c r="D2644"/>
      <c r="E2644"/>
      <c r="F2644"/>
      <c r="G2644"/>
      <c r="H2644"/>
    </row>
    <row r="2645" spans="1:8" s="3" customFormat="1" x14ac:dyDescent="0.3">
      <c r="A2645"/>
      <c r="D2645"/>
      <c r="E2645"/>
      <c r="F2645"/>
      <c r="G2645"/>
      <c r="H2645"/>
    </row>
    <row r="2646" spans="1:8" s="3" customFormat="1" x14ac:dyDescent="0.3">
      <c r="A2646"/>
      <c r="D2646"/>
      <c r="E2646"/>
      <c r="F2646"/>
      <c r="G2646"/>
      <c r="H2646"/>
    </row>
    <row r="2647" spans="1:8" s="3" customFormat="1" x14ac:dyDescent="0.3">
      <c r="A2647"/>
      <c r="D2647"/>
      <c r="E2647"/>
      <c r="F2647"/>
      <c r="G2647"/>
      <c r="H2647"/>
    </row>
    <row r="2648" spans="1:8" s="3" customFormat="1" x14ac:dyDescent="0.3">
      <c r="A2648"/>
      <c r="D2648"/>
      <c r="E2648"/>
      <c r="F2648"/>
      <c r="G2648"/>
      <c r="H2648"/>
    </row>
    <row r="2649" spans="1:8" s="3" customFormat="1" x14ac:dyDescent="0.3">
      <c r="A2649"/>
      <c r="D2649"/>
      <c r="E2649"/>
      <c r="F2649"/>
      <c r="G2649"/>
      <c r="H2649"/>
    </row>
    <row r="2650" spans="1:8" s="3" customFormat="1" x14ac:dyDescent="0.3">
      <c r="A2650"/>
      <c r="D2650"/>
      <c r="E2650"/>
      <c r="F2650"/>
      <c r="G2650"/>
      <c r="H2650"/>
    </row>
    <row r="2651" spans="1:8" s="3" customFormat="1" x14ac:dyDescent="0.3">
      <c r="A2651"/>
      <c r="D2651"/>
      <c r="E2651"/>
      <c r="F2651"/>
      <c r="G2651"/>
      <c r="H2651"/>
    </row>
    <row r="2652" spans="1:8" s="3" customFormat="1" x14ac:dyDescent="0.3">
      <c r="A2652"/>
      <c r="D2652"/>
      <c r="E2652"/>
      <c r="F2652"/>
      <c r="G2652"/>
      <c r="H2652"/>
    </row>
    <row r="2653" spans="1:8" s="3" customFormat="1" x14ac:dyDescent="0.3">
      <c r="A2653"/>
      <c r="D2653"/>
      <c r="E2653"/>
      <c r="F2653"/>
      <c r="G2653"/>
      <c r="H2653"/>
    </row>
    <row r="2654" spans="1:8" s="3" customFormat="1" x14ac:dyDescent="0.3">
      <c r="A2654"/>
      <c r="D2654"/>
      <c r="E2654"/>
      <c r="F2654"/>
      <c r="G2654"/>
      <c r="H2654"/>
    </row>
    <row r="2655" spans="1:8" s="3" customFormat="1" x14ac:dyDescent="0.3">
      <c r="A2655"/>
      <c r="D2655"/>
      <c r="E2655"/>
      <c r="F2655"/>
      <c r="G2655"/>
      <c r="H2655"/>
    </row>
    <row r="2656" spans="1:8" s="3" customFormat="1" x14ac:dyDescent="0.3">
      <c r="A2656"/>
      <c r="D2656"/>
      <c r="E2656"/>
      <c r="F2656"/>
      <c r="G2656"/>
      <c r="H2656"/>
    </row>
    <row r="2657" spans="1:8" s="3" customFormat="1" x14ac:dyDescent="0.3">
      <c r="A2657"/>
      <c r="D2657"/>
      <c r="E2657"/>
      <c r="F2657"/>
      <c r="G2657"/>
      <c r="H2657"/>
    </row>
    <row r="2658" spans="1:8" s="3" customFormat="1" x14ac:dyDescent="0.3">
      <c r="A2658"/>
      <c r="D2658"/>
      <c r="E2658"/>
      <c r="F2658"/>
      <c r="G2658"/>
      <c r="H2658"/>
    </row>
    <row r="2659" spans="1:8" s="3" customFormat="1" x14ac:dyDescent="0.3">
      <c r="A2659"/>
      <c r="D2659"/>
      <c r="E2659"/>
      <c r="F2659"/>
      <c r="G2659"/>
      <c r="H2659"/>
    </row>
    <row r="2660" spans="1:8" s="3" customFormat="1" x14ac:dyDescent="0.3">
      <c r="A2660"/>
      <c r="D2660"/>
      <c r="E2660"/>
      <c r="F2660"/>
      <c r="G2660"/>
      <c r="H2660"/>
    </row>
    <row r="2661" spans="1:8" s="3" customFormat="1" x14ac:dyDescent="0.3">
      <c r="A2661"/>
      <c r="D2661"/>
      <c r="E2661"/>
      <c r="F2661"/>
      <c r="G2661"/>
      <c r="H2661"/>
    </row>
    <row r="2662" spans="1:8" s="3" customFormat="1" x14ac:dyDescent="0.3">
      <c r="A2662"/>
      <c r="D2662"/>
      <c r="E2662"/>
      <c r="F2662"/>
      <c r="G2662"/>
      <c r="H2662"/>
    </row>
    <row r="2663" spans="1:8" s="3" customFormat="1" x14ac:dyDescent="0.3">
      <c r="A2663"/>
      <c r="D2663"/>
      <c r="E2663"/>
      <c r="F2663"/>
      <c r="G2663"/>
      <c r="H2663"/>
    </row>
    <row r="2664" spans="1:8" s="3" customFormat="1" x14ac:dyDescent="0.3">
      <c r="A2664"/>
      <c r="D2664"/>
      <c r="E2664"/>
      <c r="F2664"/>
      <c r="G2664"/>
      <c r="H2664"/>
    </row>
    <row r="2665" spans="1:8" s="3" customFormat="1" x14ac:dyDescent="0.3">
      <c r="A2665"/>
      <c r="D2665"/>
      <c r="E2665"/>
      <c r="F2665"/>
      <c r="G2665"/>
      <c r="H2665"/>
    </row>
    <row r="2666" spans="1:8" s="3" customFormat="1" x14ac:dyDescent="0.3">
      <c r="A2666"/>
      <c r="D2666"/>
      <c r="E2666"/>
      <c r="F2666"/>
      <c r="G2666"/>
      <c r="H2666"/>
    </row>
    <row r="2667" spans="1:8" s="3" customFormat="1" x14ac:dyDescent="0.3">
      <c r="A2667"/>
      <c r="D2667"/>
      <c r="E2667"/>
      <c r="F2667"/>
      <c r="G2667"/>
      <c r="H2667"/>
    </row>
    <row r="2668" spans="1:8" s="3" customFormat="1" x14ac:dyDescent="0.3">
      <c r="A2668"/>
      <c r="D2668"/>
      <c r="E2668"/>
      <c r="F2668"/>
      <c r="G2668"/>
      <c r="H2668"/>
    </row>
    <row r="2669" spans="1:8" s="3" customFormat="1" x14ac:dyDescent="0.3">
      <c r="A2669"/>
      <c r="D2669"/>
      <c r="E2669"/>
      <c r="F2669"/>
      <c r="G2669"/>
      <c r="H2669"/>
    </row>
    <row r="2670" spans="1:8" s="3" customFormat="1" x14ac:dyDescent="0.3">
      <c r="A2670"/>
      <c r="D2670"/>
      <c r="E2670"/>
      <c r="F2670"/>
      <c r="G2670"/>
      <c r="H2670"/>
    </row>
    <row r="2671" spans="1:8" s="3" customFormat="1" x14ac:dyDescent="0.3">
      <c r="A2671"/>
      <c r="D2671"/>
      <c r="E2671"/>
      <c r="F2671"/>
      <c r="G2671"/>
      <c r="H2671"/>
    </row>
    <row r="2672" spans="1:8" s="3" customFormat="1" x14ac:dyDescent="0.3">
      <c r="A2672"/>
      <c r="D2672"/>
      <c r="E2672"/>
      <c r="F2672"/>
      <c r="G2672"/>
      <c r="H2672"/>
    </row>
    <row r="2673" spans="1:8" s="3" customFormat="1" x14ac:dyDescent="0.3">
      <c r="A2673"/>
      <c r="D2673"/>
      <c r="E2673"/>
      <c r="F2673"/>
      <c r="G2673"/>
      <c r="H2673"/>
    </row>
    <row r="2674" spans="1:8" s="3" customFormat="1" x14ac:dyDescent="0.3">
      <c r="A2674"/>
      <c r="D2674"/>
      <c r="E2674"/>
      <c r="F2674"/>
      <c r="G2674"/>
      <c r="H2674"/>
    </row>
    <row r="2675" spans="1:8" s="3" customFormat="1" x14ac:dyDescent="0.3">
      <c r="A2675"/>
      <c r="D2675"/>
      <c r="E2675"/>
      <c r="F2675"/>
      <c r="G2675"/>
      <c r="H2675"/>
    </row>
    <row r="2676" spans="1:8" s="3" customFormat="1" x14ac:dyDescent="0.3">
      <c r="A2676"/>
      <c r="D2676"/>
      <c r="E2676"/>
      <c r="F2676"/>
      <c r="G2676"/>
      <c r="H2676"/>
    </row>
    <row r="2677" spans="1:8" s="3" customFormat="1" x14ac:dyDescent="0.3">
      <c r="A2677"/>
      <c r="D2677"/>
      <c r="E2677"/>
      <c r="F2677"/>
      <c r="G2677"/>
      <c r="H2677"/>
    </row>
    <row r="2678" spans="1:8" s="3" customFormat="1" x14ac:dyDescent="0.3">
      <c r="A2678"/>
      <c r="D2678"/>
      <c r="E2678"/>
      <c r="F2678"/>
      <c r="G2678"/>
      <c r="H2678"/>
    </row>
    <row r="2679" spans="1:8" s="3" customFormat="1" x14ac:dyDescent="0.3">
      <c r="A2679"/>
      <c r="D2679"/>
      <c r="E2679"/>
      <c r="F2679"/>
      <c r="G2679"/>
      <c r="H2679"/>
    </row>
    <row r="2680" spans="1:8" s="3" customFormat="1" x14ac:dyDescent="0.3">
      <c r="A2680"/>
      <c r="D2680"/>
      <c r="E2680"/>
      <c r="F2680"/>
      <c r="G2680"/>
      <c r="H2680"/>
    </row>
    <row r="2681" spans="1:8" s="3" customFormat="1" x14ac:dyDescent="0.3">
      <c r="A2681"/>
      <c r="D2681"/>
      <c r="E2681"/>
      <c r="F2681"/>
      <c r="G2681"/>
      <c r="H2681"/>
    </row>
    <row r="2682" spans="1:8" s="3" customFormat="1" x14ac:dyDescent="0.3">
      <c r="A2682"/>
      <c r="D2682"/>
      <c r="E2682"/>
      <c r="F2682"/>
      <c r="G2682"/>
      <c r="H2682"/>
    </row>
    <row r="2683" spans="1:8" s="3" customFormat="1" x14ac:dyDescent="0.3">
      <c r="A2683"/>
      <c r="D2683"/>
      <c r="E2683"/>
      <c r="F2683"/>
      <c r="G2683"/>
      <c r="H2683"/>
    </row>
    <row r="2684" spans="1:8" s="3" customFormat="1" x14ac:dyDescent="0.3">
      <c r="A2684"/>
      <c r="D2684"/>
      <c r="E2684"/>
      <c r="F2684"/>
      <c r="G2684"/>
      <c r="H2684"/>
    </row>
    <row r="2685" spans="1:8" s="3" customFormat="1" x14ac:dyDescent="0.3">
      <c r="A2685"/>
      <c r="D2685"/>
      <c r="E2685"/>
      <c r="F2685"/>
      <c r="G2685"/>
      <c r="H2685"/>
    </row>
    <row r="2686" spans="1:8" s="3" customFormat="1" x14ac:dyDescent="0.3">
      <c r="A2686"/>
      <c r="D2686"/>
      <c r="E2686"/>
      <c r="F2686"/>
      <c r="G2686"/>
      <c r="H2686"/>
    </row>
    <row r="2687" spans="1:8" s="3" customFormat="1" x14ac:dyDescent="0.3">
      <c r="A2687"/>
      <c r="D2687"/>
      <c r="E2687"/>
      <c r="F2687"/>
      <c r="G2687"/>
      <c r="H2687"/>
    </row>
    <row r="2688" spans="1:8" s="3" customFormat="1" x14ac:dyDescent="0.3">
      <c r="A2688"/>
      <c r="D2688"/>
      <c r="E2688"/>
      <c r="F2688"/>
      <c r="G2688"/>
      <c r="H2688"/>
    </row>
    <row r="2689" spans="1:8" s="3" customFormat="1" x14ac:dyDescent="0.3">
      <c r="A2689"/>
      <c r="D2689"/>
      <c r="E2689"/>
      <c r="F2689"/>
      <c r="G2689"/>
      <c r="H2689"/>
    </row>
    <row r="2690" spans="1:8" s="3" customFormat="1" x14ac:dyDescent="0.3">
      <c r="A2690"/>
      <c r="D2690"/>
      <c r="E2690"/>
      <c r="F2690"/>
      <c r="G2690"/>
      <c r="H2690"/>
    </row>
    <row r="2691" spans="1:8" s="3" customFormat="1" x14ac:dyDescent="0.3">
      <c r="A2691"/>
      <c r="D2691"/>
      <c r="E2691"/>
      <c r="F2691"/>
      <c r="G2691"/>
      <c r="H2691"/>
    </row>
    <row r="2692" spans="1:8" s="3" customFormat="1" x14ac:dyDescent="0.3">
      <c r="A2692"/>
      <c r="D2692"/>
      <c r="E2692"/>
      <c r="F2692"/>
      <c r="G2692"/>
      <c r="H2692"/>
    </row>
    <row r="2693" spans="1:8" s="3" customFormat="1" x14ac:dyDescent="0.3">
      <c r="A2693"/>
      <c r="D2693"/>
      <c r="E2693"/>
      <c r="F2693"/>
      <c r="G2693"/>
      <c r="H2693"/>
    </row>
    <row r="2694" spans="1:8" s="3" customFormat="1" x14ac:dyDescent="0.3">
      <c r="A2694"/>
      <c r="D2694"/>
      <c r="E2694"/>
      <c r="F2694"/>
      <c r="G2694"/>
      <c r="H2694"/>
    </row>
    <row r="2695" spans="1:8" s="3" customFormat="1" x14ac:dyDescent="0.3">
      <c r="A2695"/>
      <c r="D2695"/>
      <c r="E2695"/>
      <c r="F2695"/>
      <c r="G2695"/>
      <c r="H2695"/>
    </row>
    <row r="2696" spans="1:8" s="3" customFormat="1" x14ac:dyDescent="0.3">
      <c r="A2696"/>
      <c r="D2696"/>
      <c r="E2696"/>
      <c r="F2696"/>
      <c r="G2696"/>
      <c r="H2696"/>
    </row>
    <row r="2697" spans="1:8" s="3" customFormat="1" x14ac:dyDescent="0.3">
      <c r="A2697"/>
      <c r="D2697"/>
      <c r="E2697"/>
      <c r="F2697"/>
      <c r="G2697"/>
      <c r="H2697"/>
    </row>
    <row r="2698" spans="1:8" s="3" customFormat="1" x14ac:dyDescent="0.3">
      <c r="A2698"/>
      <c r="D2698"/>
      <c r="E2698"/>
      <c r="F2698"/>
      <c r="G2698"/>
      <c r="H2698"/>
    </row>
    <row r="2699" spans="1:8" s="3" customFormat="1" x14ac:dyDescent="0.3">
      <c r="A2699"/>
      <c r="D2699"/>
      <c r="E2699"/>
      <c r="F2699"/>
      <c r="G2699"/>
      <c r="H2699"/>
    </row>
    <row r="2700" spans="1:8" s="3" customFormat="1" x14ac:dyDescent="0.3">
      <c r="A2700"/>
      <c r="D2700"/>
      <c r="E2700"/>
      <c r="F2700"/>
      <c r="G2700"/>
      <c r="H2700"/>
    </row>
    <row r="2701" spans="1:8" s="3" customFormat="1" x14ac:dyDescent="0.3">
      <c r="A2701"/>
      <c r="D2701"/>
      <c r="E2701"/>
      <c r="F2701"/>
      <c r="G2701"/>
      <c r="H2701"/>
    </row>
    <row r="2702" spans="1:8" s="3" customFormat="1" x14ac:dyDescent="0.3">
      <c r="A2702"/>
      <c r="D2702"/>
      <c r="E2702"/>
      <c r="F2702"/>
      <c r="G2702"/>
      <c r="H2702"/>
    </row>
    <row r="2703" spans="1:8" s="3" customFormat="1" x14ac:dyDescent="0.3">
      <c r="A2703"/>
      <c r="D2703"/>
      <c r="E2703"/>
      <c r="F2703"/>
      <c r="G2703"/>
      <c r="H2703"/>
    </row>
    <row r="2704" spans="1:8" s="3" customFormat="1" x14ac:dyDescent="0.3">
      <c r="A2704"/>
      <c r="D2704"/>
      <c r="E2704"/>
      <c r="F2704"/>
      <c r="G2704"/>
      <c r="H2704"/>
    </row>
    <row r="2705" spans="1:8" s="3" customFormat="1" x14ac:dyDescent="0.3">
      <c r="A2705"/>
      <c r="D2705"/>
      <c r="E2705"/>
      <c r="F2705"/>
      <c r="G2705"/>
      <c r="H2705"/>
    </row>
    <row r="2706" spans="1:8" s="3" customFormat="1" x14ac:dyDescent="0.3">
      <c r="A2706"/>
      <c r="D2706"/>
      <c r="E2706"/>
      <c r="F2706"/>
      <c r="G2706"/>
      <c r="H2706"/>
    </row>
    <row r="2707" spans="1:8" s="3" customFormat="1" x14ac:dyDescent="0.3">
      <c r="A2707"/>
      <c r="D2707"/>
      <c r="E2707"/>
      <c r="F2707"/>
      <c r="G2707"/>
      <c r="H2707"/>
    </row>
    <row r="2708" spans="1:8" s="3" customFormat="1" x14ac:dyDescent="0.3">
      <c r="A2708"/>
      <c r="D2708"/>
      <c r="E2708"/>
      <c r="F2708"/>
      <c r="G2708"/>
      <c r="H2708"/>
    </row>
    <row r="2709" spans="1:8" s="3" customFormat="1" x14ac:dyDescent="0.3">
      <c r="A2709"/>
      <c r="D2709"/>
      <c r="E2709"/>
      <c r="F2709"/>
      <c r="G2709"/>
      <c r="H2709"/>
    </row>
    <row r="2710" spans="1:8" s="3" customFormat="1" x14ac:dyDescent="0.3">
      <c r="A2710"/>
      <c r="D2710"/>
      <c r="E2710"/>
      <c r="F2710"/>
      <c r="G2710"/>
      <c r="H2710"/>
    </row>
    <row r="2711" spans="1:8" s="3" customFormat="1" x14ac:dyDescent="0.3">
      <c r="A2711"/>
      <c r="D2711"/>
      <c r="E2711"/>
      <c r="F2711"/>
      <c r="G2711"/>
      <c r="H2711"/>
    </row>
    <row r="2712" spans="1:8" s="3" customFormat="1" x14ac:dyDescent="0.3">
      <c r="A2712"/>
      <c r="D2712"/>
      <c r="E2712"/>
      <c r="F2712"/>
      <c r="G2712"/>
      <c r="H2712"/>
    </row>
    <row r="2713" spans="1:8" s="3" customFormat="1" x14ac:dyDescent="0.3">
      <c r="A2713"/>
      <c r="D2713"/>
      <c r="E2713"/>
      <c r="F2713"/>
      <c r="G2713"/>
      <c r="H2713"/>
    </row>
    <row r="2714" spans="1:8" s="3" customFormat="1" x14ac:dyDescent="0.3">
      <c r="A2714"/>
      <c r="D2714"/>
      <c r="E2714"/>
      <c r="F2714"/>
      <c r="G2714"/>
      <c r="H2714"/>
    </row>
    <row r="2715" spans="1:8" s="3" customFormat="1" x14ac:dyDescent="0.3">
      <c r="A2715"/>
      <c r="D2715"/>
      <c r="E2715"/>
      <c r="F2715"/>
      <c r="G2715"/>
      <c r="H2715"/>
    </row>
    <row r="2716" spans="1:8" s="3" customFormat="1" x14ac:dyDescent="0.3">
      <c r="A2716"/>
      <c r="D2716"/>
      <c r="E2716"/>
      <c r="F2716"/>
      <c r="G2716"/>
      <c r="H2716"/>
    </row>
    <row r="2717" spans="1:8" s="3" customFormat="1" x14ac:dyDescent="0.3">
      <c r="A2717"/>
      <c r="D2717"/>
      <c r="E2717"/>
      <c r="F2717"/>
      <c r="G2717"/>
      <c r="H2717"/>
    </row>
    <row r="2718" spans="1:8" s="3" customFormat="1" x14ac:dyDescent="0.3">
      <c r="A2718"/>
      <c r="D2718"/>
      <c r="E2718"/>
      <c r="F2718"/>
      <c r="G2718"/>
      <c r="H2718"/>
    </row>
    <row r="2719" spans="1:8" s="3" customFormat="1" x14ac:dyDescent="0.3">
      <c r="A2719"/>
      <c r="D2719"/>
      <c r="E2719"/>
      <c r="F2719"/>
      <c r="G2719"/>
      <c r="H2719"/>
    </row>
    <row r="2720" spans="1:8" s="3" customFormat="1" x14ac:dyDescent="0.3">
      <c r="A2720"/>
      <c r="D2720"/>
      <c r="E2720"/>
      <c r="F2720"/>
      <c r="G2720"/>
      <c r="H2720"/>
    </row>
    <row r="2721" spans="1:8" s="3" customFormat="1" x14ac:dyDescent="0.3">
      <c r="A2721"/>
      <c r="D2721"/>
      <c r="E2721"/>
      <c r="F2721"/>
      <c r="G2721"/>
      <c r="H2721"/>
    </row>
    <row r="2722" spans="1:8" s="3" customFormat="1" x14ac:dyDescent="0.3">
      <c r="A2722"/>
      <c r="D2722"/>
      <c r="E2722"/>
      <c r="F2722"/>
      <c r="G2722"/>
      <c r="H2722"/>
    </row>
    <row r="2723" spans="1:8" s="3" customFormat="1" x14ac:dyDescent="0.3">
      <c r="A2723"/>
      <c r="D2723"/>
      <c r="E2723"/>
      <c r="F2723"/>
      <c r="G2723"/>
      <c r="H2723"/>
    </row>
    <row r="2724" spans="1:8" s="3" customFormat="1" x14ac:dyDescent="0.3">
      <c r="A2724"/>
      <c r="D2724"/>
      <c r="E2724"/>
      <c r="F2724"/>
      <c r="G2724"/>
      <c r="H2724"/>
    </row>
    <row r="2725" spans="1:8" s="3" customFormat="1" x14ac:dyDescent="0.3">
      <c r="A2725"/>
      <c r="D2725"/>
      <c r="E2725"/>
      <c r="F2725"/>
      <c r="G2725"/>
      <c r="H2725"/>
    </row>
    <row r="2726" spans="1:8" s="3" customFormat="1" x14ac:dyDescent="0.3">
      <c r="A2726"/>
      <c r="D2726"/>
      <c r="E2726"/>
      <c r="F2726"/>
      <c r="G2726"/>
      <c r="H2726"/>
    </row>
    <row r="2727" spans="1:8" s="3" customFormat="1" x14ac:dyDescent="0.3">
      <c r="A2727"/>
      <c r="D2727"/>
      <c r="E2727"/>
      <c r="F2727"/>
      <c r="G2727"/>
      <c r="H2727"/>
    </row>
    <row r="2728" spans="1:8" s="3" customFormat="1" x14ac:dyDescent="0.3">
      <c r="A2728"/>
      <c r="D2728"/>
      <c r="E2728"/>
      <c r="F2728"/>
      <c r="G2728"/>
      <c r="H2728"/>
    </row>
    <row r="2729" spans="1:8" s="3" customFormat="1" x14ac:dyDescent="0.3">
      <c r="A2729"/>
      <c r="D2729"/>
      <c r="E2729"/>
      <c r="F2729"/>
      <c r="G2729"/>
      <c r="H2729"/>
    </row>
    <row r="2730" spans="1:8" s="3" customFormat="1" x14ac:dyDescent="0.3">
      <c r="A2730"/>
      <c r="D2730"/>
      <c r="E2730"/>
      <c r="F2730"/>
      <c r="G2730"/>
      <c r="H2730"/>
    </row>
    <row r="2731" spans="1:8" s="3" customFormat="1" x14ac:dyDescent="0.3">
      <c r="A2731"/>
      <c r="D2731"/>
      <c r="E2731"/>
      <c r="F2731"/>
      <c r="G2731"/>
      <c r="H2731"/>
    </row>
    <row r="2732" spans="1:8" s="3" customFormat="1" x14ac:dyDescent="0.3">
      <c r="A2732"/>
      <c r="D2732"/>
      <c r="E2732"/>
      <c r="F2732"/>
      <c r="G2732"/>
      <c r="H2732"/>
    </row>
    <row r="2733" spans="1:8" s="3" customFormat="1" x14ac:dyDescent="0.3">
      <c r="A2733"/>
      <c r="D2733"/>
      <c r="E2733"/>
      <c r="F2733"/>
      <c r="G2733"/>
      <c r="H2733"/>
    </row>
    <row r="2734" spans="1:8" s="3" customFormat="1" x14ac:dyDescent="0.3">
      <c r="A2734"/>
      <c r="D2734"/>
      <c r="E2734"/>
      <c r="F2734"/>
      <c r="G2734"/>
      <c r="H2734"/>
    </row>
    <row r="2735" spans="1:8" s="3" customFormat="1" x14ac:dyDescent="0.3">
      <c r="A2735"/>
      <c r="D2735"/>
      <c r="E2735"/>
      <c r="F2735"/>
      <c r="G2735"/>
      <c r="H2735"/>
    </row>
    <row r="2736" spans="1:8" s="3" customFormat="1" x14ac:dyDescent="0.3">
      <c r="A2736"/>
      <c r="D2736"/>
      <c r="E2736"/>
      <c r="F2736"/>
      <c r="G2736"/>
      <c r="H2736"/>
    </row>
    <row r="2737" spans="1:8" s="3" customFormat="1" x14ac:dyDescent="0.3">
      <c r="A2737"/>
      <c r="D2737"/>
      <c r="E2737"/>
      <c r="F2737"/>
      <c r="G2737"/>
      <c r="H2737"/>
    </row>
    <row r="2738" spans="1:8" s="3" customFormat="1" x14ac:dyDescent="0.3">
      <c r="A2738"/>
      <c r="D2738"/>
      <c r="E2738"/>
      <c r="F2738"/>
      <c r="G2738"/>
      <c r="H2738"/>
    </row>
    <row r="2739" spans="1:8" s="3" customFormat="1" x14ac:dyDescent="0.3">
      <c r="A2739"/>
      <c r="D2739"/>
      <c r="E2739"/>
      <c r="F2739"/>
      <c r="G2739"/>
      <c r="H2739"/>
    </row>
    <row r="2740" spans="1:8" s="3" customFormat="1" x14ac:dyDescent="0.3">
      <c r="A2740"/>
      <c r="D2740"/>
      <c r="E2740"/>
      <c r="F2740"/>
      <c r="G2740"/>
      <c r="H2740"/>
    </row>
    <row r="2741" spans="1:8" s="3" customFormat="1" x14ac:dyDescent="0.3">
      <c r="A2741"/>
      <c r="D2741"/>
      <c r="E2741"/>
      <c r="F2741"/>
      <c r="G2741"/>
      <c r="H2741"/>
    </row>
    <row r="2742" spans="1:8" s="3" customFormat="1" x14ac:dyDescent="0.3">
      <c r="A2742"/>
      <c r="D2742"/>
      <c r="E2742"/>
      <c r="F2742"/>
      <c r="G2742"/>
      <c r="H2742"/>
    </row>
    <row r="2743" spans="1:8" s="3" customFormat="1" x14ac:dyDescent="0.3">
      <c r="A2743"/>
      <c r="D2743"/>
      <c r="E2743"/>
      <c r="F2743"/>
      <c r="G2743"/>
      <c r="H2743"/>
    </row>
    <row r="2744" spans="1:8" s="3" customFormat="1" x14ac:dyDescent="0.3">
      <c r="A2744"/>
      <c r="D2744"/>
      <c r="E2744"/>
      <c r="F2744"/>
      <c r="G2744"/>
      <c r="H2744"/>
    </row>
    <row r="2745" spans="1:8" s="3" customFormat="1" x14ac:dyDescent="0.3">
      <c r="A2745"/>
      <c r="D2745"/>
      <c r="E2745"/>
      <c r="F2745"/>
      <c r="G2745"/>
      <c r="H2745"/>
    </row>
    <row r="2746" spans="1:8" s="3" customFormat="1" x14ac:dyDescent="0.3">
      <c r="A2746"/>
      <c r="D2746"/>
      <c r="E2746"/>
      <c r="F2746"/>
      <c r="G2746"/>
      <c r="H2746"/>
    </row>
    <row r="2747" spans="1:8" s="3" customFormat="1" x14ac:dyDescent="0.3">
      <c r="A2747"/>
      <c r="D2747"/>
      <c r="E2747"/>
      <c r="F2747"/>
      <c r="G2747"/>
      <c r="H2747"/>
    </row>
    <row r="2748" spans="1:8" s="3" customFormat="1" x14ac:dyDescent="0.3">
      <c r="A2748"/>
      <c r="D2748"/>
      <c r="E2748"/>
      <c r="F2748"/>
      <c r="G2748"/>
      <c r="H2748"/>
    </row>
    <row r="2749" spans="1:8" s="3" customFormat="1" x14ac:dyDescent="0.3">
      <c r="A2749"/>
      <c r="D2749"/>
      <c r="E2749"/>
      <c r="F2749"/>
      <c r="G2749"/>
      <c r="H2749"/>
    </row>
    <row r="2750" spans="1:8" s="3" customFormat="1" x14ac:dyDescent="0.3">
      <c r="A2750"/>
      <c r="D2750"/>
      <c r="E2750"/>
      <c r="F2750"/>
      <c r="G2750"/>
      <c r="H2750"/>
    </row>
    <row r="2751" spans="1:8" s="3" customFormat="1" x14ac:dyDescent="0.3">
      <c r="A2751"/>
      <c r="D2751"/>
      <c r="E2751"/>
      <c r="F2751"/>
      <c r="G2751"/>
      <c r="H2751"/>
    </row>
    <row r="2752" spans="1:8" s="3" customFormat="1" x14ac:dyDescent="0.3">
      <c r="A2752"/>
      <c r="D2752"/>
      <c r="E2752"/>
      <c r="F2752"/>
      <c r="G2752"/>
      <c r="H2752"/>
    </row>
    <row r="2753" spans="1:8" s="3" customFormat="1" x14ac:dyDescent="0.3">
      <c r="A2753"/>
      <c r="D2753"/>
      <c r="E2753"/>
      <c r="F2753"/>
      <c r="G2753"/>
      <c r="H2753"/>
    </row>
    <row r="2754" spans="1:8" s="3" customFormat="1" x14ac:dyDescent="0.3">
      <c r="A2754"/>
      <c r="D2754"/>
      <c r="E2754"/>
      <c r="F2754"/>
      <c r="G2754"/>
      <c r="H2754"/>
    </row>
    <row r="2755" spans="1:8" s="3" customFormat="1" x14ac:dyDescent="0.3">
      <c r="A2755"/>
      <c r="D2755"/>
      <c r="E2755"/>
      <c r="F2755"/>
      <c r="G2755"/>
      <c r="H2755"/>
    </row>
    <row r="2756" spans="1:8" s="3" customFormat="1" x14ac:dyDescent="0.3">
      <c r="A2756"/>
      <c r="D2756"/>
      <c r="E2756"/>
      <c r="F2756"/>
      <c r="G2756"/>
      <c r="H2756"/>
    </row>
    <row r="2757" spans="1:8" s="3" customFormat="1" x14ac:dyDescent="0.3">
      <c r="A2757"/>
      <c r="D2757"/>
      <c r="E2757"/>
      <c r="F2757"/>
      <c r="G2757"/>
      <c r="H2757"/>
    </row>
    <row r="2758" spans="1:8" s="3" customFormat="1" x14ac:dyDescent="0.3">
      <c r="A2758"/>
      <c r="D2758"/>
      <c r="E2758"/>
      <c r="F2758"/>
      <c r="G2758"/>
      <c r="H2758"/>
    </row>
    <row r="2759" spans="1:8" s="3" customFormat="1" x14ac:dyDescent="0.3">
      <c r="A2759"/>
      <c r="D2759"/>
      <c r="E2759"/>
      <c r="F2759"/>
      <c r="G2759"/>
      <c r="H2759"/>
    </row>
    <row r="2760" spans="1:8" s="3" customFormat="1" x14ac:dyDescent="0.3">
      <c r="A2760"/>
      <c r="D2760"/>
      <c r="E2760"/>
      <c r="F2760"/>
      <c r="G2760"/>
      <c r="H2760"/>
    </row>
    <row r="2761" spans="1:8" s="3" customFormat="1" x14ac:dyDescent="0.3">
      <c r="A2761"/>
      <c r="D2761"/>
      <c r="E2761"/>
      <c r="F2761"/>
      <c r="G2761"/>
      <c r="H2761"/>
    </row>
    <row r="2762" spans="1:8" s="3" customFormat="1" x14ac:dyDescent="0.3">
      <c r="A2762"/>
      <c r="D2762"/>
      <c r="E2762"/>
      <c r="F2762"/>
      <c r="G2762"/>
      <c r="H2762"/>
    </row>
    <row r="2763" spans="1:8" s="3" customFormat="1" x14ac:dyDescent="0.3">
      <c r="A2763"/>
      <c r="D2763"/>
      <c r="E2763"/>
      <c r="F2763"/>
      <c r="G2763"/>
      <c r="H2763"/>
    </row>
    <row r="2764" spans="1:8" s="3" customFormat="1" x14ac:dyDescent="0.3">
      <c r="A2764"/>
      <c r="D2764"/>
      <c r="E2764"/>
      <c r="F2764"/>
      <c r="G2764"/>
      <c r="H2764"/>
    </row>
    <row r="2765" spans="1:8" s="3" customFormat="1" x14ac:dyDescent="0.3">
      <c r="A2765"/>
      <c r="D2765"/>
      <c r="E2765"/>
      <c r="F2765"/>
      <c r="G2765"/>
      <c r="H2765"/>
    </row>
    <row r="2766" spans="1:8" s="3" customFormat="1" x14ac:dyDescent="0.3">
      <c r="A2766"/>
      <c r="D2766"/>
      <c r="E2766"/>
      <c r="F2766"/>
      <c r="G2766"/>
      <c r="H2766"/>
    </row>
    <row r="2767" spans="1:8" s="3" customFormat="1" x14ac:dyDescent="0.3">
      <c r="A2767"/>
      <c r="D2767"/>
      <c r="E2767"/>
      <c r="F2767"/>
      <c r="G2767"/>
      <c r="H2767"/>
    </row>
    <row r="2768" spans="1:8" s="3" customFormat="1" x14ac:dyDescent="0.3">
      <c r="A2768"/>
      <c r="D2768"/>
      <c r="E2768"/>
      <c r="F2768"/>
      <c r="G2768"/>
      <c r="H2768"/>
    </row>
    <row r="2769" spans="1:8" s="3" customFormat="1" x14ac:dyDescent="0.3">
      <c r="A2769"/>
      <c r="D2769"/>
      <c r="E2769"/>
      <c r="F2769"/>
      <c r="G2769"/>
      <c r="H2769"/>
    </row>
    <row r="2770" spans="1:8" s="3" customFormat="1" x14ac:dyDescent="0.3">
      <c r="A2770"/>
      <c r="D2770"/>
      <c r="E2770"/>
      <c r="F2770"/>
      <c r="G2770"/>
      <c r="H2770"/>
    </row>
    <row r="2771" spans="1:8" s="3" customFormat="1" x14ac:dyDescent="0.3">
      <c r="A2771"/>
      <c r="D2771"/>
      <c r="E2771"/>
      <c r="F2771"/>
      <c r="G2771"/>
      <c r="H2771"/>
    </row>
    <row r="2772" spans="1:8" s="3" customFormat="1" x14ac:dyDescent="0.3">
      <c r="A2772"/>
      <c r="D2772"/>
      <c r="E2772"/>
      <c r="F2772"/>
      <c r="G2772"/>
      <c r="H2772"/>
    </row>
    <row r="2773" spans="1:8" s="3" customFormat="1" x14ac:dyDescent="0.3">
      <c r="A2773"/>
      <c r="D2773"/>
      <c r="E2773"/>
      <c r="F2773"/>
      <c r="G2773"/>
      <c r="H2773"/>
    </row>
    <row r="2774" spans="1:8" s="3" customFormat="1" x14ac:dyDescent="0.3">
      <c r="A2774"/>
      <c r="D2774"/>
      <c r="E2774"/>
      <c r="F2774"/>
      <c r="G2774"/>
      <c r="H2774"/>
    </row>
    <row r="2775" spans="1:8" s="3" customFormat="1" x14ac:dyDescent="0.3">
      <c r="A2775"/>
      <c r="D2775"/>
      <c r="E2775"/>
      <c r="F2775"/>
      <c r="G2775"/>
      <c r="H2775"/>
    </row>
    <row r="2776" spans="1:8" s="3" customFormat="1" x14ac:dyDescent="0.3">
      <c r="A2776"/>
      <c r="D2776"/>
      <c r="E2776"/>
      <c r="F2776"/>
      <c r="G2776"/>
      <c r="H2776"/>
    </row>
    <row r="2777" spans="1:8" s="3" customFormat="1" x14ac:dyDescent="0.3">
      <c r="A2777"/>
      <c r="D2777"/>
      <c r="E2777"/>
      <c r="F2777"/>
      <c r="G2777"/>
      <c r="H2777"/>
    </row>
    <row r="2778" spans="1:8" s="3" customFormat="1" x14ac:dyDescent="0.3">
      <c r="A2778"/>
      <c r="D2778"/>
      <c r="E2778"/>
      <c r="F2778"/>
      <c r="G2778"/>
      <c r="H2778"/>
    </row>
    <row r="2779" spans="1:8" s="3" customFormat="1" x14ac:dyDescent="0.3">
      <c r="A2779"/>
      <c r="D2779"/>
      <c r="E2779"/>
      <c r="F2779"/>
      <c r="G2779"/>
      <c r="H2779"/>
    </row>
    <row r="2780" spans="1:8" s="3" customFormat="1" x14ac:dyDescent="0.3">
      <c r="A2780"/>
      <c r="D2780"/>
      <c r="E2780"/>
      <c r="F2780"/>
      <c r="G2780"/>
      <c r="H2780"/>
    </row>
    <row r="2781" spans="1:8" s="3" customFormat="1" x14ac:dyDescent="0.3">
      <c r="A2781"/>
      <c r="D2781"/>
      <c r="E2781"/>
      <c r="F2781"/>
      <c r="G2781"/>
      <c r="H2781"/>
    </row>
    <row r="2782" spans="1:8" s="3" customFormat="1" x14ac:dyDescent="0.3">
      <c r="A2782"/>
      <c r="D2782"/>
      <c r="E2782"/>
      <c r="F2782"/>
      <c r="G2782"/>
      <c r="H2782"/>
    </row>
    <row r="2783" spans="1:8" s="3" customFormat="1" x14ac:dyDescent="0.3">
      <c r="A2783"/>
      <c r="D2783"/>
      <c r="E2783"/>
      <c r="F2783"/>
      <c r="G2783"/>
      <c r="H2783"/>
    </row>
    <row r="2784" spans="1:8" s="3" customFormat="1" x14ac:dyDescent="0.3">
      <c r="A2784"/>
      <c r="D2784"/>
      <c r="E2784"/>
      <c r="F2784"/>
      <c r="G2784"/>
      <c r="H2784"/>
    </row>
    <row r="2785" spans="1:8" s="3" customFormat="1" x14ac:dyDescent="0.3">
      <c r="A2785"/>
      <c r="D2785"/>
      <c r="E2785"/>
      <c r="F2785"/>
      <c r="G2785"/>
      <c r="H2785"/>
    </row>
    <row r="2786" spans="1:8" s="3" customFormat="1" x14ac:dyDescent="0.3">
      <c r="A2786"/>
      <c r="D2786"/>
      <c r="E2786"/>
      <c r="F2786"/>
      <c r="G2786"/>
      <c r="H2786"/>
    </row>
    <row r="2787" spans="1:8" s="3" customFormat="1" x14ac:dyDescent="0.3">
      <c r="A2787"/>
      <c r="D2787"/>
      <c r="E2787"/>
      <c r="F2787"/>
      <c r="G2787"/>
      <c r="H2787"/>
    </row>
    <row r="2788" spans="1:8" s="3" customFormat="1" x14ac:dyDescent="0.3">
      <c r="A2788"/>
      <c r="D2788"/>
      <c r="E2788"/>
      <c r="F2788"/>
      <c r="G2788"/>
      <c r="H2788"/>
    </row>
    <row r="2789" spans="1:8" s="3" customFormat="1" x14ac:dyDescent="0.3">
      <c r="A2789"/>
      <c r="D2789"/>
      <c r="E2789"/>
      <c r="F2789"/>
      <c r="G2789"/>
      <c r="H2789"/>
    </row>
    <row r="2790" spans="1:8" s="3" customFormat="1" x14ac:dyDescent="0.3">
      <c r="A2790"/>
      <c r="D2790"/>
      <c r="E2790"/>
      <c r="F2790"/>
      <c r="G2790"/>
      <c r="H2790"/>
    </row>
    <row r="2791" spans="1:8" s="3" customFormat="1" x14ac:dyDescent="0.3">
      <c r="A2791"/>
      <c r="D2791"/>
      <c r="E2791"/>
      <c r="F2791"/>
      <c r="G2791"/>
      <c r="H2791"/>
    </row>
    <row r="2792" spans="1:8" s="3" customFormat="1" x14ac:dyDescent="0.3">
      <c r="A2792"/>
      <c r="D2792"/>
      <c r="E2792"/>
      <c r="F2792"/>
      <c r="G2792"/>
      <c r="H2792"/>
    </row>
    <row r="2793" spans="1:8" s="3" customFormat="1" x14ac:dyDescent="0.3">
      <c r="A2793"/>
      <c r="D2793"/>
      <c r="E2793"/>
      <c r="F2793"/>
      <c r="G2793"/>
      <c r="H2793"/>
    </row>
    <row r="2794" spans="1:8" s="3" customFormat="1" x14ac:dyDescent="0.3">
      <c r="A2794"/>
      <c r="D2794"/>
      <c r="E2794"/>
      <c r="F2794"/>
      <c r="G2794"/>
      <c r="H2794"/>
    </row>
    <row r="2795" spans="1:8" s="3" customFormat="1" x14ac:dyDescent="0.3">
      <c r="A2795"/>
      <c r="D2795"/>
      <c r="E2795"/>
      <c r="F2795"/>
      <c r="G2795"/>
      <c r="H2795"/>
    </row>
    <row r="2796" spans="1:8" s="3" customFormat="1" x14ac:dyDescent="0.3">
      <c r="A2796"/>
      <c r="D2796"/>
      <c r="E2796"/>
      <c r="F2796"/>
      <c r="G2796"/>
      <c r="H2796"/>
    </row>
    <row r="2797" spans="1:8" s="3" customFormat="1" x14ac:dyDescent="0.3">
      <c r="A2797"/>
      <c r="D2797"/>
      <c r="E2797"/>
      <c r="F2797"/>
      <c r="G2797"/>
      <c r="H2797"/>
    </row>
    <row r="2798" spans="1:8" s="3" customFormat="1" x14ac:dyDescent="0.3">
      <c r="A2798"/>
      <c r="D2798"/>
      <c r="E2798"/>
      <c r="F2798"/>
      <c r="G2798"/>
      <c r="H2798"/>
    </row>
    <row r="2799" spans="1:8" s="3" customFormat="1" x14ac:dyDescent="0.3">
      <c r="A2799"/>
      <c r="D2799"/>
      <c r="E2799"/>
      <c r="F2799"/>
      <c r="G2799"/>
      <c r="H2799"/>
    </row>
    <row r="2800" spans="1:8" s="3" customFormat="1" x14ac:dyDescent="0.3">
      <c r="A2800"/>
      <c r="D2800"/>
      <c r="E2800"/>
      <c r="F2800"/>
      <c r="G2800"/>
      <c r="H2800"/>
    </row>
    <row r="2801" spans="1:8" s="3" customFormat="1" x14ac:dyDescent="0.3">
      <c r="A2801"/>
      <c r="D2801"/>
      <c r="E2801"/>
      <c r="F2801"/>
      <c r="G2801"/>
      <c r="H2801"/>
    </row>
    <row r="2802" spans="1:8" s="3" customFormat="1" x14ac:dyDescent="0.3">
      <c r="A2802"/>
      <c r="D2802"/>
      <c r="E2802"/>
      <c r="F2802"/>
      <c r="G2802"/>
      <c r="H2802"/>
    </row>
    <row r="2803" spans="1:8" s="3" customFormat="1" x14ac:dyDescent="0.3">
      <c r="A2803"/>
      <c r="D2803"/>
      <c r="E2803"/>
      <c r="F2803"/>
      <c r="G2803"/>
      <c r="H2803"/>
    </row>
    <row r="2804" spans="1:8" s="3" customFormat="1" x14ac:dyDescent="0.3">
      <c r="A2804"/>
      <c r="D2804"/>
      <c r="E2804"/>
      <c r="F2804"/>
      <c r="G2804"/>
      <c r="H2804"/>
    </row>
    <row r="2805" spans="1:8" s="3" customFormat="1" x14ac:dyDescent="0.3">
      <c r="A2805"/>
      <c r="D2805"/>
      <c r="E2805"/>
      <c r="F2805"/>
      <c r="G2805"/>
      <c r="H2805"/>
    </row>
    <row r="2806" spans="1:8" s="3" customFormat="1" x14ac:dyDescent="0.3">
      <c r="A2806"/>
      <c r="D2806"/>
      <c r="E2806"/>
      <c r="F2806"/>
      <c r="G2806"/>
      <c r="H2806"/>
    </row>
    <row r="2807" spans="1:8" s="3" customFormat="1" x14ac:dyDescent="0.3">
      <c r="A2807"/>
      <c r="D2807"/>
      <c r="E2807"/>
      <c r="F2807"/>
      <c r="G2807"/>
      <c r="H2807"/>
    </row>
    <row r="2808" spans="1:8" s="3" customFormat="1" x14ac:dyDescent="0.3">
      <c r="A2808"/>
      <c r="D2808"/>
      <c r="E2808"/>
      <c r="F2808"/>
      <c r="G2808"/>
      <c r="H2808"/>
    </row>
    <row r="2809" spans="1:8" s="3" customFormat="1" x14ac:dyDescent="0.3">
      <c r="A2809"/>
      <c r="D2809"/>
      <c r="E2809"/>
      <c r="F2809"/>
      <c r="G2809"/>
      <c r="H2809"/>
    </row>
    <row r="2810" spans="1:8" s="3" customFormat="1" x14ac:dyDescent="0.3">
      <c r="A2810"/>
      <c r="D2810"/>
      <c r="E2810"/>
      <c r="F2810"/>
      <c r="G2810"/>
      <c r="H2810"/>
    </row>
    <row r="2811" spans="1:8" s="3" customFormat="1" x14ac:dyDescent="0.3">
      <c r="A2811"/>
      <c r="D2811"/>
      <c r="E2811"/>
      <c r="F2811"/>
      <c r="G2811"/>
      <c r="H2811"/>
    </row>
    <row r="2812" spans="1:8" s="3" customFormat="1" x14ac:dyDescent="0.3">
      <c r="A2812"/>
      <c r="D2812"/>
      <c r="E2812"/>
      <c r="F2812"/>
      <c r="G2812"/>
      <c r="H2812"/>
    </row>
    <row r="2813" spans="1:8" s="3" customFormat="1" x14ac:dyDescent="0.3">
      <c r="A2813"/>
      <c r="D2813"/>
      <c r="E2813"/>
      <c r="F2813"/>
      <c r="G2813"/>
      <c r="H2813"/>
    </row>
    <row r="2814" spans="1:8" s="3" customFormat="1" x14ac:dyDescent="0.3">
      <c r="A2814"/>
      <c r="D2814"/>
      <c r="E2814"/>
      <c r="F2814"/>
      <c r="G2814"/>
      <c r="H2814"/>
    </row>
    <row r="2815" spans="1:8" s="3" customFormat="1" x14ac:dyDescent="0.3">
      <c r="A2815"/>
      <c r="D2815"/>
      <c r="E2815"/>
      <c r="F2815"/>
      <c r="G2815"/>
      <c r="H2815"/>
    </row>
    <row r="2816" spans="1:8" s="3" customFormat="1" x14ac:dyDescent="0.3">
      <c r="A2816"/>
      <c r="D2816"/>
      <c r="E2816"/>
      <c r="F2816"/>
      <c r="G2816"/>
      <c r="H2816"/>
    </row>
    <row r="2817" spans="1:8" s="3" customFormat="1" x14ac:dyDescent="0.3">
      <c r="A2817"/>
      <c r="D2817"/>
      <c r="E2817"/>
      <c r="F2817"/>
      <c r="G2817"/>
      <c r="H2817"/>
    </row>
    <row r="2818" spans="1:8" s="3" customFormat="1" x14ac:dyDescent="0.3">
      <c r="A2818"/>
      <c r="D2818"/>
      <c r="E2818"/>
      <c r="F2818"/>
      <c r="G2818"/>
      <c r="H2818"/>
    </row>
    <row r="2819" spans="1:8" s="3" customFormat="1" x14ac:dyDescent="0.3">
      <c r="A2819"/>
      <c r="D2819"/>
      <c r="E2819"/>
      <c r="F2819"/>
      <c r="G2819"/>
      <c r="H2819"/>
    </row>
    <row r="2820" spans="1:8" s="3" customFormat="1" x14ac:dyDescent="0.3">
      <c r="A2820"/>
      <c r="D2820"/>
      <c r="E2820"/>
      <c r="F2820"/>
      <c r="G2820"/>
      <c r="H2820"/>
    </row>
    <row r="2821" spans="1:8" s="3" customFormat="1" x14ac:dyDescent="0.3">
      <c r="A2821"/>
      <c r="D2821"/>
      <c r="E2821"/>
      <c r="F2821"/>
      <c r="G2821"/>
      <c r="H2821"/>
    </row>
    <row r="2822" spans="1:8" s="3" customFormat="1" x14ac:dyDescent="0.3">
      <c r="A2822"/>
      <c r="D2822"/>
      <c r="E2822"/>
      <c r="F2822"/>
      <c r="G2822"/>
      <c r="H2822"/>
    </row>
    <row r="2823" spans="1:8" s="3" customFormat="1" x14ac:dyDescent="0.3">
      <c r="A2823"/>
      <c r="D2823"/>
      <c r="E2823"/>
      <c r="F2823"/>
      <c r="G2823"/>
      <c r="H2823"/>
    </row>
    <row r="2824" spans="1:8" s="3" customFormat="1" x14ac:dyDescent="0.3">
      <c r="A2824"/>
      <c r="D2824"/>
      <c r="E2824"/>
      <c r="F2824"/>
      <c r="G2824"/>
      <c r="H2824"/>
    </row>
    <row r="2825" spans="1:8" s="3" customFormat="1" x14ac:dyDescent="0.3">
      <c r="A2825"/>
      <c r="D2825"/>
      <c r="E2825"/>
      <c r="F2825"/>
      <c r="G2825"/>
      <c r="H2825"/>
    </row>
    <row r="2826" spans="1:8" s="3" customFormat="1" x14ac:dyDescent="0.3">
      <c r="A2826"/>
      <c r="D2826"/>
      <c r="E2826"/>
      <c r="F2826"/>
      <c r="G2826"/>
      <c r="H2826"/>
    </row>
    <row r="2827" spans="1:8" s="3" customFormat="1" x14ac:dyDescent="0.3">
      <c r="A2827"/>
      <c r="D2827"/>
      <c r="E2827"/>
      <c r="F2827"/>
      <c r="G2827"/>
      <c r="H2827"/>
    </row>
    <row r="2828" spans="1:8" s="3" customFormat="1" x14ac:dyDescent="0.3">
      <c r="A2828"/>
      <c r="D2828"/>
      <c r="E2828"/>
      <c r="F2828"/>
      <c r="G2828"/>
      <c r="H2828"/>
    </row>
    <row r="2829" spans="1:8" s="3" customFormat="1" x14ac:dyDescent="0.3">
      <c r="A2829"/>
      <c r="D2829"/>
      <c r="E2829"/>
      <c r="F2829"/>
      <c r="G2829"/>
      <c r="H2829"/>
    </row>
    <row r="2830" spans="1:8" s="3" customFormat="1" x14ac:dyDescent="0.3">
      <c r="A2830"/>
      <c r="D2830"/>
      <c r="E2830"/>
      <c r="F2830"/>
      <c r="G2830"/>
      <c r="H2830"/>
    </row>
    <row r="2831" spans="1:8" s="3" customFormat="1" x14ac:dyDescent="0.3">
      <c r="A2831"/>
      <c r="D2831"/>
      <c r="E2831"/>
      <c r="F2831"/>
      <c r="G2831"/>
      <c r="H2831"/>
    </row>
    <row r="2832" spans="1:8" s="3" customFormat="1" x14ac:dyDescent="0.3">
      <c r="A2832"/>
      <c r="D2832"/>
      <c r="E2832"/>
      <c r="F2832"/>
      <c r="G2832"/>
      <c r="H2832"/>
    </row>
    <row r="2833" spans="1:8" s="3" customFormat="1" x14ac:dyDescent="0.3">
      <c r="A2833"/>
      <c r="D2833"/>
      <c r="E2833"/>
      <c r="F2833"/>
      <c r="G2833"/>
      <c r="H2833"/>
    </row>
    <row r="2834" spans="1:8" s="3" customFormat="1" x14ac:dyDescent="0.3">
      <c r="A2834"/>
      <c r="D2834"/>
      <c r="E2834"/>
      <c r="F2834"/>
      <c r="G2834"/>
      <c r="H2834"/>
    </row>
    <row r="2835" spans="1:8" s="3" customFormat="1" x14ac:dyDescent="0.3">
      <c r="A2835"/>
      <c r="D2835"/>
      <c r="E2835"/>
      <c r="F2835"/>
      <c r="G2835"/>
      <c r="H2835"/>
    </row>
    <row r="2836" spans="1:8" s="3" customFormat="1" x14ac:dyDescent="0.3">
      <c r="A2836"/>
      <c r="D2836"/>
      <c r="E2836"/>
      <c r="F2836"/>
      <c r="G2836"/>
      <c r="H2836"/>
    </row>
    <row r="2837" spans="1:8" s="3" customFormat="1" x14ac:dyDescent="0.3">
      <c r="A2837"/>
      <c r="D2837"/>
      <c r="E2837"/>
      <c r="F2837"/>
      <c r="G2837"/>
      <c r="H2837"/>
    </row>
    <row r="2838" spans="1:8" s="3" customFormat="1" x14ac:dyDescent="0.3">
      <c r="A2838"/>
      <c r="D2838"/>
      <c r="E2838"/>
      <c r="F2838"/>
      <c r="G2838"/>
      <c r="H2838"/>
    </row>
    <row r="2839" spans="1:8" s="3" customFormat="1" x14ac:dyDescent="0.3">
      <c r="A2839"/>
      <c r="D2839"/>
      <c r="E2839"/>
      <c r="F2839"/>
      <c r="G2839"/>
      <c r="H2839"/>
    </row>
    <row r="2840" spans="1:8" s="3" customFormat="1" x14ac:dyDescent="0.3">
      <c r="A2840"/>
      <c r="D2840"/>
      <c r="E2840"/>
      <c r="F2840"/>
      <c r="G2840"/>
      <c r="H2840"/>
    </row>
    <row r="2841" spans="1:8" s="3" customFormat="1" x14ac:dyDescent="0.3">
      <c r="A2841"/>
      <c r="D2841"/>
      <c r="E2841"/>
      <c r="F2841"/>
      <c r="G2841"/>
      <c r="H2841"/>
    </row>
    <row r="2842" spans="1:8" s="3" customFormat="1" x14ac:dyDescent="0.3">
      <c r="A2842"/>
      <c r="D2842"/>
      <c r="E2842"/>
      <c r="F2842"/>
      <c r="G2842"/>
      <c r="H2842"/>
    </row>
    <row r="2843" spans="1:8" s="3" customFormat="1" x14ac:dyDescent="0.3">
      <c r="A2843"/>
      <c r="D2843"/>
      <c r="E2843"/>
      <c r="F2843"/>
      <c r="G2843"/>
      <c r="H2843"/>
    </row>
    <row r="2844" spans="1:8" s="3" customFormat="1" x14ac:dyDescent="0.3">
      <c r="A2844"/>
      <c r="D2844"/>
      <c r="E2844"/>
      <c r="F2844"/>
      <c r="G2844"/>
      <c r="H2844"/>
    </row>
    <row r="2845" spans="1:8" s="3" customFormat="1" x14ac:dyDescent="0.3">
      <c r="A2845"/>
      <c r="D2845"/>
      <c r="E2845"/>
      <c r="F2845"/>
      <c r="G2845"/>
      <c r="H2845"/>
    </row>
    <row r="2846" spans="1:8" s="3" customFormat="1" x14ac:dyDescent="0.3">
      <c r="A2846"/>
      <c r="D2846"/>
      <c r="E2846"/>
      <c r="F2846"/>
      <c r="G2846"/>
      <c r="H2846"/>
    </row>
    <row r="2847" spans="1:8" s="3" customFormat="1" x14ac:dyDescent="0.3">
      <c r="A2847"/>
      <c r="D2847"/>
      <c r="E2847"/>
      <c r="F2847"/>
      <c r="G2847"/>
      <c r="H2847"/>
    </row>
    <row r="2848" spans="1:8" s="3" customFormat="1" x14ac:dyDescent="0.3">
      <c r="A2848"/>
      <c r="D2848"/>
      <c r="E2848"/>
      <c r="F2848"/>
      <c r="G2848"/>
      <c r="H2848"/>
    </row>
    <row r="2849" spans="1:8" s="3" customFormat="1" x14ac:dyDescent="0.3">
      <c r="A2849"/>
      <c r="D2849"/>
      <c r="E2849"/>
      <c r="F2849"/>
      <c r="G2849"/>
      <c r="H2849"/>
    </row>
    <row r="2850" spans="1:8" s="3" customFormat="1" x14ac:dyDescent="0.3">
      <c r="A2850"/>
      <c r="D2850"/>
      <c r="E2850"/>
      <c r="F2850"/>
      <c r="G2850"/>
      <c r="H2850"/>
    </row>
    <row r="2851" spans="1:8" s="3" customFormat="1" x14ac:dyDescent="0.3">
      <c r="A2851"/>
      <c r="D2851"/>
      <c r="E2851"/>
      <c r="F2851"/>
      <c r="G2851"/>
      <c r="H2851"/>
    </row>
    <row r="2852" spans="1:8" s="3" customFormat="1" x14ac:dyDescent="0.3">
      <c r="A2852"/>
      <c r="D2852"/>
      <c r="E2852"/>
      <c r="F2852"/>
      <c r="G2852"/>
      <c r="H2852"/>
    </row>
    <row r="2853" spans="1:8" s="3" customFormat="1" x14ac:dyDescent="0.3">
      <c r="A2853"/>
      <c r="D2853"/>
      <c r="E2853"/>
      <c r="F2853"/>
      <c r="G2853"/>
      <c r="H2853"/>
    </row>
    <row r="2854" spans="1:8" s="3" customFormat="1" x14ac:dyDescent="0.3">
      <c r="A2854"/>
      <c r="D2854"/>
      <c r="E2854"/>
      <c r="F2854"/>
      <c r="G2854"/>
      <c r="H2854"/>
    </row>
    <row r="2855" spans="1:8" s="3" customFormat="1" x14ac:dyDescent="0.3">
      <c r="A2855"/>
      <c r="D2855"/>
      <c r="E2855"/>
      <c r="F2855"/>
      <c r="G2855"/>
      <c r="H2855"/>
    </row>
    <row r="2856" spans="1:8" s="3" customFormat="1" x14ac:dyDescent="0.3">
      <c r="A2856"/>
      <c r="D2856"/>
      <c r="E2856"/>
      <c r="F2856"/>
      <c r="G2856"/>
      <c r="H2856"/>
    </row>
    <row r="2857" spans="1:8" s="3" customFormat="1" x14ac:dyDescent="0.3">
      <c r="A2857"/>
      <c r="D2857"/>
      <c r="E2857"/>
      <c r="F2857"/>
      <c r="G2857"/>
      <c r="H2857"/>
    </row>
    <row r="2858" spans="1:8" s="3" customFormat="1" x14ac:dyDescent="0.3">
      <c r="A2858"/>
      <c r="D2858"/>
      <c r="E2858"/>
      <c r="F2858"/>
      <c r="G2858"/>
      <c r="H2858"/>
    </row>
    <row r="2859" spans="1:8" s="3" customFormat="1" x14ac:dyDescent="0.3">
      <c r="A2859"/>
      <c r="D2859"/>
      <c r="E2859"/>
      <c r="F2859"/>
      <c r="G2859"/>
      <c r="H2859"/>
    </row>
    <row r="2860" spans="1:8" s="3" customFormat="1" x14ac:dyDescent="0.3">
      <c r="A2860"/>
      <c r="D2860"/>
      <c r="E2860"/>
      <c r="F2860"/>
      <c r="G2860"/>
      <c r="H2860"/>
    </row>
    <row r="2861" spans="1:8" s="3" customFormat="1" x14ac:dyDescent="0.3">
      <c r="A2861"/>
      <c r="D2861"/>
      <c r="E2861"/>
      <c r="F2861"/>
      <c r="G2861"/>
      <c r="H2861"/>
    </row>
    <row r="2862" spans="1:8" s="3" customFormat="1" x14ac:dyDescent="0.3">
      <c r="A2862"/>
      <c r="D2862"/>
      <c r="E2862"/>
      <c r="F2862"/>
      <c r="G2862"/>
      <c r="H2862"/>
    </row>
    <row r="2863" spans="1:8" s="3" customFormat="1" x14ac:dyDescent="0.3">
      <c r="A2863"/>
      <c r="D2863"/>
      <c r="E2863"/>
      <c r="F2863"/>
      <c r="G2863"/>
      <c r="H2863"/>
    </row>
    <row r="2864" spans="1:8" s="3" customFormat="1" x14ac:dyDescent="0.3">
      <c r="A2864"/>
      <c r="D2864"/>
      <c r="E2864"/>
      <c r="F2864"/>
      <c r="G2864"/>
      <c r="H2864"/>
    </row>
    <row r="2865" spans="1:8" s="3" customFormat="1" x14ac:dyDescent="0.3">
      <c r="A2865"/>
      <c r="D2865"/>
      <c r="E2865"/>
      <c r="F2865"/>
      <c r="G2865"/>
      <c r="H2865"/>
    </row>
    <row r="2866" spans="1:8" s="3" customFormat="1" x14ac:dyDescent="0.3">
      <c r="A2866"/>
      <c r="D2866"/>
      <c r="E2866"/>
      <c r="F2866"/>
      <c r="G2866"/>
      <c r="H2866"/>
    </row>
    <row r="2867" spans="1:8" s="3" customFormat="1" x14ac:dyDescent="0.3">
      <c r="A2867"/>
      <c r="D2867"/>
      <c r="E2867"/>
      <c r="F2867"/>
      <c r="G2867"/>
      <c r="H2867"/>
    </row>
    <row r="2868" spans="1:8" s="3" customFormat="1" x14ac:dyDescent="0.3">
      <c r="A2868"/>
      <c r="D2868"/>
      <c r="E2868"/>
      <c r="F2868"/>
      <c r="G2868"/>
      <c r="H2868"/>
    </row>
    <row r="2869" spans="1:8" s="3" customFormat="1" x14ac:dyDescent="0.3">
      <c r="A2869"/>
      <c r="D2869"/>
      <c r="E2869"/>
      <c r="F2869"/>
      <c r="G2869"/>
      <c r="H2869"/>
    </row>
    <row r="2870" spans="1:8" s="3" customFormat="1" x14ac:dyDescent="0.3">
      <c r="A2870"/>
      <c r="D2870"/>
      <c r="E2870"/>
      <c r="F2870"/>
      <c r="G2870"/>
      <c r="H2870"/>
    </row>
    <row r="2871" spans="1:8" s="3" customFormat="1" x14ac:dyDescent="0.3">
      <c r="A2871"/>
      <c r="D2871"/>
      <c r="E2871"/>
      <c r="F2871"/>
      <c r="G2871"/>
      <c r="H2871"/>
    </row>
    <row r="2872" spans="1:8" s="3" customFormat="1" x14ac:dyDescent="0.3">
      <c r="A2872"/>
      <c r="D2872"/>
      <c r="E2872"/>
      <c r="F2872"/>
      <c r="G2872"/>
      <c r="H2872"/>
    </row>
    <row r="2873" spans="1:8" s="3" customFormat="1" x14ac:dyDescent="0.3">
      <c r="A2873"/>
      <c r="D2873"/>
      <c r="E2873"/>
      <c r="F2873"/>
      <c r="G2873"/>
      <c r="H2873"/>
    </row>
    <row r="2874" spans="1:8" s="3" customFormat="1" x14ac:dyDescent="0.3">
      <c r="A2874"/>
      <c r="D2874"/>
      <c r="E2874"/>
      <c r="F2874"/>
      <c r="G2874"/>
      <c r="H2874"/>
    </row>
    <row r="2875" spans="1:8" s="3" customFormat="1" x14ac:dyDescent="0.3">
      <c r="A2875"/>
      <c r="D2875"/>
      <c r="E2875"/>
      <c r="F2875"/>
      <c r="G2875"/>
      <c r="H2875"/>
    </row>
    <row r="2876" spans="1:8" s="3" customFormat="1" x14ac:dyDescent="0.3">
      <c r="A2876"/>
      <c r="D2876"/>
      <c r="E2876"/>
      <c r="F2876"/>
      <c r="G2876"/>
      <c r="H2876"/>
    </row>
    <row r="2877" spans="1:8" s="3" customFormat="1" x14ac:dyDescent="0.3">
      <c r="A2877"/>
      <c r="D2877"/>
      <c r="E2877"/>
      <c r="F2877"/>
      <c r="G2877"/>
      <c r="H2877"/>
    </row>
    <row r="2878" spans="1:8" s="3" customFormat="1" x14ac:dyDescent="0.3">
      <c r="A2878"/>
      <c r="D2878"/>
      <c r="E2878"/>
      <c r="F2878"/>
      <c r="G2878"/>
      <c r="H2878"/>
    </row>
    <row r="2879" spans="1:8" s="3" customFormat="1" x14ac:dyDescent="0.3">
      <c r="A2879"/>
      <c r="D2879"/>
      <c r="E2879"/>
      <c r="F2879"/>
      <c r="G2879"/>
      <c r="H2879"/>
    </row>
    <row r="2880" spans="1:8" s="3" customFormat="1" x14ac:dyDescent="0.3">
      <c r="A2880"/>
      <c r="D2880"/>
      <c r="E2880"/>
      <c r="F2880"/>
      <c r="G2880"/>
      <c r="H2880"/>
    </row>
    <row r="2881" spans="1:8" s="3" customFormat="1" x14ac:dyDescent="0.3">
      <c r="A2881"/>
      <c r="D2881"/>
      <c r="E2881"/>
      <c r="F2881"/>
      <c r="G2881"/>
      <c r="H2881"/>
    </row>
    <row r="2882" spans="1:8" s="3" customFormat="1" x14ac:dyDescent="0.3">
      <c r="A2882"/>
      <c r="D2882"/>
      <c r="E2882"/>
      <c r="F2882"/>
      <c r="G2882"/>
      <c r="H2882"/>
    </row>
    <row r="2883" spans="1:8" s="3" customFormat="1" x14ac:dyDescent="0.3">
      <c r="A2883"/>
      <c r="D2883"/>
      <c r="E2883"/>
      <c r="F2883"/>
      <c r="G2883"/>
      <c r="H2883"/>
    </row>
    <row r="2884" spans="1:8" s="3" customFormat="1" x14ac:dyDescent="0.3">
      <c r="A2884"/>
      <c r="D2884"/>
      <c r="E2884"/>
      <c r="F2884"/>
      <c r="G2884"/>
      <c r="H2884"/>
    </row>
    <row r="2885" spans="1:8" s="3" customFormat="1" x14ac:dyDescent="0.3">
      <c r="A2885"/>
      <c r="D2885"/>
      <c r="E2885"/>
      <c r="F2885"/>
      <c r="G2885"/>
      <c r="H2885"/>
    </row>
    <row r="2886" spans="1:8" s="3" customFormat="1" x14ac:dyDescent="0.3">
      <c r="A2886"/>
      <c r="D2886"/>
      <c r="E2886"/>
      <c r="F2886"/>
      <c r="G2886"/>
      <c r="H2886"/>
    </row>
    <row r="2887" spans="1:8" s="3" customFormat="1" x14ac:dyDescent="0.3">
      <c r="A2887"/>
      <c r="D2887"/>
      <c r="E2887"/>
      <c r="F2887"/>
      <c r="G2887"/>
      <c r="H2887"/>
    </row>
    <row r="2888" spans="1:8" s="3" customFormat="1" x14ac:dyDescent="0.3">
      <c r="A2888"/>
      <c r="D2888"/>
      <c r="E2888"/>
      <c r="F2888"/>
      <c r="G2888"/>
      <c r="H2888"/>
    </row>
    <row r="2889" spans="1:8" s="3" customFormat="1" x14ac:dyDescent="0.3">
      <c r="A2889"/>
      <c r="D2889"/>
      <c r="E2889"/>
      <c r="F2889"/>
      <c r="G2889"/>
      <c r="H2889"/>
    </row>
    <row r="2890" spans="1:8" s="3" customFormat="1" x14ac:dyDescent="0.3">
      <c r="A2890"/>
      <c r="D2890"/>
      <c r="E2890"/>
      <c r="F2890"/>
      <c r="G2890"/>
      <c r="H2890"/>
    </row>
    <row r="2891" spans="1:8" s="3" customFormat="1" x14ac:dyDescent="0.3">
      <c r="A2891"/>
      <c r="D2891"/>
      <c r="E2891"/>
      <c r="F2891"/>
      <c r="G2891"/>
      <c r="H2891"/>
    </row>
    <row r="2892" spans="1:8" s="3" customFormat="1" x14ac:dyDescent="0.3">
      <c r="A2892"/>
      <c r="D2892"/>
      <c r="E2892"/>
      <c r="F2892"/>
      <c r="G2892"/>
      <c r="H2892"/>
    </row>
    <row r="2893" spans="1:8" s="3" customFormat="1" x14ac:dyDescent="0.3">
      <c r="A2893"/>
      <c r="D2893"/>
      <c r="E2893"/>
      <c r="F2893"/>
      <c r="G2893"/>
      <c r="H2893"/>
    </row>
    <row r="2894" spans="1:8" s="3" customFormat="1" x14ac:dyDescent="0.3">
      <c r="A2894"/>
      <c r="D2894"/>
      <c r="E2894"/>
      <c r="F2894"/>
      <c r="G2894"/>
      <c r="H2894"/>
    </row>
    <row r="2895" spans="1:8" s="3" customFormat="1" x14ac:dyDescent="0.3">
      <c r="A2895"/>
      <c r="D2895"/>
      <c r="E2895"/>
      <c r="F2895"/>
      <c r="G2895"/>
      <c r="H2895"/>
    </row>
    <row r="2896" spans="1:8" s="3" customFormat="1" x14ac:dyDescent="0.3">
      <c r="A2896"/>
      <c r="D2896"/>
      <c r="E2896"/>
      <c r="F2896"/>
      <c r="G2896"/>
      <c r="H2896"/>
    </row>
    <row r="2897" spans="1:8" s="3" customFormat="1" x14ac:dyDescent="0.3">
      <c r="A2897"/>
      <c r="D2897"/>
      <c r="E2897"/>
      <c r="F2897"/>
      <c r="G2897"/>
      <c r="H2897"/>
    </row>
    <row r="2898" spans="1:8" s="3" customFormat="1" x14ac:dyDescent="0.3">
      <c r="A2898"/>
      <c r="D2898"/>
      <c r="E2898"/>
      <c r="F2898"/>
      <c r="G2898"/>
      <c r="H2898"/>
    </row>
    <row r="2899" spans="1:8" s="3" customFormat="1" x14ac:dyDescent="0.3">
      <c r="A2899"/>
      <c r="D2899"/>
      <c r="E2899"/>
      <c r="F2899"/>
      <c r="G2899"/>
      <c r="H2899"/>
    </row>
    <row r="2900" spans="1:8" s="3" customFormat="1" x14ac:dyDescent="0.3">
      <c r="A2900"/>
      <c r="D2900"/>
      <c r="E2900"/>
      <c r="F2900"/>
      <c r="G2900"/>
      <c r="H2900"/>
    </row>
    <row r="2901" spans="1:8" s="3" customFormat="1" x14ac:dyDescent="0.3">
      <c r="A2901"/>
      <c r="D2901"/>
      <c r="E2901"/>
      <c r="F2901"/>
      <c r="G2901"/>
      <c r="H2901"/>
    </row>
    <row r="2902" spans="1:8" s="3" customFormat="1" x14ac:dyDescent="0.3">
      <c r="A2902"/>
      <c r="D2902"/>
      <c r="E2902"/>
      <c r="F2902"/>
      <c r="G2902"/>
      <c r="H2902"/>
    </row>
    <row r="2903" spans="1:8" s="3" customFormat="1" x14ac:dyDescent="0.3">
      <c r="A2903"/>
      <c r="D2903"/>
      <c r="E2903"/>
      <c r="F2903"/>
      <c r="G2903"/>
      <c r="H2903"/>
    </row>
    <row r="2904" spans="1:8" s="3" customFormat="1" x14ac:dyDescent="0.3">
      <c r="A2904"/>
      <c r="D2904"/>
      <c r="E2904"/>
      <c r="F2904"/>
      <c r="G2904"/>
      <c r="H2904"/>
    </row>
    <row r="2905" spans="1:8" s="3" customFormat="1" x14ac:dyDescent="0.3">
      <c r="A2905"/>
      <c r="D2905"/>
      <c r="E2905"/>
      <c r="F2905"/>
      <c r="G2905"/>
      <c r="H2905"/>
    </row>
    <row r="2906" spans="1:8" s="3" customFormat="1" x14ac:dyDescent="0.3">
      <c r="A2906"/>
      <c r="D2906"/>
      <c r="E2906"/>
      <c r="F2906"/>
      <c r="G2906"/>
      <c r="H2906"/>
    </row>
    <row r="2907" spans="1:8" s="3" customFormat="1" x14ac:dyDescent="0.3">
      <c r="A2907"/>
      <c r="D2907"/>
      <c r="E2907"/>
      <c r="F2907"/>
      <c r="G2907"/>
      <c r="H2907"/>
    </row>
    <row r="2908" spans="1:8" s="3" customFormat="1" x14ac:dyDescent="0.3">
      <c r="A2908"/>
      <c r="D2908"/>
      <c r="E2908"/>
      <c r="F2908"/>
      <c r="G2908"/>
      <c r="H2908"/>
    </row>
    <row r="2909" spans="1:8" s="3" customFormat="1" x14ac:dyDescent="0.3">
      <c r="A2909"/>
      <c r="D2909"/>
      <c r="E2909"/>
      <c r="F2909"/>
      <c r="G2909"/>
      <c r="H2909"/>
    </row>
    <row r="2910" spans="1:8" s="3" customFormat="1" x14ac:dyDescent="0.3">
      <c r="A2910"/>
      <c r="D2910"/>
      <c r="E2910"/>
      <c r="F2910"/>
      <c r="G2910"/>
      <c r="H2910"/>
    </row>
    <row r="2911" spans="1:8" s="3" customFormat="1" x14ac:dyDescent="0.3">
      <c r="A2911"/>
      <c r="D2911"/>
      <c r="E2911"/>
      <c r="F2911"/>
      <c r="G2911"/>
      <c r="H2911"/>
    </row>
    <row r="2912" spans="1:8" s="3" customFormat="1" x14ac:dyDescent="0.3">
      <c r="A2912"/>
      <c r="D2912"/>
      <c r="E2912"/>
      <c r="F2912"/>
      <c r="G2912"/>
      <c r="H2912"/>
    </row>
    <row r="2913" spans="1:8" s="3" customFormat="1" x14ac:dyDescent="0.3">
      <c r="A2913"/>
      <c r="D2913"/>
      <c r="E2913"/>
      <c r="F2913"/>
      <c r="G2913"/>
      <c r="H2913"/>
    </row>
    <row r="2914" spans="1:8" s="3" customFormat="1" x14ac:dyDescent="0.3">
      <c r="A2914"/>
      <c r="D2914"/>
      <c r="E2914"/>
      <c r="F2914"/>
      <c r="G2914"/>
      <c r="H2914"/>
    </row>
    <row r="2915" spans="1:8" s="3" customFormat="1" x14ac:dyDescent="0.3">
      <c r="A2915"/>
      <c r="D2915"/>
      <c r="E2915"/>
      <c r="F2915"/>
      <c r="G2915"/>
      <c r="H2915"/>
    </row>
    <row r="2916" spans="1:8" s="3" customFormat="1" x14ac:dyDescent="0.3">
      <c r="A2916"/>
      <c r="D2916"/>
      <c r="E2916"/>
      <c r="F2916"/>
      <c r="G2916"/>
      <c r="H2916"/>
    </row>
    <row r="2917" spans="1:8" s="3" customFormat="1" x14ac:dyDescent="0.3">
      <c r="A2917"/>
      <c r="D2917"/>
      <c r="E2917"/>
      <c r="F2917"/>
      <c r="G2917"/>
      <c r="H2917"/>
    </row>
    <row r="2918" spans="1:8" s="3" customFormat="1" x14ac:dyDescent="0.3">
      <c r="A2918"/>
      <c r="D2918"/>
      <c r="E2918"/>
      <c r="F2918"/>
      <c r="G2918"/>
      <c r="H2918"/>
    </row>
    <row r="2919" spans="1:8" s="3" customFormat="1" x14ac:dyDescent="0.3">
      <c r="A2919"/>
      <c r="D2919"/>
      <c r="E2919"/>
      <c r="F2919"/>
      <c r="G2919"/>
      <c r="H2919"/>
    </row>
    <row r="2920" spans="1:8" s="3" customFormat="1" x14ac:dyDescent="0.3">
      <c r="A2920"/>
      <c r="D2920"/>
      <c r="E2920"/>
      <c r="F2920"/>
      <c r="G2920"/>
      <c r="H2920"/>
    </row>
    <row r="2921" spans="1:8" s="3" customFormat="1" x14ac:dyDescent="0.3">
      <c r="A2921"/>
      <c r="D2921"/>
      <c r="E2921"/>
      <c r="F2921"/>
      <c r="G2921"/>
      <c r="H2921"/>
    </row>
    <row r="2922" spans="1:8" s="3" customFormat="1" x14ac:dyDescent="0.3">
      <c r="A2922"/>
      <c r="D2922"/>
      <c r="E2922"/>
      <c r="F2922"/>
      <c r="G2922"/>
      <c r="H2922"/>
    </row>
    <row r="2923" spans="1:8" s="3" customFormat="1" x14ac:dyDescent="0.3">
      <c r="A2923"/>
      <c r="D2923"/>
      <c r="E2923"/>
      <c r="F2923"/>
      <c r="G2923"/>
      <c r="H2923"/>
    </row>
    <row r="2924" spans="1:8" s="3" customFormat="1" x14ac:dyDescent="0.3">
      <c r="A2924"/>
      <c r="D2924"/>
      <c r="E2924"/>
      <c r="F2924"/>
      <c r="G2924"/>
      <c r="H2924"/>
    </row>
    <row r="2925" spans="1:8" s="3" customFormat="1" x14ac:dyDescent="0.3">
      <c r="A2925"/>
      <c r="D2925"/>
      <c r="E2925"/>
      <c r="F2925"/>
      <c r="G2925"/>
      <c r="H2925"/>
    </row>
    <row r="2926" spans="1:8" s="3" customFormat="1" x14ac:dyDescent="0.3">
      <c r="A2926"/>
      <c r="D2926"/>
      <c r="E2926"/>
      <c r="F2926"/>
      <c r="G2926"/>
      <c r="H2926"/>
    </row>
    <row r="2927" spans="1:8" s="3" customFormat="1" x14ac:dyDescent="0.3">
      <c r="A2927"/>
      <c r="D2927"/>
      <c r="E2927"/>
      <c r="F2927"/>
      <c r="G2927"/>
      <c r="H2927"/>
    </row>
    <row r="2928" spans="1:8" s="3" customFormat="1" x14ac:dyDescent="0.3">
      <c r="A2928"/>
      <c r="D2928"/>
      <c r="E2928"/>
      <c r="F2928"/>
      <c r="G2928"/>
      <c r="H2928"/>
    </row>
    <row r="2929" spans="1:8" s="3" customFormat="1" x14ac:dyDescent="0.3">
      <c r="A2929"/>
      <c r="D2929"/>
      <c r="E2929"/>
      <c r="F2929"/>
      <c r="G2929"/>
      <c r="H2929"/>
    </row>
    <row r="2930" spans="1:8" s="3" customFormat="1" x14ac:dyDescent="0.3">
      <c r="A2930"/>
      <c r="D2930"/>
      <c r="E2930"/>
      <c r="F2930"/>
      <c r="G2930"/>
      <c r="H2930"/>
    </row>
    <row r="2931" spans="1:8" s="3" customFormat="1" x14ac:dyDescent="0.3">
      <c r="A2931"/>
      <c r="D2931"/>
      <c r="E2931"/>
      <c r="F2931"/>
      <c r="G2931"/>
      <c r="H2931"/>
    </row>
    <row r="2932" spans="1:8" s="3" customFormat="1" x14ac:dyDescent="0.3">
      <c r="A2932"/>
      <c r="D2932"/>
      <c r="E2932"/>
      <c r="F2932"/>
      <c r="G2932"/>
      <c r="H2932"/>
    </row>
    <row r="2933" spans="1:8" s="3" customFormat="1" x14ac:dyDescent="0.3">
      <c r="A2933"/>
      <c r="D2933"/>
      <c r="E2933"/>
      <c r="F2933"/>
      <c r="G2933"/>
      <c r="H2933"/>
    </row>
    <row r="2934" spans="1:8" s="3" customFormat="1" x14ac:dyDescent="0.3">
      <c r="A2934"/>
      <c r="D2934"/>
      <c r="E2934"/>
      <c r="F2934"/>
      <c r="G2934"/>
      <c r="H2934"/>
    </row>
    <row r="2935" spans="1:8" s="3" customFormat="1" x14ac:dyDescent="0.3">
      <c r="A2935"/>
      <c r="D2935"/>
      <c r="E2935"/>
      <c r="F2935"/>
      <c r="G2935"/>
      <c r="H2935"/>
    </row>
    <row r="2936" spans="1:8" s="3" customFormat="1" x14ac:dyDescent="0.3">
      <c r="A2936"/>
      <c r="D2936"/>
      <c r="E2936"/>
      <c r="F2936"/>
      <c r="G2936"/>
      <c r="H2936"/>
    </row>
    <row r="2937" spans="1:8" s="3" customFormat="1" x14ac:dyDescent="0.3">
      <c r="A2937"/>
      <c r="D2937"/>
      <c r="E2937"/>
      <c r="F2937"/>
      <c r="G2937"/>
      <c r="H2937"/>
    </row>
    <row r="2938" spans="1:8" s="3" customFormat="1" x14ac:dyDescent="0.3">
      <c r="A2938"/>
      <c r="D2938"/>
      <c r="E2938"/>
      <c r="F2938"/>
      <c r="G2938"/>
      <c r="H2938"/>
    </row>
    <row r="2939" spans="1:8" s="3" customFormat="1" x14ac:dyDescent="0.3">
      <c r="A2939"/>
      <c r="D2939"/>
      <c r="E2939"/>
      <c r="F2939"/>
      <c r="G2939"/>
      <c r="H2939"/>
    </row>
    <row r="2940" spans="1:8" s="3" customFormat="1" x14ac:dyDescent="0.3">
      <c r="A2940"/>
      <c r="D2940"/>
      <c r="E2940"/>
      <c r="F2940"/>
      <c r="G2940"/>
      <c r="H2940"/>
    </row>
    <row r="2941" spans="1:8" s="3" customFormat="1" x14ac:dyDescent="0.3">
      <c r="A2941"/>
      <c r="D2941"/>
      <c r="E2941"/>
      <c r="F2941"/>
      <c r="G2941"/>
      <c r="H2941"/>
    </row>
    <row r="2942" spans="1:8" s="3" customFormat="1" x14ac:dyDescent="0.3">
      <c r="A2942"/>
      <c r="D2942"/>
      <c r="E2942"/>
      <c r="F2942"/>
      <c r="G2942"/>
      <c r="H2942"/>
    </row>
    <row r="2943" spans="1:8" s="3" customFormat="1" x14ac:dyDescent="0.3">
      <c r="A2943"/>
      <c r="D2943"/>
      <c r="E2943"/>
      <c r="F2943"/>
      <c r="G2943"/>
      <c r="H2943"/>
    </row>
    <row r="2944" spans="1:8" s="3" customFormat="1" x14ac:dyDescent="0.3">
      <c r="A2944"/>
      <c r="D2944"/>
      <c r="E2944"/>
      <c r="F2944"/>
      <c r="G2944"/>
      <c r="H2944"/>
    </row>
    <row r="2945" spans="1:8" s="3" customFormat="1" x14ac:dyDescent="0.3">
      <c r="A2945"/>
      <c r="D2945"/>
      <c r="E2945"/>
      <c r="F2945"/>
      <c r="G2945"/>
      <c r="H2945"/>
    </row>
    <row r="2946" spans="1:8" s="3" customFormat="1" x14ac:dyDescent="0.3">
      <c r="A2946"/>
      <c r="D2946"/>
      <c r="E2946"/>
      <c r="F2946"/>
      <c r="G2946"/>
      <c r="H2946"/>
    </row>
    <row r="2947" spans="1:8" s="3" customFormat="1" x14ac:dyDescent="0.3">
      <c r="A2947"/>
      <c r="D2947"/>
      <c r="E2947"/>
      <c r="F2947"/>
      <c r="G2947"/>
      <c r="H2947"/>
    </row>
    <row r="2948" spans="1:8" s="3" customFormat="1" x14ac:dyDescent="0.3">
      <c r="A2948"/>
      <c r="D2948"/>
      <c r="E2948"/>
      <c r="F2948"/>
      <c r="G2948"/>
      <c r="H2948"/>
    </row>
    <row r="2949" spans="1:8" s="3" customFormat="1" x14ac:dyDescent="0.3">
      <c r="A2949"/>
      <c r="D2949"/>
      <c r="E2949"/>
      <c r="F2949"/>
      <c r="G2949"/>
      <c r="H2949"/>
    </row>
    <row r="2950" spans="1:8" s="3" customFormat="1" x14ac:dyDescent="0.3">
      <c r="A2950"/>
      <c r="D2950"/>
      <c r="E2950"/>
      <c r="F2950"/>
      <c r="G2950"/>
      <c r="H2950"/>
    </row>
    <row r="2951" spans="1:8" s="3" customFormat="1" x14ac:dyDescent="0.3">
      <c r="A2951"/>
      <c r="D2951"/>
      <c r="E2951"/>
      <c r="F2951"/>
      <c r="G2951"/>
      <c r="H2951"/>
    </row>
    <row r="2952" spans="1:8" s="3" customFormat="1" x14ac:dyDescent="0.3">
      <c r="A2952"/>
      <c r="D2952"/>
      <c r="E2952"/>
      <c r="F2952"/>
      <c r="G2952"/>
      <c r="H2952"/>
    </row>
    <row r="2953" spans="1:8" s="3" customFormat="1" x14ac:dyDescent="0.3">
      <c r="A2953"/>
      <c r="D2953"/>
      <c r="E2953"/>
      <c r="F2953"/>
      <c r="G2953"/>
      <c r="H2953"/>
    </row>
    <row r="2954" spans="1:8" s="3" customFormat="1" x14ac:dyDescent="0.3">
      <c r="A2954"/>
      <c r="D2954"/>
      <c r="E2954"/>
      <c r="F2954"/>
      <c r="G2954"/>
      <c r="H2954"/>
    </row>
    <row r="2955" spans="1:8" s="3" customFormat="1" x14ac:dyDescent="0.3">
      <c r="A2955"/>
      <c r="D2955"/>
      <c r="E2955"/>
      <c r="F2955"/>
      <c r="G2955"/>
      <c r="H2955"/>
    </row>
    <row r="2956" spans="1:8" s="3" customFormat="1" x14ac:dyDescent="0.3">
      <c r="A2956"/>
      <c r="D2956"/>
      <c r="E2956"/>
      <c r="F2956"/>
      <c r="G2956"/>
      <c r="H2956"/>
    </row>
    <row r="2957" spans="1:8" s="3" customFormat="1" x14ac:dyDescent="0.3">
      <c r="A2957"/>
      <c r="D2957"/>
      <c r="E2957"/>
      <c r="F2957"/>
      <c r="G2957"/>
      <c r="H2957"/>
    </row>
    <row r="2958" spans="1:8" s="3" customFormat="1" x14ac:dyDescent="0.3">
      <c r="A2958"/>
      <c r="D2958"/>
      <c r="E2958"/>
      <c r="F2958"/>
      <c r="G2958"/>
      <c r="H2958"/>
    </row>
    <row r="2959" spans="1:8" s="3" customFormat="1" x14ac:dyDescent="0.3">
      <c r="A2959"/>
      <c r="D2959"/>
      <c r="E2959"/>
      <c r="F2959"/>
      <c r="G2959"/>
      <c r="H2959"/>
    </row>
    <row r="2960" spans="1:8" s="3" customFormat="1" x14ac:dyDescent="0.3">
      <c r="A2960"/>
      <c r="D2960"/>
      <c r="E2960"/>
      <c r="F2960"/>
      <c r="G2960"/>
      <c r="H2960"/>
    </row>
    <row r="2961" spans="1:8" s="3" customFormat="1" x14ac:dyDescent="0.3">
      <c r="A2961"/>
      <c r="D2961"/>
      <c r="E2961"/>
      <c r="F2961"/>
      <c r="G2961"/>
      <c r="H2961"/>
    </row>
    <row r="2962" spans="1:8" s="3" customFormat="1" x14ac:dyDescent="0.3">
      <c r="A2962"/>
      <c r="D2962"/>
      <c r="E2962"/>
      <c r="F2962"/>
      <c r="G2962"/>
      <c r="H2962"/>
    </row>
    <row r="2963" spans="1:8" s="3" customFormat="1" x14ac:dyDescent="0.3">
      <c r="A2963"/>
      <c r="D2963"/>
      <c r="E2963"/>
      <c r="F2963"/>
      <c r="G2963"/>
      <c r="H2963"/>
    </row>
    <row r="2964" spans="1:8" s="3" customFormat="1" x14ac:dyDescent="0.3">
      <c r="A2964"/>
      <c r="D2964"/>
      <c r="E2964"/>
      <c r="F2964"/>
      <c r="G2964"/>
      <c r="H2964"/>
    </row>
    <row r="2965" spans="1:8" s="3" customFormat="1" x14ac:dyDescent="0.3">
      <c r="A2965"/>
      <c r="D2965"/>
      <c r="E2965"/>
      <c r="F2965"/>
      <c r="G2965"/>
      <c r="H2965"/>
    </row>
    <row r="2966" spans="1:8" s="3" customFormat="1" x14ac:dyDescent="0.3">
      <c r="A2966"/>
      <c r="D2966"/>
      <c r="E2966"/>
      <c r="F2966"/>
      <c r="G2966"/>
      <c r="H2966"/>
    </row>
    <row r="2967" spans="1:8" s="3" customFormat="1" x14ac:dyDescent="0.3">
      <c r="A2967"/>
      <c r="D2967"/>
      <c r="E2967"/>
      <c r="F2967"/>
      <c r="G2967"/>
      <c r="H2967"/>
    </row>
    <row r="2968" spans="1:8" s="3" customFormat="1" x14ac:dyDescent="0.3">
      <c r="A2968"/>
      <c r="D2968"/>
      <c r="E2968"/>
      <c r="F2968"/>
      <c r="G2968"/>
      <c r="H2968"/>
    </row>
    <row r="2969" spans="1:8" s="3" customFormat="1" x14ac:dyDescent="0.3">
      <c r="A2969"/>
      <c r="D2969"/>
      <c r="E2969"/>
      <c r="F2969"/>
      <c r="G2969"/>
      <c r="H2969"/>
    </row>
    <row r="2970" spans="1:8" s="3" customFormat="1" x14ac:dyDescent="0.3">
      <c r="A2970"/>
      <c r="D2970"/>
      <c r="E2970"/>
      <c r="F2970"/>
      <c r="G2970"/>
      <c r="H2970"/>
    </row>
    <row r="2971" spans="1:8" s="3" customFormat="1" x14ac:dyDescent="0.3">
      <c r="A2971"/>
      <c r="D2971"/>
      <c r="E2971"/>
      <c r="F2971"/>
      <c r="G2971"/>
      <c r="H2971"/>
    </row>
    <row r="2972" spans="1:8" s="3" customFormat="1" x14ac:dyDescent="0.3">
      <c r="A2972"/>
      <c r="D2972"/>
      <c r="E2972"/>
      <c r="F2972"/>
      <c r="G2972"/>
      <c r="H2972"/>
    </row>
    <row r="2973" spans="1:8" s="3" customFormat="1" x14ac:dyDescent="0.3">
      <c r="A2973"/>
      <c r="D2973"/>
      <c r="E2973"/>
      <c r="F2973"/>
      <c r="G2973"/>
      <c r="H2973"/>
    </row>
    <row r="2974" spans="1:8" s="3" customFormat="1" x14ac:dyDescent="0.3">
      <c r="A2974"/>
      <c r="D2974"/>
      <c r="E2974"/>
      <c r="F2974"/>
      <c r="G2974"/>
      <c r="H2974"/>
    </row>
    <row r="2975" spans="1:8" s="3" customFormat="1" x14ac:dyDescent="0.3">
      <c r="A2975"/>
      <c r="D2975"/>
      <c r="E2975"/>
      <c r="F2975"/>
      <c r="G2975"/>
      <c r="H2975"/>
    </row>
    <row r="2976" spans="1:8" s="3" customFormat="1" x14ac:dyDescent="0.3">
      <c r="A2976"/>
      <c r="D2976"/>
      <c r="E2976"/>
      <c r="F2976"/>
      <c r="G2976"/>
      <c r="H2976"/>
    </row>
    <row r="2977" spans="1:8" s="3" customFormat="1" x14ac:dyDescent="0.3">
      <c r="A2977"/>
      <c r="D2977"/>
      <c r="E2977"/>
      <c r="F2977"/>
      <c r="G2977"/>
      <c r="H2977"/>
    </row>
    <row r="2978" spans="1:8" s="3" customFormat="1" x14ac:dyDescent="0.3">
      <c r="A2978"/>
      <c r="D2978"/>
      <c r="E2978"/>
      <c r="F2978"/>
      <c r="G2978"/>
      <c r="H2978"/>
    </row>
    <row r="2979" spans="1:8" s="3" customFormat="1" x14ac:dyDescent="0.3">
      <c r="A2979"/>
      <c r="D2979"/>
      <c r="E2979"/>
      <c r="F2979"/>
      <c r="G2979"/>
      <c r="H2979"/>
    </row>
    <row r="2980" spans="1:8" s="3" customFormat="1" x14ac:dyDescent="0.3">
      <c r="A2980"/>
      <c r="D2980"/>
      <c r="E2980"/>
      <c r="F2980"/>
      <c r="G2980"/>
      <c r="H2980"/>
    </row>
    <row r="2981" spans="1:8" s="3" customFormat="1" x14ac:dyDescent="0.3">
      <c r="A2981"/>
      <c r="D2981"/>
      <c r="E2981"/>
      <c r="F2981"/>
      <c r="G2981"/>
      <c r="H2981"/>
    </row>
    <row r="2982" spans="1:8" s="3" customFormat="1" x14ac:dyDescent="0.3">
      <c r="A2982"/>
      <c r="D2982"/>
      <c r="E2982"/>
      <c r="F2982"/>
      <c r="G2982"/>
      <c r="H2982"/>
    </row>
    <row r="2983" spans="1:8" s="3" customFormat="1" x14ac:dyDescent="0.3">
      <c r="A2983"/>
      <c r="D2983"/>
      <c r="E2983"/>
      <c r="F2983"/>
      <c r="G2983"/>
      <c r="H2983"/>
    </row>
    <row r="2984" spans="1:8" s="3" customFormat="1" x14ac:dyDescent="0.3">
      <c r="A2984"/>
      <c r="D2984"/>
      <c r="E2984"/>
      <c r="F2984"/>
      <c r="G2984"/>
      <c r="H2984"/>
    </row>
    <row r="2985" spans="1:8" s="3" customFormat="1" x14ac:dyDescent="0.3">
      <c r="A2985"/>
      <c r="D2985"/>
      <c r="E2985"/>
      <c r="F2985"/>
      <c r="G2985"/>
      <c r="H2985"/>
    </row>
    <row r="2986" spans="1:8" s="3" customFormat="1" x14ac:dyDescent="0.3">
      <c r="A2986"/>
      <c r="D2986"/>
      <c r="E2986"/>
      <c r="F2986"/>
      <c r="G2986"/>
      <c r="H2986"/>
    </row>
    <row r="2987" spans="1:8" s="3" customFormat="1" x14ac:dyDescent="0.3">
      <c r="A2987"/>
      <c r="D2987"/>
      <c r="E2987"/>
      <c r="F2987"/>
      <c r="G2987"/>
      <c r="H2987"/>
    </row>
    <row r="2988" spans="1:8" s="3" customFormat="1" x14ac:dyDescent="0.3">
      <c r="A2988"/>
      <c r="D2988"/>
      <c r="E2988"/>
      <c r="F2988"/>
      <c r="G2988"/>
      <c r="H2988"/>
    </row>
    <row r="2989" spans="1:8" s="3" customFormat="1" x14ac:dyDescent="0.3">
      <c r="A2989"/>
      <c r="D2989"/>
      <c r="E2989"/>
      <c r="F2989"/>
      <c r="G2989"/>
      <c r="H2989"/>
    </row>
    <row r="2990" spans="1:8" s="3" customFormat="1" x14ac:dyDescent="0.3">
      <c r="A2990"/>
      <c r="D2990"/>
      <c r="E2990"/>
      <c r="F2990"/>
      <c r="G2990"/>
      <c r="H2990"/>
    </row>
    <row r="2991" spans="1:8" s="3" customFormat="1" x14ac:dyDescent="0.3">
      <c r="A2991"/>
      <c r="D2991"/>
      <c r="E2991"/>
      <c r="F2991"/>
      <c r="G2991"/>
      <c r="H2991"/>
    </row>
    <row r="2992" spans="1:8" s="3" customFormat="1" x14ac:dyDescent="0.3">
      <c r="A2992"/>
      <c r="D2992"/>
      <c r="E2992"/>
      <c r="F2992"/>
      <c r="G2992"/>
      <c r="H2992"/>
    </row>
    <row r="2993" spans="1:8" s="3" customFormat="1" x14ac:dyDescent="0.3">
      <c r="A2993"/>
      <c r="D2993"/>
      <c r="E2993"/>
      <c r="F2993"/>
      <c r="G2993"/>
      <c r="H2993"/>
    </row>
    <row r="2994" spans="1:8" s="3" customFormat="1" x14ac:dyDescent="0.3">
      <c r="A2994"/>
      <c r="D2994"/>
      <c r="E2994"/>
      <c r="F2994"/>
      <c r="G2994"/>
      <c r="H2994"/>
    </row>
    <row r="2995" spans="1:8" s="3" customFormat="1" x14ac:dyDescent="0.3">
      <c r="A2995"/>
      <c r="D2995"/>
      <c r="E2995"/>
      <c r="F2995"/>
      <c r="G2995"/>
      <c r="H2995"/>
    </row>
    <row r="2996" spans="1:8" s="3" customFormat="1" x14ac:dyDescent="0.3">
      <c r="A2996"/>
      <c r="D2996"/>
      <c r="E2996"/>
      <c r="F2996"/>
      <c r="G2996"/>
      <c r="H2996"/>
    </row>
    <row r="2997" spans="1:8" s="3" customFormat="1" x14ac:dyDescent="0.3">
      <c r="A2997"/>
      <c r="D2997"/>
      <c r="E2997"/>
      <c r="F2997"/>
      <c r="G2997"/>
      <c r="H2997"/>
    </row>
    <row r="2998" spans="1:8" s="3" customFormat="1" x14ac:dyDescent="0.3">
      <c r="A2998"/>
      <c r="D2998"/>
      <c r="E2998"/>
      <c r="F2998"/>
      <c r="G2998"/>
      <c r="H2998"/>
    </row>
    <row r="2999" spans="1:8" s="3" customFormat="1" x14ac:dyDescent="0.3">
      <c r="A2999"/>
      <c r="D2999"/>
      <c r="E2999"/>
      <c r="F2999"/>
      <c r="G2999"/>
      <c r="H2999"/>
    </row>
    <row r="3000" spans="1:8" s="3" customFormat="1" x14ac:dyDescent="0.3">
      <c r="A3000"/>
      <c r="D3000"/>
      <c r="E3000"/>
      <c r="F3000"/>
      <c r="G3000"/>
      <c r="H3000"/>
    </row>
    <row r="3001" spans="1:8" s="3" customFormat="1" x14ac:dyDescent="0.3">
      <c r="A3001"/>
      <c r="D3001"/>
      <c r="E3001"/>
      <c r="F3001"/>
      <c r="G3001"/>
      <c r="H3001"/>
    </row>
    <row r="3002" spans="1:8" s="3" customFormat="1" x14ac:dyDescent="0.3">
      <c r="A3002"/>
      <c r="D3002"/>
      <c r="E3002"/>
      <c r="F3002"/>
      <c r="G3002"/>
      <c r="H3002"/>
    </row>
    <row r="3003" spans="1:8" s="3" customFormat="1" x14ac:dyDescent="0.3">
      <c r="A3003"/>
      <c r="D3003"/>
      <c r="E3003"/>
      <c r="F3003"/>
      <c r="G3003"/>
      <c r="H3003"/>
    </row>
    <row r="3004" spans="1:8" s="3" customFormat="1" x14ac:dyDescent="0.3">
      <c r="A3004"/>
      <c r="D3004"/>
      <c r="E3004"/>
      <c r="F3004"/>
      <c r="G3004"/>
      <c r="H3004"/>
    </row>
    <row r="3005" spans="1:8" s="3" customFormat="1" x14ac:dyDescent="0.3">
      <c r="A3005"/>
      <c r="D3005"/>
      <c r="E3005"/>
      <c r="F3005"/>
      <c r="G3005"/>
      <c r="H3005"/>
    </row>
    <row r="3006" spans="1:8" s="3" customFormat="1" x14ac:dyDescent="0.3">
      <c r="A3006"/>
      <c r="D3006"/>
      <c r="E3006"/>
      <c r="F3006"/>
      <c r="G3006"/>
      <c r="H3006"/>
    </row>
    <row r="3007" spans="1:8" s="3" customFormat="1" x14ac:dyDescent="0.3">
      <c r="A3007"/>
      <c r="D3007"/>
      <c r="E3007"/>
      <c r="F3007"/>
      <c r="G3007"/>
      <c r="H3007"/>
    </row>
    <row r="3008" spans="1:8" s="3" customFormat="1" x14ac:dyDescent="0.3">
      <c r="A3008"/>
      <c r="D3008"/>
      <c r="E3008"/>
      <c r="F3008"/>
      <c r="G3008"/>
      <c r="H3008"/>
    </row>
    <row r="3009" spans="1:8" s="3" customFormat="1" x14ac:dyDescent="0.3">
      <c r="A3009"/>
      <c r="D3009"/>
      <c r="E3009"/>
      <c r="F3009"/>
      <c r="G3009"/>
      <c r="H3009"/>
    </row>
    <row r="3010" spans="1:8" s="3" customFormat="1" x14ac:dyDescent="0.3">
      <c r="A3010"/>
      <c r="D3010"/>
      <c r="E3010"/>
      <c r="F3010"/>
      <c r="G3010"/>
      <c r="H3010"/>
    </row>
    <row r="3011" spans="1:8" s="3" customFormat="1" x14ac:dyDescent="0.3">
      <c r="A3011"/>
      <c r="D3011"/>
      <c r="E3011"/>
      <c r="F3011"/>
      <c r="G3011"/>
      <c r="H3011"/>
    </row>
    <row r="3012" spans="1:8" s="3" customFormat="1" x14ac:dyDescent="0.3">
      <c r="A3012"/>
      <c r="D3012"/>
      <c r="E3012"/>
      <c r="F3012"/>
      <c r="G3012"/>
      <c r="H3012"/>
    </row>
    <row r="3013" spans="1:8" s="3" customFormat="1" x14ac:dyDescent="0.3">
      <c r="A3013"/>
      <c r="D3013"/>
      <c r="E3013"/>
      <c r="F3013"/>
      <c r="G3013"/>
      <c r="H3013"/>
    </row>
    <row r="3014" spans="1:8" s="3" customFormat="1" x14ac:dyDescent="0.3">
      <c r="A3014"/>
      <c r="D3014"/>
      <c r="E3014"/>
      <c r="F3014"/>
      <c r="G3014"/>
      <c r="H3014"/>
    </row>
    <row r="3015" spans="1:8" s="3" customFormat="1" x14ac:dyDescent="0.3">
      <c r="A3015"/>
      <c r="D3015"/>
      <c r="E3015"/>
      <c r="F3015"/>
      <c r="G3015"/>
      <c r="H3015"/>
    </row>
    <row r="3016" spans="1:8" s="3" customFormat="1" x14ac:dyDescent="0.3">
      <c r="A3016"/>
      <c r="D3016"/>
      <c r="E3016"/>
      <c r="F3016"/>
      <c r="G3016"/>
      <c r="H3016"/>
    </row>
    <row r="3017" spans="1:8" s="3" customFormat="1" x14ac:dyDescent="0.3">
      <c r="A3017"/>
      <c r="D3017"/>
      <c r="E3017"/>
      <c r="F3017"/>
      <c r="G3017"/>
      <c r="H3017"/>
    </row>
    <row r="3018" spans="1:8" s="3" customFormat="1" x14ac:dyDescent="0.3">
      <c r="A3018"/>
      <c r="D3018"/>
      <c r="E3018"/>
      <c r="F3018"/>
      <c r="G3018"/>
      <c r="H3018"/>
    </row>
    <row r="3019" spans="1:8" s="3" customFormat="1" x14ac:dyDescent="0.3">
      <c r="A3019"/>
      <c r="D3019"/>
      <c r="E3019"/>
      <c r="F3019"/>
      <c r="G3019"/>
      <c r="H3019"/>
    </row>
    <row r="3020" spans="1:8" s="3" customFormat="1" x14ac:dyDescent="0.3">
      <c r="A3020"/>
      <c r="D3020"/>
      <c r="E3020"/>
      <c r="F3020"/>
      <c r="G3020"/>
      <c r="H3020"/>
    </row>
    <row r="3021" spans="1:8" s="3" customFormat="1" x14ac:dyDescent="0.3">
      <c r="A3021"/>
      <c r="D3021"/>
      <c r="E3021"/>
      <c r="F3021"/>
      <c r="G3021"/>
      <c r="H3021"/>
    </row>
    <row r="3022" spans="1:8" s="3" customFormat="1" x14ac:dyDescent="0.3">
      <c r="A3022"/>
      <c r="D3022"/>
      <c r="E3022"/>
      <c r="F3022"/>
      <c r="G3022"/>
      <c r="H3022"/>
    </row>
    <row r="3023" spans="1:8" s="3" customFormat="1" x14ac:dyDescent="0.3">
      <c r="A3023"/>
      <c r="D3023"/>
      <c r="E3023"/>
      <c r="F3023"/>
      <c r="G3023"/>
      <c r="H3023"/>
    </row>
    <row r="3024" spans="1:8" s="3" customFormat="1" x14ac:dyDescent="0.3">
      <c r="A3024"/>
      <c r="D3024"/>
      <c r="E3024"/>
      <c r="F3024"/>
      <c r="G3024"/>
      <c r="H3024"/>
    </row>
    <row r="3025" spans="1:8" s="3" customFormat="1" x14ac:dyDescent="0.3">
      <c r="A3025"/>
      <c r="D3025"/>
      <c r="E3025"/>
      <c r="F3025"/>
      <c r="G3025"/>
      <c r="H3025"/>
    </row>
    <row r="3026" spans="1:8" s="3" customFormat="1" x14ac:dyDescent="0.3">
      <c r="A3026"/>
      <c r="D3026"/>
      <c r="E3026"/>
      <c r="F3026"/>
      <c r="G3026"/>
      <c r="H3026"/>
    </row>
    <row r="3027" spans="1:8" s="3" customFormat="1" x14ac:dyDescent="0.3">
      <c r="A3027"/>
      <c r="D3027"/>
      <c r="E3027"/>
      <c r="F3027"/>
      <c r="G3027"/>
      <c r="H3027"/>
    </row>
    <row r="3028" spans="1:8" s="3" customFormat="1" x14ac:dyDescent="0.3">
      <c r="A3028"/>
      <c r="D3028"/>
      <c r="E3028"/>
      <c r="F3028"/>
      <c r="G3028"/>
      <c r="H3028"/>
    </row>
    <row r="3029" spans="1:8" s="3" customFormat="1" x14ac:dyDescent="0.3">
      <c r="A3029"/>
      <c r="D3029"/>
      <c r="E3029"/>
      <c r="F3029"/>
      <c r="G3029"/>
      <c r="H3029"/>
    </row>
    <row r="3030" spans="1:8" s="3" customFormat="1" x14ac:dyDescent="0.3">
      <c r="A3030"/>
      <c r="D3030"/>
      <c r="E3030"/>
      <c r="F3030"/>
      <c r="G3030"/>
      <c r="H3030"/>
    </row>
    <row r="3031" spans="1:8" s="3" customFormat="1" x14ac:dyDescent="0.3">
      <c r="A3031"/>
      <c r="D3031"/>
      <c r="E3031"/>
      <c r="F3031"/>
      <c r="G3031"/>
      <c r="H3031"/>
    </row>
    <row r="3032" spans="1:8" s="3" customFormat="1" x14ac:dyDescent="0.3">
      <c r="A3032"/>
      <c r="D3032"/>
      <c r="E3032"/>
      <c r="F3032"/>
      <c r="G3032"/>
      <c r="H3032"/>
    </row>
    <row r="3033" spans="1:8" s="3" customFormat="1" x14ac:dyDescent="0.3">
      <c r="A3033"/>
      <c r="D3033"/>
      <c r="E3033"/>
      <c r="F3033"/>
      <c r="G3033"/>
      <c r="H3033"/>
    </row>
    <row r="3034" spans="1:8" s="3" customFormat="1" x14ac:dyDescent="0.3">
      <c r="A3034"/>
      <c r="D3034"/>
      <c r="E3034"/>
      <c r="F3034"/>
      <c r="G3034"/>
      <c r="H3034"/>
    </row>
    <row r="3035" spans="1:8" s="3" customFormat="1" x14ac:dyDescent="0.3">
      <c r="A3035"/>
      <c r="D3035"/>
      <c r="E3035"/>
      <c r="F3035"/>
      <c r="G3035"/>
      <c r="H3035"/>
    </row>
    <row r="3036" spans="1:8" s="3" customFormat="1" x14ac:dyDescent="0.3">
      <c r="A3036"/>
      <c r="D3036"/>
      <c r="E3036"/>
      <c r="F3036"/>
      <c r="G3036"/>
      <c r="H3036"/>
    </row>
    <row r="3037" spans="1:8" s="3" customFormat="1" x14ac:dyDescent="0.3">
      <c r="A3037"/>
      <c r="D3037"/>
      <c r="E3037"/>
      <c r="F3037"/>
      <c r="G3037"/>
      <c r="H3037"/>
    </row>
    <row r="3038" spans="1:8" s="3" customFormat="1" x14ac:dyDescent="0.3">
      <c r="A3038"/>
      <c r="D3038"/>
      <c r="E3038"/>
      <c r="F3038"/>
      <c r="G3038"/>
      <c r="H3038"/>
    </row>
    <row r="3039" spans="1:8" s="3" customFormat="1" x14ac:dyDescent="0.3">
      <c r="A3039"/>
      <c r="D3039"/>
      <c r="E3039"/>
      <c r="F3039"/>
      <c r="G3039"/>
      <c r="H3039"/>
    </row>
    <row r="3040" spans="1:8" s="3" customFormat="1" x14ac:dyDescent="0.3">
      <c r="A3040"/>
      <c r="D3040"/>
      <c r="E3040"/>
      <c r="F3040"/>
      <c r="G3040"/>
      <c r="H3040"/>
    </row>
    <row r="3041" spans="1:8" s="3" customFormat="1" x14ac:dyDescent="0.3">
      <c r="A3041"/>
      <c r="D3041"/>
      <c r="E3041"/>
      <c r="F3041"/>
      <c r="G3041"/>
      <c r="H3041"/>
    </row>
    <row r="3042" spans="1:8" s="3" customFormat="1" x14ac:dyDescent="0.3">
      <c r="A3042"/>
      <c r="D3042"/>
      <c r="E3042"/>
      <c r="F3042"/>
      <c r="G3042"/>
      <c r="H3042"/>
    </row>
    <row r="3043" spans="1:8" s="3" customFormat="1" x14ac:dyDescent="0.3">
      <c r="A3043"/>
      <c r="D3043"/>
      <c r="E3043"/>
      <c r="F3043"/>
      <c r="G3043"/>
      <c r="H3043"/>
    </row>
    <row r="3044" spans="1:8" s="3" customFormat="1" x14ac:dyDescent="0.3">
      <c r="A3044"/>
      <c r="D3044"/>
      <c r="E3044"/>
      <c r="F3044"/>
      <c r="G3044"/>
      <c r="H3044"/>
    </row>
    <row r="3045" spans="1:8" s="3" customFormat="1" x14ac:dyDescent="0.3">
      <c r="A3045"/>
      <c r="D3045"/>
      <c r="E3045"/>
      <c r="F3045"/>
      <c r="G3045"/>
      <c r="H3045"/>
    </row>
    <row r="3046" spans="1:8" s="3" customFormat="1" x14ac:dyDescent="0.3">
      <c r="A3046"/>
      <c r="D3046"/>
      <c r="E3046"/>
      <c r="F3046"/>
      <c r="G3046"/>
      <c r="H3046"/>
    </row>
    <row r="3047" spans="1:8" s="3" customFormat="1" x14ac:dyDescent="0.3">
      <c r="A3047"/>
      <c r="D3047"/>
      <c r="E3047"/>
      <c r="F3047"/>
      <c r="G3047"/>
      <c r="H3047"/>
    </row>
    <row r="3048" spans="1:8" s="3" customFormat="1" x14ac:dyDescent="0.3">
      <c r="A3048"/>
      <c r="D3048"/>
      <c r="E3048"/>
      <c r="F3048"/>
      <c r="G3048"/>
      <c r="H3048"/>
    </row>
    <row r="3049" spans="1:8" s="3" customFormat="1" x14ac:dyDescent="0.3">
      <c r="A3049"/>
      <c r="D3049"/>
      <c r="E3049"/>
      <c r="F3049"/>
      <c r="G3049"/>
      <c r="H3049"/>
    </row>
    <row r="3050" spans="1:8" s="3" customFormat="1" x14ac:dyDescent="0.3">
      <c r="A3050"/>
      <c r="D3050"/>
      <c r="E3050"/>
      <c r="F3050"/>
      <c r="G3050"/>
      <c r="H3050"/>
    </row>
    <row r="3051" spans="1:8" s="3" customFormat="1" x14ac:dyDescent="0.3">
      <c r="A3051"/>
      <c r="D3051"/>
      <c r="E3051"/>
      <c r="F3051"/>
      <c r="G3051"/>
      <c r="H3051"/>
    </row>
    <row r="3052" spans="1:8" s="3" customFormat="1" x14ac:dyDescent="0.3">
      <c r="A3052"/>
      <c r="D3052"/>
      <c r="E3052"/>
      <c r="F3052"/>
      <c r="G3052"/>
      <c r="H3052"/>
    </row>
    <row r="3053" spans="1:8" s="3" customFormat="1" x14ac:dyDescent="0.3">
      <c r="A3053"/>
      <c r="D3053"/>
      <c r="E3053"/>
      <c r="F3053"/>
      <c r="G3053"/>
      <c r="H3053"/>
    </row>
    <row r="3054" spans="1:8" s="3" customFormat="1" x14ac:dyDescent="0.3">
      <c r="A3054"/>
      <c r="D3054"/>
      <c r="E3054"/>
      <c r="F3054"/>
      <c r="G3054"/>
      <c r="H3054"/>
    </row>
    <row r="3055" spans="1:8" s="3" customFormat="1" x14ac:dyDescent="0.3">
      <c r="A3055"/>
      <c r="D3055"/>
      <c r="E3055"/>
      <c r="F3055"/>
      <c r="G3055"/>
      <c r="H3055"/>
    </row>
    <row r="3056" spans="1:8" s="3" customFormat="1" x14ac:dyDescent="0.3">
      <c r="A3056"/>
      <c r="D3056"/>
      <c r="E3056"/>
      <c r="F3056"/>
      <c r="G3056"/>
      <c r="H3056"/>
    </row>
    <row r="3057" spans="1:8" s="3" customFormat="1" x14ac:dyDescent="0.3">
      <c r="A3057"/>
      <c r="D3057"/>
      <c r="E3057"/>
      <c r="F3057"/>
      <c r="G3057"/>
      <c r="H3057"/>
    </row>
    <row r="3058" spans="1:8" s="3" customFormat="1" x14ac:dyDescent="0.3">
      <c r="A3058"/>
      <c r="D3058"/>
      <c r="E3058"/>
      <c r="F3058"/>
      <c r="G3058"/>
      <c r="H3058"/>
    </row>
    <row r="3059" spans="1:8" s="3" customFormat="1" x14ac:dyDescent="0.3">
      <c r="A3059"/>
      <c r="D3059"/>
      <c r="E3059"/>
      <c r="F3059"/>
      <c r="G3059"/>
      <c r="H3059"/>
    </row>
    <row r="3060" spans="1:8" s="3" customFormat="1" x14ac:dyDescent="0.3">
      <c r="A3060"/>
      <c r="D3060"/>
      <c r="E3060"/>
      <c r="F3060"/>
      <c r="G3060"/>
      <c r="H3060"/>
    </row>
    <row r="3061" spans="1:8" s="3" customFormat="1" x14ac:dyDescent="0.3">
      <c r="A3061"/>
      <c r="D3061"/>
      <c r="E3061"/>
      <c r="F3061"/>
      <c r="G3061"/>
      <c r="H3061"/>
    </row>
    <row r="3062" spans="1:8" s="3" customFormat="1" x14ac:dyDescent="0.3">
      <c r="A3062"/>
      <c r="D3062"/>
      <c r="E3062"/>
      <c r="F3062"/>
      <c r="G3062"/>
      <c r="H3062"/>
    </row>
    <row r="3063" spans="1:8" s="3" customFormat="1" x14ac:dyDescent="0.3">
      <c r="A3063"/>
      <c r="D3063"/>
      <c r="E3063"/>
      <c r="F3063"/>
      <c r="G3063"/>
      <c r="H3063"/>
    </row>
    <row r="3064" spans="1:8" s="3" customFormat="1" x14ac:dyDescent="0.3">
      <c r="A3064"/>
      <c r="D3064"/>
      <c r="E3064"/>
      <c r="F3064"/>
      <c r="G3064"/>
      <c r="H3064"/>
    </row>
    <row r="3065" spans="1:8" s="3" customFormat="1" x14ac:dyDescent="0.3">
      <c r="A3065"/>
      <c r="D3065"/>
      <c r="E3065"/>
      <c r="F3065"/>
      <c r="G3065"/>
      <c r="H3065"/>
    </row>
    <row r="3066" spans="1:8" s="3" customFormat="1" x14ac:dyDescent="0.3">
      <c r="A3066"/>
      <c r="D3066"/>
      <c r="E3066"/>
      <c r="F3066"/>
      <c r="G3066"/>
      <c r="H3066"/>
    </row>
    <row r="3067" spans="1:8" s="3" customFormat="1" x14ac:dyDescent="0.3">
      <c r="A3067"/>
      <c r="D3067"/>
      <c r="E3067"/>
      <c r="F3067"/>
      <c r="G3067"/>
      <c r="H3067"/>
    </row>
    <row r="3068" spans="1:8" s="3" customFormat="1" x14ac:dyDescent="0.3">
      <c r="A3068"/>
      <c r="D3068"/>
      <c r="E3068"/>
      <c r="F3068"/>
      <c r="G3068"/>
      <c r="H3068"/>
    </row>
    <row r="3069" spans="1:8" s="3" customFormat="1" x14ac:dyDescent="0.3">
      <c r="A3069"/>
      <c r="D3069"/>
      <c r="E3069"/>
      <c r="F3069"/>
      <c r="G3069"/>
      <c r="H3069"/>
    </row>
    <row r="3070" spans="1:8" s="3" customFormat="1" x14ac:dyDescent="0.3">
      <c r="A3070"/>
      <c r="D3070"/>
      <c r="E3070"/>
      <c r="F3070"/>
      <c r="G3070"/>
      <c r="H3070"/>
    </row>
    <row r="3071" spans="1:8" s="3" customFormat="1" x14ac:dyDescent="0.3">
      <c r="A3071"/>
      <c r="D3071"/>
      <c r="E3071"/>
      <c r="F3071"/>
      <c r="G3071"/>
      <c r="H3071"/>
    </row>
    <row r="3072" spans="1:8" s="3" customFormat="1" x14ac:dyDescent="0.3">
      <c r="A3072"/>
      <c r="D3072"/>
      <c r="E3072"/>
      <c r="F3072"/>
      <c r="G3072"/>
      <c r="H3072"/>
    </row>
    <row r="3073" spans="1:8" s="3" customFormat="1" x14ac:dyDescent="0.3">
      <c r="A3073"/>
      <c r="D3073"/>
      <c r="E3073"/>
      <c r="F3073"/>
      <c r="G3073"/>
      <c r="H3073"/>
    </row>
    <row r="3074" spans="1:8" s="3" customFormat="1" x14ac:dyDescent="0.3">
      <c r="A3074"/>
      <c r="D3074"/>
      <c r="E3074"/>
      <c r="F3074"/>
      <c r="G3074"/>
      <c r="H3074"/>
    </row>
    <row r="3075" spans="1:8" s="3" customFormat="1" x14ac:dyDescent="0.3">
      <c r="A3075"/>
      <c r="D3075"/>
      <c r="E3075"/>
      <c r="F3075"/>
      <c r="G3075"/>
      <c r="H3075"/>
    </row>
    <row r="3076" spans="1:8" s="3" customFormat="1" x14ac:dyDescent="0.3">
      <c r="A3076"/>
      <c r="D3076"/>
      <c r="E3076"/>
      <c r="F3076"/>
      <c r="G3076"/>
      <c r="H3076"/>
    </row>
    <row r="3077" spans="1:8" s="3" customFormat="1" x14ac:dyDescent="0.3">
      <c r="A3077"/>
      <c r="D3077"/>
      <c r="E3077"/>
      <c r="F3077"/>
      <c r="G3077"/>
      <c r="H3077"/>
    </row>
    <row r="3078" spans="1:8" s="3" customFormat="1" x14ac:dyDescent="0.3">
      <c r="A3078"/>
      <c r="D3078"/>
      <c r="E3078"/>
      <c r="F3078"/>
      <c r="G3078"/>
      <c r="H3078"/>
    </row>
    <row r="3079" spans="1:8" s="3" customFormat="1" x14ac:dyDescent="0.3">
      <c r="A3079"/>
      <c r="D3079"/>
      <c r="E3079"/>
      <c r="F3079"/>
      <c r="G3079"/>
      <c r="H3079"/>
    </row>
    <row r="3080" spans="1:8" s="3" customFormat="1" x14ac:dyDescent="0.3">
      <c r="A3080"/>
      <c r="D3080"/>
      <c r="E3080"/>
      <c r="F3080"/>
      <c r="G3080"/>
      <c r="H3080"/>
    </row>
    <row r="3081" spans="1:8" s="3" customFormat="1" x14ac:dyDescent="0.3">
      <c r="A3081"/>
      <c r="D3081"/>
      <c r="E3081"/>
      <c r="F3081"/>
      <c r="G3081"/>
      <c r="H3081"/>
    </row>
    <row r="3082" spans="1:8" s="3" customFormat="1" x14ac:dyDescent="0.3">
      <c r="A3082"/>
      <c r="D3082"/>
      <c r="E3082"/>
      <c r="F3082"/>
      <c r="G3082"/>
      <c r="H3082"/>
    </row>
    <row r="3083" spans="1:8" s="3" customFormat="1" x14ac:dyDescent="0.3">
      <c r="A3083"/>
      <c r="D3083"/>
      <c r="E3083"/>
      <c r="F3083"/>
      <c r="G3083"/>
      <c r="H3083"/>
    </row>
    <row r="3084" spans="1:8" s="3" customFormat="1" x14ac:dyDescent="0.3">
      <c r="A3084"/>
      <c r="D3084"/>
      <c r="E3084"/>
      <c r="F3084"/>
      <c r="G3084"/>
      <c r="H3084"/>
    </row>
    <row r="3085" spans="1:8" s="3" customFormat="1" x14ac:dyDescent="0.3">
      <c r="A3085"/>
      <c r="D3085"/>
      <c r="E3085"/>
      <c r="F3085"/>
      <c r="G3085"/>
      <c r="H3085"/>
    </row>
    <row r="3086" spans="1:8" s="3" customFormat="1" x14ac:dyDescent="0.3">
      <c r="A3086"/>
      <c r="D3086"/>
      <c r="E3086"/>
      <c r="F3086"/>
      <c r="G3086"/>
      <c r="H3086"/>
    </row>
    <row r="3087" spans="1:8" s="3" customFormat="1" x14ac:dyDescent="0.3">
      <c r="A3087"/>
      <c r="D3087"/>
      <c r="E3087"/>
      <c r="F3087"/>
      <c r="G3087"/>
      <c r="H3087"/>
    </row>
    <row r="3088" spans="1:8" s="3" customFormat="1" x14ac:dyDescent="0.3">
      <c r="A3088"/>
      <c r="D3088"/>
      <c r="E3088"/>
      <c r="F3088"/>
      <c r="G3088"/>
      <c r="H3088"/>
    </row>
    <row r="3089" spans="1:8" s="3" customFormat="1" x14ac:dyDescent="0.3">
      <c r="A3089"/>
      <c r="D3089"/>
      <c r="E3089"/>
      <c r="F3089"/>
      <c r="G3089"/>
      <c r="H3089"/>
    </row>
    <row r="3090" spans="1:8" s="3" customFormat="1" x14ac:dyDescent="0.3">
      <c r="A3090"/>
      <c r="D3090"/>
      <c r="E3090"/>
      <c r="F3090"/>
      <c r="G3090"/>
      <c r="H3090"/>
    </row>
    <row r="3091" spans="1:8" s="3" customFormat="1" x14ac:dyDescent="0.3">
      <c r="A3091"/>
      <c r="D3091"/>
      <c r="E3091"/>
      <c r="F3091"/>
      <c r="G3091"/>
      <c r="H3091"/>
    </row>
    <row r="3092" spans="1:8" s="3" customFormat="1" x14ac:dyDescent="0.3">
      <c r="A3092"/>
      <c r="D3092"/>
      <c r="E3092"/>
      <c r="F3092"/>
      <c r="G3092"/>
      <c r="H3092"/>
    </row>
    <row r="3093" spans="1:8" s="3" customFormat="1" x14ac:dyDescent="0.3">
      <c r="A3093"/>
      <c r="D3093"/>
      <c r="E3093"/>
      <c r="F3093"/>
      <c r="G3093"/>
      <c r="H3093"/>
    </row>
    <row r="3094" spans="1:8" s="3" customFormat="1" x14ac:dyDescent="0.3">
      <c r="A3094"/>
      <c r="D3094"/>
      <c r="E3094"/>
      <c r="F3094"/>
      <c r="G3094"/>
      <c r="H3094"/>
    </row>
    <row r="3095" spans="1:8" s="3" customFormat="1" x14ac:dyDescent="0.3">
      <c r="A3095"/>
      <c r="D3095"/>
      <c r="E3095"/>
      <c r="F3095"/>
      <c r="G3095"/>
      <c r="H3095"/>
    </row>
    <row r="3096" spans="1:8" s="3" customFormat="1" x14ac:dyDescent="0.3">
      <c r="A3096"/>
      <c r="D3096"/>
      <c r="E3096"/>
      <c r="F3096"/>
      <c r="G3096"/>
      <c r="H3096"/>
    </row>
    <row r="3097" spans="1:8" s="3" customFormat="1" x14ac:dyDescent="0.3">
      <c r="A3097"/>
      <c r="D3097"/>
      <c r="E3097"/>
      <c r="F3097"/>
      <c r="G3097"/>
      <c r="H3097"/>
    </row>
    <row r="3098" spans="1:8" s="3" customFormat="1" x14ac:dyDescent="0.3">
      <c r="A3098"/>
      <c r="D3098"/>
      <c r="E3098"/>
      <c r="F3098"/>
      <c r="G3098"/>
      <c r="H3098"/>
    </row>
    <row r="3099" spans="1:8" s="3" customFormat="1" x14ac:dyDescent="0.3">
      <c r="A3099"/>
      <c r="D3099"/>
      <c r="E3099"/>
      <c r="F3099"/>
      <c r="G3099"/>
      <c r="H3099"/>
    </row>
    <row r="3100" spans="1:8" s="3" customFormat="1" x14ac:dyDescent="0.3">
      <c r="A3100"/>
      <c r="D3100"/>
      <c r="E3100"/>
      <c r="F3100"/>
      <c r="G3100"/>
      <c r="H3100"/>
    </row>
    <row r="3101" spans="1:8" s="3" customFormat="1" x14ac:dyDescent="0.3">
      <c r="A3101"/>
      <c r="D3101"/>
      <c r="E3101"/>
      <c r="F3101"/>
      <c r="G3101"/>
      <c r="H3101"/>
    </row>
    <row r="3102" spans="1:8" s="3" customFormat="1" x14ac:dyDescent="0.3">
      <c r="A3102"/>
      <c r="D3102"/>
      <c r="E3102"/>
      <c r="F3102"/>
      <c r="G3102"/>
      <c r="H3102"/>
    </row>
    <row r="3103" spans="1:8" s="3" customFormat="1" x14ac:dyDescent="0.3">
      <c r="A3103"/>
      <c r="D3103"/>
      <c r="E3103"/>
      <c r="F3103"/>
      <c r="G3103"/>
      <c r="H3103"/>
    </row>
    <row r="3104" spans="1:8" s="3" customFormat="1" x14ac:dyDescent="0.3">
      <c r="A3104"/>
      <c r="D3104"/>
      <c r="E3104"/>
      <c r="F3104"/>
      <c r="G3104"/>
      <c r="H3104"/>
    </row>
    <row r="3105" spans="1:8" s="3" customFormat="1" x14ac:dyDescent="0.3">
      <c r="A3105"/>
      <c r="D3105"/>
      <c r="E3105"/>
      <c r="F3105"/>
      <c r="G3105"/>
      <c r="H3105"/>
    </row>
    <row r="3106" spans="1:8" s="3" customFormat="1" x14ac:dyDescent="0.3">
      <c r="A3106"/>
      <c r="D3106"/>
      <c r="E3106"/>
      <c r="F3106"/>
      <c r="G3106"/>
      <c r="H3106"/>
    </row>
    <row r="3107" spans="1:8" s="3" customFormat="1" x14ac:dyDescent="0.3">
      <c r="A3107"/>
      <c r="D3107"/>
      <c r="E3107"/>
      <c r="F3107"/>
      <c r="G3107"/>
      <c r="H3107"/>
    </row>
    <row r="3108" spans="1:8" s="3" customFormat="1" x14ac:dyDescent="0.3">
      <c r="A3108"/>
      <c r="D3108"/>
      <c r="E3108"/>
      <c r="F3108"/>
      <c r="G3108"/>
      <c r="H3108"/>
    </row>
    <row r="3109" spans="1:8" s="3" customFormat="1" x14ac:dyDescent="0.3">
      <c r="A3109"/>
      <c r="D3109"/>
      <c r="E3109"/>
      <c r="F3109"/>
      <c r="G3109"/>
      <c r="H3109"/>
    </row>
    <row r="3110" spans="1:8" s="3" customFormat="1" x14ac:dyDescent="0.3">
      <c r="A3110"/>
      <c r="D3110"/>
      <c r="E3110"/>
      <c r="F3110"/>
      <c r="G3110"/>
      <c r="H3110"/>
    </row>
    <row r="3111" spans="1:8" s="3" customFormat="1" x14ac:dyDescent="0.3">
      <c r="A3111"/>
      <c r="D3111"/>
      <c r="E3111"/>
      <c r="F3111"/>
      <c r="G3111"/>
      <c r="H3111"/>
    </row>
    <row r="3112" spans="1:8" s="3" customFormat="1" x14ac:dyDescent="0.3">
      <c r="A3112"/>
      <c r="D3112"/>
      <c r="E3112"/>
      <c r="F3112"/>
      <c r="G3112"/>
      <c r="H3112"/>
    </row>
    <row r="3113" spans="1:8" s="3" customFormat="1" x14ac:dyDescent="0.3">
      <c r="A3113"/>
      <c r="D3113"/>
      <c r="E3113"/>
      <c r="F3113"/>
      <c r="G3113"/>
      <c r="H3113"/>
    </row>
    <row r="3114" spans="1:8" s="3" customFormat="1" x14ac:dyDescent="0.3">
      <c r="A3114"/>
      <c r="D3114"/>
      <c r="E3114"/>
      <c r="F3114"/>
      <c r="G3114"/>
      <c r="H3114"/>
    </row>
    <row r="3115" spans="1:8" s="3" customFormat="1" x14ac:dyDescent="0.3">
      <c r="A3115"/>
      <c r="D3115"/>
      <c r="E3115"/>
      <c r="F3115"/>
      <c r="G3115"/>
      <c r="H3115"/>
    </row>
    <row r="3116" spans="1:8" s="3" customFormat="1" x14ac:dyDescent="0.3">
      <c r="A3116"/>
      <c r="D3116"/>
      <c r="E3116"/>
      <c r="F3116"/>
      <c r="G3116"/>
      <c r="H3116"/>
    </row>
    <row r="3117" spans="1:8" s="3" customFormat="1" x14ac:dyDescent="0.3">
      <c r="A3117"/>
      <c r="D3117"/>
      <c r="E3117"/>
      <c r="F3117"/>
      <c r="G3117"/>
      <c r="H3117"/>
    </row>
    <row r="3118" spans="1:8" s="3" customFormat="1" x14ac:dyDescent="0.3">
      <c r="A3118"/>
      <c r="D3118"/>
      <c r="E3118"/>
      <c r="F3118"/>
      <c r="G3118"/>
      <c r="H3118"/>
    </row>
    <row r="3119" spans="1:8" s="3" customFormat="1" x14ac:dyDescent="0.3">
      <c r="A3119"/>
      <c r="D3119"/>
      <c r="E3119"/>
      <c r="F3119"/>
      <c r="G3119"/>
      <c r="H3119"/>
    </row>
    <row r="3120" spans="1:8" s="3" customFormat="1" x14ac:dyDescent="0.3">
      <c r="A3120"/>
      <c r="D3120"/>
      <c r="E3120"/>
      <c r="F3120"/>
      <c r="G3120"/>
      <c r="H3120"/>
    </row>
    <row r="3121" spans="1:8" s="3" customFormat="1" x14ac:dyDescent="0.3">
      <c r="A3121"/>
      <c r="D3121"/>
      <c r="E3121"/>
      <c r="F3121"/>
      <c r="G3121"/>
      <c r="H3121"/>
    </row>
    <row r="3122" spans="1:8" s="3" customFormat="1" x14ac:dyDescent="0.3">
      <c r="A3122"/>
      <c r="D3122"/>
      <c r="E3122"/>
      <c r="F3122"/>
      <c r="G3122"/>
      <c r="H3122"/>
    </row>
    <row r="3123" spans="1:8" s="3" customFormat="1" x14ac:dyDescent="0.3">
      <c r="A3123"/>
      <c r="D3123"/>
      <c r="E3123"/>
      <c r="F3123"/>
      <c r="G3123"/>
      <c r="H3123"/>
    </row>
    <row r="3124" spans="1:8" s="3" customFormat="1" x14ac:dyDescent="0.3">
      <c r="A3124"/>
      <c r="D3124"/>
      <c r="E3124"/>
      <c r="F3124"/>
      <c r="G3124"/>
      <c r="H3124"/>
    </row>
    <row r="3125" spans="1:8" s="3" customFormat="1" x14ac:dyDescent="0.3">
      <c r="A3125"/>
      <c r="D3125"/>
      <c r="E3125"/>
      <c r="F3125"/>
      <c r="G3125"/>
      <c r="H3125"/>
    </row>
    <row r="3126" spans="1:8" s="3" customFormat="1" x14ac:dyDescent="0.3">
      <c r="A3126"/>
      <c r="D3126"/>
      <c r="E3126"/>
      <c r="F3126"/>
      <c r="G3126"/>
      <c r="H3126"/>
    </row>
    <row r="3127" spans="1:8" s="3" customFormat="1" x14ac:dyDescent="0.3">
      <c r="A3127"/>
      <c r="D3127"/>
      <c r="E3127"/>
      <c r="F3127"/>
      <c r="G3127"/>
      <c r="H3127"/>
    </row>
    <row r="3128" spans="1:8" s="3" customFormat="1" x14ac:dyDescent="0.3">
      <c r="A3128"/>
      <c r="D3128"/>
      <c r="E3128"/>
      <c r="F3128"/>
      <c r="G3128"/>
      <c r="H3128"/>
    </row>
    <row r="3129" spans="1:8" s="3" customFormat="1" x14ac:dyDescent="0.3">
      <c r="A3129"/>
      <c r="D3129"/>
      <c r="E3129"/>
      <c r="F3129"/>
      <c r="G3129"/>
      <c r="H3129"/>
    </row>
    <row r="3130" spans="1:8" s="3" customFormat="1" x14ac:dyDescent="0.3">
      <c r="A3130"/>
      <c r="D3130"/>
      <c r="E3130"/>
      <c r="F3130"/>
      <c r="G3130"/>
      <c r="H3130"/>
    </row>
    <row r="3131" spans="1:8" s="3" customFormat="1" x14ac:dyDescent="0.3">
      <c r="A3131"/>
      <c r="D3131"/>
      <c r="E3131"/>
      <c r="F3131"/>
      <c r="G3131"/>
      <c r="H3131"/>
    </row>
    <row r="3132" spans="1:8" s="3" customFormat="1" x14ac:dyDescent="0.3">
      <c r="A3132"/>
      <c r="D3132"/>
      <c r="E3132"/>
      <c r="F3132"/>
      <c r="G3132"/>
      <c r="H3132"/>
    </row>
    <row r="3133" spans="1:8" s="3" customFormat="1" x14ac:dyDescent="0.3">
      <c r="A3133"/>
      <c r="D3133"/>
      <c r="E3133"/>
      <c r="F3133"/>
      <c r="G3133"/>
      <c r="H3133"/>
    </row>
    <row r="3134" spans="1:8" s="3" customFormat="1" x14ac:dyDescent="0.3">
      <c r="A3134"/>
      <c r="D3134"/>
      <c r="E3134"/>
      <c r="F3134"/>
      <c r="G3134"/>
      <c r="H3134"/>
    </row>
    <row r="3135" spans="1:8" s="3" customFormat="1" x14ac:dyDescent="0.3">
      <c r="A3135"/>
      <c r="D3135"/>
      <c r="E3135"/>
      <c r="F3135"/>
      <c r="G3135"/>
      <c r="H3135"/>
    </row>
    <row r="3136" spans="1:8" s="3" customFormat="1" x14ac:dyDescent="0.3">
      <c r="A3136"/>
      <c r="D3136"/>
      <c r="E3136"/>
      <c r="F3136"/>
      <c r="G3136"/>
      <c r="H3136"/>
    </row>
    <row r="3137" spans="1:8" s="3" customFormat="1" x14ac:dyDescent="0.3">
      <c r="A3137"/>
      <c r="D3137"/>
      <c r="E3137"/>
      <c r="F3137"/>
      <c r="G3137"/>
      <c r="H3137"/>
    </row>
    <row r="3138" spans="1:8" s="3" customFormat="1" x14ac:dyDescent="0.3">
      <c r="A3138"/>
      <c r="D3138"/>
      <c r="E3138"/>
      <c r="F3138"/>
      <c r="G3138"/>
      <c r="H3138"/>
    </row>
    <row r="3139" spans="1:8" s="3" customFormat="1" x14ac:dyDescent="0.3">
      <c r="A3139"/>
      <c r="D3139"/>
      <c r="E3139"/>
      <c r="F3139"/>
      <c r="G3139"/>
      <c r="H3139"/>
    </row>
    <row r="3140" spans="1:8" s="3" customFormat="1" x14ac:dyDescent="0.3">
      <c r="A3140"/>
      <c r="D3140"/>
      <c r="E3140"/>
      <c r="F3140"/>
      <c r="G3140"/>
      <c r="H3140"/>
    </row>
    <row r="3141" spans="1:8" s="3" customFormat="1" x14ac:dyDescent="0.3">
      <c r="A3141"/>
      <c r="D3141"/>
      <c r="E3141"/>
      <c r="F3141"/>
      <c r="G3141"/>
      <c r="H3141"/>
    </row>
    <row r="3142" spans="1:8" s="3" customFormat="1" x14ac:dyDescent="0.3">
      <c r="A3142"/>
      <c r="D3142"/>
      <c r="E3142"/>
      <c r="F3142"/>
      <c r="G3142"/>
      <c r="H3142"/>
    </row>
    <row r="3143" spans="1:8" s="3" customFormat="1" x14ac:dyDescent="0.3">
      <c r="A3143"/>
      <c r="D3143"/>
      <c r="E3143"/>
      <c r="F3143"/>
      <c r="G3143"/>
      <c r="H3143"/>
    </row>
    <row r="3144" spans="1:8" s="3" customFormat="1" x14ac:dyDescent="0.3">
      <c r="A3144"/>
      <c r="D3144"/>
      <c r="E3144"/>
      <c r="F3144"/>
      <c r="G3144"/>
      <c r="H3144"/>
    </row>
    <row r="3145" spans="1:8" s="3" customFormat="1" x14ac:dyDescent="0.3">
      <c r="A3145"/>
      <c r="D3145"/>
      <c r="E3145"/>
      <c r="F3145"/>
      <c r="G3145"/>
      <c r="H3145"/>
    </row>
    <row r="3146" spans="1:8" s="3" customFormat="1" x14ac:dyDescent="0.3">
      <c r="A3146"/>
      <c r="D3146"/>
      <c r="E3146"/>
      <c r="F3146"/>
      <c r="G3146"/>
      <c r="H3146"/>
    </row>
    <row r="3147" spans="1:8" s="3" customFormat="1" x14ac:dyDescent="0.3">
      <c r="A3147"/>
      <c r="D3147"/>
      <c r="E3147"/>
      <c r="F3147"/>
      <c r="G3147"/>
      <c r="H3147"/>
    </row>
    <row r="3148" spans="1:8" s="3" customFormat="1" x14ac:dyDescent="0.3">
      <c r="A3148"/>
      <c r="D3148"/>
      <c r="E3148"/>
      <c r="F3148"/>
      <c r="G3148"/>
      <c r="H3148"/>
    </row>
    <row r="3149" spans="1:8" s="3" customFormat="1" x14ac:dyDescent="0.3">
      <c r="A3149"/>
      <c r="D3149"/>
      <c r="E3149"/>
      <c r="F3149"/>
      <c r="G3149"/>
      <c r="H3149"/>
    </row>
    <row r="3150" spans="1:8" s="3" customFormat="1" x14ac:dyDescent="0.3">
      <c r="A3150"/>
      <c r="D3150"/>
      <c r="E3150"/>
      <c r="F3150"/>
      <c r="G3150"/>
      <c r="H3150"/>
    </row>
    <row r="3151" spans="1:8" s="3" customFormat="1" x14ac:dyDescent="0.3">
      <c r="A3151"/>
      <c r="D3151"/>
      <c r="E3151"/>
      <c r="F3151"/>
      <c r="G3151"/>
      <c r="H3151"/>
    </row>
    <row r="3152" spans="1:8" s="3" customFormat="1" x14ac:dyDescent="0.3">
      <c r="A3152"/>
      <c r="D3152"/>
      <c r="E3152"/>
      <c r="F3152"/>
      <c r="G3152"/>
      <c r="H3152"/>
    </row>
    <row r="3153" spans="1:8" s="3" customFormat="1" x14ac:dyDescent="0.3">
      <c r="A3153"/>
      <c r="D3153"/>
      <c r="E3153"/>
      <c r="F3153"/>
      <c r="G3153"/>
      <c r="H3153"/>
    </row>
    <row r="3154" spans="1:8" s="3" customFormat="1" x14ac:dyDescent="0.3">
      <c r="A3154"/>
      <c r="D3154"/>
      <c r="E3154"/>
      <c r="F3154"/>
      <c r="G3154"/>
      <c r="H3154"/>
    </row>
    <row r="3155" spans="1:8" s="3" customFormat="1" x14ac:dyDescent="0.3">
      <c r="A3155"/>
      <c r="D3155"/>
      <c r="E3155"/>
      <c r="F3155"/>
      <c r="G3155"/>
      <c r="H3155"/>
    </row>
    <row r="3156" spans="1:8" s="3" customFormat="1" x14ac:dyDescent="0.3">
      <c r="A3156"/>
      <c r="D3156"/>
      <c r="E3156"/>
      <c r="F3156"/>
      <c r="G3156"/>
      <c r="H3156"/>
    </row>
    <row r="3157" spans="1:8" s="3" customFormat="1" x14ac:dyDescent="0.3">
      <c r="A3157"/>
      <c r="D3157"/>
      <c r="E3157"/>
      <c r="F3157"/>
      <c r="G3157"/>
      <c r="H3157"/>
    </row>
    <row r="3158" spans="1:8" s="3" customFormat="1" x14ac:dyDescent="0.3">
      <c r="A3158"/>
      <c r="D3158"/>
      <c r="E3158"/>
      <c r="F3158"/>
      <c r="G3158"/>
      <c r="H3158"/>
    </row>
    <row r="3159" spans="1:8" s="3" customFormat="1" x14ac:dyDescent="0.3">
      <c r="A3159"/>
      <c r="D3159"/>
      <c r="E3159"/>
      <c r="F3159"/>
      <c r="G3159"/>
      <c r="H3159"/>
    </row>
    <row r="3160" spans="1:8" s="3" customFormat="1" x14ac:dyDescent="0.3">
      <c r="A3160"/>
      <c r="D3160"/>
      <c r="E3160"/>
      <c r="F3160"/>
      <c r="G3160"/>
      <c r="H3160"/>
    </row>
    <row r="3161" spans="1:8" s="3" customFormat="1" x14ac:dyDescent="0.3">
      <c r="A3161"/>
      <c r="D3161"/>
      <c r="E3161"/>
      <c r="F3161"/>
      <c r="G3161"/>
      <c r="H3161"/>
    </row>
    <row r="3162" spans="1:8" s="3" customFormat="1" x14ac:dyDescent="0.3">
      <c r="A3162"/>
      <c r="D3162"/>
      <c r="E3162"/>
      <c r="F3162"/>
      <c r="G3162"/>
      <c r="H3162"/>
    </row>
    <row r="3163" spans="1:8" s="3" customFormat="1" x14ac:dyDescent="0.3">
      <c r="A3163"/>
      <c r="D3163"/>
      <c r="E3163"/>
      <c r="F3163"/>
      <c r="G3163"/>
      <c r="H3163"/>
    </row>
    <row r="3164" spans="1:8" s="3" customFormat="1" x14ac:dyDescent="0.3">
      <c r="A3164"/>
      <c r="D3164"/>
      <c r="E3164"/>
      <c r="F3164"/>
      <c r="G3164"/>
      <c r="H3164"/>
    </row>
    <row r="3165" spans="1:8" s="3" customFormat="1" x14ac:dyDescent="0.3">
      <c r="A3165"/>
      <c r="D3165"/>
      <c r="E3165"/>
      <c r="F3165"/>
      <c r="G3165"/>
      <c r="H3165"/>
    </row>
    <row r="3166" spans="1:8" s="3" customFormat="1" x14ac:dyDescent="0.3">
      <c r="A3166"/>
      <c r="D3166"/>
      <c r="E3166"/>
      <c r="F3166"/>
      <c r="G3166"/>
      <c r="H3166"/>
    </row>
    <row r="3167" spans="1:8" s="3" customFormat="1" x14ac:dyDescent="0.3">
      <c r="A3167"/>
      <c r="D3167"/>
      <c r="E3167"/>
      <c r="F3167"/>
      <c r="G3167"/>
      <c r="H3167"/>
    </row>
    <row r="3168" spans="1:8" s="3" customFormat="1" x14ac:dyDescent="0.3">
      <c r="A3168"/>
      <c r="D3168"/>
      <c r="E3168"/>
      <c r="F3168"/>
      <c r="G3168"/>
      <c r="H3168"/>
    </row>
    <row r="3169" spans="1:8" s="3" customFormat="1" x14ac:dyDescent="0.3">
      <c r="A3169"/>
      <c r="D3169"/>
      <c r="E3169"/>
      <c r="F3169"/>
      <c r="G3169"/>
      <c r="H3169"/>
    </row>
    <row r="3170" spans="1:8" s="3" customFormat="1" x14ac:dyDescent="0.3">
      <c r="A3170"/>
      <c r="D3170"/>
      <c r="E3170"/>
      <c r="F3170"/>
      <c r="G3170"/>
      <c r="H3170"/>
    </row>
    <row r="3171" spans="1:8" s="3" customFormat="1" x14ac:dyDescent="0.3">
      <c r="A3171"/>
      <c r="D3171"/>
      <c r="E3171"/>
      <c r="F3171"/>
      <c r="G3171"/>
      <c r="H3171"/>
    </row>
    <row r="3172" spans="1:8" s="3" customFormat="1" x14ac:dyDescent="0.3">
      <c r="A3172"/>
      <c r="D3172"/>
      <c r="E3172"/>
      <c r="F3172"/>
      <c r="G3172"/>
      <c r="H3172"/>
    </row>
    <row r="3173" spans="1:8" s="3" customFormat="1" x14ac:dyDescent="0.3">
      <c r="A3173"/>
      <c r="D3173"/>
      <c r="E3173"/>
      <c r="F3173"/>
      <c r="G3173"/>
      <c r="H3173"/>
    </row>
    <row r="3174" spans="1:8" s="3" customFormat="1" x14ac:dyDescent="0.3">
      <c r="A3174"/>
      <c r="D3174"/>
      <c r="E3174"/>
      <c r="F3174"/>
      <c r="G3174"/>
      <c r="H3174"/>
    </row>
    <row r="3175" spans="1:8" s="3" customFormat="1" x14ac:dyDescent="0.3">
      <c r="A3175"/>
      <c r="D3175"/>
      <c r="E3175"/>
      <c r="F3175"/>
      <c r="G3175"/>
      <c r="H3175"/>
    </row>
    <row r="3176" spans="1:8" s="3" customFormat="1" x14ac:dyDescent="0.3">
      <c r="A3176"/>
      <c r="D3176"/>
      <c r="E3176"/>
      <c r="F3176"/>
      <c r="G3176"/>
      <c r="H3176"/>
    </row>
    <row r="3177" spans="1:8" s="3" customFormat="1" x14ac:dyDescent="0.3">
      <c r="A3177"/>
      <c r="D3177"/>
      <c r="E3177"/>
      <c r="F3177"/>
      <c r="G3177"/>
      <c r="H3177"/>
    </row>
    <row r="3178" spans="1:8" s="3" customFormat="1" x14ac:dyDescent="0.3">
      <c r="A3178"/>
      <c r="D3178"/>
      <c r="E3178"/>
      <c r="F3178"/>
      <c r="G3178"/>
      <c r="H3178"/>
    </row>
    <row r="3179" spans="1:8" s="3" customFormat="1" x14ac:dyDescent="0.3">
      <c r="A3179"/>
      <c r="D3179"/>
      <c r="E3179"/>
      <c r="F3179"/>
      <c r="G3179"/>
      <c r="H3179"/>
    </row>
    <row r="3180" spans="1:8" s="3" customFormat="1" x14ac:dyDescent="0.3">
      <c r="A3180"/>
      <c r="D3180"/>
      <c r="E3180"/>
      <c r="F3180"/>
      <c r="G3180"/>
      <c r="H3180"/>
    </row>
    <row r="3181" spans="1:8" s="3" customFormat="1" x14ac:dyDescent="0.3">
      <c r="A3181"/>
      <c r="D3181"/>
      <c r="E3181"/>
      <c r="F3181"/>
      <c r="G3181"/>
      <c r="H3181"/>
    </row>
    <row r="3182" spans="1:8" s="3" customFormat="1" x14ac:dyDescent="0.3">
      <c r="A3182"/>
      <c r="D3182"/>
      <c r="E3182"/>
      <c r="F3182"/>
      <c r="G3182"/>
      <c r="H3182"/>
    </row>
    <row r="3183" spans="1:8" s="3" customFormat="1" x14ac:dyDescent="0.3">
      <c r="A3183"/>
      <c r="D3183"/>
      <c r="E3183"/>
      <c r="F3183"/>
      <c r="G3183"/>
      <c r="H3183"/>
    </row>
    <row r="3184" spans="1:8" s="3" customFormat="1" x14ac:dyDescent="0.3">
      <c r="A3184"/>
      <c r="D3184"/>
      <c r="E3184"/>
      <c r="F3184"/>
      <c r="G3184"/>
      <c r="H3184"/>
    </row>
    <row r="3185" spans="1:8" s="3" customFormat="1" x14ac:dyDescent="0.3">
      <c r="A3185"/>
      <c r="D3185"/>
      <c r="E3185"/>
      <c r="F3185"/>
      <c r="G3185"/>
      <c r="H3185"/>
    </row>
    <row r="3186" spans="1:8" s="3" customFormat="1" x14ac:dyDescent="0.3">
      <c r="A3186"/>
      <c r="D3186"/>
      <c r="E3186"/>
      <c r="F3186"/>
      <c r="G3186"/>
      <c r="H3186"/>
    </row>
    <row r="3187" spans="1:8" s="3" customFormat="1" x14ac:dyDescent="0.3">
      <c r="A3187"/>
      <c r="D3187"/>
      <c r="E3187"/>
      <c r="F3187"/>
      <c r="G3187"/>
      <c r="H3187"/>
    </row>
    <row r="3188" spans="1:8" s="3" customFormat="1" x14ac:dyDescent="0.3">
      <c r="A3188"/>
      <c r="D3188"/>
      <c r="E3188"/>
      <c r="F3188"/>
      <c r="G3188"/>
      <c r="H3188"/>
    </row>
    <row r="3189" spans="1:8" s="3" customFormat="1" x14ac:dyDescent="0.3">
      <c r="A3189"/>
      <c r="D3189"/>
      <c r="E3189"/>
      <c r="F3189"/>
      <c r="G3189"/>
      <c r="H3189"/>
    </row>
    <row r="3190" spans="1:8" s="3" customFormat="1" x14ac:dyDescent="0.3">
      <c r="A3190"/>
      <c r="D3190"/>
      <c r="E3190"/>
      <c r="F3190"/>
      <c r="G3190"/>
      <c r="H3190"/>
    </row>
    <row r="3191" spans="1:8" s="3" customFormat="1" x14ac:dyDescent="0.3">
      <c r="A3191"/>
      <c r="D3191"/>
      <c r="E3191"/>
      <c r="F3191"/>
      <c r="G3191"/>
      <c r="H3191"/>
    </row>
    <row r="3192" spans="1:8" s="3" customFormat="1" x14ac:dyDescent="0.3">
      <c r="A3192"/>
      <c r="D3192"/>
      <c r="E3192"/>
      <c r="F3192"/>
      <c r="G3192"/>
      <c r="H3192"/>
    </row>
    <row r="3193" spans="1:8" s="3" customFormat="1" x14ac:dyDescent="0.3">
      <c r="A3193"/>
      <c r="D3193"/>
      <c r="E3193"/>
      <c r="F3193"/>
      <c r="G3193"/>
      <c r="H3193"/>
    </row>
    <row r="3194" spans="1:8" s="3" customFormat="1" x14ac:dyDescent="0.3">
      <c r="A3194"/>
      <c r="D3194"/>
      <c r="E3194"/>
      <c r="F3194"/>
      <c r="G3194"/>
      <c r="H3194"/>
    </row>
    <row r="3195" spans="1:8" s="3" customFormat="1" x14ac:dyDescent="0.3">
      <c r="A3195"/>
      <c r="D3195"/>
      <c r="E3195"/>
      <c r="F3195"/>
      <c r="G3195"/>
      <c r="H3195"/>
    </row>
    <row r="3196" spans="1:8" s="3" customFormat="1" x14ac:dyDescent="0.3">
      <c r="A3196"/>
      <c r="D3196"/>
      <c r="E3196"/>
      <c r="F3196"/>
      <c r="G3196"/>
      <c r="H3196"/>
    </row>
    <row r="3197" spans="1:8" s="3" customFormat="1" x14ac:dyDescent="0.3">
      <c r="A3197"/>
      <c r="D3197"/>
      <c r="E3197"/>
      <c r="F3197"/>
      <c r="G3197"/>
      <c r="H3197"/>
    </row>
    <row r="3198" spans="1:8" s="3" customFormat="1" x14ac:dyDescent="0.3">
      <c r="A3198"/>
      <c r="D3198"/>
      <c r="E3198"/>
      <c r="F3198"/>
      <c r="G3198"/>
      <c r="H3198"/>
    </row>
    <row r="3199" spans="1:8" s="3" customFormat="1" x14ac:dyDescent="0.3">
      <c r="A3199"/>
      <c r="D3199"/>
      <c r="E3199"/>
      <c r="F3199"/>
      <c r="G3199"/>
      <c r="H3199"/>
    </row>
    <row r="3200" spans="1:8" s="3" customFormat="1" x14ac:dyDescent="0.3">
      <c r="A3200"/>
      <c r="D3200"/>
      <c r="E3200"/>
      <c r="F3200"/>
      <c r="G3200"/>
      <c r="H3200"/>
    </row>
    <row r="3201" spans="1:8" s="3" customFormat="1" x14ac:dyDescent="0.3">
      <c r="A3201"/>
      <c r="D3201"/>
      <c r="E3201"/>
      <c r="F3201"/>
      <c r="G3201"/>
      <c r="H3201"/>
    </row>
    <row r="3202" spans="1:8" s="3" customFormat="1" x14ac:dyDescent="0.3">
      <c r="A3202"/>
      <c r="D3202"/>
      <c r="E3202"/>
      <c r="F3202"/>
      <c r="G3202"/>
      <c r="H3202"/>
    </row>
    <row r="3203" spans="1:8" s="3" customFormat="1" x14ac:dyDescent="0.3">
      <c r="A3203"/>
      <c r="D3203"/>
      <c r="E3203"/>
      <c r="F3203"/>
      <c r="G3203"/>
      <c r="H3203"/>
    </row>
    <row r="3204" spans="1:8" s="3" customFormat="1" x14ac:dyDescent="0.3">
      <c r="A3204"/>
      <c r="D3204"/>
      <c r="E3204"/>
      <c r="F3204"/>
      <c r="G3204"/>
      <c r="H3204"/>
    </row>
    <row r="3205" spans="1:8" s="3" customFormat="1" x14ac:dyDescent="0.3">
      <c r="A3205"/>
      <c r="D3205"/>
      <c r="E3205"/>
      <c r="F3205"/>
      <c r="G3205"/>
      <c r="H3205"/>
    </row>
    <row r="3206" spans="1:8" s="3" customFormat="1" x14ac:dyDescent="0.3">
      <c r="A3206"/>
      <c r="D3206"/>
      <c r="E3206"/>
      <c r="F3206"/>
      <c r="G3206"/>
      <c r="H3206"/>
    </row>
    <row r="3207" spans="1:8" s="3" customFormat="1" x14ac:dyDescent="0.3">
      <c r="A3207"/>
      <c r="D3207"/>
      <c r="E3207"/>
      <c r="F3207"/>
      <c r="G3207"/>
      <c r="H3207"/>
    </row>
    <row r="3208" spans="1:8" s="3" customFormat="1" x14ac:dyDescent="0.3">
      <c r="A3208"/>
      <c r="D3208"/>
      <c r="E3208"/>
      <c r="F3208"/>
      <c r="G3208"/>
      <c r="H3208"/>
    </row>
    <row r="3209" spans="1:8" s="3" customFormat="1" x14ac:dyDescent="0.3">
      <c r="A3209"/>
      <c r="D3209"/>
      <c r="E3209"/>
      <c r="F3209"/>
      <c r="G3209"/>
      <c r="H3209"/>
    </row>
    <row r="3210" spans="1:8" s="3" customFormat="1" x14ac:dyDescent="0.3">
      <c r="A3210"/>
      <c r="D3210"/>
      <c r="E3210"/>
      <c r="F3210"/>
      <c r="G3210"/>
      <c r="H3210"/>
    </row>
    <row r="3211" spans="1:8" s="3" customFormat="1" x14ac:dyDescent="0.3">
      <c r="A3211"/>
      <c r="D3211"/>
      <c r="E3211"/>
      <c r="F3211"/>
      <c r="G3211"/>
      <c r="H3211"/>
    </row>
    <row r="3212" spans="1:8" s="3" customFormat="1" x14ac:dyDescent="0.3">
      <c r="A3212"/>
      <c r="D3212"/>
      <c r="E3212"/>
      <c r="F3212"/>
      <c r="G3212"/>
      <c r="H3212"/>
    </row>
    <row r="3213" spans="1:8" s="3" customFormat="1" x14ac:dyDescent="0.3">
      <c r="A3213"/>
      <c r="D3213"/>
      <c r="E3213"/>
      <c r="F3213"/>
      <c r="G3213"/>
      <c r="H3213"/>
    </row>
    <row r="3214" spans="1:8" s="3" customFormat="1" x14ac:dyDescent="0.3">
      <c r="A3214"/>
      <c r="D3214"/>
      <c r="E3214"/>
      <c r="F3214"/>
      <c r="G3214"/>
      <c r="H3214"/>
    </row>
    <row r="3215" spans="1:8" s="3" customFormat="1" x14ac:dyDescent="0.3">
      <c r="A3215"/>
      <c r="D3215"/>
      <c r="E3215"/>
      <c r="F3215"/>
      <c r="G3215"/>
      <c r="H3215"/>
    </row>
    <row r="3216" spans="1:8" s="3" customFormat="1" x14ac:dyDescent="0.3">
      <c r="A3216"/>
      <c r="D3216"/>
      <c r="E3216"/>
      <c r="F3216"/>
      <c r="G3216"/>
      <c r="H3216"/>
    </row>
    <row r="3217" spans="1:8" s="3" customFormat="1" x14ac:dyDescent="0.3">
      <c r="A3217"/>
      <c r="D3217"/>
      <c r="E3217"/>
      <c r="F3217"/>
      <c r="G3217"/>
      <c r="H3217"/>
    </row>
    <row r="3218" spans="1:8" s="3" customFormat="1" x14ac:dyDescent="0.3">
      <c r="A3218"/>
      <c r="D3218"/>
      <c r="E3218"/>
      <c r="F3218"/>
      <c r="G3218"/>
      <c r="H3218"/>
    </row>
    <row r="3219" spans="1:8" s="3" customFormat="1" x14ac:dyDescent="0.3">
      <c r="A3219"/>
      <c r="D3219"/>
      <c r="E3219"/>
      <c r="F3219"/>
      <c r="G3219"/>
      <c r="H3219"/>
    </row>
    <row r="3220" spans="1:8" s="3" customFormat="1" x14ac:dyDescent="0.3">
      <c r="A3220"/>
      <c r="D3220"/>
      <c r="E3220"/>
      <c r="F3220"/>
      <c r="G3220"/>
      <c r="H3220"/>
    </row>
    <row r="3221" spans="1:8" s="3" customFormat="1" x14ac:dyDescent="0.3">
      <c r="A3221"/>
      <c r="D3221"/>
      <c r="E3221"/>
      <c r="F3221"/>
      <c r="G3221"/>
      <c r="H3221"/>
    </row>
    <row r="3222" spans="1:8" s="3" customFormat="1" x14ac:dyDescent="0.3">
      <c r="A3222"/>
      <c r="D3222"/>
      <c r="E3222"/>
      <c r="F3222"/>
      <c r="G3222"/>
      <c r="H3222"/>
    </row>
    <row r="3223" spans="1:8" s="3" customFormat="1" x14ac:dyDescent="0.3">
      <c r="A3223"/>
      <c r="D3223"/>
      <c r="E3223"/>
      <c r="F3223"/>
      <c r="G3223"/>
      <c r="H3223"/>
    </row>
    <row r="3224" spans="1:8" s="3" customFormat="1" x14ac:dyDescent="0.3">
      <c r="A3224"/>
      <c r="D3224"/>
      <c r="E3224"/>
      <c r="F3224"/>
      <c r="G3224"/>
      <c r="H3224"/>
    </row>
    <row r="3225" spans="1:8" s="3" customFormat="1" x14ac:dyDescent="0.3">
      <c r="A3225"/>
      <c r="D3225"/>
      <c r="E3225"/>
      <c r="F3225"/>
      <c r="G3225"/>
      <c r="H3225"/>
    </row>
    <row r="3226" spans="1:8" s="3" customFormat="1" x14ac:dyDescent="0.3">
      <c r="A3226"/>
      <c r="D3226"/>
      <c r="E3226"/>
      <c r="F3226"/>
      <c r="G3226"/>
      <c r="H3226"/>
    </row>
    <row r="3227" spans="1:8" s="3" customFormat="1" x14ac:dyDescent="0.3">
      <c r="A3227"/>
      <c r="D3227"/>
      <c r="E3227"/>
      <c r="F3227"/>
      <c r="G3227"/>
      <c r="H3227"/>
    </row>
    <row r="3228" spans="1:8" s="3" customFormat="1" x14ac:dyDescent="0.3">
      <c r="A3228"/>
      <c r="D3228"/>
      <c r="E3228"/>
      <c r="F3228"/>
      <c r="G3228"/>
      <c r="H3228"/>
    </row>
    <row r="3229" spans="1:8" s="3" customFormat="1" x14ac:dyDescent="0.3">
      <c r="A3229"/>
      <c r="D3229"/>
      <c r="E3229"/>
      <c r="F3229"/>
      <c r="G3229"/>
      <c r="H3229"/>
    </row>
    <row r="3230" spans="1:8" s="3" customFormat="1" x14ac:dyDescent="0.3">
      <c r="A3230"/>
      <c r="D3230"/>
      <c r="E3230"/>
      <c r="F3230"/>
      <c r="G3230"/>
      <c r="H3230"/>
    </row>
    <row r="3231" spans="1:8" s="3" customFormat="1" x14ac:dyDescent="0.3">
      <c r="A3231"/>
      <c r="D3231"/>
      <c r="E3231"/>
      <c r="F3231"/>
      <c r="G3231"/>
      <c r="H3231"/>
    </row>
    <row r="3232" spans="1:8" s="3" customFormat="1" x14ac:dyDescent="0.3">
      <c r="A3232"/>
      <c r="D3232"/>
      <c r="E3232"/>
      <c r="F3232"/>
      <c r="G3232"/>
      <c r="H3232"/>
    </row>
    <row r="3233" spans="1:8" s="3" customFormat="1" x14ac:dyDescent="0.3">
      <c r="A3233"/>
      <c r="D3233"/>
      <c r="E3233"/>
      <c r="F3233"/>
      <c r="G3233"/>
      <c r="H3233"/>
    </row>
    <row r="3234" spans="1:8" s="3" customFormat="1" x14ac:dyDescent="0.3">
      <c r="A3234"/>
      <c r="D3234"/>
      <c r="E3234"/>
      <c r="F3234"/>
      <c r="G3234"/>
      <c r="H3234"/>
    </row>
    <row r="3235" spans="1:8" s="3" customFormat="1" x14ac:dyDescent="0.3">
      <c r="A3235"/>
      <c r="D3235"/>
      <c r="E3235"/>
      <c r="F3235"/>
      <c r="G3235"/>
      <c r="H3235"/>
    </row>
    <row r="3236" spans="1:8" s="3" customFormat="1" x14ac:dyDescent="0.3">
      <c r="A3236"/>
      <c r="D3236"/>
      <c r="E3236"/>
      <c r="F3236"/>
      <c r="G3236"/>
      <c r="H3236"/>
    </row>
    <row r="3237" spans="1:8" s="3" customFormat="1" x14ac:dyDescent="0.3">
      <c r="A3237"/>
      <c r="D3237"/>
      <c r="E3237"/>
      <c r="F3237"/>
      <c r="G3237"/>
      <c r="H3237"/>
    </row>
    <row r="3238" spans="1:8" s="3" customFormat="1" x14ac:dyDescent="0.3">
      <c r="A3238"/>
      <c r="D3238"/>
      <c r="E3238"/>
      <c r="F3238"/>
      <c r="G3238"/>
      <c r="H3238"/>
    </row>
    <row r="3239" spans="1:8" s="3" customFormat="1" x14ac:dyDescent="0.3">
      <c r="A3239"/>
      <c r="D3239"/>
      <c r="E3239"/>
      <c r="F3239"/>
      <c r="G3239"/>
      <c r="H3239"/>
    </row>
    <row r="3240" spans="1:8" s="3" customFormat="1" x14ac:dyDescent="0.3">
      <c r="A3240"/>
      <c r="D3240"/>
      <c r="E3240"/>
      <c r="F3240"/>
      <c r="G3240"/>
      <c r="H3240"/>
    </row>
    <row r="3241" spans="1:8" s="3" customFormat="1" x14ac:dyDescent="0.3">
      <c r="A3241"/>
      <c r="D3241"/>
      <c r="E3241"/>
      <c r="F3241"/>
      <c r="G3241"/>
      <c r="H3241"/>
    </row>
    <row r="3242" spans="1:8" s="3" customFormat="1" x14ac:dyDescent="0.3">
      <c r="A3242"/>
      <c r="D3242"/>
      <c r="E3242"/>
      <c r="F3242"/>
      <c r="G3242"/>
      <c r="H3242"/>
    </row>
    <row r="3243" spans="1:8" s="3" customFormat="1" x14ac:dyDescent="0.3">
      <c r="A3243"/>
      <c r="D3243"/>
      <c r="E3243"/>
      <c r="F3243"/>
      <c r="G3243"/>
      <c r="H3243"/>
    </row>
    <row r="3244" spans="1:8" s="3" customFormat="1" x14ac:dyDescent="0.3">
      <c r="A3244"/>
      <c r="D3244"/>
      <c r="E3244"/>
      <c r="F3244"/>
      <c r="G3244"/>
      <c r="H3244"/>
    </row>
    <row r="3245" spans="1:8" s="3" customFormat="1" x14ac:dyDescent="0.3">
      <c r="A3245"/>
      <c r="D3245"/>
      <c r="E3245"/>
      <c r="F3245"/>
      <c r="G3245"/>
      <c r="H3245"/>
    </row>
    <row r="3246" spans="1:8" s="3" customFormat="1" x14ac:dyDescent="0.3">
      <c r="A3246"/>
      <c r="D3246"/>
      <c r="E3246"/>
      <c r="F3246"/>
      <c r="G3246"/>
      <c r="H3246"/>
    </row>
    <row r="3247" spans="1:8" s="3" customFormat="1" x14ac:dyDescent="0.3">
      <c r="A3247"/>
      <c r="D3247"/>
      <c r="E3247"/>
      <c r="F3247"/>
      <c r="G3247"/>
      <c r="H3247"/>
    </row>
    <row r="3248" spans="1:8" s="3" customFormat="1" x14ac:dyDescent="0.3">
      <c r="A3248"/>
      <c r="D3248"/>
      <c r="E3248"/>
      <c r="F3248"/>
      <c r="G3248"/>
      <c r="H3248"/>
    </row>
    <row r="3249" spans="1:8" s="3" customFormat="1" x14ac:dyDescent="0.3">
      <c r="A3249"/>
      <c r="D3249"/>
      <c r="E3249"/>
      <c r="F3249"/>
      <c r="G3249"/>
      <c r="H3249"/>
    </row>
    <row r="3250" spans="1:8" s="3" customFormat="1" x14ac:dyDescent="0.3">
      <c r="A3250"/>
      <c r="D3250"/>
      <c r="E3250"/>
      <c r="F3250"/>
      <c r="G3250"/>
      <c r="H3250"/>
    </row>
    <row r="3251" spans="1:8" s="3" customFormat="1" x14ac:dyDescent="0.3">
      <c r="A3251"/>
      <c r="D3251"/>
      <c r="E3251"/>
      <c r="F3251"/>
      <c r="G3251"/>
      <c r="H3251"/>
    </row>
    <row r="3252" spans="1:8" s="3" customFormat="1" x14ac:dyDescent="0.3">
      <c r="A3252"/>
      <c r="D3252"/>
      <c r="E3252"/>
      <c r="F3252"/>
      <c r="G3252"/>
      <c r="H3252"/>
    </row>
    <row r="3253" spans="1:8" s="3" customFormat="1" x14ac:dyDescent="0.3">
      <c r="A3253"/>
      <c r="D3253"/>
      <c r="E3253"/>
      <c r="F3253"/>
      <c r="G3253"/>
      <c r="H3253"/>
    </row>
    <row r="3254" spans="1:8" s="3" customFormat="1" x14ac:dyDescent="0.3">
      <c r="A3254"/>
      <c r="D3254"/>
      <c r="E3254"/>
      <c r="F3254"/>
      <c r="G3254"/>
      <c r="H3254"/>
    </row>
    <row r="3255" spans="1:8" s="3" customFormat="1" x14ac:dyDescent="0.3">
      <c r="A3255"/>
      <c r="D3255"/>
      <c r="E3255"/>
      <c r="F3255"/>
      <c r="G3255"/>
      <c r="H3255"/>
    </row>
    <row r="3256" spans="1:8" s="3" customFormat="1" x14ac:dyDescent="0.3">
      <c r="A3256"/>
      <c r="D3256"/>
      <c r="E3256"/>
      <c r="F3256"/>
      <c r="G3256"/>
      <c r="H3256"/>
    </row>
    <row r="3257" spans="1:8" s="3" customFormat="1" x14ac:dyDescent="0.3">
      <c r="A3257"/>
      <c r="D3257"/>
      <c r="E3257"/>
      <c r="F3257"/>
      <c r="G3257"/>
      <c r="H3257"/>
    </row>
    <row r="3258" spans="1:8" s="3" customFormat="1" x14ac:dyDescent="0.3">
      <c r="A3258"/>
      <c r="D3258"/>
      <c r="E3258"/>
      <c r="F3258"/>
      <c r="G3258"/>
      <c r="H3258"/>
    </row>
    <row r="3259" spans="1:8" s="3" customFormat="1" x14ac:dyDescent="0.3">
      <c r="A3259"/>
      <c r="D3259"/>
      <c r="E3259"/>
      <c r="F3259"/>
      <c r="G3259"/>
      <c r="H3259"/>
    </row>
    <row r="3260" spans="1:8" s="3" customFormat="1" x14ac:dyDescent="0.3">
      <c r="A3260"/>
      <c r="D3260"/>
      <c r="E3260"/>
      <c r="F3260"/>
      <c r="G3260"/>
      <c r="H3260"/>
    </row>
    <row r="3261" spans="1:8" s="3" customFormat="1" x14ac:dyDescent="0.3">
      <c r="A3261"/>
      <c r="D3261"/>
      <c r="E3261"/>
      <c r="F3261"/>
      <c r="G3261"/>
      <c r="H3261"/>
    </row>
    <row r="3262" spans="1:8" s="3" customFormat="1" x14ac:dyDescent="0.3">
      <c r="A3262"/>
      <c r="D3262"/>
      <c r="E3262"/>
      <c r="F3262"/>
      <c r="G3262"/>
      <c r="H3262"/>
    </row>
    <row r="3263" spans="1:8" s="3" customFormat="1" x14ac:dyDescent="0.3">
      <c r="A3263"/>
      <c r="D3263"/>
      <c r="E3263"/>
      <c r="F3263"/>
      <c r="G3263"/>
      <c r="H3263"/>
    </row>
    <row r="3264" spans="1:8" s="3" customFormat="1" x14ac:dyDescent="0.3">
      <c r="A3264"/>
      <c r="D3264"/>
      <c r="E3264"/>
      <c r="F3264"/>
      <c r="G3264"/>
      <c r="H3264"/>
    </row>
    <row r="3265" spans="1:8" s="3" customFormat="1" x14ac:dyDescent="0.3">
      <c r="A3265"/>
      <c r="D3265"/>
      <c r="E3265"/>
      <c r="F3265"/>
      <c r="G3265"/>
      <c r="H3265"/>
    </row>
    <row r="3266" spans="1:8" s="3" customFormat="1" x14ac:dyDescent="0.3">
      <c r="A3266"/>
      <c r="D3266"/>
      <c r="E3266"/>
      <c r="F3266"/>
      <c r="G3266"/>
      <c r="H3266"/>
    </row>
    <row r="3267" spans="1:8" s="3" customFormat="1" x14ac:dyDescent="0.3">
      <c r="A3267"/>
      <c r="D3267"/>
      <c r="E3267"/>
      <c r="F3267"/>
      <c r="G3267"/>
      <c r="H3267"/>
    </row>
    <row r="3268" spans="1:8" s="3" customFormat="1" x14ac:dyDescent="0.3">
      <c r="A3268"/>
      <c r="D3268"/>
      <c r="E3268"/>
      <c r="F3268"/>
      <c r="G3268"/>
      <c r="H3268"/>
    </row>
    <row r="3269" spans="1:8" s="3" customFormat="1" x14ac:dyDescent="0.3">
      <c r="A3269"/>
      <c r="D3269"/>
      <c r="E3269"/>
      <c r="F3269"/>
      <c r="G3269"/>
      <c r="H3269"/>
    </row>
    <row r="3270" spans="1:8" s="3" customFormat="1" x14ac:dyDescent="0.3">
      <c r="A3270"/>
      <c r="D3270"/>
      <c r="E3270"/>
      <c r="F3270"/>
      <c r="G3270"/>
      <c r="H3270"/>
    </row>
    <row r="3271" spans="1:8" s="3" customFormat="1" x14ac:dyDescent="0.3">
      <c r="A3271"/>
      <c r="D3271"/>
      <c r="E3271"/>
      <c r="F3271"/>
      <c r="G3271"/>
      <c r="H3271"/>
    </row>
    <row r="3272" spans="1:8" s="3" customFormat="1" x14ac:dyDescent="0.3">
      <c r="A3272"/>
      <c r="D3272"/>
      <c r="E3272"/>
      <c r="F3272"/>
      <c r="G3272"/>
      <c r="H3272"/>
    </row>
    <row r="3273" spans="1:8" s="3" customFormat="1" x14ac:dyDescent="0.3">
      <c r="A3273"/>
      <c r="D3273"/>
      <c r="E3273"/>
      <c r="F3273"/>
      <c r="G3273"/>
      <c r="H3273"/>
    </row>
    <row r="3274" spans="1:8" s="3" customFormat="1" x14ac:dyDescent="0.3">
      <c r="A3274"/>
      <c r="D3274"/>
      <c r="E3274"/>
      <c r="F3274"/>
      <c r="G3274"/>
      <c r="H3274"/>
    </row>
    <row r="3275" spans="1:8" s="3" customFormat="1" x14ac:dyDescent="0.3">
      <c r="A3275"/>
      <c r="D3275"/>
      <c r="E3275"/>
      <c r="F3275"/>
      <c r="G3275"/>
      <c r="H3275"/>
    </row>
    <row r="3276" spans="1:8" s="3" customFormat="1" x14ac:dyDescent="0.3">
      <c r="A3276"/>
      <c r="D3276"/>
      <c r="E3276"/>
      <c r="F3276"/>
      <c r="G3276"/>
      <c r="H3276"/>
    </row>
    <row r="3277" spans="1:8" s="3" customFormat="1" x14ac:dyDescent="0.3">
      <c r="A3277"/>
      <c r="D3277"/>
      <c r="E3277"/>
      <c r="F3277"/>
      <c r="G3277"/>
      <c r="H3277"/>
    </row>
    <row r="3278" spans="1:8" s="3" customFormat="1" x14ac:dyDescent="0.3">
      <c r="A3278"/>
      <c r="D3278"/>
      <c r="E3278"/>
      <c r="F3278"/>
      <c r="G3278"/>
      <c r="H3278"/>
    </row>
    <row r="3279" spans="1:8" s="3" customFormat="1" x14ac:dyDescent="0.3">
      <c r="A3279"/>
      <c r="D3279"/>
      <c r="E3279"/>
      <c r="F3279"/>
      <c r="G3279"/>
      <c r="H3279"/>
    </row>
    <row r="3280" spans="1:8" s="3" customFormat="1" x14ac:dyDescent="0.3">
      <c r="A3280"/>
      <c r="D3280"/>
      <c r="E3280"/>
      <c r="F3280"/>
      <c r="G3280"/>
      <c r="H3280"/>
    </row>
    <row r="3281" spans="1:8" s="3" customFormat="1" x14ac:dyDescent="0.3">
      <c r="A3281"/>
      <c r="D3281"/>
      <c r="E3281"/>
      <c r="F3281"/>
      <c r="G3281"/>
      <c r="H3281"/>
    </row>
    <row r="3282" spans="1:8" s="3" customFormat="1" x14ac:dyDescent="0.3">
      <c r="A3282"/>
      <c r="D3282"/>
      <c r="E3282"/>
      <c r="F3282"/>
      <c r="G3282"/>
      <c r="H3282"/>
    </row>
    <row r="3283" spans="1:8" s="3" customFormat="1" x14ac:dyDescent="0.3">
      <c r="A3283"/>
      <c r="D3283"/>
      <c r="E3283"/>
      <c r="F3283"/>
      <c r="G3283"/>
      <c r="H3283"/>
    </row>
    <row r="3284" spans="1:8" s="3" customFormat="1" x14ac:dyDescent="0.3">
      <c r="A3284"/>
      <c r="D3284"/>
      <c r="E3284"/>
      <c r="F3284"/>
      <c r="G3284"/>
      <c r="H3284"/>
    </row>
    <row r="3285" spans="1:8" s="3" customFormat="1" x14ac:dyDescent="0.3">
      <c r="A3285"/>
      <c r="D3285"/>
      <c r="E3285"/>
      <c r="F3285"/>
      <c r="G3285"/>
      <c r="H3285"/>
    </row>
    <row r="3286" spans="1:8" s="3" customFormat="1" x14ac:dyDescent="0.3">
      <c r="A3286"/>
      <c r="D3286"/>
      <c r="E3286"/>
      <c r="F3286"/>
      <c r="G3286"/>
      <c r="H3286"/>
    </row>
    <row r="3287" spans="1:8" s="3" customFormat="1" x14ac:dyDescent="0.3">
      <c r="A3287"/>
      <c r="D3287"/>
      <c r="E3287"/>
      <c r="F3287"/>
      <c r="G3287"/>
      <c r="H3287"/>
    </row>
    <row r="3288" spans="1:8" s="3" customFormat="1" x14ac:dyDescent="0.3">
      <c r="A3288"/>
      <c r="D3288"/>
      <c r="E3288"/>
      <c r="F3288"/>
      <c r="G3288"/>
      <c r="H3288"/>
    </row>
    <row r="3289" spans="1:8" s="3" customFormat="1" x14ac:dyDescent="0.3">
      <c r="A3289"/>
      <c r="D3289"/>
      <c r="E3289"/>
      <c r="F3289"/>
      <c r="G3289"/>
      <c r="H3289"/>
    </row>
    <row r="3290" spans="1:8" s="3" customFormat="1" x14ac:dyDescent="0.3">
      <c r="A3290"/>
      <c r="D3290"/>
      <c r="E3290"/>
      <c r="F3290"/>
      <c r="G3290"/>
      <c r="H3290"/>
    </row>
    <row r="3291" spans="1:8" s="3" customFormat="1" x14ac:dyDescent="0.3">
      <c r="A3291"/>
      <c r="D3291"/>
      <c r="E3291"/>
      <c r="F3291"/>
      <c r="G3291"/>
      <c r="H3291"/>
    </row>
    <row r="3292" spans="1:8" s="3" customFormat="1" x14ac:dyDescent="0.3">
      <c r="A3292"/>
      <c r="D3292"/>
      <c r="E3292"/>
      <c r="F3292"/>
      <c r="G3292"/>
      <c r="H3292"/>
    </row>
    <row r="3293" spans="1:8" s="3" customFormat="1" x14ac:dyDescent="0.3">
      <c r="A3293"/>
      <c r="D3293"/>
      <c r="E3293"/>
      <c r="F3293"/>
      <c r="G3293"/>
      <c r="H3293"/>
    </row>
    <row r="3294" spans="1:8" s="3" customFormat="1" x14ac:dyDescent="0.3">
      <c r="A3294"/>
      <c r="D3294"/>
      <c r="E3294"/>
      <c r="F3294"/>
      <c r="G3294"/>
      <c r="H3294"/>
    </row>
    <row r="3295" spans="1:8" s="3" customFormat="1" x14ac:dyDescent="0.3">
      <c r="A3295"/>
      <c r="D3295"/>
      <c r="E3295"/>
      <c r="F3295"/>
      <c r="G3295"/>
      <c r="H3295"/>
    </row>
    <row r="3296" spans="1:8" s="3" customFormat="1" x14ac:dyDescent="0.3">
      <c r="A3296"/>
      <c r="D3296"/>
      <c r="E3296"/>
      <c r="F3296"/>
      <c r="G3296"/>
      <c r="H3296"/>
    </row>
    <row r="3297" spans="1:8" s="3" customFormat="1" x14ac:dyDescent="0.3">
      <c r="A3297"/>
      <c r="D3297"/>
      <c r="E3297"/>
      <c r="F3297"/>
      <c r="G3297"/>
      <c r="H3297"/>
    </row>
    <row r="3298" spans="1:8" s="3" customFormat="1" x14ac:dyDescent="0.3">
      <c r="A3298"/>
      <c r="D3298"/>
      <c r="E3298"/>
      <c r="F3298"/>
      <c r="G3298"/>
      <c r="H3298"/>
    </row>
    <row r="3299" spans="1:8" s="3" customFormat="1" x14ac:dyDescent="0.3">
      <c r="A3299"/>
      <c r="D3299"/>
      <c r="E3299"/>
      <c r="F3299"/>
      <c r="G3299"/>
      <c r="H3299"/>
    </row>
    <row r="3300" spans="1:8" s="3" customFormat="1" x14ac:dyDescent="0.3">
      <c r="A3300"/>
      <c r="D3300"/>
      <c r="E3300"/>
      <c r="F3300"/>
      <c r="G3300"/>
      <c r="H3300"/>
    </row>
    <row r="3301" spans="1:8" s="3" customFormat="1" x14ac:dyDescent="0.3">
      <c r="A3301"/>
      <c r="D3301"/>
      <c r="E3301"/>
      <c r="F3301"/>
      <c r="G3301"/>
      <c r="H3301"/>
    </row>
    <row r="3302" spans="1:8" s="3" customFormat="1" x14ac:dyDescent="0.3">
      <c r="A3302"/>
      <c r="D3302"/>
      <c r="E3302"/>
      <c r="F3302"/>
      <c r="G3302"/>
      <c r="H3302"/>
    </row>
    <row r="3303" spans="1:8" s="3" customFormat="1" x14ac:dyDescent="0.3">
      <c r="A3303"/>
      <c r="D3303"/>
      <c r="E3303"/>
      <c r="F3303"/>
      <c r="G3303"/>
      <c r="H3303"/>
    </row>
    <row r="3304" spans="1:8" s="3" customFormat="1" x14ac:dyDescent="0.3">
      <c r="A3304"/>
      <c r="D3304"/>
      <c r="E3304"/>
      <c r="F3304"/>
      <c r="G3304"/>
      <c r="H3304"/>
    </row>
    <row r="3305" spans="1:8" s="3" customFormat="1" x14ac:dyDescent="0.3">
      <c r="A3305"/>
      <c r="D3305"/>
      <c r="E3305"/>
      <c r="F3305"/>
      <c r="G3305"/>
      <c r="H3305"/>
    </row>
    <row r="3306" spans="1:8" s="3" customFormat="1" x14ac:dyDescent="0.3">
      <c r="A3306"/>
      <c r="D3306"/>
      <c r="E3306"/>
      <c r="F3306"/>
      <c r="G3306"/>
      <c r="H3306"/>
    </row>
    <row r="3307" spans="1:8" s="3" customFormat="1" x14ac:dyDescent="0.3">
      <c r="A3307"/>
      <c r="D3307"/>
      <c r="E3307"/>
      <c r="F3307"/>
      <c r="G3307"/>
      <c r="H3307"/>
    </row>
    <row r="3308" spans="1:8" s="3" customFormat="1" x14ac:dyDescent="0.3">
      <c r="A3308"/>
      <c r="D3308"/>
      <c r="E3308"/>
      <c r="F3308"/>
      <c r="G3308"/>
      <c r="H3308"/>
    </row>
    <row r="3309" spans="1:8" s="3" customFormat="1" x14ac:dyDescent="0.3">
      <c r="A3309"/>
      <c r="D3309"/>
      <c r="E3309"/>
      <c r="F3309"/>
      <c r="G3309"/>
      <c r="H3309"/>
    </row>
    <row r="3310" spans="1:8" s="3" customFormat="1" x14ac:dyDescent="0.3">
      <c r="A3310"/>
      <c r="D3310"/>
      <c r="E3310"/>
      <c r="F3310"/>
      <c r="G3310"/>
      <c r="H3310"/>
    </row>
    <row r="3311" spans="1:8" s="3" customFormat="1" x14ac:dyDescent="0.3">
      <c r="A3311"/>
      <c r="D3311"/>
      <c r="E3311"/>
      <c r="F3311"/>
      <c r="G3311"/>
      <c r="H3311"/>
    </row>
    <row r="3312" spans="1:8" s="3" customFormat="1" x14ac:dyDescent="0.3">
      <c r="A3312"/>
      <c r="D3312"/>
      <c r="E3312"/>
      <c r="F3312"/>
      <c r="G3312"/>
      <c r="H3312"/>
    </row>
    <row r="3313" spans="1:8" s="3" customFormat="1" x14ac:dyDescent="0.3">
      <c r="A3313"/>
      <c r="D3313"/>
      <c r="E3313"/>
      <c r="F3313"/>
      <c r="G3313"/>
      <c r="H3313"/>
    </row>
    <row r="3314" spans="1:8" s="3" customFormat="1" x14ac:dyDescent="0.3">
      <c r="A3314"/>
      <c r="D3314"/>
      <c r="E3314"/>
      <c r="F3314"/>
      <c r="G3314"/>
      <c r="H3314"/>
    </row>
    <row r="3315" spans="1:8" s="3" customFormat="1" x14ac:dyDescent="0.3">
      <c r="A3315"/>
      <c r="D3315"/>
      <c r="E3315"/>
      <c r="F3315"/>
      <c r="G3315"/>
      <c r="H3315"/>
    </row>
    <row r="3316" spans="1:8" s="3" customFormat="1" x14ac:dyDescent="0.3">
      <c r="A3316"/>
      <c r="D3316"/>
      <c r="E3316"/>
      <c r="F3316"/>
      <c r="G3316"/>
      <c r="H3316"/>
    </row>
    <row r="3317" spans="1:8" s="3" customFormat="1" x14ac:dyDescent="0.3">
      <c r="A3317"/>
      <c r="D3317"/>
      <c r="E3317"/>
      <c r="F3317"/>
      <c r="G3317"/>
      <c r="H3317"/>
    </row>
    <row r="3318" spans="1:8" s="3" customFormat="1" x14ac:dyDescent="0.3">
      <c r="A3318"/>
      <c r="D3318"/>
      <c r="E3318"/>
      <c r="F3318"/>
      <c r="G3318"/>
      <c r="H3318"/>
    </row>
    <row r="3319" spans="1:8" s="3" customFormat="1" x14ac:dyDescent="0.3">
      <c r="A3319"/>
      <c r="D3319"/>
      <c r="E3319"/>
      <c r="F3319"/>
      <c r="G3319"/>
      <c r="H3319"/>
    </row>
    <row r="3320" spans="1:8" s="3" customFormat="1" x14ac:dyDescent="0.3">
      <c r="A3320"/>
      <c r="D3320"/>
      <c r="E3320"/>
      <c r="F3320"/>
      <c r="G3320"/>
      <c r="H3320"/>
    </row>
    <row r="3321" spans="1:8" s="3" customFormat="1" x14ac:dyDescent="0.3">
      <c r="A3321"/>
      <c r="D3321"/>
      <c r="E3321"/>
      <c r="F3321"/>
      <c r="G3321"/>
      <c r="H3321"/>
    </row>
    <row r="3322" spans="1:8" s="3" customFormat="1" x14ac:dyDescent="0.3">
      <c r="A3322"/>
      <c r="D3322"/>
      <c r="E3322"/>
      <c r="F3322"/>
      <c r="G3322"/>
      <c r="H3322"/>
    </row>
    <row r="3323" spans="1:8" s="3" customFormat="1" x14ac:dyDescent="0.3">
      <c r="A3323"/>
      <c r="D3323"/>
      <c r="E3323"/>
      <c r="F3323"/>
      <c r="G3323"/>
      <c r="H3323"/>
    </row>
    <row r="3324" spans="1:8" s="3" customFormat="1" x14ac:dyDescent="0.3">
      <c r="A3324"/>
      <c r="D3324"/>
      <c r="E3324"/>
      <c r="F3324"/>
      <c r="G3324"/>
      <c r="H3324"/>
    </row>
    <row r="3325" spans="1:8" s="3" customFormat="1" x14ac:dyDescent="0.3">
      <c r="A3325"/>
      <c r="D3325"/>
      <c r="E3325"/>
      <c r="F3325"/>
      <c r="G3325"/>
      <c r="H3325"/>
    </row>
    <row r="3326" spans="1:8" s="3" customFormat="1" x14ac:dyDescent="0.3">
      <c r="A3326"/>
      <c r="D3326"/>
      <c r="E3326"/>
      <c r="F3326"/>
      <c r="G3326"/>
      <c r="H3326"/>
    </row>
    <row r="3327" spans="1:8" s="3" customFormat="1" x14ac:dyDescent="0.3">
      <c r="A3327"/>
      <c r="D3327"/>
      <c r="E3327"/>
      <c r="F3327"/>
      <c r="G3327"/>
      <c r="H3327"/>
    </row>
    <row r="3328" spans="1:8" s="3" customFormat="1" x14ac:dyDescent="0.3">
      <c r="A3328"/>
      <c r="D3328"/>
      <c r="E3328"/>
      <c r="F3328"/>
      <c r="G3328"/>
      <c r="H3328"/>
    </row>
    <row r="3329" spans="1:8" s="3" customFormat="1" x14ac:dyDescent="0.3">
      <c r="A3329"/>
      <c r="D3329"/>
      <c r="E3329"/>
      <c r="F3329"/>
      <c r="G3329"/>
      <c r="H3329"/>
    </row>
    <row r="3330" spans="1:8" s="3" customFormat="1" x14ac:dyDescent="0.3">
      <c r="A3330"/>
      <c r="D3330"/>
      <c r="E3330"/>
      <c r="F3330"/>
      <c r="G3330"/>
      <c r="H3330"/>
    </row>
    <row r="3331" spans="1:8" s="3" customFormat="1" x14ac:dyDescent="0.3">
      <c r="A3331"/>
      <c r="D3331"/>
      <c r="E3331"/>
      <c r="F3331"/>
      <c r="G3331"/>
      <c r="H3331"/>
    </row>
    <row r="3332" spans="1:8" s="3" customFormat="1" x14ac:dyDescent="0.3">
      <c r="A3332"/>
      <c r="D3332"/>
      <c r="E3332"/>
      <c r="F3332"/>
      <c r="G3332"/>
      <c r="H3332"/>
    </row>
    <row r="3333" spans="1:8" s="3" customFormat="1" x14ac:dyDescent="0.3">
      <c r="A3333"/>
      <c r="D3333"/>
      <c r="E3333"/>
      <c r="F3333"/>
      <c r="G3333"/>
      <c r="H3333"/>
    </row>
    <row r="3334" spans="1:8" s="3" customFormat="1" x14ac:dyDescent="0.3">
      <c r="A3334"/>
      <c r="D3334"/>
      <c r="E3334"/>
      <c r="F3334"/>
      <c r="G3334"/>
      <c r="H3334"/>
    </row>
    <row r="3335" spans="1:8" s="3" customFormat="1" x14ac:dyDescent="0.3">
      <c r="A3335"/>
      <c r="D3335"/>
      <c r="E3335"/>
      <c r="F3335"/>
      <c r="G3335"/>
      <c r="H3335"/>
    </row>
    <row r="3336" spans="1:8" s="3" customFormat="1" x14ac:dyDescent="0.3">
      <c r="A3336"/>
      <c r="D3336"/>
      <c r="E3336"/>
      <c r="F3336"/>
      <c r="G3336"/>
      <c r="H3336"/>
    </row>
    <row r="3337" spans="1:8" s="3" customFormat="1" x14ac:dyDescent="0.3">
      <c r="A3337"/>
      <c r="D3337"/>
      <c r="E3337"/>
      <c r="F3337"/>
      <c r="G3337"/>
      <c r="H3337"/>
    </row>
    <row r="3338" spans="1:8" s="3" customFormat="1" x14ac:dyDescent="0.3">
      <c r="A3338"/>
      <c r="D3338"/>
      <c r="E3338"/>
      <c r="F3338"/>
      <c r="G3338"/>
      <c r="H3338"/>
    </row>
    <row r="3339" spans="1:8" s="3" customFormat="1" x14ac:dyDescent="0.3">
      <c r="A3339"/>
      <c r="D3339"/>
      <c r="E3339"/>
      <c r="F3339"/>
      <c r="G3339"/>
      <c r="H3339"/>
    </row>
    <row r="3340" spans="1:8" s="3" customFormat="1" x14ac:dyDescent="0.3">
      <c r="A3340"/>
      <c r="D3340"/>
      <c r="E3340"/>
      <c r="F3340"/>
      <c r="G3340"/>
      <c r="H3340"/>
    </row>
    <row r="3341" spans="1:8" s="3" customFormat="1" x14ac:dyDescent="0.3">
      <c r="A3341"/>
      <c r="D3341"/>
      <c r="E3341"/>
      <c r="F3341"/>
      <c r="G3341"/>
      <c r="H3341"/>
    </row>
    <row r="3342" spans="1:8" s="3" customFormat="1" x14ac:dyDescent="0.3">
      <c r="A3342"/>
      <c r="D3342"/>
      <c r="E3342"/>
      <c r="F3342"/>
      <c r="G3342"/>
      <c r="H3342"/>
    </row>
    <row r="3343" spans="1:8" s="3" customFormat="1" x14ac:dyDescent="0.3">
      <c r="A3343"/>
      <c r="D3343"/>
      <c r="E3343"/>
      <c r="F3343"/>
      <c r="G3343"/>
      <c r="H3343"/>
    </row>
    <row r="3344" spans="1:8" s="3" customFormat="1" x14ac:dyDescent="0.3">
      <c r="A3344"/>
      <c r="D3344"/>
      <c r="E3344"/>
      <c r="F3344"/>
      <c r="G3344"/>
      <c r="H3344"/>
    </row>
    <row r="3345" spans="1:8" s="3" customFormat="1" x14ac:dyDescent="0.3">
      <c r="A3345"/>
      <c r="D3345"/>
      <c r="E3345"/>
      <c r="F3345"/>
      <c r="G3345"/>
      <c r="H3345"/>
    </row>
    <row r="3346" spans="1:8" s="3" customFormat="1" x14ac:dyDescent="0.3">
      <c r="A3346"/>
      <c r="D3346"/>
      <c r="E3346"/>
      <c r="F3346"/>
      <c r="G3346"/>
      <c r="H3346"/>
    </row>
    <row r="3347" spans="1:8" s="3" customFormat="1" x14ac:dyDescent="0.3">
      <c r="A3347"/>
      <c r="D3347"/>
      <c r="E3347"/>
      <c r="F3347"/>
      <c r="G3347"/>
      <c r="H3347"/>
    </row>
    <row r="3348" spans="1:8" s="3" customFormat="1" x14ac:dyDescent="0.3">
      <c r="A3348"/>
      <c r="D3348"/>
      <c r="E3348"/>
      <c r="F3348"/>
      <c r="G3348"/>
      <c r="H3348"/>
    </row>
    <row r="3349" spans="1:8" s="3" customFormat="1" x14ac:dyDescent="0.3">
      <c r="A3349"/>
      <c r="D3349"/>
      <c r="E3349"/>
      <c r="F3349"/>
      <c r="G3349"/>
      <c r="H3349"/>
    </row>
    <row r="3350" spans="1:8" s="3" customFormat="1" x14ac:dyDescent="0.3">
      <c r="A3350"/>
      <c r="D3350"/>
      <c r="E3350"/>
      <c r="F3350"/>
      <c r="G3350"/>
      <c r="H3350"/>
    </row>
    <row r="3351" spans="1:8" s="3" customFormat="1" x14ac:dyDescent="0.3">
      <c r="A3351"/>
      <c r="D3351"/>
      <c r="E3351"/>
      <c r="F3351"/>
      <c r="G3351"/>
      <c r="H3351"/>
    </row>
    <row r="3352" spans="1:8" s="3" customFormat="1" x14ac:dyDescent="0.3">
      <c r="A3352"/>
      <c r="D3352"/>
      <c r="E3352"/>
      <c r="F3352"/>
      <c r="G3352"/>
      <c r="H3352"/>
    </row>
    <row r="3353" spans="1:8" s="3" customFormat="1" x14ac:dyDescent="0.3">
      <c r="A3353"/>
      <c r="D3353"/>
      <c r="E3353"/>
      <c r="F3353"/>
      <c r="G3353"/>
      <c r="H3353"/>
    </row>
    <row r="3354" spans="1:8" s="3" customFormat="1" x14ac:dyDescent="0.3">
      <c r="A3354"/>
      <c r="D3354"/>
      <c r="E3354"/>
      <c r="F3354"/>
      <c r="G3354"/>
      <c r="H3354"/>
    </row>
    <row r="3355" spans="1:8" s="3" customFormat="1" x14ac:dyDescent="0.3">
      <c r="A3355"/>
      <c r="D3355"/>
      <c r="E3355"/>
      <c r="F3355"/>
      <c r="G3355"/>
      <c r="H3355"/>
    </row>
    <row r="3356" spans="1:8" s="3" customFormat="1" x14ac:dyDescent="0.3">
      <c r="A3356"/>
      <c r="D3356"/>
      <c r="E3356"/>
      <c r="F3356"/>
      <c r="G3356"/>
      <c r="H3356"/>
    </row>
    <row r="3357" spans="1:8" s="3" customFormat="1" x14ac:dyDescent="0.3">
      <c r="A3357"/>
      <c r="D3357"/>
      <c r="E3357"/>
      <c r="F3357"/>
      <c r="G3357"/>
      <c r="H3357"/>
    </row>
    <row r="3358" spans="1:8" s="3" customFormat="1" x14ac:dyDescent="0.3">
      <c r="A3358"/>
      <c r="D3358"/>
      <c r="E3358"/>
      <c r="F3358"/>
      <c r="G3358"/>
      <c r="H3358"/>
    </row>
    <row r="3359" spans="1:8" s="3" customFormat="1" x14ac:dyDescent="0.3">
      <c r="A3359"/>
      <c r="D3359"/>
      <c r="E3359"/>
      <c r="F3359"/>
      <c r="G3359"/>
      <c r="H3359"/>
    </row>
    <row r="3360" spans="1:8" s="3" customFormat="1" x14ac:dyDescent="0.3">
      <c r="A3360"/>
      <c r="D3360"/>
      <c r="E3360"/>
      <c r="F3360"/>
      <c r="G3360"/>
      <c r="H3360"/>
    </row>
    <row r="3361" spans="1:8" s="3" customFormat="1" x14ac:dyDescent="0.3">
      <c r="A3361"/>
      <c r="D3361"/>
      <c r="E3361"/>
      <c r="F3361"/>
      <c r="G3361"/>
      <c r="H3361"/>
    </row>
    <row r="3362" spans="1:8" s="3" customFormat="1" x14ac:dyDescent="0.3">
      <c r="A3362"/>
      <c r="D3362"/>
      <c r="E3362"/>
      <c r="F3362"/>
      <c r="G3362"/>
      <c r="H3362"/>
    </row>
    <row r="3363" spans="1:8" s="3" customFormat="1" x14ac:dyDescent="0.3">
      <c r="A3363"/>
      <c r="D3363"/>
      <c r="E3363"/>
      <c r="F3363"/>
      <c r="G3363"/>
      <c r="H3363"/>
    </row>
    <row r="3364" spans="1:8" s="3" customFormat="1" x14ac:dyDescent="0.3">
      <c r="A3364"/>
      <c r="D3364"/>
      <c r="E3364"/>
      <c r="F3364"/>
      <c r="G3364"/>
      <c r="H3364"/>
    </row>
    <row r="3365" spans="1:8" s="3" customFormat="1" x14ac:dyDescent="0.3">
      <c r="A3365"/>
      <c r="D3365"/>
      <c r="E3365"/>
      <c r="F3365"/>
      <c r="G3365"/>
      <c r="H3365"/>
    </row>
    <row r="3366" spans="1:8" s="3" customFormat="1" x14ac:dyDescent="0.3">
      <c r="A3366"/>
      <c r="D3366"/>
      <c r="E3366"/>
      <c r="F3366"/>
      <c r="G3366"/>
      <c r="H3366"/>
    </row>
    <row r="3367" spans="1:8" s="3" customFormat="1" x14ac:dyDescent="0.3">
      <c r="A3367"/>
      <c r="D3367"/>
      <c r="E3367"/>
      <c r="F3367"/>
      <c r="G3367"/>
      <c r="H3367"/>
    </row>
    <row r="3368" spans="1:8" s="3" customFormat="1" x14ac:dyDescent="0.3">
      <c r="A3368"/>
      <c r="D3368"/>
      <c r="E3368"/>
      <c r="F3368"/>
      <c r="G3368"/>
      <c r="H3368"/>
    </row>
    <row r="3369" spans="1:8" s="3" customFormat="1" x14ac:dyDescent="0.3">
      <c r="A3369"/>
      <c r="D3369"/>
      <c r="E3369"/>
      <c r="F3369"/>
      <c r="G3369"/>
      <c r="H3369"/>
    </row>
    <row r="3370" spans="1:8" s="3" customFormat="1" x14ac:dyDescent="0.3">
      <c r="A3370"/>
      <c r="D3370"/>
      <c r="E3370"/>
      <c r="F3370"/>
      <c r="G3370"/>
      <c r="H3370"/>
    </row>
    <row r="3371" spans="1:8" s="3" customFormat="1" x14ac:dyDescent="0.3">
      <c r="A3371"/>
      <c r="D3371"/>
      <c r="E3371"/>
      <c r="F3371"/>
      <c r="G3371"/>
      <c r="H3371"/>
    </row>
    <row r="3372" spans="1:8" s="3" customFormat="1" x14ac:dyDescent="0.3">
      <c r="A3372"/>
      <c r="D3372"/>
      <c r="E3372"/>
      <c r="F3372"/>
      <c r="G3372"/>
      <c r="H3372"/>
    </row>
    <row r="3373" spans="1:8" s="3" customFormat="1" x14ac:dyDescent="0.3">
      <c r="A3373"/>
      <c r="D3373"/>
      <c r="E3373"/>
      <c r="F3373"/>
      <c r="G3373"/>
      <c r="H3373"/>
    </row>
    <row r="3374" spans="1:8" s="3" customFormat="1" x14ac:dyDescent="0.3">
      <c r="A3374"/>
      <c r="D3374"/>
      <c r="E3374"/>
      <c r="F3374"/>
      <c r="G3374"/>
      <c r="H3374"/>
    </row>
    <row r="3375" spans="1:8" s="3" customFormat="1" x14ac:dyDescent="0.3">
      <c r="A3375"/>
      <c r="D3375"/>
      <c r="E3375"/>
      <c r="F3375"/>
      <c r="G3375"/>
      <c r="H3375"/>
    </row>
    <row r="3376" spans="1:8" s="3" customFormat="1" x14ac:dyDescent="0.3">
      <c r="A3376"/>
      <c r="D3376"/>
      <c r="E3376"/>
      <c r="F3376"/>
      <c r="G3376"/>
      <c r="H3376"/>
    </row>
    <row r="3377" spans="1:8" s="3" customFormat="1" x14ac:dyDescent="0.3">
      <c r="A3377"/>
      <c r="D3377"/>
      <c r="E3377"/>
      <c r="F3377"/>
      <c r="G3377"/>
      <c r="H3377"/>
    </row>
    <row r="3378" spans="1:8" s="3" customFormat="1" x14ac:dyDescent="0.3">
      <c r="A3378"/>
      <c r="D3378"/>
      <c r="E3378"/>
      <c r="F3378"/>
      <c r="G3378"/>
      <c r="H3378"/>
    </row>
    <row r="3379" spans="1:8" s="3" customFormat="1" x14ac:dyDescent="0.3">
      <c r="A3379"/>
      <c r="D3379"/>
      <c r="E3379"/>
      <c r="F3379"/>
      <c r="G3379"/>
      <c r="H3379"/>
    </row>
    <row r="3380" spans="1:8" s="3" customFormat="1" x14ac:dyDescent="0.3">
      <c r="A3380"/>
      <c r="D3380"/>
      <c r="E3380"/>
      <c r="F3380"/>
      <c r="G3380"/>
      <c r="H3380"/>
    </row>
    <row r="3381" spans="1:8" s="3" customFormat="1" x14ac:dyDescent="0.3">
      <c r="A3381"/>
      <c r="D3381"/>
      <c r="E3381"/>
      <c r="F3381"/>
      <c r="G3381"/>
      <c r="H3381"/>
    </row>
    <row r="3382" spans="1:8" s="3" customFormat="1" x14ac:dyDescent="0.3">
      <c r="A3382"/>
      <c r="D3382"/>
      <c r="E3382"/>
      <c r="F3382"/>
      <c r="G3382"/>
      <c r="H3382"/>
    </row>
    <row r="3383" spans="1:8" s="3" customFormat="1" x14ac:dyDescent="0.3">
      <c r="A3383"/>
      <c r="D3383"/>
      <c r="E3383"/>
      <c r="F3383"/>
      <c r="G3383"/>
      <c r="H3383"/>
    </row>
    <row r="3384" spans="1:8" s="3" customFormat="1" x14ac:dyDescent="0.3">
      <c r="A3384"/>
      <c r="D3384"/>
      <c r="E3384"/>
      <c r="F3384"/>
      <c r="G3384"/>
      <c r="H3384"/>
    </row>
    <row r="3385" spans="1:8" s="3" customFormat="1" x14ac:dyDescent="0.3">
      <c r="A3385"/>
      <c r="D3385"/>
      <c r="E3385"/>
      <c r="F3385"/>
      <c r="G3385"/>
      <c r="H3385"/>
    </row>
    <row r="3386" spans="1:8" s="3" customFormat="1" x14ac:dyDescent="0.3">
      <c r="A3386"/>
      <c r="D3386"/>
      <c r="E3386"/>
      <c r="F3386"/>
      <c r="G3386"/>
      <c r="H3386"/>
    </row>
    <row r="3387" spans="1:8" s="3" customFormat="1" x14ac:dyDescent="0.3">
      <c r="A3387"/>
      <c r="D3387"/>
      <c r="E3387"/>
      <c r="F3387"/>
      <c r="G3387"/>
      <c r="H3387"/>
    </row>
    <row r="3388" spans="1:8" s="3" customFormat="1" x14ac:dyDescent="0.3">
      <c r="A3388"/>
      <c r="D3388"/>
      <c r="E3388"/>
      <c r="F3388"/>
      <c r="G3388"/>
      <c r="H3388"/>
    </row>
    <row r="3389" spans="1:8" s="3" customFormat="1" x14ac:dyDescent="0.3">
      <c r="A3389"/>
      <c r="D3389"/>
      <c r="E3389"/>
      <c r="F3389"/>
      <c r="G3389"/>
      <c r="H3389"/>
    </row>
    <row r="3390" spans="1:8" s="3" customFormat="1" x14ac:dyDescent="0.3">
      <c r="A3390"/>
      <c r="D3390"/>
      <c r="E3390"/>
      <c r="F3390"/>
      <c r="G3390"/>
      <c r="H3390"/>
    </row>
    <row r="3391" spans="1:8" s="3" customFormat="1" x14ac:dyDescent="0.3">
      <c r="A3391"/>
      <c r="D3391"/>
      <c r="E3391"/>
      <c r="F3391"/>
      <c r="G3391"/>
      <c r="H3391"/>
    </row>
    <row r="3392" spans="1:8" s="3" customFormat="1" x14ac:dyDescent="0.3">
      <c r="A3392"/>
      <c r="D3392"/>
      <c r="E3392"/>
      <c r="F3392"/>
      <c r="G3392"/>
      <c r="H3392"/>
    </row>
    <row r="3393" spans="1:8" s="3" customFormat="1" x14ac:dyDescent="0.3">
      <c r="A3393"/>
      <c r="D3393"/>
      <c r="E3393"/>
      <c r="F3393"/>
      <c r="G3393"/>
      <c r="H3393"/>
    </row>
    <row r="3394" spans="1:8" s="3" customFormat="1" x14ac:dyDescent="0.3">
      <c r="A3394"/>
      <c r="D3394"/>
      <c r="E3394"/>
      <c r="F3394"/>
      <c r="G3394"/>
      <c r="H3394"/>
    </row>
    <row r="3395" spans="1:8" s="3" customFormat="1" x14ac:dyDescent="0.3">
      <c r="A3395"/>
      <c r="D3395"/>
      <c r="E3395"/>
      <c r="F3395"/>
      <c r="G3395"/>
      <c r="H3395"/>
    </row>
    <row r="3396" spans="1:8" s="3" customFormat="1" x14ac:dyDescent="0.3">
      <c r="A3396"/>
      <c r="D3396"/>
      <c r="E3396"/>
      <c r="F3396"/>
      <c r="G3396"/>
      <c r="H3396"/>
    </row>
    <row r="3397" spans="1:8" s="3" customFormat="1" x14ac:dyDescent="0.3">
      <c r="A3397"/>
      <c r="D3397"/>
      <c r="E3397"/>
      <c r="F3397"/>
      <c r="G3397"/>
      <c r="H3397"/>
    </row>
    <row r="3398" spans="1:8" s="3" customFormat="1" x14ac:dyDescent="0.3">
      <c r="A3398"/>
      <c r="D3398"/>
      <c r="E3398"/>
      <c r="F3398"/>
      <c r="G3398"/>
      <c r="H3398"/>
    </row>
    <row r="3399" spans="1:8" s="3" customFormat="1" x14ac:dyDescent="0.3">
      <c r="A3399"/>
      <c r="D3399"/>
      <c r="E3399"/>
      <c r="F3399"/>
      <c r="G3399"/>
      <c r="H3399"/>
    </row>
    <row r="3400" spans="1:8" s="3" customFormat="1" x14ac:dyDescent="0.3">
      <c r="A3400"/>
      <c r="D3400"/>
      <c r="E3400"/>
      <c r="F3400"/>
      <c r="G3400"/>
      <c r="H3400"/>
    </row>
    <row r="3401" spans="1:8" s="3" customFormat="1" x14ac:dyDescent="0.3">
      <c r="A3401"/>
      <c r="D3401"/>
      <c r="E3401"/>
      <c r="F3401"/>
      <c r="G3401"/>
      <c r="H3401"/>
    </row>
    <row r="3402" spans="1:8" s="3" customFormat="1" x14ac:dyDescent="0.3">
      <c r="A3402"/>
      <c r="D3402"/>
      <c r="E3402"/>
      <c r="F3402"/>
      <c r="G3402"/>
      <c r="H3402"/>
    </row>
    <row r="3403" spans="1:8" s="3" customFormat="1" x14ac:dyDescent="0.3">
      <c r="A3403"/>
      <c r="D3403"/>
      <c r="E3403"/>
      <c r="F3403"/>
      <c r="G3403"/>
      <c r="H3403"/>
    </row>
    <row r="3404" spans="1:8" s="3" customFormat="1" x14ac:dyDescent="0.3">
      <c r="A3404"/>
      <c r="D3404"/>
      <c r="E3404"/>
      <c r="F3404"/>
      <c r="G3404"/>
      <c r="H3404"/>
    </row>
    <row r="3405" spans="1:8" s="3" customFormat="1" x14ac:dyDescent="0.3">
      <c r="A3405"/>
      <c r="D3405"/>
      <c r="E3405"/>
      <c r="F3405"/>
      <c r="G3405"/>
      <c r="H3405"/>
    </row>
    <row r="3406" spans="1:8" s="3" customFormat="1" x14ac:dyDescent="0.3">
      <c r="A3406"/>
      <c r="D3406"/>
      <c r="E3406"/>
      <c r="F3406"/>
      <c r="G3406"/>
      <c r="H3406"/>
    </row>
    <row r="3407" spans="1:8" s="3" customFormat="1" x14ac:dyDescent="0.3">
      <c r="A3407"/>
      <c r="D3407"/>
      <c r="E3407"/>
      <c r="F3407"/>
      <c r="G3407"/>
      <c r="H3407"/>
    </row>
    <row r="3408" spans="1:8" s="3" customFormat="1" x14ac:dyDescent="0.3">
      <c r="A3408"/>
      <c r="D3408"/>
      <c r="E3408"/>
      <c r="F3408"/>
      <c r="G3408"/>
      <c r="H3408"/>
    </row>
    <row r="3409" spans="1:8" s="3" customFormat="1" x14ac:dyDescent="0.3">
      <c r="A3409"/>
      <c r="D3409"/>
      <c r="E3409"/>
      <c r="F3409"/>
      <c r="G3409"/>
      <c r="H3409"/>
    </row>
    <row r="3410" spans="1:8" s="3" customFormat="1" x14ac:dyDescent="0.3">
      <c r="A3410"/>
      <c r="D3410"/>
      <c r="E3410"/>
      <c r="F3410"/>
      <c r="G3410"/>
      <c r="H3410"/>
    </row>
    <row r="3411" spans="1:8" s="3" customFormat="1" x14ac:dyDescent="0.3">
      <c r="A3411"/>
      <c r="D3411"/>
      <c r="E3411"/>
      <c r="F3411"/>
      <c r="G3411"/>
      <c r="H3411"/>
    </row>
    <row r="3412" spans="1:8" s="3" customFormat="1" x14ac:dyDescent="0.3">
      <c r="A3412"/>
      <c r="D3412"/>
      <c r="E3412"/>
      <c r="F3412"/>
      <c r="G3412"/>
      <c r="H3412"/>
    </row>
    <row r="3413" spans="1:8" s="3" customFormat="1" x14ac:dyDescent="0.3">
      <c r="A3413"/>
      <c r="D3413"/>
      <c r="E3413"/>
      <c r="F3413"/>
      <c r="G3413"/>
      <c r="H3413"/>
    </row>
    <row r="3414" spans="1:8" s="3" customFormat="1" x14ac:dyDescent="0.3">
      <c r="A3414"/>
      <c r="D3414"/>
      <c r="E3414"/>
      <c r="F3414"/>
      <c r="G3414"/>
      <c r="H3414"/>
    </row>
    <row r="3415" spans="1:8" s="3" customFormat="1" x14ac:dyDescent="0.3">
      <c r="A3415"/>
      <c r="D3415"/>
      <c r="E3415"/>
      <c r="F3415"/>
      <c r="G3415"/>
      <c r="H3415"/>
    </row>
    <row r="3416" spans="1:8" s="3" customFormat="1" x14ac:dyDescent="0.3">
      <c r="A3416"/>
      <c r="D3416"/>
      <c r="E3416"/>
      <c r="F3416"/>
      <c r="G3416"/>
      <c r="H3416"/>
    </row>
    <row r="3417" spans="1:8" s="3" customFormat="1" x14ac:dyDescent="0.3">
      <c r="A3417"/>
      <c r="D3417"/>
      <c r="E3417"/>
      <c r="F3417"/>
      <c r="G3417"/>
      <c r="H3417"/>
    </row>
    <row r="3418" spans="1:8" s="3" customFormat="1" x14ac:dyDescent="0.3">
      <c r="A3418"/>
      <c r="D3418"/>
      <c r="E3418"/>
      <c r="F3418"/>
      <c r="G3418"/>
      <c r="H3418"/>
    </row>
    <row r="3419" spans="1:8" s="3" customFormat="1" x14ac:dyDescent="0.3">
      <c r="A3419"/>
      <c r="D3419"/>
      <c r="E3419"/>
      <c r="F3419"/>
      <c r="G3419"/>
      <c r="H3419"/>
    </row>
    <row r="3420" spans="1:8" s="3" customFormat="1" x14ac:dyDescent="0.3">
      <c r="A3420"/>
      <c r="D3420"/>
      <c r="E3420"/>
      <c r="F3420"/>
      <c r="G3420"/>
      <c r="H3420"/>
    </row>
    <row r="3421" spans="1:8" s="3" customFormat="1" x14ac:dyDescent="0.3">
      <c r="A3421"/>
      <c r="D3421"/>
      <c r="E3421"/>
      <c r="F3421"/>
      <c r="G3421"/>
      <c r="H3421"/>
    </row>
    <row r="3422" spans="1:8" s="3" customFormat="1" x14ac:dyDescent="0.3">
      <c r="A3422"/>
      <c r="D3422"/>
      <c r="E3422"/>
      <c r="F3422"/>
      <c r="G3422"/>
      <c r="H3422"/>
    </row>
    <row r="3423" spans="1:8" s="3" customFormat="1" x14ac:dyDescent="0.3">
      <c r="A3423"/>
      <c r="D3423"/>
      <c r="E3423"/>
      <c r="F3423"/>
      <c r="G3423"/>
      <c r="H3423"/>
    </row>
    <row r="3424" spans="1:8" s="3" customFormat="1" x14ac:dyDescent="0.3">
      <c r="A3424"/>
      <c r="D3424"/>
      <c r="E3424"/>
      <c r="F3424"/>
      <c r="G3424"/>
      <c r="H3424"/>
    </row>
    <row r="3425" spans="1:8" s="3" customFormat="1" x14ac:dyDescent="0.3">
      <c r="A3425"/>
      <c r="D3425"/>
      <c r="E3425"/>
      <c r="F3425"/>
      <c r="G3425"/>
      <c r="H3425"/>
    </row>
    <row r="3426" spans="1:8" s="3" customFormat="1" x14ac:dyDescent="0.3">
      <c r="A3426"/>
      <c r="D3426"/>
      <c r="E3426"/>
      <c r="F3426"/>
      <c r="G3426"/>
      <c r="H3426"/>
    </row>
    <row r="3427" spans="1:8" s="3" customFormat="1" x14ac:dyDescent="0.3">
      <c r="A3427"/>
      <c r="D3427"/>
      <c r="E3427"/>
      <c r="F3427"/>
      <c r="G3427"/>
      <c r="H3427"/>
    </row>
    <row r="3428" spans="1:8" s="3" customFormat="1" x14ac:dyDescent="0.3">
      <c r="A3428"/>
      <c r="D3428"/>
      <c r="E3428"/>
      <c r="F3428"/>
      <c r="G3428"/>
      <c r="H3428"/>
    </row>
    <row r="3429" spans="1:8" s="3" customFormat="1" x14ac:dyDescent="0.3">
      <c r="A3429"/>
      <c r="D3429"/>
      <c r="E3429"/>
      <c r="F3429"/>
      <c r="G3429"/>
      <c r="H3429"/>
    </row>
    <row r="3430" spans="1:8" s="3" customFormat="1" x14ac:dyDescent="0.3">
      <c r="A3430"/>
      <c r="D3430"/>
      <c r="E3430"/>
      <c r="F3430"/>
      <c r="G3430"/>
      <c r="H3430"/>
    </row>
    <row r="3431" spans="1:8" s="3" customFormat="1" x14ac:dyDescent="0.3">
      <c r="A3431"/>
      <c r="D3431"/>
      <c r="E3431"/>
      <c r="F3431"/>
      <c r="G3431"/>
      <c r="H3431"/>
    </row>
    <row r="3432" spans="1:8" s="3" customFormat="1" x14ac:dyDescent="0.3">
      <c r="A3432"/>
      <c r="D3432"/>
      <c r="E3432"/>
      <c r="F3432"/>
      <c r="G3432"/>
      <c r="H3432"/>
    </row>
    <row r="3433" spans="1:8" s="3" customFormat="1" x14ac:dyDescent="0.3">
      <c r="A3433"/>
      <c r="D3433"/>
      <c r="E3433"/>
      <c r="F3433"/>
      <c r="G3433"/>
      <c r="H3433"/>
    </row>
    <row r="3434" spans="1:8" s="3" customFormat="1" x14ac:dyDescent="0.3">
      <c r="A3434"/>
      <c r="D3434"/>
      <c r="E3434"/>
      <c r="F3434"/>
      <c r="G3434"/>
      <c r="H3434"/>
    </row>
    <row r="3435" spans="1:8" s="3" customFormat="1" x14ac:dyDescent="0.3">
      <c r="A3435"/>
      <c r="D3435"/>
      <c r="E3435"/>
      <c r="F3435"/>
      <c r="G3435"/>
      <c r="H3435"/>
    </row>
    <row r="3436" spans="1:8" s="3" customFormat="1" x14ac:dyDescent="0.3">
      <c r="A3436"/>
      <c r="D3436"/>
      <c r="E3436"/>
      <c r="F3436"/>
      <c r="G3436"/>
      <c r="H3436"/>
    </row>
    <row r="3437" spans="1:8" s="3" customFormat="1" x14ac:dyDescent="0.3">
      <c r="A3437"/>
      <c r="D3437"/>
      <c r="E3437"/>
      <c r="F3437"/>
      <c r="G3437"/>
      <c r="H3437"/>
    </row>
    <row r="3438" spans="1:8" s="3" customFormat="1" x14ac:dyDescent="0.3">
      <c r="A3438"/>
      <c r="D3438"/>
      <c r="E3438"/>
      <c r="F3438"/>
      <c r="G3438"/>
      <c r="H3438"/>
    </row>
    <row r="3439" spans="1:8" s="3" customFormat="1" x14ac:dyDescent="0.3">
      <c r="A3439"/>
      <c r="D3439"/>
      <c r="E3439"/>
      <c r="F3439"/>
      <c r="G3439"/>
      <c r="H3439"/>
    </row>
    <row r="3440" spans="1:8" s="3" customFormat="1" x14ac:dyDescent="0.3">
      <c r="A3440"/>
      <c r="D3440"/>
      <c r="E3440"/>
      <c r="F3440"/>
      <c r="G3440"/>
      <c r="H3440"/>
    </row>
    <row r="3441" spans="1:8" s="3" customFormat="1" x14ac:dyDescent="0.3">
      <c r="A3441"/>
      <c r="D3441"/>
      <c r="E3441"/>
      <c r="F3441"/>
      <c r="G3441"/>
      <c r="H3441"/>
    </row>
    <row r="3442" spans="1:8" s="3" customFormat="1" x14ac:dyDescent="0.3">
      <c r="A3442"/>
      <c r="D3442"/>
      <c r="E3442"/>
      <c r="F3442"/>
      <c r="G3442"/>
      <c r="H3442"/>
    </row>
    <row r="3443" spans="1:8" s="3" customFormat="1" x14ac:dyDescent="0.3">
      <c r="A3443"/>
      <c r="D3443"/>
      <c r="E3443"/>
      <c r="F3443"/>
      <c r="G3443"/>
      <c r="H3443"/>
    </row>
    <row r="3444" spans="1:8" s="3" customFormat="1" x14ac:dyDescent="0.3">
      <c r="A3444"/>
      <c r="D3444"/>
      <c r="E3444"/>
      <c r="F3444"/>
      <c r="G3444"/>
      <c r="H3444"/>
    </row>
    <row r="3445" spans="1:8" s="3" customFormat="1" x14ac:dyDescent="0.3">
      <c r="A3445"/>
      <c r="D3445"/>
      <c r="E3445"/>
      <c r="F3445"/>
      <c r="G3445"/>
      <c r="H3445"/>
    </row>
    <row r="3446" spans="1:8" s="3" customFormat="1" x14ac:dyDescent="0.3">
      <c r="A3446"/>
      <c r="D3446"/>
      <c r="E3446"/>
      <c r="F3446"/>
      <c r="G3446"/>
      <c r="H3446"/>
    </row>
    <row r="3447" spans="1:8" s="3" customFormat="1" x14ac:dyDescent="0.3">
      <c r="A3447"/>
      <c r="D3447"/>
      <c r="E3447"/>
      <c r="F3447"/>
      <c r="G3447"/>
      <c r="H3447"/>
    </row>
    <row r="3448" spans="1:8" s="3" customFormat="1" x14ac:dyDescent="0.3">
      <c r="A3448"/>
      <c r="D3448"/>
      <c r="E3448"/>
      <c r="F3448"/>
      <c r="G3448"/>
      <c r="H3448"/>
    </row>
    <row r="3449" spans="1:8" s="3" customFormat="1" x14ac:dyDescent="0.3">
      <c r="A3449"/>
      <c r="D3449"/>
      <c r="E3449"/>
      <c r="F3449"/>
      <c r="G3449"/>
      <c r="H3449"/>
    </row>
    <row r="3450" spans="1:8" s="3" customFormat="1" x14ac:dyDescent="0.3">
      <c r="A3450"/>
      <c r="D3450"/>
      <c r="E3450"/>
      <c r="F3450"/>
      <c r="G3450"/>
      <c r="H3450"/>
    </row>
    <row r="3451" spans="1:8" s="3" customFormat="1" x14ac:dyDescent="0.3">
      <c r="A3451"/>
      <c r="D3451"/>
      <c r="E3451"/>
      <c r="F3451"/>
      <c r="G3451"/>
      <c r="H3451"/>
    </row>
    <row r="3452" spans="1:8" s="3" customFormat="1" x14ac:dyDescent="0.3">
      <c r="A3452"/>
      <c r="D3452"/>
      <c r="E3452"/>
      <c r="F3452"/>
      <c r="G3452"/>
      <c r="H3452"/>
    </row>
    <row r="3453" spans="1:8" s="3" customFormat="1" x14ac:dyDescent="0.3">
      <c r="A3453"/>
      <c r="D3453"/>
      <c r="E3453"/>
      <c r="F3453"/>
      <c r="G3453"/>
      <c r="H3453"/>
    </row>
    <row r="3454" spans="1:8" s="3" customFormat="1" x14ac:dyDescent="0.3">
      <c r="A3454"/>
      <c r="D3454"/>
      <c r="E3454"/>
      <c r="F3454"/>
      <c r="G3454"/>
      <c r="H3454"/>
    </row>
    <row r="3455" spans="1:8" s="3" customFormat="1" x14ac:dyDescent="0.3">
      <c r="A3455"/>
      <c r="D3455"/>
      <c r="E3455"/>
      <c r="F3455"/>
      <c r="G3455"/>
      <c r="H3455"/>
    </row>
    <row r="3456" spans="1:8" s="3" customFormat="1" x14ac:dyDescent="0.3">
      <c r="A3456"/>
      <c r="D3456"/>
      <c r="E3456"/>
      <c r="F3456"/>
      <c r="G3456"/>
      <c r="H3456"/>
    </row>
    <row r="3457" spans="1:8" s="3" customFormat="1" x14ac:dyDescent="0.3">
      <c r="A3457"/>
      <c r="D3457"/>
      <c r="E3457"/>
      <c r="F3457"/>
      <c r="G3457"/>
      <c r="H3457"/>
    </row>
    <row r="3458" spans="1:8" s="3" customFormat="1" x14ac:dyDescent="0.3">
      <c r="A3458"/>
      <c r="D3458"/>
      <c r="E3458"/>
      <c r="F3458"/>
      <c r="G3458"/>
      <c r="H3458"/>
    </row>
    <row r="3459" spans="1:8" s="3" customFormat="1" x14ac:dyDescent="0.3">
      <c r="A3459"/>
      <c r="D3459"/>
      <c r="E3459"/>
      <c r="F3459"/>
      <c r="G3459"/>
      <c r="H3459"/>
    </row>
    <row r="3460" spans="1:8" s="3" customFormat="1" x14ac:dyDescent="0.3">
      <c r="A3460"/>
      <c r="D3460"/>
      <c r="E3460"/>
      <c r="F3460"/>
      <c r="G3460"/>
      <c r="H3460"/>
    </row>
    <row r="3461" spans="1:8" s="3" customFormat="1" x14ac:dyDescent="0.3">
      <c r="A3461"/>
      <c r="D3461"/>
      <c r="E3461"/>
      <c r="F3461"/>
      <c r="G3461"/>
      <c r="H3461"/>
    </row>
    <row r="3462" spans="1:8" s="3" customFormat="1" x14ac:dyDescent="0.3">
      <c r="A3462"/>
      <c r="D3462"/>
      <c r="E3462"/>
      <c r="F3462"/>
      <c r="G3462"/>
      <c r="H3462"/>
    </row>
    <row r="3463" spans="1:8" s="3" customFormat="1" x14ac:dyDescent="0.3">
      <c r="A3463"/>
      <c r="D3463"/>
      <c r="E3463"/>
      <c r="F3463"/>
      <c r="G3463"/>
      <c r="H3463"/>
    </row>
    <row r="3464" spans="1:8" s="3" customFormat="1" x14ac:dyDescent="0.3">
      <c r="A3464"/>
      <c r="D3464"/>
      <c r="E3464"/>
      <c r="F3464"/>
      <c r="G3464"/>
      <c r="H3464"/>
    </row>
    <row r="3465" spans="1:8" s="3" customFormat="1" x14ac:dyDescent="0.3">
      <c r="A3465"/>
      <c r="D3465"/>
      <c r="E3465"/>
      <c r="F3465"/>
      <c r="G3465"/>
      <c r="H3465"/>
    </row>
    <row r="3466" spans="1:8" s="3" customFormat="1" x14ac:dyDescent="0.3">
      <c r="A3466"/>
      <c r="D3466"/>
      <c r="E3466"/>
      <c r="F3466"/>
      <c r="G3466"/>
      <c r="H3466"/>
    </row>
    <row r="3467" spans="1:8" s="3" customFormat="1" x14ac:dyDescent="0.3">
      <c r="A3467"/>
      <c r="D3467"/>
      <c r="E3467"/>
      <c r="F3467"/>
      <c r="G3467"/>
      <c r="H3467"/>
    </row>
    <row r="3468" spans="1:8" s="3" customFormat="1" x14ac:dyDescent="0.3">
      <c r="A3468"/>
      <c r="D3468"/>
      <c r="E3468"/>
      <c r="F3468"/>
      <c r="G3468"/>
      <c r="H3468"/>
    </row>
    <row r="3469" spans="1:8" s="3" customFormat="1" x14ac:dyDescent="0.3">
      <c r="A3469"/>
      <c r="D3469"/>
      <c r="E3469"/>
      <c r="F3469"/>
      <c r="G3469"/>
      <c r="H3469"/>
    </row>
    <row r="3470" spans="1:8" s="3" customFormat="1" x14ac:dyDescent="0.3">
      <c r="A3470"/>
      <c r="D3470"/>
      <c r="E3470"/>
      <c r="F3470"/>
      <c r="G3470"/>
      <c r="H3470"/>
    </row>
    <row r="3471" spans="1:8" s="3" customFormat="1" x14ac:dyDescent="0.3">
      <c r="A3471"/>
      <c r="D3471"/>
      <c r="E3471"/>
      <c r="F3471"/>
      <c r="G3471"/>
      <c r="H3471"/>
    </row>
    <row r="3472" spans="1:8" s="3" customFormat="1" x14ac:dyDescent="0.3">
      <c r="A3472"/>
      <c r="D3472"/>
      <c r="E3472"/>
      <c r="F3472"/>
      <c r="G3472"/>
      <c r="H3472"/>
    </row>
    <row r="3473" spans="1:8" s="3" customFormat="1" x14ac:dyDescent="0.3">
      <c r="A3473"/>
      <c r="D3473"/>
      <c r="E3473"/>
      <c r="F3473"/>
      <c r="G3473"/>
      <c r="H3473"/>
    </row>
    <row r="3474" spans="1:8" s="3" customFormat="1" x14ac:dyDescent="0.3">
      <c r="A3474"/>
      <c r="D3474"/>
      <c r="E3474"/>
      <c r="F3474"/>
      <c r="G3474"/>
      <c r="H3474"/>
    </row>
    <row r="3475" spans="1:8" s="3" customFormat="1" x14ac:dyDescent="0.3">
      <c r="A3475"/>
      <c r="D3475"/>
      <c r="E3475"/>
      <c r="F3475"/>
      <c r="G3475"/>
      <c r="H3475"/>
    </row>
    <row r="3476" spans="1:8" s="3" customFormat="1" x14ac:dyDescent="0.3">
      <c r="A3476"/>
      <c r="D3476"/>
      <c r="E3476"/>
      <c r="F3476"/>
      <c r="G3476"/>
      <c r="H3476"/>
    </row>
    <row r="3477" spans="1:8" s="3" customFormat="1" x14ac:dyDescent="0.3">
      <c r="A3477"/>
      <c r="D3477"/>
      <c r="E3477"/>
      <c r="F3477"/>
      <c r="G3477"/>
      <c r="H3477"/>
    </row>
    <row r="3478" spans="1:8" s="3" customFormat="1" x14ac:dyDescent="0.3">
      <c r="A3478"/>
      <c r="D3478"/>
      <c r="E3478"/>
      <c r="F3478"/>
      <c r="G3478"/>
      <c r="H3478"/>
    </row>
    <row r="3479" spans="1:8" s="3" customFormat="1" x14ac:dyDescent="0.3">
      <c r="A3479"/>
      <c r="D3479"/>
      <c r="E3479"/>
      <c r="F3479"/>
      <c r="G3479"/>
      <c r="H3479"/>
    </row>
    <row r="3480" spans="1:8" s="3" customFormat="1" x14ac:dyDescent="0.3">
      <c r="A3480"/>
      <c r="D3480"/>
      <c r="E3480"/>
      <c r="F3480"/>
      <c r="G3480"/>
      <c r="H3480"/>
    </row>
    <row r="3481" spans="1:8" s="3" customFormat="1" x14ac:dyDescent="0.3">
      <c r="A3481"/>
      <c r="D3481"/>
      <c r="E3481"/>
      <c r="F3481"/>
      <c r="G3481"/>
      <c r="H3481"/>
    </row>
    <row r="3482" spans="1:8" s="3" customFormat="1" x14ac:dyDescent="0.3">
      <c r="A3482"/>
      <c r="D3482"/>
      <c r="E3482"/>
      <c r="F3482"/>
      <c r="G3482"/>
      <c r="H3482"/>
    </row>
    <row r="3483" spans="1:8" s="3" customFormat="1" x14ac:dyDescent="0.3">
      <c r="A3483"/>
      <c r="D3483"/>
      <c r="E3483"/>
      <c r="F3483"/>
      <c r="G3483"/>
      <c r="H3483"/>
    </row>
    <row r="3484" spans="1:8" s="3" customFormat="1" x14ac:dyDescent="0.3">
      <c r="A3484"/>
      <c r="D3484"/>
      <c r="E3484"/>
      <c r="F3484"/>
      <c r="G3484"/>
      <c r="H3484"/>
    </row>
    <row r="3485" spans="1:8" s="3" customFormat="1" x14ac:dyDescent="0.3">
      <c r="A3485"/>
      <c r="D3485"/>
      <c r="E3485"/>
      <c r="F3485"/>
      <c r="G3485"/>
      <c r="H3485"/>
    </row>
    <row r="3486" spans="1:8" s="3" customFormat="1" x14ac:dyDescent="0.3">
      <c r="A3486"/>
      <c r="D3486"/>
      <c r="E3486"/>
      <c r="F3486"/>
      <c r="G3486"/>
      <c r="H3486"/>
    </row>
    <row r="3487" spans="1:8" s="3" customFormat="1" x14ac:dyDescent="0.3">
      <c r="A3487"/>
      <c r="D3487"/>
      <c r="E3487"/>
      <c r="F3487"/>
      <c r="G3487"/>
      <c r="H3487"/>
    </row>
    <row r="3488" spans="1:8" s="3" customFormat="1" x14ac:dyDescent="0.3">
      <c r="A3488"/>
      <c r="D3488"/>
      <c r="E3488"/>
      <c r="F3488"/>
      <c r="G3488"/>
      <c r="H3488"/>
    </row>
    <row r="3489" spans="1:8" s="3" customFormat="1" x14ac:dyDescent="0.3">
      <c r="A3489"/>
      <c r="D3489"/>
      <c r="E3489"/>
      <c r="F3489"/>
      <c r="G3489"/>
      <c r="H3489"/>
    </row>
    <row r="3490" spans="1:8" s="3" customFormat="1" x14ac:dyDescent="0.3">
      <c r="A3490"/>
      <c r="D3490"/>
      <c r="E3490"/>
      <c r="F3490"/>
      <c r="G3490"/>
      <c r="H3490"/>
    </row>
    <row r="3491" spans="1:8" s="3" customFormat="1" x14ac:dyDescent="0.3">
      <c r="A3491"/>
      <c r="D3491"/>
      <c r="E3491"/>
      <c r="F3491"/>
      <c r="G3491"/>
      <c r="H3491"/>
    </row>
    <row r="3492" spans="1:8" s="3" customFormat="1" x14ac:dyDescent="0.3">
      <c r="A3492"/>
      <c r="D3492"/>
      <c r="E3492"/>
      <c r="F3492"/>
      <c r="G3492"/>
      <c r="H3492"/>
    </row>
    <row r="3493" spans="1:8" s="3" customFormat="1" x14ac:dyDescent="0.3">
      <c r="A3493"/>
      <c r="D3493"/>
      <c r="E3493"/>
      <c r="F3493"/>
      <c r="G3493"/>
      <c r="H3493"/>
    </row>
    <row r="3494" spans="1:8" s="3" customFormat="1" x14ac:dyDescent="0.3">
      <c r="A3494"/>
      <c r="D3494"/>
      <c r="E3494"/>
      <c r="F3494"/>
      <c r="G3494"/>
      <c r="H3494"/>
    </row>
    <row r="3495" spans="1:8" s="3" customFormat="1" x14ac:dyDescent="0.3">
      <c r="A3495"/>
      <c r="D3495"/>
      <c r="E3495"/>
      <c r="F3495"/>
      <c r="G3495"/>
      <c r="H3495"/>
    </row>
    <row r="3496" spans="1:8" s="3" customFormat="1" x14ac:dyDescent="0.3">
      <c r="A3496"/>
      <c r="D3496"/>
      <c r="E3496"/>
      <c r="F3496"/>
      <c r="G3496"/>
      <c r="H3496"/>
    </row>
    <row r="3497" spans="1:8" s="3" customFormat="1" x14ac:dyDescent="0.3">
      <c r="A3497"/>
      <c r="D3497"/>
      <c r="E3497"/>
      <c r="F3497"/>
      <c r="G3497"/>
      <c r="H3497"/>
    </row>
    <row r="3498" spans="1:8" s="3" customFormat="1" x14ac:dyDescent="0.3">
      <c r="A3498"/>
      <c r="D3498"/>
      <c r="E3498"/>
      <c r="F3498"/>
      <c r="G3498"/>
      <c r="H3498"/>
    </row>
    <row r="3499" spans="1:8" s="3" customFormat="1" x14ac:dyDescent="0.3">
      <c r="A3499"/>
      <c r="D3499"/>
      <c r="E3499"/>
      <c r="F3499"/>
      <c r="G3499"/>
      <c r="H3499"/>
    </row>
    <row r="3500" spans="1:8" s="3" customFormat="1" x14ac:dyDescent="0.3">
      <c r="A3500"/>
      <c r="D3500"/>
      <c r="E3500"/>
      <c r="F3500"/>
      <c r="G3500"/>
      <c r="H3500"/>
    </row>
    <row r="3501" spans="1:8" s="3" customFormat="1" x14ac:dyDescent="0.3">
      <c r="A3501"/>
      <c r="D3501"/>
      <c r="E3501"/>
      <c r="F3501"/>
      <c r="G3501"/>
      <c r="H3501"/>
    </row>
    <row r="3502" spans="1:8" s="3" customFormat="1" x14ac:dyDescent="0.3">
      <c r="A3502"/>
      <c r="D3502"/>
      <c r="E3502"/>
      <c r="F3502"/>
      <c r="G3502"/>
      <c r="H3502"/>
    </row>
    <row r="3503" spans="1:8" s="3" customFormat="1" x14ac:dyDescent="0.3">
      <c r="A3503"/>
      <c r="D3503"/>
      <c r="E3503"/>
      <c r="F3503"/>
      <c r="G3503"/>
      <c r="H3503"/>
    </row>
    <row r="3504" spans="1:8" s="3" customFormat="1" x14ac:dyDescent="0.3">
      <c r="A3504"/>
      <c r="D3504"/>
      <c r="E3504"/>
      <c r="F3504"/>
      <c r="G3504"/>
      <c r="H3504"/>
    </row>
    <row r="3505" spans="1:8" s="3" customFormat="1" x14ac:dyDescent="0.3">
      <c r="A3505"/>
      <c r="D3505"/>
      <c r="E3505"/>
      <c r="F3505"/>
      <c r="G3505"/>
      <c r="H3505"/>
    </row>
    <row r="3506" spans="1:8" s="3" customFormat="1" x14ac:dyDescent="0.3">
      <c r="A3506"/>
      <c r="D3506"/>
      <c r="E3506"/>
      <c r="F3506"/>
      <c r="G3506"/>
      <c r="H3506"/>
    </row>
    <row r="3507" spans="1:8" s="3" customFormat="1" x14ac:dyDescent="0.3">
      <c r="A3507"/>
      <c r="D3507"/>
      <c r="E3507"/>
      <c r="F3507"/>
      <c r="G3507"/>
      <c r="H3507"/>
    </row>
    <row r="3508" spans="1:8" s="3" customFormat="1" x14ac:dyDescent="0.3">
      <c r="A3508"/>
      <c r="D3508"/>
      <c r="E3508"/>
      <c r="F3508"/>
      <c r="G3508"/>
      <c r="H3508"/>
    </row>
    <row r="3509" spans="1:8" s="3" customFormat="1" x14ac:dyDescent="0.3">
      <c r="A3509"/>
      <c r="D3509"/>
      <c r="E3509"/>
      <c r="F3509"/>
      <c r="G3509"/>
      <c r="H3509"/>
    </row>
    <row r="3510" spans="1:8" s="3" customFormat="1" x14ac:dyDescent="0.3">
      <c r="A3510"/>
      <c r="D3510"/>
      <c r="E3510"/>
      <c r="F3510"/>
      <c r="G3510"/>
      <c r="H3510"/>
    </row>
    <row r="3511" spans="1:8" s="3" customFormat="1" x14ac:dyDescent="0.3">
      <c r="A3511"/>
      <c r="D3511"/>
      <c r="E3511"/>
      <c r="F3511"/>
      <c r="G3511"/>
      <c r="H3511"/>
    </row>
    <row r="3512" spans="1:8" s="3" customFormat="1" x14ac:dyDescent="0.3">
      <c r="A3512"/>
      <c r="D3512"/>
      <c r="E3512"/>
      <c r="F3512"/>
      <c r="G3512"/>
      <c r="H3512"/>
    </row>
    <row r="3513" spans="1:8" s="3" customFormat="1" x14ac:dyDescent="0.3">
      <c r="A3513"/>
      <c r="D3513"/>
      <c r="E3513"/>
      <c r="F3513"/>
      <c r="G3513"/>
      <c r="H3513"/>
    </row>
    <row r="3514" spans="1:8" s="3" customFormat="1" x14ac:dyDescent="0.3">
      <c r="A3514"/>
      <c r="D3514"/>
      <c r="E3514"/>
      <c r="F3514"/>
      <c r="G3514"/>
      <c r="H3514"/>
    </row>
    <row r="3515" spans="1:8" s="3" customFormat="1" x14ac:dyDescent="0.3">
      <c r="A3515"/>
      <c r="D3515"/>
      <c r="E3515"/>
      <c r="F3515"/>
      <c r="G3515"/>
      <c r="H3515"/>
    </row>
    <row r="3516" spans="1:8" s="3" customFormat="1" x14ac:dyDescent="0.3">
      <c r="A3516"/>
      <c r="D3516"/>
      <c r="E3516"/>
      <c r="F3516"/>
      <c r="G3516"/>
      <c r="H3516"/>
    </row>
    <row r="3517" spans="1:8" s="3" customFormat="1" x14ac:dyDescent="0.3">
      <c r="A3517"/>
      <c r="D3517"/>
      <c r="E3517"/>
      <c r="F3517"/>
      <c r="G3517"/>
      <c r="H3517"/>
    </row>
    <row r="3518" spans="1:8" s="3" customFormat="1" x14ac:dyDescent="0.3">
      <c r="A3518"/>
      <c r="D3518"/>
      <c r="E3518"/>
      <c r="F3518"/>
      <c r="G3518"/>
      <c r="H3518"/>
    </row>
    <row r="3519" spans="1:8" s="3" customFormat="1" x14ac:dyDescent="0.3">
      <c r="A3519"/>
      <c r="D3519"/>
      <c r="E3519"/>
      <c r="F3519"/>
      <c r="G3519"/>
      <c r="H3519"/>
    </row>
    <row r="3520" spans="1:8" s="3" customFormat="1" x14ac:dyDescent="0.3">
      <c r="A3520"/>
      <c r="D3520"/>
      <c r="E3520"/>
      <c r="F3520"/>
      <c r="G3520"/>
      <c r="H3520"/>
    </row>
    <row r="3521" spans="1:8" s="3" customFormat="1" x14ac:dyDescent="0.3">
      <c r="A3521"/>
      <c r="D3521"/>
      <c r="E3521"/>
      <c r="F3521"/>
      <c r="G3521"/>
      <c r="H3521"/>
    </row>
    <row r="3522" spans="1:8" s="3" customFormat="1" x14ac:dyDescent="0.3">
      <c r="A3522"/>
      <c r="D3522"/>
      <c r="E3522"/>
      <c r="F3522"/>
      <c r="G3522"/>
      <c r="H3522"/>
    </row>
    <row r="3523" spans="1:8" s="3" customFormat="1" x14ac:dyDescent="0.3">
      <c r="A3523"/>
      <c r="D3523"/>
      <c r="E3523"/>
      <c r="F3523"/>
      <c r="G3523"/>
      <c r="H3523"/>
    </row>
    <row r="3524" spans="1:8" s="3" customFormat="1" x14ac:dyDescent="0.3">
      <c r="A3524"/>
      <c r="D3524"/>
      <c r="E3524"/>
      <c r="F3524"/>
      <c r="G3524"/>
      <c r="H3524"/>
    </row>
    <row r="3525" spans="1:8" s="3" customFormat="1" x14ac:dyDescent="0.3">
      <c r="A3525"/>
      <c r="D3525"/>
      <c r="E3525"/>
      <c r="F3525"/>
      <c r="G3525"/>
      <c r="H3525"/>
    </row>
    <row r="3526" spans="1:8" s="3" customFormat="1" x14ac:dyDescent="0.3">
      <c r="A3526"/>
      <c r="D3526"/>
      <c r="E3526"/>
      <c r="F3526"/>
      <c r="G3526"/>
      <c r="H3526"/>
    </row>
    <row r="3527" spans="1:8" s="3" customFormat="1" x14ac:dyDescent="0.3">
      <c r="A3527"/>
      <c r="D3527"/>
      <c r="E3527"/>
      <c r="F3527"/>
      <c r="G3527"/>
      <c r="H3527"/>
    </row>
    <row r="3528" spans="1:8" s="3" customFormat="1" x14ac:dyDescent="0.3">
      <c r="A3528"/>
      <c r="D3528"/>
      <c r="E3528"/>
      <c r="F3528"/>
      <c r="G3528"/>
      <c r="H3528"/>
    </row>
    <row r="3529" spans="1:8" s="3" customFormat="1" x14ac:dyDescent="0.3">
      <c r="A3529"/>
      <c r="D3529"/>
      <c r="E3529"/>
      <c r="F3529"/>
      <c r="G3529"/>
      <c r="H3529"/>
    </row>
    <row r="3530" spans="1:8" s="3" customFormat="1" x14ac:dyDescent="0.3">
      <c r="A3530"/>
      <c r="D3530"/>
      <c r="E3530"/>
      <c r="F3530"/>
      <c r="G3530"/>
      <c r="H3530"/>
    </row>
    <row r="3531" spans="1:8" s="3" customFormat="1" x14ac:dyDescent="0.3">
      <c r="A3531"/>
      <c r="D3531"/>
      <c r="E3531"/>
      <c r="F3531"/>
      <c r="G3531"/>
      <c r="H3531"/>
    </row>
    <row r="3532" spans="1:8" s="3" customFormat="1" x14ac:dyDescent="0.3">
      <c r="A3532"/>
      <c r="D3532"/>
      <c r="E3532"/>
      <c r="F3532"/>
      <c r="G3532"/>
      <c r="H3532"/>
    </row>
    <row r="3533" spans="1:8" s="3" customFormat="1" x14ac:dyDescent="0.3">
      <c r="A3533"/>
      <c r="D3533"/>
      <c r="E3533"/>
      <c r="F3533"/>
      <c r="G3533"/>
      <c r="H3533"/>
    </row>
    <row r="3534" spans="1:8" s="3" customFormat="1" x14ac:dyDescent="0.3">
      <c r="A3534"/>
      <c r="D3534"/>
      <c r="E3534"/>
      <c r="F3534"/>
      <c r="G3534"/>
      <c r="H3534"/>
    </row>
    <row r="3535" spans="1:8" s="3" customFormat="1" x14ac:dyDescent="0.3">
      <c r="A3535"/>
      <c r="D3535"/>
      <c r="E3535"/>
      <c r="F3535"/>
      <c r="G3535"/>
      <c r="H3535"/>
    </row>
    <row r="3536" spans="1:8" s="3" customFormat="1" x14ac:dyDescent="0.3">
      <c r="A3536"/>
      <c r="D3536"/>
      <c r="E3536"/>
      <c r="F3536"/>
      <c r="G3536"/>
      <c r="H3536"/>
    </row>
    <row r="3537" spans="1:8" s="3" customFormat="1" x14ac:dyDescent="0.3">
      <c r="A3537"/>
      <c r="D3537"/>
      <c r="E3537"/>
      <c r="F3537"/>
      <c r="G3537"/>
      <c r="H3537"/>
    </row>
    <row r="3538" spans="1:8" s="3" customFormat="1" x14ac:dyDescent="0.3">
      <c r="A3538"/>
      <c r="D3538"/>
      <c r="E3538"/>
      <c r="F3538"/>
      <c r="G3538"/>
      <c r="H3538"/>
    </row>
    <row r="3539" spans="1:8" s="3" customFormat="1" x14ac:dyDescent="0.3">
      <c r="A3539"/>
      <c r="D3539"/>
      <c r="E3539"/>
      <c r="F3539"/>
      <c r="G3539"/>
      <c r="H3539"/>
    </row>
    <row r="3540" spans="1:8" s="3" customFormat="1" x14ac:dyDescent="0.3">
      <c r="A3540"/>
      <c r="D3540"/>
      <c r="E3540"/>
      <c r="F3540"/>
      <c r="G3540"/>
      <c r="H3540"/>
    </row>
    <row r="3541" spans="1:8" s="3" customFormat="1" x14ac:dyDescent="0.3">
      <c r="A3541"/>
      <c r="D3541"/>
      <c r="E3541"/>
      <c r="F3541"/>
      <c r="G3541"/>
      <c r="H3541"/>
    </row>
    <row r="3542" spans="1:8" s="3" customFormat="1" x14ac:dyDescent="0.3">
      <c r="A3542"/>
      <c r="D3542"/>
      <c r="E3542"/>
      <c r="F3542"/>
      <c r="G3542"/>
      <c r="H3542"/>
    </row>
    <row r="3543" spans="1:8" s="3" customFormat="1" x14ac:dyDescent="0.3">
      <c r="A3543"/>
      <c r="D3543"/>
      <c r="E3543"/>
      <c r="F3543"/>
      <c r="G3543"/>
      <c r="H3543"/>
    </row>
    <row r="3544" spans="1:8" s="3" customFormat="1" x14ac:dyDescent="0.3">
      <c r="A3544"/>
      <c r="D3544"/>
      <c r="E3544"/>
      <c r="F3544"/>
      <c r="G3544"/>
      <c r="H3544"/>
    </row>
    <row r="3545" spans="1:8" s="3" customFormat="1" x14ac:dyDescent="0.3">
      <c r="A3545"/>
      <c r="D3545"/>
      <c r="E3545"/>
      <c r="F3545"/>
      <c r="G3545"/>
      <c r="H3545"/>
    </row>
    <row r="3546" spans="1:8" s="3" customFormat="1" x14ac:dyDescent="0.3">
      <c r="A3546"/>
      <c r="D3546"/>
      <c r="E3546"/>
      <c r="F3546"/>
      <c r="G3546"/>
      <c r="H3546"/>
    </row>
    <row r="3547" spans="1:8" s="3" customFormat="1" x14ac:dyDescent="0.3">
      <c r="A3547"/>
      <c r="D3547"/>
      <c r="E3547"/>
      <c r="F3547"/>
      <c r="G3547"/>
      <c r="H3547"/>
    </row>
    <row r="3548" spans="1:8" s="3" customFormat="1" x14ac:dyDescent="0.3">
      <c r="A3548"/>
      <c r="D3548"/>
      <c r="E3548"/>
      <c r="F3548"/>
      <c r="G3548"/>
      <c r="H3548"/>
    </row>
    <row r="3549" spans="1:8" s="3" customFormat="1" x14ac:dyDescent="0.3">
      <c r="A3549"/>
      <c r="D3549"/>
      <c r="E3549"/>
      <c r="F3549"/>
      <c r="G3549"/>
      <c r="H3549"/>
    </row>
    <row r="3550" spans="1:8" s="3" customFormat="1" x14ac:dyDescent="0.3">
      <c r="A3550"/>
      <c r="D3550"/>
      <c r="E3550"/>
      <c r="F3550"/>
      <c r="G3550"/>
      <c r="H3550"/>
    </row>
    <row r="3551" spans="1:8" s="3" customFormat="1" x14ac:dyDescent="0.3">
      <c r="A3551"/>
      <c r="D3551"/>
      <c r="E3551"/>
      <c r="F3551"/>
      <c r="G3551"/>
      <c r="H3551"/>
    </row>
    <row r="3552" spans="1:8" s="3" customFormat="1" x14ac:dyDescent="0.3">
      <c r="A3552"/>
      <c r="D3552"/>
      <c r="E3552"/>
      <c r="F3552"/>
      <c r="G3552"/>
      <c r="H3552"/>
    </row>
    <row r="3553" spans="1:8" s="3" customFormat="1" x14ac:dyDescent="0.3">
      <c r="A3553"/>
      <c r="D3553"/>
      <c r="E3553"/>
      <c r="F3553"/>
      <c r="G3553"/>
      <c r="H3553"/>
    </row>
    <row r="3554" spans="1:8" s="3" customFormat="1" x14ac:dyDescent="0.3">
      <c r="A3554"/>
      <c r="D3554"/>
      <c r="E3554"/>
      <c r="F3554"/>
      <c r="G3554"/>
      <c r="H3554"/>
    </row>
    <row r="3555" spans="1:8" s="3" customFormat="1" x14ac:dyDescent="0.3">
      <c r="A3555"/>
      <c r="D3555"/>
      <c r="E3555"/>
      <c r="F3555"/>
      <c r="G3555"/>
      <c r="H3555"/>
    </row>
    <row r="3556" spans="1:8" s="3" customFormat="1" x14ac:dyDescent="0.3">
      <c r="A3556"/>
      <c r="D3556"/>
      <c r="E3556"/>
      <c r="F3556"/>
      <c r="G3556"/>
      <c r="H3556"/>
    </row>
    <row r="3557" spans="1:8" s="3" customFormat="1" x14ac:dyDescent="0.3">
      <c r="A3557"/>
      <c r="D3557"/>
      <c r="E3557"/>
      <c r="F3557"/>
      <c r="G3557"/>
      <c r="H3557"/>
    </row>
    <row r="3558" spans="1:8" s="3" customFormat="1" x14ac:dyDescent="0.3">
      <c r="A3558"/>
      <c r="D3558"/>
      <c r="E3558"/>
      <c r="F3558"/>
      <c r="G3558"/>
      <c r="H3558"/>
    </row>
    <row r="3559" spans="1:8" s="3" customFormat="1" x14ac:dyDescent="0.3">
      <c r="A3559"/>
      <c r="D3559"/>
      <c r="E3559"/>
      <c r="F3559"/>
      <c r="G3559"/>
      <c r="H3559"/>
    </row>
    <row r="3560" spans="1:8" s="3" customFormat="1" x14ac:dyDescent="0.3">
      <c r="A3560"/>
      <c r="D3560"/>
      <c r="E3560"/>
      <c r="F3560"/>
      <c r="G3560"/>
      <c r="H3560"/>
    </row>
    <row r="3561" spans="1:8" s="3" customFormat="1" x14ac:dyDescent="0.3">
      <c r="A3561"/>
      <c r="D3561"/>
      <c r="E3561"/>
      <c r="F3561"/>
      <c r="G3561"/>
      <c r="H3561"/>
    </row>
    <row r="3562" spans="1:8" s="3" customFormat="1" x14ac:dyDescent="0.3">
      <c r="A3562"/>
      <c r="D3562"/>
      <c r="E3562"/>
      <c r="F3562"/>
      <c r="G3562"/>
      <c r="H3562"/>
    </row>
    <row r="3563" spans="1:8" s="3" customFormat="1" x14ac:dyDescent="0.3">
      <c r="A3563"/>
      <c r="D3563"/>
      <c r="E3563"/>
      <c r="F3563"/>
      <c r="G3563"/>
      <c r="H3563"/>
    </row>
    <row r="3564" spans="1:8" s="3" customFormat="1" x14ac:dyDescent="0.3">
      <c r="A3564"/>
      <c r="D3564"/>
      <c r="E3564"/>
      <c r="F3564"/>
      <c r="G3564"/>
      <c r="H3564"/>
    </row>
    <row r="3565" spans="1:8" s="3" customFormat="1" x14ac:dyDescent="0.3">
      <c r="A3565"/>
      <c r="D3565"/>
      <c r="E3565"/>
      <c r="F3565"/>
      <c r="G3565"/>
      <c r="H3565"/>
    </row>
    <row r="3566" spans="1:8" s="3" customFormat="1" x14ac:dyDescent="0.3">
      <c r="A3566"/>
      <c r="D3566"/>
      <c r="E3566"/>
      <c r="F3566"/>
      <c r="G3566"/>
      <c r="H3566"/>
    </row>
    <row r="3567" spans="1:8" s="3" customFormat="1" x14ac:dyDescent="0.3">
      <c r="A3567"/>
      <c r="D3567"/>
      <c r="E3567"/>
      <c r="F3567"/>
      <c r="G3567"/>
      <c r="H3567"/>
    </row>
    <row r="3568" spans="1:8" s="3" customFormat="1" x14ac:dyDescent="0.3">
      <c r="A3568"/>
      <c r="D3568"/>
      <c r="E3568"/>
      <c r="F3568"/>
      <c r="G3568"/>
      <c r="H3568"/>
    </row>
    <row r="3569" spans="1:8" s="3" customFormat="1" x14ac:dyDescent="0.3">
      <c r="A3569"/>
      <c r="D3569"/>
      <c r="E3569"/>
      <c r="F3569"/>
      <c r="G3569"/>
      <c r="H3569"/>
    </row>
    <row r="3570" spans="1:8" s="3" customFormat="1" x14ac:dyDescent="0.3">
      <c r="A3570"/>
      <c r="D3570"/>
      <c r="E3570"/>
      <c r="F3570"/>
      <c r="G3570"/>
      <c r="H3570"/>
    </row>
    <row r="3571" spans="1:8" s="3" customFormat="1" x14ac:dyDescent="0.3">
      <c r="A3571"/>
      <c r="D3571"/>
      <c r="E3571"/>
      <c r="F3571"/>
      <c r="G3571"/>
      <c r="H3571"/>
    </row>
    <row r="3572" spans="1:8" s="3" customFormat="1" x14ac:dyDescent="0.3">
      <c r="A3572"/>
      <c r="D3572"/>
      <c r="E3572"/>
      <c r="F3572"/>
      <c r="G3572"/>
      <c r="H3572"/>
    </row>
    <row r="3573" spans="1:8" s="3" customFormat="1" x14ac:dyDescent="0.3">
      <c r="A3573"/>
      <c r="D3573"/>
      <c r="E3573"/>
      <c r="F3573"/>
      <c r="G3573"/>
      <c r="H3573"/>
    </row>
    <row r="3574" spans="1:8" s="3" customFormat="1" x14ac:dyDescent="0.3">
      <c r="A3574"/>
      <c r="D3574"/>
      <c r="E3574"/>
      <c r="F3574"/>
      <c r="G3574"/>
      <c r="H3574"/>
    </row>
    <row r="3575" spans="1:8" s="3" customFormat="1" x14ac:dyDescent="0.3">
      <c r="A3575"/>
      <c r="D3575"/>
      <c r="E3575"/>
      <c r="F3575"/>
      <c r="G3575"/>
      <c r="H3575"/>
    </row>
    <row r="3576" spans="1:8" s="3" customFormat="1" x14ac:dyDescent="0.3">
      <c r="A3576"/>
      <c r="D3576"/>
      <c r="E3576"/>
      <c r="F3576"/>
      <c r="G3576"/>
      <c r="H3576"/>
    </row>
    <row r="3577" spans="1:8" s="3" customFormat="1" x14ac:dyDescent="0.3">
      <c r="A3577"/>
      <c r="D3577"/>
      <c r="E3577"/>
      <c r="F3577"/>
      <c r="G3577"/>
      <c r="H3577"/>
    </row>
    <row r="3578" spans="1:8" s="3" customFormat="1" x14ac:dyDescent="0.3">
      <c r="A3578"/>
      <c r="D3578"/>
      <c r="E3578"/>
      <c r="F3578"/>
      <c r="G3578"/>
      <c r="H3578"/>
    </row>
    <row r="3579" spans="1:8" s="3" customFormat="1" x14ac:dyDescent="0.3">
      <c r="A3579"/>
      <c r="D3579"/>
      <c r="E3579"/>
      <c r="F3579"/>
      <c r="G3579"/>
      <c r="H3579"/>
    </row>
    <row r="3580" spans="1:8" s="3" customFormat="1" x14ac:dyDescent="0.3">
      <c r="A3580"/>
      <c r="D3580"/>
      <c r="E3580"/>
      <c r="F3580"/>
      <c r="G3580"/>
      <c r="H3580"/>
    </row>
    <row r="3581" spans="1:8" s="3" customFormat="1" x14ac:dyDescent="0.3">
      <c r="A3581"/>
      <c r="D3581"/>
      <c r="E3581"/>
      <c r="F3581"/>
      <c r="G3581"/>
      <c r="H3581"/>
    </row>
    <row r="3582" spans="1:8" s="3" customFormat="1" x14ac:dyDescent="0.3">
      <c r="A3582"/>
      <c r="D3582"/>
      <c r="E3582"/>
      <c r="F3582"/>
      <c r="G3582"/>
      <c r="H3582"/>
    </row>
    <row r="3583" spans="1:8" s="3" customFormat="1" x14ac:dyDescent="0.3">
      <c r="A3583"/>
      <c r="D3583"/>
      <c r="E3583"/>
      <c r="F3583"/>
      <c r="G3583"/>
      <c r="H3583"/>
    </row>
    <row r="3584" spans="1:8" s="3" customFormat="1" x14ac:dyDescent="0.3">
      <c r="A3584"/>
      <c r="D3584"/>
      <c r="E3584"/>
      <c r="F3584"/>
      <c r="G3584"/>
      <c r="H3584"/>
    </row>
    <row r="3585" spans="1:8" s="3" customFormat="1" x14ac:dyDescent="0.3">
      <c r="A3585"/>
      <c r="D3585"/>
      <c r="E3585"/>
      <c r="F3585"/>
      <c r="G3585"/>
      <c r="H3585"/>
    </row>
    <row r="3586" spans="1:8" s="3" customFormat="1" x14ac:dyDescent="0.3">
      <c r="A3586"/>
      <c r="D3586"/>
      <c r="E3586"/>
      <c r="F3586"/>
      <c r="G3586"/>
      <c r="H3586"/>
    </row>
    <row r="3587" spans="1:8" s="3" customFormat="1" x14ac:dyDescent="0.3">
      <c r="A3587"/>
      <c r="D3587"/>
      <c r="E3587"/>
      <c r="F3587"/>
      <c r="G3587"/>
      <c r="H3587"/>
    </row>
    <row r="3588" spans="1:8" s="3" customFormat="1" x14ac:dyDescent="0.3">
      <c r="A3588"/>
      <c r="D3588"/>
      <c r="E3588"/>
      <c r="F3588"/>
      <c r="G3588"/>
      <c r="H3588"/>
    </row>
    <row r="3589" spans="1:8" s="3" customFormat="1" x14ac:dyDescent="0.3">
      <c r="A3589"/>
      <c r="D3589"/>
      <c r="E3589"/>
      <c r="F3589"/>
      <c r="G3589"/>
      <c r="H3589"/>
    </row>
    <row r="3590" spans="1:8" s="3" customFormat="1" x14ac:dyDescent="0.3">
      <c r="A3590"/>
      <c r="D3590"/>
      <c r="E3590"/>
      <c r="F3590"/>
      <c r="G3590"/>
      <c r="H3590"/>
    </row>
    <row r="3591" spans="1:8" s="3" customFormat="1" x14ac:dyDescent="0.3">
      <c r="A3591"/>
      <c r="D3591"/>
      <c r="E3591"/>
      <c r="F3591"/>
      <c r="G3591"/>
      <c r="H3591"/>
    </row>
    <row r="3592" spans="1:8" s="3" customFormat="1" x14ac:dyDescent="0.3">
      <c r="A3592"/>
      <c r="D3592"/>
      <c r="E3592"/>
      <c r="F3592"/>
      <c r="G3592"/>
      <c r="H3592"/>
    </row>
    <row r="3593" spans="1:8" s="3" customFormat="1" x14ac:dyDescent="0.3">
      <c r="A3593"/>
      <c r="D3593"/>
      <c r="E3593"/>
      <c r="F3593"/>
      <c r="G3593"/>
      <c r="H3593"/>
    </row>
    <row r="3594" spans="1:8" s="3" customFormat="1" x14ac:dyDescent="0.3">
      <c r="A3594"/>
      <c r="D3594"/>
      <c r="E3594"/>
      <c r="F3594"/>
      <c r="G3594"/>
      <c r="H3594"/>
    </row>
    <row r="3595" spans="1:8" s="3" customFormat="1" x14ac:dyDescent="0.3">
      <c r="A3595"/>
      <c r="D3595"/>
      <c r="E3595"/>
      <c r="F3595"/>
      <c r="G3595"/>
      <c r="H3595"/>
    </row>
    <row r="3596" spans="1:8" s="3" customFormat="1" x14ac:dyDescent="0.3">
      <c r="A3596"/>
      <c r="D3596"/>
      <c r="E3596"/>
      <c r="F3596"/>
      <c r="G3596"/>
      <c r="H3596"/>
    </row>
    <row r="3597" spans="1:8" s="3" customFormat="1" x14ac:dyDescent="0.3">
      <c r="A3597"/>
      <c r="D3597"/>
      <c r="E3597"/>
      <c r="F3597"/>
      <c r="G3597"/>
      <c r="H3597"/>
    </row>
    <row r="3598" spans="1:8" s="3" customFormat="1" x14ac:dyDescent="0.3">
      <c r="A3598"/>
      <c r="D3598"/>
      <c r="E3598"/>
      <c r="F3598"/>
      <c r="G3598"/>
      <c r="H3598"/>
    </row>
    <row r="3599" spans="1:8" s="3" customFormat="1" x14ac:dyDescent="0.3">
      <c r="A3599"/>
      <c r="D3599"/>
      <c r="E3599"/>
      <c r="F3599"/>
      <c r="G3599"/>
      <c r="H3599"/>
    </row>
    <row r="3600" spans="1:8" s="3" customFormat="1" x14ac:dyDescent="0.3">
      <c r="A3600"/>
      <c r="D3600"/>
      <c r="E3600"/>
      <c r="F3600"/>
      <c r="G3600"/>
      <c r="H3600"/>
    </row>
    <row r="3601" spans="1:8" s="3" customFormat="1" x14ac:dyDescent="0.3">
      <c r="A3601"/>
      <c r="D3601"/>
      <c r="E3601"/>
      <c r="F3601"/>
      <c r="G3601"/>
      <c r="H3601"/>
    </row>
    <row r="3602" spans="1:8" s="3" customFormat="1" x14ac:dyDescent="0.3">
      <c r="A3602"/>
      <c r="D3602"/>
      <c r="E3602"/>
      <c r="F3602"/>
      <c r="G3602"/>
      <c r="H3602"/>
    </row>
    <row r="3603" spans="1:8" s="3" customFormat="1" x14ac:dyDescent="0.3">
      <c r="A3603"/>
      <c r="D3603"/>
      <c r="E3603"/>
      <c r="F3603"/>
      <c r="G3603"/>
      <c r="H3603"/>
    </row>
    <row r="3604" spans="1:8" s="3" customFormat="1" x14ac:dyDescent="0.3">
      <c r="A3604"/>
      <c r="D3604"/>
      <c r="E3604"/>
      <c r="F3604"/>
      <c r="G3604"/>
      <c r="H3604"/>
    </row>
    <row r="3605" spans="1:8" s="3" customFormat="1" x14ac:dyDescent="0.3">
      <c r="A3605"/>
      <c r="D3605"/>
      <c r="E3605"/>
      <c r="F3605"/>
      <c r="G3605"/>
      <c r="H3605"/>
    </row>
    <row r="3606" spans="1:8" s="3" customFormat="1" x14ac:dyDescent="0.3">
      <c r="A3606"/>
      <c r="D3606"/>
      <c r="E3606"/>
      <c r="F3606"/>
      <c r="G3606"/>
      <c r="H3606"/>
    </row>
    <row r="3607" spans="1:8" s="3" customFormat="1" x14ac:dyDescent="0.3">
      <c r="A3607"/>
      <c r="D3607"/>
      <c r="E3607"/>
      <c r="F3607"/>
      <c r="G3607"/>
      <c r="H3607"/>
    </row>
    <row r="3608" spans="1:8" s="3" customFormat="1" x14ac:dyDescent="0.3">
      <c r="A3608"/>
      <c r="D3608"/>
      <c r="E3608"/>
      <c r="F3608"/>
      <c r="G3608"/>
      <c r="H3608"/>
    </row>
    <row r="3609" spans="1:8" s="3" customFormat="1" x14ac:dyDescent="0.3">
      <c r="A3609"/>
      <c r="D3609"/>
      <c r="E3609"/>
      <c r="F3609"/>
      <c r="G3609"/>
      <c r="H3609"/>
    </row>
    <row r="3610" spans="1:8" s="3" customFormat="1" x14ac:dyDescent="0.3">
      <c r="A3610"/>
      <c r="D3610"/>
      <c r="E3610"/>
      <c r="F3610"/>
      <c r="G3610"/>
      <c r="H3610"/>
    </row>
    <row r="3611" spans="1:8" s="3" customFormat="1" x14ac:dyDescent="0.3">
      <c r="A3611"/>
      <c r="D3611"/>
      <c r="E3611"/>
      <c r="F3611"/>
      <c r="G3611"/>
      <c r="H3611"/>
    </row>
    <row r="3612" spans="1:8" s="3" customFormat="1" x14ac:dyDescent="0.3">
      <c r="A3612"/>
      <c r="D3612"/>
      <c r="E3612"/>
      <c r="F3612"/>
      <c r="G3612"/>
      <c r="H3612"/>
    </row>
    <row r="3613" spans="1:8" s="3" customFormat="1" x14ac:dyDescent="0.3">
      <c r="A3613"/>
      <c r="D3613"/>
      <c r="E3613"/>
      <c r="F3613"/>
      <c r="G3613"/>
      <c r="H3613"/>
    </row>
    <row r="3614" spans="1:8" s="3" customFormat="1" x14ac:dyDescent="0.3">
      <c r="A3614"/>
      <c r="D3614"/>
      <c r="E3614"/>
      <c r="F3614"/>
      <c r="G3614"/>
      <c r="H3614"/>
    </row>
    <row r="3615" spans="1:8" s="3" customFormat="1" x14ac:dyDescent="0.3">
      <c r="A3615"/>
      <c r="D3615"/>
      <c r="E3615"/>
      <c r="F3615"/>
      <c r="G3615"/>
      <c r="H3615"/>
    </row>
    <row r="3616" spans="1:8" s="3" customFormat="1" x14ac:dyDescent="0.3">
      <c r="A3616"/>
      <c r="D3616"/>
      <c r="E3616"/>
      <c r="F3616"/>
      <c r="G3616"/>
      <c r="H3616"/>
    </row>
    <row r="3617" spans="1:8" s="3" customFormat="1" x14ac:dyDescent="0.3">
      <c r="A3617"/>
      <c r="D3617"/>
      <c r="E3617"/>
      <c r="F3617"/>
      <c r="G3617"/>
      <c r="H3617"/>
    </row>
    <row r="3618" spans="1:8" s="3" customFormat="1" x14ac:dyDescent="0.3">
      <c r="A3618"/>
      <c r="D3618"/>
      <c r="E3618"/>
      <c r="F3618"/>
      <c r="G3618"/>
      <c r="H3618"/>
    </row>
    <row r="3619" spans="1:8" s="3" customFormat="1" x14ac:dyDescent="0.3">
      <c r="A3619"/>
      <c r="D3619"/>
      <c r="E3619"/>
      <c r="F3619"/>
      <c r="G3619"/>
      <c r="H3619"/>
    </row>
    <row r="3620" spans="1:8" s="3" customFormat="1" x14ac:dyDescent="0.3">
      <c r="A3620"/>
      <c r="D3620"/>
      <c r="E3620"/>
      <c r="F3620"/>
      <c r="G3620"/>
      <c r="H3620"/>
    </row>
    <row r="3621" spans="1:8" s="3" customFormat="1" x14ac:dyDescent="0.3">
      <c r="A3621"/>
      <c r="D3621"/>
      <c r="E3621"/>
      <c r="F3621"/>
      <c r="G3621"/>
      <c r="H3621"/>
    </row>
    <row r="3622" spans="1:8" s="3" customFormat="1" x14ac:dyDescent="0.3">
      <c r="A3622"/>
      <c r="D3622"/>
      <c r="E3622"/>
      <c r="F3622"/>
      <c r="G3622"/>
      <c r="H3622"/>
    </row>
    <row r="3623" spans="1:8" s="3" customFormat="1" x14ac:dyDescent="0.3">
      <c r="A3623"/>
      <c r="D3623"/>
      <c r="E3623"/>
      <c r="F3623"/>
      <c r="G3623"/>
      <c r="H3623"/>
    </row>
    <row r="3624" spans="1:8" s="3" customFormat="1" x14ac:dyDescent="0.3">
      <c r="A3624"/>
      <c r="D3624"/>
      <c r="E3624"/>
      <c r="F3624"/>
      <c r="G3624"/>
      <c r="H3624"/>
    </row>
    <row r="3625" spans="1:8" s="3" customFormat="1" x14ac:dyDescent="0.3">
      <c r="A3625"/>
      <c r="D3625"/>
      <c r="E3625"/>
      <c r="F3625"/>
      <c r="G3625"/>
      <c r="H3625"/>
    </row>
    <row r="3626" spans="1:8" s="3" customFormat="1" x14ac:dyDescent="0.3">
      <c r="A3626"/>
      <c r="D3626"/>
      <c r="E3626"/>
      <c r="F3626"/>
      <c r="G3626"/>
      <c r="H3626"/>
    </row>
    <row r="3627" spans="1:8" s="3" customFormat="1" x14ac:dyDescent="0.3">
      <c r="A3627"/>
      <c r="D3627"/>
      <c r="E3627"/>
      <c r="F3627"/>
      <c r="G3627"/>
      <c r="H3627"/>
    </row>
    <row r="3628" spans="1:8" s="3" customFormat="1" x14ac:dyDescent="0.3">
      <c r="A3628"/>
      <c r="D3628"/>
      <c r="E3628"/>
      <c r="F3628"/>
      <c r="G3628"/>
      <c r="H3628"/>
    </row>
    <row r="3629" spans="1:8" s="3" customFormat="1" x14ac:dyDescent="0.3">
      <c r="A3629"/>
      <c r="D3629"/>
      <c r="E3629"/>
      <c r="F3629"/>
      <c r="G3629"/>
      <c r="H3629"/>
    </row>
    <row r="3630" spans="1:8" s="3" customFormat="1" x14ac:dyDescent="0.3">
      <c r="A3630"/>
      <c r="D3630"/>
      <c r="E3630"/>
      <c r="F3630"/>
      <c r="G3630"/>
      <c r="H3630"/>
    </row>
    <row r="3631" spans="1:8" s="3" customFormat="1" x14ac:dyDescent="0.3">
      <c r="A3631"/>
      <c r="D3631"/>
      <c r="E3631"/>
      <c r="F3631"/>
      <c r="G3631"/>
      <c r="H3631"/>
    </row>
    <row r="3632" spans="1:8" s="3" customFormat="1" x14ac:dyDescent="0.3">
      <c r="A3632"/>
      <c r="D3632"/>
      <c r="E3632"/>
      <c r="F3632"/>
      <c r="G3632"/>
      <c r="H3632"/>
    </row>
    <row r="3633" spans="1:8" s="3" customFormat="1" x14ac:dyDescent="0.3">
      <c r="A3633"/>
      <c r="D3633"/>
      <c r="E3633"/>
      <c r="F3633"/>
      <c r="G3633"/>
      <c r="H3633"/>
    </row>
    <row r="3634" spans="1:8" s="3" customFormat="1" x14ac:dyDescent="0.3">
      <c r="A3634"/>
      <c r="D3634"/>
      <c r="E3634"/>
      <c r="F3634"/>
      <c r="G3634"/>
      <c r="H3634"/>
    </row>
    <row r="3635" spans="1:8" s="3" customFormat="1" x14ac:dyDescent="0.3">
      <c r="A3635"/>
      <c r="D3635"/>
      <c r="E3635"/>
      <c r="F3635"/>
      <c r="G3635"/>
      <c r="H3635"/>
    </row>
    <row r="3636" spans="1:8" s="3" customFormat="1" x14ac:dyDescent="0.3">
      <c r="A3636"/>
      <c r="D3636"/>
      <c r="E3636"/>
      <c r="F3636"/>
      <c r="G3636"/>
      <c r="H3636"/>
    </row>
    <row r="3637" spans="1:8" s="3" customFormat="1" x14ac:dyDescent="0.3">
      <c r="A3637"/>
      <c r="D3637"/>
      <c r="E3637"/>
      <c r="F3637"/>
      <c r="G3637"/>
      <c r="H3637"/>
    </row>
    <row r="3638" spans="1:8" s="3" customFormat="1" x14ac:dyDescent="0.3">
      <c r="A3638"/>
      <c r="D3638"/>
      <c r="E3638"/>
      <c r="F3638"/>
      <c r="G3638"/>
      <c r="H3638"/>
    </row>
    <row r="3639" spans="1:8" s="3" customFormat="1" x14ac:dyDescent="0.3">
      <c r="A3639"/>
      <c r="D3639"/>
      <c r="E3639"/>
      <c r="F3639"/>
      <c r="G3639"/>
      <c r="H3639"/>
    </row>
    <row r="3640" spans="1:8" s="3" customFormat="1" x14ac:dyDescent="0.3">
      <c r="A3640"/>
      <c r="D3640"/>
      <c r="E3640"/>
      <c r="F3640"/>
      <c r="G3640"/>
      <c r="H3640"/>
    </row>
    <row r="3641" spans="1:8" s="3" customFormat="1" x14ac:dyDescent="0.3">
      <c r="A3641"/>
      <c r="D3641"/>
      <c r="E3641"/>
      <c r="F3641"/>
      <c r="G3641"/>
      <c r="H3641"/>
    </row>
    <row r="3642" spans="1:8" s="3" customFormat="1" x14ac:dyDescent="0.3">
      <c r="A3642"/>
      <c r="D3642"/>
      <c r="E3642"/>
      <c r="F3642"/>
      <c r="G3642"/>
      <c r="H3642"/>
    </row>
    <row r="3643" spans="1:8" s="3" customFormat="1" x14ac:dyDescent="0.3">
      <c r="A3643"/>
      <c r="D3643"/>
      <c r="E3643"/>
      <c r="F3643"/>
      <c r="G3643"/>
      <c r="H3643"/>
    </row>
    <row r="3644" spans="1:8" s="3" customFormat="1" x14ac:dyDescent="0.3">
      <c r="A3644"/>
      <c r="D3644"/>
      <c r="E3644"/>
      <c r="F3644"/>
      <c r="G3644"/>
      <c r="H3644"/>
    </row>
    <row r="3645" spans="1:8" s="3" customFormat="1" x14ac:dyDescent="0.3">
      <c r="A3645"/>
      <c r="D3645"/>
      <c r="E3645"/>
      <c r="F3645"/>
      <c r="G3645"/>
      <c r="H3645"/>
    </row>
    <row r="3646" spans="1:8" s="3" customFormat="1" x14ac:dyDescent="0.3">
      <c r="A3646"/>
      <c r="D3646"/>
      <c r="E3646"/>
      <c r="F3646"/>
      <c r="G3646"/>
      <c r="H3646"/>
    </row>
    <row r="3647" spans="1:8" s="3" customFormat="1" x14ac:dyDescent="0.3">
      <c r="A3647"/>
      <c r="D3647"/>
      <c r="E3647"/>
      <c r="F3647"/>
      <c r="G3647"/>
      <c r="H3647"/>
    </row>
    <row r="3648" spans="1:8" s="3" customFormat="1" x14ac:dyDescent="0.3">
      <c r="A3648"/>
      <c r="D3648"/>
      <c r="E3648"/>
      <c r="F3648"/>
      <c r="G3648"/>
      <c r="H3648"/>
    </row>
    <row r="3649" spans="1:8" s="3" customFormat="1" x14ac:dyDescent="0.3">
      <c r="A3649"/>
      <c r="D3649"/>
      <c r="E3649"/>
      <c r="F3649"/>
      <c r="G3649"/>
      <c r="H3649"/>
    </row>
    <row r="3650" spans="1:8" s="3" customFormat="1" x14ac:dyDescent="0.3">
      <c r="A3650"/>
      <c r="D3650"/>
      <c r="E3650"/>
      <c r="F3650"/>
      <c r="G3650"/>
      <c r="H3650"/>
    </row>
    <row r="3651" spans="1:8" s="3" customFormat="1" x14ac:dyDescent="0.3">
      <c r="A3651"/>
      <c r="D3651"/>
      <c r="E3651"/>
      <c r="F3651"/>
      <c r="G3651"/>
      <c r="H3651"/>
    </row>
    <row r="3652" spans="1:8" s="3" customFormat="1" x14ac:dyDescent="0.3">
      <c r="A3652"/>
      <c r="D3652"/>
      <c r="E3652"/>
      <c r="F3652"/>
      <c r="G3652"/>
      <c r="H3652"/>
    </row>
    <row r="3653" spans="1:8" s="3" customFormat="1" x14ac:dyDescent="0.3">
      <c r="A3653"/>
      <c r="D3653"/>
      <c r="E3653"/>
      <c r="F3653"/>
      <c r="G3653"/>
      <c r="H3653"/>
    </row>
    <row r="3654" spans="1:8" s="3" customFormat="1" x14ac:dyDescent="0.3">
      <c r="A3654"/>
      <c r="D3654"/>
      <c r="E3654"/>
      <c r="F3654"/>
      <c r="G3654"/>
      <c r="H3654"/>
    </row>
    <row r="3655" spans="1:8" s="3" customFormat="1" x14ac:dyDescent="0.3">
      <c r="A3655"/>
      <c r="D3655"/>
      <c r="E3655"/>
      <c r="F3655"/>
      <c r="G3655"/>
      <c r="H3655"/>
    </row>
    <row r="3656" spans="1:8" s="3" customFormat="1" x14ac:dyDescent="0.3">
      <c r="A3656"/>
      <c r="D3656"/>
      <c r="E3656"/>
      <c r="F3656"/>
      <c r="G3656"/>
      <c r="H3656"/>
    </row>
    <row r="3657" spans="1:8" s="3" customFormat="1" x14ac:dyDescent="0.3">
      <c r="A3657"/>
      <c r="D3657"/>
      <c r="E3657"/>
      <c r="F3657"/>
      <c r="G3657"/>
      <c r="H3657"/>
    </row>
    <row r="3658" spans="1:8" s="3" customFormat="1" x14ac:dyDescent="0.3">
      <c r="A3658"/>
      <c r="D3658"/>
      <c r="E3658"/>
      <c r="F3658"/>
      <c r="G3658"/>
      <c r="H3658"/>
    </row>
    <row r="3659" spans="1:8" s="3" customFormat="1" x14ac:dyDescent="0.3">
      <c r="A3659"/>
      <c r="D3659"/>
      <c r="E3659"/>
      <c r="F3659"/>
      <c r="G3659"/>
      <c r="H3659"/>
    </row>
    <row r="3660" spans="1:8" s="3" customFormat="1" x14ac:dyDescent="0.3">
      <c r="A3660"/>
      <c r="D3660"/>
      <c r="E3660"/>
      <c r="F3660"/>
      <c r="G3660"/>
      <c r="H3660"/>
    </row>
    <row r="3661" spans="1:8" s="3" customFormat="1" x14ac:dyDescent="0.3">
      <c r="A3661"/>
      <c r="D3661"/>
      <c r="E3661"/>
      <c r="F3661"/>
      <c r="G3661"/>
      <c r="H3661"/>
    </row>
    <row r="3662" spans="1:8" s="3" customFormat="1" x14ac:dyDescent="0.3">
      <c r="A3662"/>
      <c r="D3662"/>
      <c r="E3662"/>
      <c r="F3662"/>
      <c r="G3662"/>
      <c r="H3662"/>
    </row>
    <row r="3663" spans="1:8" s="3" customFormat="1" x14ac:dyDescent="0.3">
      <c r="A3663"/>
      <c r="D3663"/>
      <c r="E3663"/>
      <c r="F3663"/>
      <c r="G3663"/>
      <c r="H3663"/>
    </row>
    <row r="3664" spans="1:8" s="3" customFormat="1" x14ac:dyDescent="0.3">
      <c r="A3664"/>
      <c r="D3664"/>
      <c r="E3664"/>
      <c r="F3664"/>
      <c r="G3664"/>
      <c r="H3664"/>
    </row>
    <row r="3665" spans="1:8" s="3" customFormat="1" x14ac:dyDescent="0.3">
      <c r="A3665"/>
      <c r="D3665"/>
      <c r="E3665"/>
      <c r="F3665"/>
      <c r="G3665"/>
      <c r="H3665"/>
    </row>
    <row r="3666" spans="1:8" s="3" customFormat="1" x14ac:dyDescent="0.3">
      <c r="A3666"/>
      <c r="D3666"/>
      <c r="E3666"/>
      <c r="F3666"/>
      <c r="G3666"/>
      <c r="H3666"/>
    </row>
    <row r="3667" spans="1:8" s="3" customFormat="1" x14ac:dyDescent="0.3">
      <c r="A3667"/>
      <c r="D3667"/>
      <c r="E3667"/>
      <c r="F3667"/>
      <c r="G3667"/>
      <c r="H3667"/>
    </row>
    <row r="3668" spans="1:8" s="3" customFormat="1" x14ac:dyDescent="0.3">
      <c r="A3668"/>
      <c r="D3668"/>
      <c r="E3668"/>
      <c r="F3668"/>
      <c r="G3668"/>
      <c r="H3668"/>
    </row>
    <row r="3669" spans="1:8" s="3" customFormat="1" x14ac:dyDescent="0.3">
      <c r="A3669"/>
      <c r="D3669"/>
      <c r="E3669"/>
      <c r="F3669"/>
      <c r="G3669"/>
      <c r="H3669"/>
    </row>
    <row r="3670" spans="1:8" s="3" customFormat="1" x14ac:dyDescent="0.3">
      <c r="A3670"/>
      <c r="D3670"/>
      <c r="E3670"/>
      <c r="F3670"/>
      <c r="G3670"/>
      <c r="H3670"/>
    </row>
    <row r="3671" spans="1:8" s="3" customFormat="1" x14ac:dyDescent="0.3">
      <c r="A3671"/>
      <c r="D3671"/>
      <c r="E3671"/>
      <c r="F3671"/>
      <c r="G3671"/>
      <c r="H3671"/>
    </row>
    <row r="3672" spans="1:8" s="3" customFormat="1" x14ac:dyDescent="0.3">
      <c r="A3672"/>
      <c r="D3672"/>
      <c r="E3672"/>
      <c r="F3672"/>
      <c r="G3672"/>
      <c r="H3672"/>
    </row>
    <row r="3673" spans="1:8" s="3" customFormat="1" x14ac:dyDescent="0.3">
      <c r="A3673"/>
      <c r="D3673"/>
      <c r="E3673"/>
      <c r="F3673"/>
      <c r="G3673"/>
      <c r="H3673"/>
    </row>
    <row r="3674" spans="1:8" s="3" customFormat="1" x14ac:dyDescent="0.3">
      <c r="A3674"/>
      <c r="D3674"/>
      <c r="E3674"/>
      <c r="F3674"/>
      <c r="G3674"/>
      <c r="H3674"/>
    </row>
    <row r="3675" spans="1:8" s="3" customFormat="1" x14ac:dyDescent="0.3">
      <c r="A3675"/>
      <c r="D3675"/>
      <c r="E3675"/>
      <c r="F3675"/>
      <c r="G3675"/>
      <c r="H3675"/>
    </row>
    <row r="3676" spans="1:8" s="3" customFormat="1" x14ac:dyDescent="0.3">
      <c r="A3676"/>
      <c r="D3676"/>
      <c r="E3676"/>
      <c r="F3676"/>
      <c r="G3676"/>
      <c r="H3676"/>
    </row>
    <row r="3677" spans="1:8" s="3" customFormat="1" x14ac:dyDescent="0.3">
      <c r="A3677"/>
      <c r="D3677"/>
      <c r="E3677"/>
      <c r="F3677"/>
      <c r="G3677"/>
      <c r="H3677"/>
    </row>
    <row r="3678" spans="1:8" s="3" customFormat="1" x14ac:dyDescent="0.3">
      <c r="A3678"/>
      <c r="D3678"/>
      <c r="E3678"/>
      <c r="F3678"/>
      <c r="G3678"/>
      <c r="H3678"/>
    </row>
    <row r="3679" spans="1:8" s="3" customFormat="1" x14ac:dyDescent="0.3">
      <c r="A3679"/>
      <c r="D3679"/>
      <c r="E3679"/>
      <c r="F3679"/>
      <c r="G3679"/>
      <c r="H3679"/>
    </row>
    <row r="3680" spans="1:8" s="3" customFormat="1" x14ac:dyDescent="0.3">
      <c r="A3680"/>
      <c r="D3680"/>
      <c r="E3680"/>
      <c r="F3680"/>
      <c r="G3680"/>
      <c r="H3680"/>
    </row>
    <row r="3681" spans="1:8" s="3" customFormat="1" x14ac:dyDescent="0.3">
      <c r="A3681"/>
      <c r="D3681"/>
      <c r="E3681"/>
      <c r="F3681"/>
      <c r="G3681"/>
      <c r="H3681"/>
    </row>
    <row r="3682" spans="1:8" s="3" customFormat="1" x14ac:dyDescent="0.3">
      <c r="A3682"/>
      <c r="D3682"/>
      <c r="E3682"/>
      <c r="F3682"/>
      <c r="G3682"/>
      <c r="H3682"/>
    </row>
    <row r="3683" spans="1:8" s="3" customFormat="1" x14ac:dyDescent="0.3">
      <c r="A3683"/>
      <c r="D3683"/>
      <c r="E3683"/>
      <c r="F3683"/>
      <c r="G3683"/>
      <c r="H3683"/>
    </row>
    <row r="3684" spans="1:8" s="3" customFormat="1" x14ac:dyDescent="0.3">
      <c r="A3684"/>
      <c r="D3684"/>
      <c r="E3684"/>
      <c r="F3684"/>
      <c r="G3684"/>
      <c r="H3684"/>
    </row>
    <row r="3685" spans="1:8" s="3" customFormat="1" x14ac:dyDescent="0.3">
      <c r="A3685"/>
      <c r="D3685"/>
      <c r="E3685"/>
      <c r="F3685"/>
      <c r="G3685"/>
      <c r="H3685"/>
    </row>
    <row r="3686" spans="1:8" s="3" customFormat="1" x14ac:dyDescent="0.3">
      <c r="A3686"/>
      <c r="D3686"/>
      <c r="E3686"/>
      <c r="F3686"/>
      <c r="G3686"/>
      <c r="H3686"/>
    </row>
    <row r="3687" spans="1:8" s="3" customFormat="1" x14ac:dyDescent="0.3">
      <c r="A3687"/>
      <c r="D3687"/>
      <c r="E3687"/>
      <c r="F3687"/>
      <c r="G3687"/>
      <c r="H3687"/>
    </row>
    <row r="3688" spans="1:8" s="3" customFormat="1" x14ac:dyDescent="0.3">
      <c r="A3688"/>
      <c r="D3688"/>
      <c r="E3688"/>
      <c r="F3688"/>
      <c r="G3688"/>
      <c r="H3688"/>
    </row>
    <row r="3689" spans="1:8" s="3" customFormat="1" x14ac:dyDescent="0.3">
      <c r="A3689"/>
      <c r="D3689"/>
      <c r="E3689"/>
      <c r="F3689"/>
      <c r="G3689"/>
      <c r="H3689"/>
    </row>
    <row r="3690" spans="1:8" s="3" customFormat="1" x14ac:dyDescent="0.3">
      <c r="A3690"/>
      <c r="D3690"/>
      <c r="E3690"/>
      <c r="F3690"/>
      <c r="G3690"/>
      <c r="H3690"/>
    </row>
    <row r="3691" spans="1:8" s="3" customFormat="1" x14ac:dyDescent="0.3">
      <c r="A3691"/>
      <c r="D3691"/>
      <c r="E3691"/>
      <c r="F3691"/>
      <c r="G3691"/>
      <c r="H3691"/>
    </row>
    <row r="3692" spans="1:8" s="3" customFormat="1" x14ac:dyDescent="0.3">
      <c r="A3692"/>
      <c r="D3692"/>
      <c r="E3692"/>
      <c r="F3692"/>
      <c r="G3692"/>
      <c r="H3692"/>
    </row>
    <row r="3693" spans="1:8" s="3" customFormat="1" x14ac:dyDescent="0.3">
      <c r="A3693"/>
      <c r="D3693"/>
      <c r="E3693"/>
      <c r="F3693"/>
      <c r="G3693"/>
      <c r="H3693"/>
    </row>
    <row r="3694" spans="1:8" s="3" customFormat="1" x14ac:dyDescent="0.3">
      <c r="A3694"/>
      <c r="D3694"/>
      <c r="E3694"/>
      <c r="F3694"/>
      <c r="G3694"/>
      <c r="H3694"/>
    </row>
    <row r="3695" spans="1:8" s="3" customFormat="1" x14ac:dyDescent="0.3">
      <c r="A3695"/>
      <c r="D3695"/>
      <c r="E3695"/>
      <c r="F3695"/>
      <c r="G3695"/>
      <c r="H3695"/>
    </row>
    <row r="3696" spans="1:8" s="3" customFormat="1" x14ac:dyDescent="0.3">
      <c r="A3696"/>
      <c r="D3696"/>
      <c r="E3696"/>
      <c r="F3696"/>
      <c r="G3696"/>
      <c r="H3696"/>
    </row>
    <row r="3697" spans="1:8" s="3" customFormat="1" x14ac:dyDescent="0.3">
      <c r="A3697"/>
      <c r="D3697"/>
      <c r="E3697"/>
      <c r="F3697"/>
      <c r="G3697"/>
      <c r="H3697"/>
    </row>
    <row r="3698" spans="1:8" s="3" customFormat="1" x14ac:dyDescent="0.3">
      <c r="A3698"/>
      <c r="D3698"/>
      <c r="E3698"/>
      <c r="F3698"/>
      <c r="G3698"/>
      <c r="H3698"/>
    </row>
    <row r="3699" spans="1:8" s="3" customFormat="1" x14ac:dyDescent="0.3">
      <c r="A3699"/>
      <c r="D3699"/>
      <c r="E3699"/>
      <c r="F3699"/>
      <c r="G3699"/>
      <c r="H3699"/>
    </row>
    <row r="3700" spans="1:8" s="3" customFormat="1" x14ac:dyDescent="0.3">
      <c r="A3700"/>
      <c r="D3700"/>
      <c r="E3700"/>
      <c r="F3700"/>
      <c r="G3700"/>
      <c r="H3700"/>
    </row>
    <row r="3701" spans="1:8" s="3" customFormat="1" x14ac:dyDescent="0.3">
      <c r="A3701"/>
      <c r="D3701"/>
      <c r="E3701"/>
      <c r="F3701"/>
      <c r="G3701"/>
      <c r="H3701"/>
    </row>
    <row r="3702" spans="1:8" s="3" customFormat="1" x14ac:dyDescent="0.3">
      <c r="A3702"/>
      <c r="D3702"/>
      <c r="E3702"/>
      <c r="F3702"/>
      <c r="G3702"/>
      <c r="H3702"/>
    </row>
    <row r="3703" spans="1:8" s="3" customFormat="1" x14ac:dyDescent="0.3">
      <c r="A3703"/>
      <c r="D3703"/>
      <c r="E3703"/>
      <c r="F3703"/>
      <c r="G3703"/>
      <c r="H3703"/>
    </row>
    <row r="3704" spans="1:8" s="3" customFormat="1" x14ac:dyDescent="0.3">
      <c r="A3704"/>
      <c r="D3704"/>
      <c r="E3704"/>
      <c r="F3704"/>
      <c r="G3704"/>
      <c r="H3704"/>
    </row>
    <row r="3705" spans="1:8" s="3" customFormat="1" x14ac:dyDescent="0.3">
      <c r="A3705"/>
      <c r="D3705"/>
      <c r="E3705"/>
      <c r="F3705"/>
      <c r="G3705"/>
      <c r="H3705"/>
    </row>
    <row r="3706" spans="1:8" s="3" customFormat="1" x14ac:dyDescent="0.3">
      <c r="A3706"/>
      <c r="D3706"/>
      <c r="E3706"/>
      <c r="F3706"/>
      <c r="G3706"/>
      <c r="H3706"/>
    </row>
    <row r="3707" spans="1:8" s="3" customFormat="1" x14ac:dyDescent="0.3">
      <c r="A3707"/>
      <c r="D3707"/>
      <c r="E3707"/>
      <c r="F3707"/>
      <c r="G3707"/>
      <c r="H3707"/>
    </row>
    <row r="3708" spans="1:8" s="3" customFormat="1" x14ac:dyDescent="0.3">
      <c r="A3708"/>
      <c r="D3708"/>
      <c r="E3708"/>
      <c r="F3708"/>
      <c r="G3708"/>
      <c r="H3708"/>
    </row>
    <row r="3709" spans="1:8" s="3" customFormat="1" x14ac:dyDescent="0.3">
      <c r="A3709"/>
      <c r="D3709"/>
      <c r="E3709"/>
      <c r="F3709"/>
      <c r="G3709"/>
      <c r="H3709"/>
    </row>
    <row r="3710" spans="1:8" s="3" customFormat="1" x14ac:dyDescent="0.3">
      <c r="A3710"/>
      <c r="D3710"/>
      <c r="E3710"/>
      <c r="F3710"/>
      <c r="G3710"/>
      <c r="H3710"/>
    </row>
    <row r="3711" spans="1:8" s="3" customFormat="1" x14ac:dyDescent="0.3">
      <c r="A3711"/>
      <c r="D3711"/>
      <c r="E3711"/>
      <c r="F3711"/>
      <c r="G3711"/>
      <c r="H3711"/>
    </row>
    <row r="3712" spans="1:8" s="3" customFormat="1" x14ac:dyDescent="0.3">
      <c r="A3712"/>
      <c r="D3712"/>
      <c r="E3712"/>
      <c r="F3712"/>
      <c r="G3712"/>
      <c r="H3712"/>
    </row>
    <row r="3713" spans="1:8" s="3" customFormat="1" x14ac:dyDescent="0.3">
      <c r="A3713"/>
      <c r="D3713"/>
      <c r="E3713"/>
      <c r="F3713"/>
      <c r="G3713"/>
      <c r="H3713"/>
    </row>
    <row r="3714" spans="1:8" s="3" customFormat="1" x14ac:dyDescent="0.3">
      <c r="A3714"/>
      <c r="D3714"/>
      <c r="E3714"/>
      <c r="F3714"/>
      <c r="G3714"/>
      <c r="H3714"/>
    </row>
    <row r="3715" spans="1:8" s="3" customFormat="1" x14ac:dyDescent="0.3">
      <c r="A3715"/>
      <c r="D3715"/>
      <c r="E3715"/>
      <c r="F3715"/>
      <c r="G3715"/>
      <c r="H3715"/>
    </row>
    <row r="3716" spans="1:8" s="3" customFormat="1" x14ac:dyDescent="0.3">
      <c r="A3716"/>
      <c r="D3716"/>
      <c r="E3716"/>
      <c r="F3716"/>
      <c r="G3716"/>
      <c r="H3716"/>
    </row>
    <row r="3717" spans="1:8" s="3" customFormat="1" x14ac:dyDescent="0.3">
      <c r="A3717"/>
      <c r="D3717"/>
      <c r="E3717"/>
      <c r="F3717"/>
      <c r="G3717"/>
      <c r="H3717"/>
    </row>
    <row r="3718" spans="1:8" s="3" customFormat="1" x14ac:dyDescent="0.3">
      <c r="A3718"/>
      <c r="D3718"/>
      <c r="E3718"/>
      <c r="F3718"/>
      <c r="G3718"/>
      <c r="H3718"/>
    </row>
    <row r="3719" spans="1:8" s="3" customFormat="1" x14ac:dyDescent="0.3">
      <c r="A3719"/>
      <c r="D3719"/>
      <c r="E3719"/>
      <c r="F3719"/>
      <c r="G3719"/>
      <c r="H3719"/>
    </row>
    <row r="3720" spans="1:8" s="3" customFormat="1" x14ac:dyDescent="0.3">
      <c r="A3720"/>
      <c r="D3720"/>
      <c r="E3720"/>
      <c r="F3720"/>
      <c r="G3720"/>
      <c r="H3720"/>
    </row>
    <row r="3721" spans="1:8" s="3" customFormat="1" x14ac:dyDescent="0.3">
      <c r="A3721"/>
      <c r="D3721"/>
      <c r="E3721"/>
      <c r="F3721"/>
      <c r="G3721"/>
      <c r="H3721"/>
    </row>
    <row r="3722" spans="1:8" s="3" customFormat="1" x14ac:dyDescent="0.3">
      <c r="A3722"/>
      <c r="D3722"/>
      <c r="E3722"/>
      <c r="F3722"/>
      <c r="G3722"/>
      <c r="H3722"/>
    </row>
    <row r="3723" spans="1:8" s="3" customFormat="1" x14ac:dyDescent="0.3">
      <c r="A3723"/>
      <c r="D3723"/>
      <c r="E3723"/>
      <c r="F3723"/>
      <c r="G3723"/>
      <c r="H3723"/>
    </row>
    <row r="3724" spans="1:8" s="3" customFormat="1" x14ac:dyDescent="0.3">
      <c r="A3724"/>
      <c r="D3724"/>
      <c r="E3724"/>
      <c r="F3724"/>
      <c r="G3724"/>
      <c r="H3724"/>
    </row>
    <row r="3725" spans="1:8" s="3" customFormat="1" x14ac:dyDescent="0.3">
      <c r="A3725"/>
      <c r="D3725"/>
      <c r="E3725"/>
      <c r="F3725"/>
      <c r="G3725"/>
      <c r="H3725"/>
    </row>
    <row r="3726" spans="1:8" s="3" customFormat="1" x14ac:dyDescent="0.3">
      <c r="A3726"/>
      <c r="D3726"/>
      <c r="E3726"/>
      <c r="F3726"/>
      <c r="G3726"/>
      <c r="H3726"/>
    </row>
    <row r="3727" spans="1:8" s="3" customFormat="1" x14ac:dyDescent="0.3">
      <c r="A3727"/>
      <c r="D3727"/>
      <c r="E3727"/>
      <c r="F3727"/>
      <c r="G3727"/>
      <c r="H3727"/>
    </row>
    <row r="3728" spans="1:8" s="3" customFormat="1" x14ac:dyDescent="0.3">
      <c r="A3728"/>
      <c r="D3728"/>
      <c r="E3728"/>
      <c r="F3728"/>
      <c r="G3728"/>
      <c r="H3728"/>
    </row>
    <row r="3729" spans="1:8" s="3" customFormat="1" x14ac:dyDescent="0.3">
      <c r="A3729"/>
      <c r="D3729"/>
      <c r="E3729"/>
      <c r="F3729"/>
      <c r="G3729"/>
      <c r="H3729"/>
    </row>
    <row r="3730" spans="1:8" s="3" customFormat="1" x14ac:dyDescent="0.3">
      <c r="A3730"/>
      <c r="D3730"/>
      <c r="E3730"/>
      <c r="F3730"/>
      <c r="G3730"/>
      <c r="H3730"/>
    </row>
    <row r="3731" spans="1:8" s="3" customFormat="1" x14ac:dyDescent="0.3">
      <c r="A3731"/>
      <c r="D3731"/>
      <c r="E3731"/>
      <c r="F3731"/>
      <c r="G3731"/>
      <c r="H3731"/>
    </row>
    <row r="3732" spans="1:8" s="3" customFormat="1" x14ac:dyDescent="0.3">
      <c r="A3732"/>
      <c r="D3732"/>
      <c r="E3732"/>
      <c r="F3732"/>
      <c r="G3732"/>
      <c r="H3732"/>
    </row>
    <row r="3733" spans="1:8" s="3" customFormat="1" x14ac:dyDescent="0.3">
      <c r="A3733"/>
      <c r="D3733"/>
      <c r="E3733"/>
      <c r="F3733"/>
      <c r="G3733"/>
      <c r="H3733"/>
    </row>
    <row r="3734" spans="1:8" s="3" customFormat="1" x14ac:dyDescent="0.3">
      <c r="A3734"/>
      <c r="D3734"/>
      <c r="E3734"/>
      <c r="F3734"/>
      <c r="G3734"/>
      <c r="H3734"/>
    </row>
    <row r="3735" spans="1:8" s="3" customFormat="1" x14ac:dyDescent="0.3">
      <c r="A3735"/>
      <c r="D3735"/>
      <c r="E3735"/>
      <c r="F3735"/>
      <c r="G3735"/>
      <c r="H3735"/>
    </row>
    <row r="3736" spans="1:8" s="3" customFormat="1" x14ac:dyDescent="0.3">
      <c r="A3736"/>
      <c r="D3736"/>
      <c r="E3736"/>
      <c r="F3736"/>
      <c r="G3736"/>
      <c r="H3736"/>
    </row>
    <row r="3737" spans="1:8" s="3" customFormat="1" x14ac:dyDescent="0.3">
      <c r="A3737"/>
      <c r="D3737"/>
      <c r="E3737"/>
      <c r="F3737"/>
      <c r="G3737"/>
      <c r="H3737"/>
    </row>
    <row r="3738" spans="1:8" s="3" customFormat="1" x14ac:dyDescent="0.3">
      <c r="A3738"/>
      <c r="D3738"/>
      <c r="E3738"/>
      <c r="F3738"/>
      <c r="G3738"/>
      <c r="H3738"/>
    </row>
    <row r="3739" spans="1:8" s="3" customFormat="1" x14ac:dyDescent="0.3">
      <c r="A3739"/>
      <c r="D3739"/>
      <c r="E3739"/>
      <c r="F3739"/>
      <c r="G3739"/>
      <c r="H3739"/>
    </row>
    <row r="3740" spans="1:8" s="3" customFormat="1" x14ac:dyDescent="0.3">
      <c r="A3740"/>
      <c r="D3740"/>
      <c r="E3740"/>
      <c r="F3740"/>
      <c r="G3740"/>
      <c r="H3740"/>
    </row>
    <row r="3741" spans="1:8" s="3" customFormat="1" x14ac:dyDescent="0.3">
      <c r="A3741"/>
      <c r="D3741"/>
      <c r="E3741"/>
      <c r="F3741"/>
      <c r="G3741"/>
      <c r="H3741"/>
    </row>
    <row r="3742" spans="1:8" s="3" customFormat="1" x14ac:dyDescent="0.3">
      <c r="A3742"/>
      <c r="D3742"/>
      <c r="E3742"/>
      <c r="F3742"/>
      <c r="G3742"/>
      <c r="H3742"/>
    </row>
    <row r="3743" spans="1:8" s="3" customFormat="1" x14ac:dyDescent="0.3">
      <c r="A3743"/>
      <c r="D3743"/>
      <c r="E3743"/>
      <c r="F3743"/>
      <c r="G3743"/>
      <c r="H3743"/>
    </row>
    <row r="3744" spans="1:8" s="3" customFormat="1" x14ac:dyDescent="0.3">
      <c r="A3744"/>
      <c r="D3744"/>
      <c r="E3744"/>
      <c r="F3744"/>
      <c r="G3744"/>
      <c r="H3744"/>
    </row>
    <row r="3745" spans="1:8" s="3" customFormat="1" x14ac:dyDescent="0.3">
      <c r="A3745"/>
      <c r="D3745"/>
      <c r="E3745"/>
      <c r="F3745"/>
      <c r="G3745"/>
      <c r="H3745"/>
    </row>
    <row r="3746" spans="1:8" s="3" customFormat="1" x14ac:dyDescent="0.3">
      <c r="A3746"/>
      <c r="D3746"/>
      <c r="E3746"/>
      <c r="F3746"/>
      <c r="G3746"/>
      <c r="H3746"/>
    </row>
    <row r="3747" spans="1:8" s="3" customFormat="1" x14ac:dyDescent="0.3">
      <c r="A3747"/>
      <c r="D3747"/>
      <c r="E3747"/>
      <c r="F3747"/>
      <c r="G3747"/>
      <c r="H3747"/>
    </row>
    <row r="3748" spans="1:8" s="3" customFormat="1" x14ac:dyDescent="0.3">
      <c r="A3748"/>
      <c r="D3748"/>
      <c r="E3748"/>
      <c r="F3748"/>
      <c r="G3748"/>
      <c r="H3748"/>
    </row>
    <row r="3749" spans="1:8" s="3" customFormat="1" x14ac:dyDescent="0.3">
      <c r="A3749"/>
      <c r="D3749"/>
      <c r="E3749"/>
      <c r="F3749"/>
      <c r="G3749"/>
      <c r="H3749"/>
    </row>
    <row r="3750" spans="1:8" s="3" customFormat="1" x14ac:dyDescent="0.3">
      <c r="A3750"/>
      <c r="D3750"/>
      <c r="E3750"/>
      <c r="F3750"/>
      <c r="G3750"/>
      <c r="H3750"/>
    </row>
    <row r="3751" spans="1:8" s="3" customFormat="1" x14ac:dyDescent="0.3">
      <c r="A3751"/>
      <c r="D3751"/>
      <c r="E3751"/>
      <c r="F3751"/>
      <c r="G3751"/>
      <c r="H3751"/>
    </row>
    <row r="3752" spans="1:8" s="3" customFormat="1" x14ac:dyDescent="0.3">
      <c r="A3752"/>
      <c r="D3752"/>
      <c r="E3752"/>
      <c r="F3752"/>
      <c r="G3752"/>
      <c r="H3752"/>
    </row>
    <row r="3753" spans="1:8" s="3" customFormat="1" x14ac:dyDescent="0.3">
      <c r="A3753"/>
      <c r="D3753"/>
      <c r="E3753"/>
      <c r="F3753"/>
      <c r="G3753"/>
      <c r="H3753"/>
    </row>
    <row r="3754" spans="1:8" s="3" customFormat="1" x14ac:dyDescent="0.3">
      <c r="A3754"/>
      <c r="D3754"/>
      <c r="E3754"/>
      <c r="F3754"/>
      <c r="G3754"/>
      <c r="H3754"/>
    </row>
    <row r="3755" spans="1:8" s="3" customFormat="1" x14ac:dyDescent="0.3">
      <c r="A3755"/>
      <c r="D3755"/>
      <c r="E3755"/>
      <c r="F3755"/>
      <c r="G3755"/>
      <c r="H3755"/>
    </row>
    <row r="3756" spans="1:8" s="3" customFormat="1" x14ac:dyDescent="0.3">
      <c r="A3756"/>
      <c r="D3756"/>
      <c r="E3756"/>
      <c r="F3756"/>
      <c r="G3756"/>
      <c r="H3756"/>
    </row>
    <row r="3757" spans="1:8" s="3" customFormat="1" x14ac:dyDescent="0.3">
      <c r="A3757"/>
      <c r="D3757"/>
      <c r="E3757"/>
      <c r="F3757"/>
      <c r="G3757"/>
      <c r="H3757"/>
    </row>
    <row r="3758" spans="1:8" s="3" customFormat="1" x14ac:dyDescent="0.3">
      <c r="A3758"/>
      <c r="D3758"/>
      <c r="E3758"/>
      <c r="F3758"/>
      <c r="G3758"/>
      <c r="H3758"/>
    </row>
    <row r="3759" spans="1:8" s="3" customFormat="1" x14ac:dyDescent="0.3">
      <c r="A3759"/>
      <c r="D3759"/>
      <c r="E3759"/>
      <c r="F3759"/>
      <c r="G3759"/>
      <c r="H3759"/>
    </row>
    <row r="3760" spans="1:8" s="3" customFormat="1" x14ac:dyDescent="0.3">
      <c r="A3760"/>
      <c r="D3760"/>
      <c r="E3760"/>
      <c r="F3760"/>
      <c r="G3760"/>
      <c r="H3760"/>
    </row>
    <row r="3761" spans="1:8" s="3" customFormat="1" x14ac:dyDescent="0.3">
      <c r="A3761"/>
      <c r="D3761"/>
      <c r="E3761"/>
      <c r="F3761"/>
      <c r="G3761"/>
      <c r="H3761"/>
    </row>
    <row r="3762" spans="1:8" s="3" customFormat="1" x14ac:dyDescent="0.3">
      <c r="A3762"/>
      <c r="D3762"/>
      <c r="E3762"/>
      <c r="F3762"/>
      <c r="G3762"/>
      <c r="H3762"/>
    </row>
    <row r="3763" spans="1:8" s="3" customFormat="1" x14ac:dyDescent="0.3">
      <c r="A3763"/>
      <c r="D3763"/>
      <c r="E3763"/>
      <c r="F3763"/>
      <c r="G3763"/>
      <c r="H3763"/>
    </row>
    <row r="3764" spans="1:8" s="3" customFormat="1" x14ac:dyDescent="0.3">
      <c r="A3764"/>
      <c r="D3764"/>
      <c r="E3764"/>
      <c r="F3764"/>
      <c r="G3764"/>
      <c r="H3764"/>
    </row>
    <row r="3765" spans="1:8" s="3" customFormat="1" x14ac:dyDescent="0.3">
      <c r="A3765"/>
      <c r="D3765"/>
      <c r="E3765"/>
      <c r="F3765"/>
      <c r="G3765"/>
      <c r="H3765"/>
    </row>
    <row r="3766" spans="1:8" s="3" customFormat="1" x14ac:dyDescent="0.3">
      <c r="A3766"/>
      <c r="D3766"/>
      <c r="E3766"/>
      <c r="F3766"/>
      <c r="G3766"/>
      <c r="H3766"/>
    </row>
    <row r="3767" spans="1:8" s="3" customFormat="1" x14ac:dyDescent="0.3">
      <c r="A3767"/>
      <c r="D3767"/>
      <c r="E3767"/>
      <c r="F3767"/>
      <c r="G3767"/>
      <c r="H3767"/>
    </row>
    <row r="3768" spans="1:8" s="3" customFormat="1" x14ac:dyDescent="0.3">
      <c r="A3768"/>
      <c r="D3768"/>
      <c r="E3768"/>
      <c r="F3768"/>
      <c r="G3768"/>
      <c r="H3768"/>
    </row>
    <row r="3769" spans="1:8" s="3" customFormat="1" x14ac:dyDescent="0.3">
      <c r="A3769"/>
      <c r="D3769"/>
      <c r="E3769"/>
      <c r="F3769"/>
      <c r="G3769"/>
      <c r="H3769"/>
    </row>
    <row r="3770" spans="1:8" s="3" customFormat="1" x14ac:dyDescent="0.3">
      <c r="A3770"/>
      <c r="D3770"/>
      <c r="E3770"/>
      <c r="F3770"/>
      <c r="G3770"/>
      <c r="H3770"/>
    </row>
    <row r="3771" spans="1:8" s="3" customFormat="1" x14ac:dyDescent="0.3">
      <c r="A3771"/>
      <c r="D3771"/>
      <c r="E3771"/>
      <c r="F3771"/>
      <c r="G3771"/>
      <c r="H3771"/>
    </row>
    <row r="3772" spans="1:8" s="3" customFormat="1" x14ac:dyDescent="0.3">
      <c r="A3772"/>
      <c r="D3772"/>
      <c r="E3772"/>
      <c r="F3772"/>
      <c r="G3772"/>
      <c r="H3772"/>
    </row>
    <row r="3773" spans="1:8" s="3" customFormat="1" x14ac:dyDescent="0.3">
      <c r="A3773"/>
      <c r="D3773"/>
      <c r="E3773"/>
      <c r="F3773"/>
      <c r="G3773"/>
      <c r="H3773"/>
    </row>
    <row r="3774" spans="1:8" s="3" customFormat="1" x14ac:dyDescent="0.3">
      <c r="A3774"/>
      <c r="D3774"/>
      <c r="E3774"/>
      <c r="F3774"/>
      <c r="G3774"/>
      <c r="H3774"/>
    </row>
    <row r="3775" spans="1:8" s="3" customFormat="1" x14ac:dyDescent="0.3">
      <c r="A3775"/>
      <c r="D3775"/>
      <c r="E3775"/>
      <c r="F3775"/>
      <c r="G3775"/>
      <c r="H3775"/>
    </row>
    <row r="3776" spans="1:8" s="3" customFormat="1" x14ac:dyDescent="0.3">
      <c r="A3776"/>
      <c r="D3776"/>
      <c r="E3776"/>
      <c r="F3776"/>
      <c r="G3776"/>
      <c r="H3776"/>
    </row>
    <row r="3777" spans="1:8" s="3" customFormat="1" x14ac:dyDescent="0.3">
      <c r="A3777"/>
      <c r="D3777"/>
      <c r="E3777"/>
      <c r="F3777"/>
      <c r="G3777"/>
      <c r="H3777"/>
    </row>
    <row r="3778" spans="1:8" s="3" customFormat="1" x14ac:dyDescent="0.3">
      <c r="A3778"/>
      <c r="D3778"/>
      <c r="E3778"/>
      <c r="F3778"/>
      <c r="G3778"/>
      <c r="H3778"/>
    </row>
    <row r="3779" spans="1:8" s="3" customFormat="1" x14ac:dyDescent="0.3">
      <c r="A3779"/>
      <c r="D3779"/>
      <c r="E3779"/>
      <c r="F3779"/>
      <c r="G3779"/>
      <c r="H3779"/>
    </row>
    <row r="3780" spans="1:8" s="3" customFormat="1" x14ac:dyDescent="0.3">
      <c r="A3780"/>
      <c r="D3780"/>
      <c r="E3780"/>
      <c r="F3780"/>
      <c r="G3780"/>
      <c r="H3780"/>
    </row>
    <row r="3781" spans="1:8" s="3" customFormat="1" x14ac:dyDescent="0.3">
      <c r="A3781"/>
      <c r="D3781"/>
      <c r="E3781"/>
      <c r="F3781"/>
      <c r="G3781"/>
      <c r="H3781"/>
    </row>
    <row r="3782" spans="1:8" s="3" customFormat="1" x14ac:dyDescent="0.3">
      <c r="A3782"/>
      <c r="D3782"/>
      <c r="E3782"/>
      <c r="F3782"/>
      <c r="G3782"/>
      <c r="H3782"/>
    </row>
    <row r="3783" spans="1:8" s="3" customFormat="1" x14ac:dyDescent="0.3">
      <c r="A3783"/>
      <c r="D3783"/>
      <c r="E3783"/>
      <c r="F3783"/>
      <c r="G3783"/>
      <c r="H3783"/>
    </row>
    <row r="3784" spans="1:8" s="3" customFormat="1" x14ac:dyDescent="0.3">
      <c r="A3784"/>
      <c r="D3784"/>
      <c r="E3784"/>
      <c r="F3784"/>
      <c r="G3784"/>
      <c r="H3784"/>
    </row>
    <row r="3785" spans="1:8" s="3" customFormat="1" x14ac:dyDescent="0.3">
      <c r="A3785"/>
      <c r="D3785"/>
      <c r="E3785"/>
      <c r="F3785"/>
      <c r="G3785"/>
      <c r="H3785"/>
    </row>
    <row r="3786" spans="1:8" s="3" customFormat="1" x14ac:dyDescent="0.3">
      <c r="A3786"/>
      <c r="D3786"/>
      <c r="E3786"/>
      <c r="F3786"/>
      <c r="G3786"/>
      <c r="H3786"/>
    </row>
    <row r="3787" spans="1:8" s="3" customFormat="1" x14ac:dyDescent="0.3">
      <c r="A3787"/>
      <c r="D3787"/>
      <c r="E3787"/>
      <c r="F3787"/>
      <c r="G3787"/>
      <c r="H3787"/>
    </row>
    <row r="3788" spans="1:8" s="3" customFormat="1" x14ac:dyDescent="0.3">
      <c r="A3788"/>
      <c r="D3788"/>
      <c r="E3788"/>
      <c r="F3788"/>
      <c r="G3788"/>
      <c r="H3788"/>
    </row>
    <row r="3789" spans="1:8" s="3" customFormat="1" x14ac:dyDescent="0.3">
      <c r="A3789"/>
      <c r="D3789"/>
      <c r="E3789"/>
      <c r="F3789"/>
      <c r="G3789"/>
      <c r="H3789"/>
    </row>
    <row r="3790" spans="1:8" s="3" customFormat="1" x14ac:dyDescent="0.3">
      <c r="A3790"/>
      <c r="D3790"/>
      <c r="E3790"/>
      <c r="F3790"/>
      <c r="G3790"/>
      <c r="H3790"/>
    </row>
    <row r="3791" spans="1:8" s="3" customFormat="1" x14ac:dyDescent="0.3">
      <c r="A3791"/>
      <c r="D3791"/>
      <c r="E3791"/>
      <c r="F3791"/>
      <c r="G3791"/>
      <c r="H3791"/>
    </row>
    <row r="3792" spans="1:8" s="3" customFormat="1" x14ac:dyDescent="0.3">
      <c r="A3792"/>
      <c r="D3792"/>
      <c r="E3792"/>
      <c r="F3792"/>
      <c r="G3792"/>
      <c r="H3792"/>
    </row>
    <row r="3793" spans="1:8" s="3" customFormat="1" x14ac:dyDescent="0.3">
      <c r="A3793"/>
      <c r="D3793"/>
      <c r="E3793"/>
      <c r="F3793"/>
      <c r="G3793"/>
      <c r="H3793"/>
    </row>
    <row r="3794" spans="1:8" s="3" customFormat="1" x14ac:dyDescent="0.3">
      <c r="A3794"/>
      <c r="D3794"/>
      <c r="E3794"/>
      <c r="F3794"/>
      <c r="G3794"/>
      <c r="H3794"/>
    </row>
    <row r="3795" spans="1:8" s="3" customFormat="1" x14ac:dyDescent="0.3">
      <c r="A3795"/>
      <c r="D3795"/>
      <c r="E3795"/>
      <c r="F3795"/>
      <c r="G3795"/>
      <c r="H3795"/>
    </row>
    <row r="3796" spans="1:8" s="3" customFormat="1" x14ac:dyDescent="0.3">
      <c r="A3796"/>
      <c r="D3796"/>
      <c r="E3796"/>
      <c r="F3796"/>
      <c r="G3796"/>
      <c r="H3796"/>
    </row>
    <row r="3797" spans="1:8" s="3" customFormat="1" x14ac:dyDescent="0.3">
      <c r="A3797"/>
      <c r="D3797"/>
      <c r="E3797"/>
      <c r="F3797"/>
      <c r="G3797"/>
      <c r="H3797"/>
    </row>
    <row r="3798" spans="1:8" s="3" customFormat="1" x14ac:dyDescent="0.3">
      <c r="A3798"/>
      <c r="D3798"/>
      <c r="E3798"/>
      <c r="F3798"/>
      <c r="G3798"/>
      <c r="H3798"/>
    </row>
    <row r="3799" spans="1:8" s="3" customFormat="1" x14ac:dyDescent="0.3">
      <c r="A3799"/>
      <c r="D3799"/>
      <c r="E3799"/>
      <c r="F3799"/>
      <c r="G3799"/>
      <c r="H3799"/>
    </row>
    <row r="3800" spans="1:8" s="3" customFormat="1" x14ac:dyDescent="0.3">
      <c r="A3800"/>
      <c r="D3800"/>
      <c r="E3800"/>
      <c r="F3800"/>
      <c r="G3800"/>
      <c r="H3800"/>
    </row>
    <row r="3801" spans="1:8" s="3" customFormat="1" x14ac:dyDescent="0.3">
      <c r="A3801"/>
      <c r="D3801"/>
      <c r="E3801"/>
      <c r="F3801"/>
      <c r="G3801"/>
      <c r="H3801"/>
    </row>
    <row r="3802" spans="1:8" s="3" customFormat="1" x14ac:dyDescent="0.3">
      <c r="A3802"/>
      <c r="D3802"/>
      <c r="E3802"/>
      <c r="F3802"/>
      <c r="G3802"/>
      <c r="H3802"/>
    </row>
    <row r="3803" spans="1:8" s="3" customFormat="1" x14ac:dyDescent="0.3">
      <c r="A3803"/>
      <c r="D3803"/>
      <c r="E3803"/>
      <c r="F3803"/>
      <c r="G3803"/>
      <c r="H3803"/>
    </row>
    <row r="3804" spans="1:8" s="3" customFormat="1" x14ac:dyDescent="0.3">
      <c r="A3804"/>
      <c r="D3804"/>
      <c r="E3804"/>
      <c r="F3804"/>
      <c r="G3804"/>
      <c r="H3804"/>
    </row>
    <row r="3805" spans="1:8" s="3" customFormat="1" x14ac:dyDescent="0.3">
      <c r="A3805"/>
      <c r="D3805"/>
      <c r="E3805"/>
      <c r="F3805"/>
      <c r="G3805"/>
      <c r="H3805"/>
    </row>
    <row r="3806" spans="1:8" s="3" customFormat="1" x14ac:dyDescent="0.3">
      <c r="A3806"/>
      <c r="D3806"/>
      <c r="E3806"/>
      <c r="F3806"/>
      <c r="G3806"/>
      <c r="H3806"/>
    </row>
    <row r="3807" spans="1:8" s="3" customFormat="1" x14ac:dyDescent="0.3">
      <c r="A3807"/>
      <c r="D3807"/>
      <c r="E3807"/>
      <c r="F3807"/>
      <c r="G3807"/>
      <c r="H3807"/>
    </row>
    <row r="3808" spans="1:8" s="3" customFormat="1" x14ac:dyDescent="0.3">
      <c r="A3808"/>
      <c r="D3808"/>
      <c r="E3808"/>
      <c r="F3808"/>
      <c r="G3808"/>
      <c r="H3808"/>
    </row>
    <row r="3809" spans="1:8" s="3" customFormat="1" x14ac:dyDescent="0.3">
      <c r="A3809"/>
      <c r="D3809"/>
      <c r="E3809"/>
      <c r="F3809"/>
      <c r="G3809"/>
      <c r="H3809"/>
    </row>
    <row r="3810" spans="1:8" s="3" customFormat="1" x14ac:dyDescent="0.3">
      <c r="A3810"/>
      <c r="D3810"/>
      <c r="E3810"/>
      <c r="F3810"/>
      <c r="G3810"/>
      <c r="H3810"/>
    </row>
    <row r="3811" spans="1:8" s="3" customFormat="1" x14ac:dyDescent="0.3">
      <c r="A3811"/>
      <c r="D3811"/>
      <c r="E3811"/>
      <c r="F3811"/>
      <c r="G3811"/>
      <c r="H3811"/>
    </row>
    <row r="3812" spans="1:8" s="3" customFormat="1" x14ac:dyDescent="0.3">
      <c r="A3812"/>
      <c r="D3812"/>
      <c r="E3812"/>
      <c r="F3812"/>
      <c r="G3812"/>
      <c r="H3812"/>
    </row>
    <row r="3813" spans="1:8" s="3" customFormat="1" x14ac:dyDescent="0.3">
      <c r="A3813"/>
      <c r="D3813"/>
      <c r="E3813"/>
      <c r="F3813"/>
      <c r="G3813"/>
      <c r="H3813"/>
    </row>
    <row r="3814" spans="1:8" s="3" customFormat="1" x14ac:dyDescent="0.3">
      <c r="A3814"/>
      <c r="D3814"/>
      <c r="E3814"/>
      <c r="F3814"/>
      <c r="G3814"/>
      <c r="H3814"/>
    </row>
    <row r="3815" spans="1:8" s="3" customFormat="1" x14ac:dyDescent="0.3">
      <c r="A3815"/>
      <c r="D3815"/>
      <c r="E3815"/>
      <c r="F3815"/>
      <c r="G3815"/>
      <c r="H3815"/>
    </row>
    <row r="3816" spans="1:8" s="3" customFormat="1" x14ac:dyDescent="0.3">
      <c r="A3816"/>
      <c r="D3816"/>
      <c r="E3816"/>
      <c r="F3816"/>
      <c r="G3816"/>
      <c r="H3816"/>
    </row>
    <row r="3817" spans="1:8" s="3" customFormat="1" x14ac:dyDescent="0.3">
      <c r="A3817"/>
      <c r="D3817"/>
      <c r="E3817"/>
      <c r="F3817"/>
      <c r="G3817"/>
      <c r="H3817"/>
    </row>
    <row r="3818" spans="1:8" s="3" customFormat="1" x14ac:dyDescent="0.3">
      <c r="A3818"/>
      <c r="D3818"/>
      <c r="E3818"/>
      <c r="F3818"/>
      <c r="G3818"/>
      <c r="H3818"/>
    </row>
    <row r="3819" spans="1:8" s="3" customFormat="1" x14ac:dyDescent="0.3">
      <c r="A3819"/>
      <c r="D3819"/>
      <c r="E3819"/>
      <c r="F3819"/>
      <c r="G3819"/>
      <c r="H3819"/>
    </row>
    <row r="3820" spans="1:8" s="3" customFormat="1" x14ac:dyDescent="0.3">
      <c r="A3820"/>
      <c r="D3820"/>
      <c r="E3820"/>
      <c r="F3820"/>
      <c r="G3820"/>
      <c r="H3820"/>
    </row>
    <row r="3821" spans="1:8" s="3" customFormat="1" x14ac:dyDescent="0.3">
      <c r="A3821"/>
      <c r="D3821"/>
      <c r="E3821"/>
      <c r="F3821"/>
      <c r="G3821"/>
      <c r="H3821"/>
    </row>
    <row r="3822" spans="1:8" s="3" customFormat="1" x14ac:dyDescent="0.3">
      <c r="A3822"/>
      <c r="D3822"/>
      <c r="E3822"/>
      <c r="F3822"/>
      <c r="G3822"/>
      <c r="H3822"/>
    </row>
    <row r="3823" spans="1:8" s="3" customFormat="1" x14ac:dyDescent="0.3">
      <c r="A3823"/>
      <c r="D3823"/>
      <c r="E3823"/>
      <c r="F3823"/>
      <c r="G3823"/>
      <c r="H3823"/>
    </row>
    <row r="3824" spans="1:8" s="3" customFormat="1" x14ac:dyDescent="0.3">
      <c r="A3824"/>
      <c r="D3824"/>
      <c r="E3824"/>
      <c r="F3824"/>
      <c r="G3824"/>
      <c r="H3824"/>
    </row>
    <row r="3825" spans="1:8" s="3" customFormat="1" x14ac:dyDescent="0.3">
      <c r="A3825"/>
      <c r="D3825"/>
      <c r="E3825"/>
      <c r="F3825"/>
      <c r="G3825"/>
      <c r="H3825"/>
    </row>
    <row r="3826" spans="1:8" s="3" customFormat="1" x14ac:dyDescent="0.3">
      <c r="A3826"/>
      <c r="D3826"/>
      <c r="E3826"/>
      <c r="F3826"/>
      <c r="G3826"/>
      <c r="H3826"/>
    </row>
    <row r="3827" spans="1:8" s="3" customFormat="1" x14ac:dyDescent="0.3">
      <c r="A3827"/>
      <c r="D3827"/>
      <c r="E3827"/>
      <c r="F3827"/>
      <c r="G3827"/>
      <c r="H3827"/>
    </row>
    <row r="3828" spans="1:8" s="3" customFormat="1" x14ac:dyDescent="0.3">
      <c r="A3828"/>
      <c r="D3828"/>
      <c r="E3828"/>
      <c r="F3828"/>
      <c r="G3828"/>
      <c r="H3828"/>
    </row>
    <row r="3829" spans="1:8" s="3" customFormat="1" x14ac:dyDescent="0.3">
      <c r="A3829"/>
      <c r="D3829"/>
      <c r="E3829"/>
      <c r="F3829"/>
      <c r="G3829"/>
      <c r="H3829"/>
    </row>
    <row r="3830" spans="1:8" s="3" customFormat="1" x14ac:dyDescent="0.3">
      <c r="A3830"/>
      <c r="D3830"/>
      <c r="E3830"/>
      <c r="F3830"/>
      <c r="G3830"/>
      <c r="H3830"/>
    </row>
    <row r="3831" spans="1:8" s="3" customFormat="1" x14ac:dyDescent="0.3">
      <c r="A3831"/>
      <c r="D3831"/>
      <c r="E3831"/>
      <c r="F3831"/>
      <c r="G3831"/>
      <c r="H3831"/>
    </row>
    <row r="3832" spans="1:8" s="3" customFormat="1" x14ac:dyDescent="0.3">
      <c r="A3832"/>
      <c r="D3832"/>
      <c r="E3832"/>
      <c r="F3832"/>
      <c r="G3832"/>
      <c r="H3832"/>
    </row>
    <row r="3833" spans="1:8" s="3" customFormat="1" x14ac:dyDescent="0.3">
      <c r="A3833"/>
      <c r="D3833"/>
      <c r="E3833"/>
      <c r="F3833"/>
      <c r="G3833"/>
      <c r="H3833"/>
    </row>
    <row r="3834" spans="1:8" s="3" customFormat="1" x14ac:dyDescent="0.3">
      <c r="A3834"/>
      <c r="D3834"/>
      <c r="E3834"/>
      <c r="F3834"/>
      <c r="G3834"/>
      <c r="H3834"/>
    </row>
    <row r="3835" spans="1:8" s="3" customFormat="1" x14ac:dyDescent="0.3">
      <c r="A3835"/>
      <c r="D3835"/>
      <c r="E3835"/>
      <c r="F3835"/>
      <c r="G3835"/>
      <c r="H3835"/>
    </row>
    <row r="3836" spans="1:8" s="3" customFormat="1" x14ac:dyDescent="0.3">
      <c r="A3836"/>
      <c r="D3836"/>
      <c r="E3836"/>
      <c r="F3836"/>
      <c r="G3836"/>
      <c r="H3836"/>
    </row>
    <row r="3837" spans="1:8" s="3" customFormat="1" x14ac:dyDescent="0.3">
      <c r="A3837"/>
      <c r="D3837"/>
      <c r="E3837"/>
      <c r="F3837"/>
      <c r="G3837"/>
      <c r="H3837"/>
    </row>
    <row r="3838" spans="1:8" s="3" customFormat="1" x14ac:dyDescent="0.3">
      <c r="A3838"/>
      <c r="D3838"/>
      <c r="E3838"/>
      <c r="F3838"/>
      <c r="G3838"/>
      <c r="H3838"/>
    </row>
    <row r="3839" spans="1:8" s="3" customFormat="1" x14ac:dyDescent="0.3">
      <c r="A3839"/>
      <c r="D3839"/>
      <c r="E3839"/>
      <c r="F3839"/>
      <c r="G3839"/>
      <c r="H3839"/>
    </row>
    <row r="3840" spans="1:8" s="3" customFormat="1" x14ac:dyDescent="0.3">
      <c r="A3840"/>
      <c r="D3840"/>
      <c r="E3840"/>
      <c r="F3840"/>
      <c r="G3840"/>
      <c r="H3840"/>
    </row>
    <row r="3841" spans="1:8" s="3" customFormat="1" x14ac:dyDescent="0.3">
      <c r="A3841"/>
      <c r="D3841"/>
      <c r="E3841"/>
      <c r="F3841"/>
      <c r="G3841"/>
      <c r="H3841"/>
    </row>
    <row r="3842" spans="1:8" s="3" customFormat="1" x14ac:dyDescent="0.3">
      <c r="A3842"/>
      <c r="D3842"/>
      <c r="E3842"/>
      <c r="F3842"/>
      <c r="G3842"/>
      <c r="H3842"/>
    </row>
    <row r="3843" spans="1:8" s="3" customFormat="1" x14ac:dyDescent="0.3">
      <c r="A3843"/>
      <c r="D3843"/>
      <c r="E3843"/>
      <c r="F3843"/>
      <c r="G3843"/>
      <c r="H3843"/>
    </row>
    <row r="3844" spans="1:8" s="3" customFormat="1" x14ac:dyDescent="0.3">
      <c r="A3844"/>
      <c r="D3844"/>
      <c r="E3844"/>
      <c r="F3844"/>
      <c r="G3844"/>
      <c r="H3844"/>
    </row>
    <row r="3845" spans="1:8" s="3" customFormat="1" x14ac:dyDescent="0.3">
      <c r="A3845"/>
      <c r="D3845"/>
      <c r="E3845"/>
      <c r="F3845"/>
      <c r="G3845"/>
      <c r="H3845"/>
    </row>
    <row r="3846" spans="1:8" s="3" customFormat="1" x14ac:dyDescent="0.3">
      <c r="A3846"/>
      <c r="D3846"/>
      <c r="E3846"/>
      <c r="F3846"/>
      <c r="G3846"/>
      <c r="H3846"/>
    </row>
    <row r="3847" spans="1:8" s="3" customFormat="1" x14ac:dyDescent="0.3">
      <c r="A3847"/>
      <c r="D3847"/>
      <c r="E3847"/>
      <c r="F3847"/>
      <c r="G3847"/>
      <c r="H3847"/>
    </row>
    <row r="3848" spans="1:8" s="3" customFormat="1" x14ac:dyDescent="0.3">
      <c r="A3848"/>
      <c r="D3848"/>
      <c r="E3848"/>
      <c r="F3848"/>
      <c r="G3848"/>
      <c r="H3848"/>
    </row>
    <row r="3849" spans="1:8" s="3" customFormat="1" x14ac:dyDescent="0.3">
      <c r="A3849"/>
      <c r="D3849"/>
      <c r="E3849"/>
      <c r="F3849"/>
      <c r="G3849"/>
      <c r="H3849"/>
    </row>
    <row r="3850" spans="1:8" s="3" customFormat="1" x14ac:dyDescent="0.3">
      <c r="A3850"/>
      <c r="D3850"/>
      <c r="E3850"/>
      <c r="F3850"/>
      <c r="G3850"/>
      <c r="H3850"/>
    </row>
    <row r="3851" spans="1:8" s="3" customFormat="1" x14ac:dyDescent="0.3">
      <c r="A3851"/>
      <c r="D3851"/>
      <c r="E3851"/>
      <c r="F3851"/>
      <c r="G3851"/>
      <c r="H3851"/>
    </row>
    <row r="3852" spans="1:8" s="3" customFormat="1" x14ac:dyDescent="0.3">
      <c r="A3852"/>
      <c r="D3852"/>
      <c r="E3852"/>
      <c r="F3852"/>
      <c r="G3852"/>
      <c r="H3852"/>
    </row>
    <row r="3853" spans="1:8" s="3" customFormat="1" x14ac:dyDescent="0.3">
      <c r="A3853"/>
      <c r="D3853"/>
      <c r="E3853"/>
      <c r="F3853"/>
      <c r="G3853"/>
      <c r="H3853"/>
    </row>
    <row r="3854" spans="1:8" s="3" customFormat="1" x14ac:dyDescent="0.3">
      <c r="A3854"/>
      <c r="D3854"/>
      <c r="E3854"/>
      <c r="F3854"/>
      <c r="G3854"/>
      <c r="H3854"/>
    </row>
    <row r="3855" spans="1:8" s="3" customFormat="1" x14ac:dyDescent="0.3">
      <c r="A3855"/>
      <c r="D3855"/>
      <c r="E3855"/>
      <c r="F3855"/>
      <c r="G3855"/>
      <c r="H3855"/>
    </row>
    <row r="3856" spans="1:8" s="3" customFormat="1" x14ac:dyDescent="0.3">
      <c r="A3856"/>
      <c r="D3856"/>
      <c r="E3856"/>
      <c r="F3856"/>
      <c r="G3856"/>
      <c r="H3856"/>
    </row>
    <row r="3857" spans="1:8" s="3" customFormat="1" x14ac:dyDescent="0.3">
      <c r="A3857"/>
      <c r="D3857"/>
      <c r="E3857"/>
      <c r="F3857"/>
      <c r="G3857"/>
      <c r="H3857"/>
    </row>
    <row r="3858" spans="1:8" s="3" customFormat="1" x14ac:dyDescent="0.3">
      <c r="A3858"/>
      <c r="D3858"/>
      <c r="E3858"/>
      <c r="F3858"/>
      <c r="G3858"/>
      <c r="H3858"/>
    </row>
    <row r="3859" spans="1:8" s="3" customFormat="1" x14ac:dyDescent="0.3">
      <c r="A3859"/>
      <c r="D3859"/>
      <c r="E3859"/>
      <c r="F3859"/>
      <c r="G3859"/>
      <c r="H3859"/>
    </row>
    <row r="3860" spans="1:8" s="3" customFormat="1" x14ac:dyDescent="0.3">
      <c r="A3860"/>
      <c r="D3860"/>
      <c r="E3860"/>
      <c r="F3860"/>
      <c r="G3860"/>
      <c r="H3860"/>
    </row>
    <row r="3861" spans="1:8" s="3" customFormat="1" x14ac:dyDescent="0.3">
      <c r="A3861"/>
      <c r="D3861"/>
      <c r="E3861"/>
      <c r="F3861"/>
      <c r="G3861"/>
      <c r="H3861"/>
    </row>
    <row r="3862" spans="1:8" s="3" customFormat="1" x14ac:dyDescent="0.3">
      <c r="A3862"/>
      <c r="D3862"/>
      <c r="E3862"/>
      <c r="F3862"/>
      <c r="G3862"/>
      <c r="H3862"/>
    </row>
    <row r="3863" spans="1:8" s="3" customFormat="1" x14ac:dyDescent="0.3">
      <c r="A3863"/>
      <c r="D3863"/>
      <c r="E3863"/>
      <c r="F3863"/>
      <c r="G3863"/>
      <c r="H3863"/>
    </row>
    <row r="3864" spans="1:8" s="3" customFormat="1" x14ac:dyDescent="0.3">
      <c r="A3864"/>
      <c r="D3864"/>
      <c r="E3864"/>
      <c r="F3864"/>
      <c r="G3864"/>
      <c r="H3864"/>
    </row>
    <row r="3865" spans="1:8" s="3" customFormat="1" x14ac:dyDescent="0.3">
      <c r="A3865"/>
      <c r="D3865"/>
      <c r="E3865"/>
      <c r="F3865"/>
      <c r="G3865"/>
      <c r="H3865"/>
    </row>
    <row r="3866" spans="1:8" s="3" customFormat="1" x14ac:dyDescent="0.3">
      <c r="A3866"/>
      <c r="D3866"/>
      <c r="E3866"/>
      <c r="F3866"/>
      <c r="G3866"/>
      <c r="H3866"/>
    </row>
    <row r="3867" spans="1:8" s="3" customFormat="1" x14ac:dyDescent="0.3">
      <c r="A3867"/>
      <c r="D3867"/>
      <c r="E3867"/>
      <c r="F3867"/>
      <c r="G3867"/>
      <c r="H3867"/>
    </row>
    <row r="3868" spans="1:8" s="3" customFormat="1" x14ac:dyDescent="0.3">
      <c r="A3868"/>
      <c r="D3868"/>
      <c r="E3868"/>
      <c r="F3868"/>
      <c r="G3868"/>
      <c r="H3868"/>
    </row>
    <row r="3869" spans="1:8" s="3" customFormat="1" x14ac:dyDescent="0.3">
      <c r="A3869"/>
      <c r="D3869"/>
      <c r="E3869"/>
      <c r="F3869"/>
      <c r="G3869"/>
      <c r="H3869"/>
    </row>
    <row r="3870" spans="1:8" s="3" customFormat="1" x14ac:dyDescent="0.3">
      <c r="A3870"/>
      <c r="D3870"/>
      <c r="E3870"/>
      <c r="F3870"/>
      <c r="G3870"/>
      <c r="H3870"/>
    </row>
    <row r="3871" spans="1:8" s="3" customFormat="1" x14ac:dyDescent="0.3">
      <c r="A3871"/>
      <c r="D3871"/>
      <c r="E3871"/>
      <c r="F3871"/>
      <c r="G3871"/>
      <c r="H3871"/>
    </row>
    <row r="3872" spans="1:8" s="3" customFormat="1" x14ac:dyDescent="0.3">
      <c r="A3872"/>
      <c r="D3872"/>
      <c r="E3872"/>
      <c r="F3872"/>
      <c r="G3872"/>
      <c r="H3872"/>
    </row>
    <row r="3873" spans="1:8" s="3" customFormat="1" x14ac:dyDescent="0.3">
      <c r="A3873"/>
      <c r="D3873"/>
      <c r="E3873"/>
      <c r="F3873"/>
      <c r="G3873"/>
      <c r="H3873"/>
    </row>
    <row r="3874" spans="1:8" s="3" customFormat="1" x14ac:dyDescent="0.3">
      <c r="A3874"/>
      <c r="D3874"/>
      <c r="E3874"/>
      <c r="F3874"/>
      <c r="G3874"/>
      <c r="H3874"/>
    </row>
    <row r="3875" spans="1:8" s="3" customFormat="1" x14ac:dyDescent="0.3">
      <c r="A3875"/>
      <c r="D3875"/>
      <c r="E3875"/>
      <c r="F3875"/>
      <c r="G3875"/>
      <c r="H3875"/>
    </row>
    <row r="3876" spans="1:8" s="3" customFormat="1" x14ac:dyDescent="0.3">
      <c r="A3876"/>
      <c r="D3876"/>
      <c r="E3876"/>
      <c r="F3876"/>
      <c r="G3876"/>
      <c r="H3876"/>
    </row>
    <row r="3877" spans="1:8" s="3" customFormat="1" x14ac:dyDescent="0.3">
      <c r="A3877"/>
      <c r="D3877"/>
      <c r="E3877"/>
      <c r="F3877"/>
      <c r="G3877"/>
      <c r="H3877"/>
    </row>
    <row r="3878" spans="1:8" s="3" customFormat="1" x14ac:dyDescent="0.3">
      <c r="A3878"/>
      <c r="D3878"/>
      <c r="E3878"/>
      <c r="F3878"/>
      <c r="G3878"/>
      <c r="H3878"/>
    </row>
    <row r="3879" spans="1:8" s="3" customFormat="1" x14ac:dyDescent="0.3">
      <c r="A3879"/>
      <c r="D3879"/>
      <c r="E3879"/>
      <c r="F3879"/>
      <c r="G3879"/>
      <c r="H3879"/>
    </row>
    <row r="3880" spans="1:8" s="3" customFormat="1" x14ac:dyDescent="0.3">
      <c r="A3880"/>
      <c r="D3880"/>
      <c r="E3880"/>
      <c r="F3880"/>
      <c r="G3880"/>
      <c r="H3880"/>
    </row>
    <row r="3881" spans="1:8" s="3" customFormat="1" x14ac:dyDescent="0.3">
      <c r="A3881"/>
      <c r="D3881"/>
      <c r="E3881"/>
      <c r="F3881"/>
      <c r="G3881"/>
      <c r="H3881"/>
    </row>
    <row r="3882" spans="1:8" s="3" customFormat="1" x14ac:dyDescent="0.3">
      <c r="A3882"/>
      <c r="D3882"/>
      <c r="E3882"/>
      <c r="F3882"/>
      <c r="G3882"/>
      <c r="H3882"/>
    </row>
    <row r="3883" spans="1:8" s="3" customFormat="1" x14ac:dyDescent="0.3">
      <c r="A3883"/>
      <c r="D3883"/>
      <c r="E3883"/>
      <c r="F3883"/>
      <c r="G3883"/>
      <c r="H3883"/>
    </row>
    <row r="3884" spans="1:8" s="3" customFormat="1" x14ac:dyDescent="0.3">
      <c r="A3884"/>
      <c r="D3884"/>
      <c r="E3884"/>
      <c r="F3884"/>
      <c r="G3884"/>
      <c r="H3884"/>
    </row>
    <row r="3885" spans="1:8" s="3" customFormat="1" x14ac:dyDescent="0.3">
      <c r="A3885"/>
      <c r="D3885"/>
      <c r="E3885"/>
      <c r="F3885"/>
      <c r="G3885"/>
      <c r="H3885"/>
    </row>
    <row r="3886" spans="1:8" s="3" customFormat="1" x14ac:dyDescent="0.3">
      <c r="A3886"/>
      <c r="D3886"/>
      <c r="E3886"/>
      <c r="F3886"/>
      <c r="G3886"/>
      <c r="H3886"/>
    </row>
    <row r="3887" spans="1:8" s="3" customFormat="1" x14ac:dyDescent="0.3">
      <c r="A3887"/>
      <c r="D3887"/>
      <c r="E3887"/>
      <c r="F3887"/>
      <c r="G3887"/>
      <c r="H3887"/>
    </row>
    <row r="3888" spans="1:8" s="3" customFormat="1" x14ac:dyDescent="0.3">
      <c r="A3888"/>
      <c r="D3888"/>
      <c r="E3888"/>
      <c r="F3888"/>
      <c r="G3888"/>
      <c r="H3888"/>
    </row>
    <row r="3889" spans="1:8" s="3" customFormat="1" x14ac:dyDescent="0.3">
      <c r="A3889"/>
      <c r="D3889"/>
      <c r="E3889"/>
      <c r="F3889"/>
      <c r="G3889"/>
      <c r="H3889"/>
    </row>
    <row r="3890" spans="1:8" s="3" customFormat="1" x14ac:dyDescent="0.3">
      <c r="A3890"/>
      <c r="D3890"/>
      <c r="E3890"/>
      <c r="F3890"/>
      <c r="G3890"/>
      <c r="H3890"/>
    </row>
    <row r="3891" spans="1:8" s="3" customFormat="1" x14ac:dyDescent="0.3">
      <c r="A3891"/>
      <c r="D3891"/>
      <c r="E3891"/>
      <c r="F3891"/>
      <c r="G3891"/>
      <c r="H3891"/>
    </row>
    <row r="3892" spans="1:8" s="3" customFormat="1" x14ac:dyDescent="0.3">
      <c r="A3892"/>
      <c r="D3892"/>
      <c r="E3892"/>
      <c r="F3892"/>
      <c r="G3892"/>
      <c r="H3892"/>
    </row>
    <row r="3893" spans="1:8" s="3" customFormat="1" x14ac:dyDescent="0.3">
      <c r="A3893"/>
      <c r="D3893"/>
      <c r="E3893"/>
      <c r="F3893"/>
      <c r="G3893"/>
      <c r="H3893"/>
    </row>
    <row r="3894" spans="1:8" s="3" customFormat="1" x14ac:dyDescent="0.3">
      <c r="A3894"/>
      <c r="D3894"/>
      <c r="E3894"/>
      <c r="F3894"/>
      <c r="G3894"/>
      <c r="H3894"/>
    </row>
    <row r="3895" spans="1:8" s="3" customFormat="1" x14ac:dyDescent="0.3">
      <c r="A3895"/>
      <c r="D3895"/>
      <c r="E3895"/>
      <c r="F3895"/>
      <c r="G3895"/>
      <c r="H3895"/>
    </row>
    <row r="3896" spans="1:8" s="3" customFormat="1" x14ac:dyDescent="0.3">
      <c r="A3896"/>
      <c r="D3896"/>
      <c r="E3896"/>
      <c r="F3896"/>
      <c r="G3896"/>
      <c r="H3896"/>
    </row>
    <row r="3897" spans="1:8" s="3" customFormat="1" x14ac:dyDescent="0.3">
      <c r="A3897"/>
      <c r="D3897"/>
      <c r="E3897"/>
      <c r="F3897"/>
      <c r="G3897"/>
      <c r="H3897"/>
    </row>
    <row r="3898" spans="1:8" s="3" customFormat="1" x14ac:dyDescent="0.3">
      <c r="A3898"/>
      <c r="D3898"/>
      <c r="E3898"/>
      <c r="F3898"/>
      <c r="G3898"/>
      <c r="H3898"/>
    </row>
    <row r="3899" spans="1:8" s="3" customFormat="1" x14ac:dyDescent="0.3">
      <c r="A3899"/>
      <c r="D3899"/>
      <c r="E3899"/>
      <c r="F3899"/>
      <c r="G3899"/>
      <c r="H3899"/>
    </row>
    <row r="3900" spans="1:8" s="3" customFormat="1" x14ac:dyDescent="0.3">
      <c r="A3900"/>
      <c r="D3900"/>
      <c r="E3900"/>
      <c r="F3900"/>
      <c r="G3900"/>
      <c r="H3900"/>
    </row>
    <row r="3901" spans="1:8" s="3" customFormat="1" x14ac:dyDescent="0.3">
      <c r="A3901"/>
      <c r="D3901"/>
      <c r="E3901"/>
      <c r="F3901"/>
      <c r="G3901"/>
      <c r="H3901"/>
    </row>
    <row r="3902" spans="1:8" s="3" customFormat="1" x14ac:dyDescent="0.3">
      <c r="A3902"/>
      <c r="D3902"/>
      <c r="E3902"/>
      <c r="F3902"/>
      <c r="G3902"/>
      <c r="H3902"/>
    </row>
    <row r="3903" spans="1:8" s="3" customFormat="1" x14ac:dyDescent="0.3">
      <c r="A3903"/>
      <c r="D3903"/>
      <c r="E3903"/>
      <c r="F3903"/>
      <c r="G3903"/>
      <c r="H3903"/>
    </row>
    <row r="3904" spans="1:8" s="3" customFormat="1" x14ac:dyDescent="0.3">
      <c r="A3904"/>
      <c r="D3904"/>
      <c r="E3904"/>
      <c r="F3904"/>
      <c r="G3904"/>
      <c r="H3904"/>
    </row>
    <row r="3905" spans="1:8" s="3" customFormat="1" x14ac:dyDescent="0.3">
      <c r="A3905"/>
      <c r="D3905"/>
      <c r="E3905"/>
      <c r="F3905"/>
      <c r="G3905"/>
      <c r="H3905"/>
    </row>
    <row r="3906" spans="1:8" s="3" customFormat="1" x14ac:dyDescent="0.3">
      <c r="A3906"/>
      <c r="D3906"/>
      <c r="E3906"/>
      <c r="F3906"/>
      <c r="G3906"/>
      <c r="H3906"/>
    </row>
    <row r="3907" spans="1:8" s="3" customFormat="1" x14ac:dyDescent="0.3">
      <c r="A3907"/>
      <c r="D3907"/>
      <c r="E3907"/>
      <c r="F3907"/>
      <c r="G3907"/>
      <c r="H3907"/>
    </row>
    <row r="3908" spans="1:8" s="3" customFormat="1" x14ac:dyDescent="0.3">
      <c r="A3908"/>
      <c r="D3908"/>
      <c r="E3908"/>
      <c r="F3908"/>
      <c r="G3908"/>
      <c r="H3908"/>
    </row>
    <row r="3909" spans="1:8" s="3" customFormat="1" x14ac:dyDescent="0.3">
      <c r="A3909"/>
      <c r="D3909"/>
      <c r="E3909"/>
      <c r="F3909"/>
      <c r="G3909"/>
      <c r="H3909"/>
    </row>
    <row r="3910" spans="1:8" s="3" customFormat="1" x14ac:dyDescent="0.3">
      <c r="A3910"/>
      <c r="D3910"/>
      <c r="E3910"/>
      <c r="F3910"/>
      <c r="G3910"/>
      <c r="H3910"/>
    </row>
    <row r="3911" spans="1:8" s="3" customFormat="1" x14ac:dyDescent="0.3">
      <c r="A3911"/>
      <c r="D3911"/>
      <c r="E3911"/>
      <c r="F3911"/>
      <c r="G3911"/>
      <c r="H3911"/>
    </row>
    <row r="3912" spans="1:8" s="3" customFormat="1" x14ac:dyDescent="0.3">
      <c r="A3912"/>
      <c r="D3912"/>
      <c r="E3912"/>
      <c r="F3912"/>
      <c r="G3912"/>
      <c r="H3912"/>
    </row>
    <row r="3913" spans="1:8" s="3" customFormat="1" x14ac:dyDescent="0.3">
      <c r="A3913"/>
      <c r="D3913"/>
      <c r="E3913"/>
      <c r="F3913"/>
      <c r="G3913"/>
      <c r="H3913"/>
    </row>
    <row r="3914" spans="1:8" s="3" customFormat="1" x14ac:dyDescent="0.3">
      <c r="A3914"/>
      <c r="D3914"/>
      <c r="E3914"/>
      <c r="F3914"/>
      <c r="G3914"/>
      <c r="H3914"/>
    </row>
    <row r="3915" spans="1:8" s="3" customFormat="1" x14ac:dyDescent="0.3">
      <c r="A3915"/>
      <c r="D3915"/>
      <c r="E3915"/>
      <c r="F3915"/>
      <c r="G3915"/>
      <c r="H3915"/>
    </row>
    <row r="3916" spans="1:8" s="3" customFormat="1" x14ac:dyDescent="0.3">
      <c r="A3916"/>
      <c r="D3916"/>
      <c r="E3916"/>
      <c r="F3916"/>
      <c r="G3916"/>
      <c r="H3916"/>
    </row>
    <row r="3917" spans="1:8" s="3" customFormat="1" x14ac:dyDescent="0.3">
      <c r="A3917"/>
      <c r="D3917"/>
      <c r="E3917"/>
      <c r="F3917"/>
      <c r="G3917"/>
      <c r="H3917"/>
    </row>
    <row r="3918" spans="1:8" s="3" customFormat="1" x14ac:dyDescent="0.3">
      <c r="A3918"/>
      <c r="D3918"/>
      <c r="E3918"/>
      <c r="F3918"/>
      <c r="G3918"/>
      <c r="H3918"/>
    </row>
    <row r="3919" spans="1:8" s="3" customFormat="1" x14ac:dyDescent="0.3">
      <c r="A3919"/>
      <c r="D3919"/>
      <c r="E3919"/>
      <c r="F3919"/>
      <c r="G3919"/>
      <c r="H3919"/>
    </row>
    <row r="3920" spans="1:8" s="3" customFormat="1" x14ac:dyDescent="0.3">
      <c r="A3920"/>
      <c r="D3920"/>
      <c r="E3920"/>
      <c r="F3920"/>
      <c r="G3920"/>
      <c r="H3920"/>
    </row>
    <row r="3921" spans="1:8" s="3" customFormat="1" x14ac:dyDescent="0.3">
      <c r="A3921"/>
      <c r="D3921"/>
      <c r="E3921"/>
      <c r="F3921"/>
      <c r="G3921"/>
      <c r="H3921"/>
    </row>
    <row r="3922" spans="1:8" s="3" customFormat="1" x14ac:dyDescent="0.3">
      <c r="A3922"/>
      <c r="D3922"/>
      <c r="E3922"/>
      <c r="F3922"/>
      <c r="G3922"/>
      <c r="H3922"/>
    </row>
    <row r="3923" spans="1:8" s="3" customFormat="1" x14ac:dyDescent="0.3">
      <c r="A3923"/>
      <c r="D3923"/>
      <c r="E3923"/>
      <c r="F3923"/>
      <c r="G3923"/>
      <c r="H3923"/>
    </row>
    <row r="3924" spans="1:8" s="3" customFormat="1" x14ac:dyDescent="0.3">
      <c r="A3924"/>
      <c r="D3924"/>
      <c r="E3924"/>
      <c r="F3924"/>
      <c r="G3924"/>
      <c r="H3924"/>
    </row>
    <row r="3925" spans="1:8" s="3" customFormat="1" x14ac:dyDescent="0.3">
      <c r="A3925"/>
      <c r="D3925"/>
      <c r="E3925"/>
      <c r="F3925"/>
      <c r="G3925"/>
      <c r="H3925"/>
    </row>
    <row r="3926" spans="1:8" s="3" customFormat="1" x14ac:dyDescent="0.3">
      <c r="A3926"/>
      <c r="D3926"/>
      <c r="E3926"/>
      <c r="F3926"/>
      <c r="G3926"/>
      <c r="H3926"/>
    </row>
    <row r="3927" spans="1:8" s="3" customFormat="1" x14ac:dyDescent="0.3">
      <c r="A3927"/>
      <c r="D3927"/>
      <c r="E3927"/>
      <c r="F3927"/>
      <c r="G3927"/>
      <c r="H3927"/>
    </row>
    <row r="3928" spans="1:8" s="3" customFormat="1" x14ac:dyDescent="0.3">
      <c r="A3928"/>
      <c r="D3928"/>
      <c r="E3928"/>
      <c r="F3928"/>
      <c r="G3928"/>
      <c r="H3928"/>
    </row>
    <row r="3929" spans="1:8" s="3" customFormat="1" x14ac:dyDescent="0.3">
      <c r="A3929"/>
      <c r="D3929"/>
      <c r="E3929"/>
      <c r="F3929"/>
      <c r="G3929"/>
      <c r="H3929"/>
    </row>
    <row r="3930" spans="1:8" s="3" customFormat="1" x14ac:dyDescent="0.3">
      <c r="A3930"/>
      <c r="D3930"/>
      <c r="E3930"/>
      <c r="F3930"/>
      <c r="G3930"/>
      <c r="H3930"/>
    </row>
    <row r="3931" spans="1:8" s="3" customFormat="1" x14ac:dyDescent="0.3">
      <c r="A3931"/>
      <c r="D3931"/>
      <c r="E3931"/>
      <c r="F3931"/>
      <c r="G3931"/>
      <c r="H3931"/>
    </row>
    <row r="3932" spans="1:8" s="3" customFormat="1" x14ac:dyDescent="0.3">
      <c r="A3932"/>
      <c r="D3932"/>
      <c r="E3932"/>
      <c r="F3932"/>
      <c r="G3932"/>
      <c r="H3932"/>
    </row>
    <row r="3933" spans="1:8" s="3" customFormat="1" x14ac:dyDescent="0.3">
      <c r="A3933"/>
      <c r="D3933"/>
      <c r="E3933"/>
      <c r="F3933"/>
      <c r="G3933"/>
      <c r="H3933"/>
    </row>
    <row r="3934" spans="1:8" s="3" customFormat="1" x14ac:dyDescent="0.3">
      <c r="A3934"/>
      <c r="D3934"/>
      <c r="E3934"/>
      <c r="F3934"/>
      <c r="G3934"/>
      <c r="H3934"/>
    </row>
    <row r="3935" spans="1:8" s="3" customFormat="1" x14ac:dyDescent="0.3">
      <c r="A3935"/>
      <c r="D3935"/>
      <c r="E3935"/>
      <c r="F3935"/>
      <c r="G3935"/>
      <c r="H3935"/>
    </row>
    <row r="3936" spans="1:8" s="3" customFormat="1" x14ac:dyDescent="0.3">
      <c r="A3936"/>
      <c r="D3936"/>
      <c r="E3936"/>
      <c r="F3936"/>
      <c r="G3936"/>
      <c r="H3936"/>
    </row>
    <row r="3937" spans="1:8" s="3" customFormat="1" x14ac:dyDescent="0.3">
      <c r="A3937"/>
      <c r="D3937"/>
      <c r="E3937"/>
      <c r="F3937"/>
      <c r="G3937"/>
      <c r="H3937"/>
    </row>
    <row r="3938" spans="1:8" s="3" customFormat="1" x14ac:dyDescent="0.3">
      <c r="A3938"/>
      <c r="D3938"/>
      <c r="E3938"/>
      <c r="F3938"/>
      <c r="G3938"/>
      <c r="H3938"/>
    </row>
    <row r="3939" spans="1:8" s="3" customFormat="1" x14ac:dyDescent="0.3">
      <c r="A3939"/>
      <c r="D3939"/>
      <c r="E3939"/>
      <c r="F3939"/>
      <c r="G3939"/>
      <c r="H3939"/>
    </row>
    <row r="3940" spans="1:8" s="3" customFormat="1" x14ac:dyDescent="0.3">
      <c r="A3940"/>
      <c r="D3940"/>
      <c r="E3940"/>
      <c r="F3940"/>
      <c r="G3940"/>
      <c r="H3940"/>
    </row>
    <row r="3941" spans="1:8" s="3" customFormat="1" x14ac:dyDescent="0.3">
      <c r="A3941"/>
      <c r="D3941"/>
      <c r="E3941"/>
      <c r="F3941"/>
      <c r="G3941"/>
      <c r="H3941"/>
    </row>
    <row r="3942" spans="1:8" s="3" customFormat="1" x14ac:dyDescent="0.3">
      <c r="A3942"/>
      <c r="D3942"/>
      <c r="E3942"/>
      <c r="F3942"/>
      <c r="G3942"/>
      <c r="H3942"/>
    </row>
    <row r="3943" spans="1:8" s="3" customFormat="1" x14ac:dyDescent="0.3">
      <c r="A3943"/>
      <c r="D3943"/>
      <c r="E3943"/>
      <c r="F3943"/>
      <c r="G3943"/>
      <c r="H3943"/>
    </row>
    <row r="3944" spans="1:8" s="3" customFormat="1" x14ac:dyDescent="0.3">
      <c r="A3944"/>
      <c r="D3944"/>
      <c r="E3944"/>
      <c r="F3944"/>
      <c r="G3944"/>
      <c r="H3944"/>
    </row>
    <row r="3945" spans="1:8" s="3" customFormat="1" x14ac:dyDescent="0.3">
      <c r="A3945"/>
      <c r="D3945"/>
      <c r="E3945"/>
      <c r="F3945"/>
      <c r="G3945"/>
      <c r="H3945"/>
    </row>
    <row r="3946" spans="1:8" s="3" customFormat="1" x14ac:dyDescent="0.3">
      <c r="A3946"/>
      <c r="D3946"/>
      <c r="E3946"/>
      <c r="F3946"/>
      <c r="G3946"/>
      <c r="H3946"/>
    </row>
    <row r="3947" spans="1:8" s="3" customFormat="1" x14ac:dyDescent="0.3">
      <c r="A3947"/>
      <c r="D3947"/>
      <c r="E3947"/>
      <c r="F3947"/>
      <c r="G3947"/>
      <c r="H3947"/>
    </row>
    <row r="3948" spans="1:8" s="3" customFormat="1" x14ac:dyDescent="0.3">
      <c r="A3948"/>
      <c r="D3948"/>
      <c r="E3948"/>
      <c r="F3948"/>
      <c r="G3948"/>
      <c r="H3948"/>
    </row>
    <row r="3949" spans="1:8" s="3" customFormat="1" x14ac:dyDescent="0.3">
      <c r="A3949"/>
      <c r="D3949"/>
      <c r="E3949"/>
      <c r="F3949"/>
      <c r="G3949"/>
      <c r="H3949"/>
    </row>
    <row r="3950" spans="1:8" s="3" customFormat="1" x14ac:dyDescent="0.3">
      <c r="A3950"/>
      <c r="D3950"/>
      <c r="E3950"/>
      <c r="F3950"/>
      <c r="G3950"/>
      <c r="H3950"/>
    </row>
    <row r="3951" spans="1:8" s="3" customFormat="1" x14ac:dyDescent="0.3">
      <c r="A3951"/>
      <c r="D3951"/>
      <c r="E3951"/>
      <c r="F3951"/>
      <c r="G3951"/>
      <c r="H3951"/>
    </row>
    <row r="3952" spans="1:8" s="3" customFormat="1" x14ac:dyDescent="0.3">
      <c r="A3952"/>
      <c r="D3952"/>
      <c r="E3952"/>
      <c r="F3952"/>
      <c r="G3952"/>
      <c r="H3952"/>
    </row>
    <row r="3953" spans="1:8" s="3" customFormat="1" x14ac:dyDescent="0.3">
      <c r="A3953"/>
      <c r="D3953"/>
      <c r="E3953"/>
      <c r="F3953"/>
      <c r="G3953"/>
      <c r="H3953"/>
    </row>
    <row r="3954" spans="1:8" s="3" customFormat="1" x14ac:dyDescent="0.3">
      <c r="A3954"/>
      <c r="D3954"/>
      <c r="E3954"/>
      <c r="F3954"/>
      <c r="G3954"/>
      <c r="H3954"/>
    </row>
    <row r="3955" spans="1:8" s="3" customFormat="1" x14ac:dyDescent="0.3">
      <c r="A3955"/>
      <c r="D3955"/>
      <c r="E3955"/>
      <c r="F3955"/>
      <c r="G3955"/>
      <c r="H3955"/>
    </row>
    <row r="3956" spans="1:8" s="3" customFormat="1" x14ac:dyDescent="0.3">
      <c r="A3956"/>
      <c r="D3956"/>
      <c r="E3956"/>
      <c r="F3956"/>
      <c r="G3956"/>
      <c r="H3956"/>
    </row>
    <row r="3957" spans="1:8" s="3" customFormat="1" x14ac:dyDescent="0.3">
      <c r="A3957"/>
      <c r="D3957"/>
      <c r="E3957"/>
      <c r="F3957"/>
      <c r="G3957"/>
      <c r="H3957"/>
    </row>
    <row r="3958" spans="1:8" s="3" customFormat="1" x14ac:dyDescent="0.3">
      <c r="A3958"/>
      <c r="D3958"/>
      <c r="E3958"/>
      <c r="F3958"/>
      <c r="G3958"/>
      <c r="H3958"/>
    </row>
    <row r="3959" spans="1:8" s="3" customFormat="1" x14ac:dyDescent="0.3">
      <c r="A3959"/>
      <c r="D3959"/>
      <c r="E3959"/>
      <c r="F3959"/>
      <c r="G3959"/>
      <c r="H3959"/>
    </row>
    <row r="3960" spans="1:8" s="3" customFormat="1" x14ac:dyDescent="0.3">
      <c r="A3960"/>
      <c r="D3960"/>
      <c r="E3960"/>
      <c r="F3960"/>
      <c r="G3960"/>
      <c r="H3960"/>
    </row>
    <row r="3961" spans="1:8" s="3" customFormat="1" x14ac:dyDescent="0.3">
      <c r="A3961"/>
      <c r="D3961"/>
      <c r="E3961"/>
      <c r="F3961"/>
      <c r="G3961"/>
      <c r="H3961"/>
    </row>
    <row r="3962" spans="1:8" s="3" customFormat="1" x14ac:dyDescent="0.3">
      <c r="A3962"/>
      <c r="D3962"/>
      <c r="E3962"/>
      <c r="F3962"/>
      <c r="G3962"/>
      <c r="H3962"/>
    </row>
    <row r="3963" spans="1:8" s="3" customFormat="1" x14ac:dyDescent="0.3">
      <c r="A3963"/>
      <c r="D3963"/>
      <c r="E3963"/>
      <c r="F3963"/>
      <c r="G3963"/>
      <c r="H3963"/>
    </row>
    <row r="3964" spans="1:8" s="3" customFormat="1" x14ac:dyDescent="0.3">
      <c r="A3964"/>
      <c r="D3964"/>
      <c r="E3964"/>
      <c r="F3964"/>
      <c r="G3964"/>
      <c r="H3964"/>
    </row>
    <row r="3965" spans="1:8" s="3" customFormat="1" x14ac:dyDescent="0.3">
      <c r="A3965"/>
      <c r="D3965"/>
      <c r="E3965"/>
      <c r="F3965"/>
      <c r="G3965"/>
      <c r="H3965"/>
    </row>
    <row r="3966" spans="1:8" s="3" customFormat="1" x14ac:dyDescent="0.3">
      <c r="A3966"/>
      <c r="D3966"/>
      <c r="E3966"/>
      <c r="F3966"/>
      <c r="G3966"/>
      <c r="H3966"/>
    </row>
    <row r="3967" spans="1:8" s="3" customFormat="1" x14ac:dyDescent="0.3">
      <c r="A3967"/>
      <c r="D3967"/>
      <c r="E3967"/>
      <c r="F3967"/>
      <c r="G3967"/>
      <c r="H3967"/>
    </row>
    <row r="3968" spans="1:8" s="3" customFormat="1" x14ac:dyDescent="0.3">
      <c r="A3968"/>
      <c r="D3968"/>
      <c r="E3968"/>
      <c r="F3968"/>
      <c r="G3968"/>
      <c r="H3968"/>
    </row>
    <row r="3969" spans="1:8" s="3" customFormat="1" x14ac:dyDescent="0.3">
      <c r="A3969"/>
      <c r="D3969"/>
      <c r="E3969"/>
      <c r="F3969"/>
      <c r="G3969"/>
      <c r="H3969"/>
    </row>
    <row r="3970" spans="1:8" s="3" customFormat="1" x14ac:dyDescent="0.3">
      <c r="A3970"/>
      <c r="D3970"/>
      <c r="E3970"/>
      <c r="F3970"/>
      <c r="G3970"/>
      <c r="H3970"/>
    </row>
    <row r="3971" spans="1:8" s="3" customFormat="1" x14ac:dyDescent="0.3">
      <c r="A3971"/>
      <c r="D3971"/>
      <c r="E3971"/>
      <c r="F3971"/>
      <c r="G3971"/>
      <c r="H3971"/>
    </row>
    <row r="3972" spans="1:8" s="3" customFormat="1" x14ac:dyDescent="0.3">
      <c r="A3972"/>
      <c r="D3972"/>
      <c r="E3972"/>
      <c r="F3972"/>
      <c r="G3972"/>
      <c r="H3972"/>
    </row>
    <row r="3973" spans="1:8" s="3" customFormat="1" x14ac:dyDescent="0.3">
      <c r="A3973"/>
      <c r="D3973"/>
      <c r="E3973"/>
      <c r="F3973"/>
      <c r="G3973"/>
      <c r="H3973"/>
    </row>
    <row r="3974" spans="1:8" s="3" customFormat="1" x14ac:dyDescent="0.3">
      <c r="A3974"/>
      <c r="D3974"/>
      <c r="E3974"/>
      <c r="F3974"/>
      <c r="G3974"/>
      <c r="H3974"/>
    </row>
    <row r="3975" spans="1:8" s="3" customFormat="1" x14ac:dyDescent="0.3">
      <c r="A3975"/>
      <c r="D3975"/>
      <c r="E3975"/>
      <c r="F3975"/>
      <c r="G3975"/>
      <c r="H3975"/>
    </row>
    <row r="3976" spans="1:8" s="3" customFormat="1" x14ac:dyDescent="0.3">
      <c r="A3976"/>
      <c r="D3976"/>
      <c r="E3976"/>
      <c r="F3976"/>
      <c r="G3976"/>
      <c r="H3976"/>
    </row>
    <row r="3977" spans="1:8" s="3" customFormat="1" x14ac:dyDescent="0.3">
      <c r="A3977"/>
      <c r="D3977"/>
      <c r="E3977"/>
      <c r="F3977"/>
      <c r="G3977"/>
      <c r="H3977"/>
    </row>
    <row r="3978" spans="1:8" s="3" customFormat="1" x14ac:dyDescent="0.3">
      <c r="A3978"/>
      <c r="D3978"/>
      <c r="E3978"/>
      <c r="F3978"/>
      <c r="G3978"/>
      <c r="H3978"/>
    </row>
    <row r="3979" spans="1:8" s="3" customFormat="1" x14ac:dyDescent="0.3">
      <c r="A3979"/>
      <c r="D3979"/>
      <c r="E3979"/>
      <c r="F3979"/>
      <c r="G3979"/>
      <c r="H3979"/>
    </row>
    <row r="3980" spans="1:8" s="3" customFormat="1" x14ac:dyDescent="0.3">
      <c r="A3980"/>
      <c r="D3980"/>
      <c r="E3980"/>
      <c r="F3980"/>
      <c r="G3980"/>
      <c r="H3980"/>
    </row>
    <row r="3981" spans="1:8" s="3" customFormat="1" x14ac:dyDescent="0.3">
      <c r="A3981"/>
      <c r="D3981"/>
      <c r="E3981"/>
      <c r="F3981"/>
      <c r="G3981"/>
      <c r="H3981"/>
    </row>
    <row r="3982" spans="1:8" s="3" customFormat="1" x14ac:dyDescent="0.3">
      <c r="A3982"/>
      <c r="D3982"/>
      <c r="E3982"/>
      <c r="F3982"/>
      <c r="G3982"/>
      <c r="H3982"/>
    </row>
    <row r="3983" spans="1:8" s="3" customFormat="1" x14ac:dyDescent="0.3">
      <c r="A3983"/>
      <c r="D3983"/>
      <c r="E3983"/>
      <c r="F3983"/>
      <c r="G3983"/>
      <c r="H3983"/>
    </row>
    <row r="3984" spans="1:8" s="3" customFormat="1" x14ac:dyDescent="0.3">
      <c r="A3984"/>
      <c r="D3984"/>
      <c r="E3984"/>
      <c r="F3984"/>
      <c r="G3984"/>
      <c r="H3984"/>
    </row>
    <row r="3985" spans="1:8" s="3" customFormat="1" x14ac:dyDescent="0.3">
      <c r="A3985"/>
      <c r="D3985"/>
      <c r="E3985"/>
      <c r="F3985"/>
      <c r="G3985"/>
      <c r="H3985"/>
    </row>
    <row r="3986" spans="1:8" s="3" customFormat="1" x14ac:dyDescent="0.3">
      <c r="A3986"/>
      <c r="D3986"/>
      <c r="E3986"/>
      <c r="F3986"/>
      <c r="G3986"/>
      <c r="H3986"/>
    </row>
    <row r="3987" spans="1:8" s="3" customFormat="1" x14ac:dyDescent="0.3">
      <c r="A3987"/>
      <c r="D3987"/>
      <c r="E3987"/>
      <c r="F3987"/>
      <c r="G3987"/>
      <c r="H3987"/>
    </row>
    <row r="3988" spans="1:8" s="3" customFormat="1" x14ac:dyDescent="0.3">
      <c r="A3988"/>
      <c r="D3988"/>
      <c r="E3988"/>
      <c r="F3988"/>
      <c r="G3988"/>
      <c r="H3988"/>
    </row>
    <row r="3989" spans="1:8" s="3" customFormat="1" x14ac:dyDescent="0.3">
      <c r="A3989"/>
      <c r="D3989"/>
      <c r="E3989"/>
      <c r="F3989"/>
      <c r="G3989"/>
      <c r="H3989"/>
    </row>
    <row r="3990" spans="1:8" s="3" customFormat="1" x14ac:dyDescent="0.3">
      <c r="A3990"/>
      <c r="D3990"/>
      <c r="E3990"/>
      <c r="F3990"/>
      <c r="G3990"/>
      <c r="H3990"/>
    </row>
    <row r="3991" spans="1:8" s="3" customFormat="1" x14ac:dyDescent="0.3">
      <c r="A3991"/>
      <c r="D3991"/>
      <c r="E3991"/>
      <c r="F3991"/>
      <c r="G3991"/>
      <c r="H3991"/>
    </row>
    <row r="3992" spans="1:8" s="3" customFormat="1" x14ac:dyDescent="0.3">
      <c r="A3992"/>
      <c r="D3992"/>
      <c r="E3992"/>
      <c r="F3992"/>
      <c r="G3992"/>
      <c r="H3992"/>
    </row>
    <row r="3993" spans="1:8" s="3" customFormat="1" x14ac:dyDescent="0.3">
      <c r="A3993"/>
      <c r="D3993"/>
      <c r="E3993"/>
      <c r="F3993"/>
      <c r="G3993"/>
      <c r="H3993"/>
    </row>
    <row r="3994" spans="1:8" s="3" customFormat="1" x14ac:dyDescent="0.3">
      <c r="A3994"/>
      <c r="D3994"/>
      <c r="E3994"/>
      <c r="F3994"/>
      <c r="G3994"/>
      <c r="H3994"/>
    </row>
    <row r="3995" spans="1:8" s="3" customFormat="1" x14ac:dyDescent="0.3">
      <c r="A3995"/>
      <c r="D3995"/>
      <c r="E3995"/>
      <c r="F3995"/>
      <c r="G3995"/>
      <c r="H3995"/>
    </row>
    <row r="3996" spans="1:8" s="3" customFormat="1" x14ac:dyDescent="0.3">
      <c r="A3996"/>
      <c r="D3996"/>
      <c r="E3996"/>
      <c r="F3996"/>
      <c r="G3996"/>
      <c r="H3996"/>
    </row>
    <row r="3997" spans="1:8" s="3" customFormat="1" x14ac:dyDescent="0.3">
      <c r="A3997"/>
      <c r="D3997"/>
      <c r="E3997"/>
      <c r="F3997"/>
      <c r="G3997"/>
      <c r="H3997"/>
    </row>
    <row r="3998" spans="1:8" s="3" customFormat="1" x14ac:dyDescent="0.3">
      <c r="A3998"/>
      <c r="D3998"/>
      <c r="E3998"/>
      <c r="F3998"/>
      <c r="G3998"/>
      <c r="H3998"/>
    </row>
    <row r="3999" spans="1:8" s="3" customFormat="1" x14ac:dyDescent="0.3">
      <c r="A3999"/>
      <c r="D3999"/>
      <c r="E3999"/>
      <c r="F3999"/>
      <c r="G3999"/>
      <c r="H3999"/>
    </row>
    <row r="4000" spans="1:8" s="3" customFormat="1" x14ac:dyDescent="0.3">
      <c r="A4000"/>
      <c r="D4000"/>
      <c r="E4000"/>
      <c r="F4000"/>
      <c r="G4000"/>
      <c r="H4000"/>
    </row>
    <row r="4001" spans="1:8" s="3" customFormat="1" x14ac:dyDescent="0.3">
      <c r="A4001"/>
      <c r="D4001"/>
      <c r="E4001"/>
      <c r="F4001"/>
      <c r="G4001"/>
      <c r="H4001"/>
    </row>
    <row r="4002" spans="1:8" s="3" customFormat="1" x14ac:dyDescent="0.3">
      <c r="A4002"/>
      <c r="D4002"/>
      <c r="E4002"/>
      <c r="F4002"/>
      <c r="G4002"/>
      <c r="H4002"/>
    </row>
    <row r="4003" spans="1:8" s="3" customFormat="1" x14ac:dyDescent="0.3">
      <c r="A4003"/>
      <c r="D4003"/>
      <c r="E4003"/>
      <c r="F4003"/>
      <c r="G4003"/>
      <c r="H4003"/>
    </row>
    <row r="4004" spans="1:8" s="3" customFormat="1" x14ac:dyDescent="0.3">
      <c r="A4004"/>
      <c r="D4004"/>
      <c r="E4004"/>
      <c r="F4004"/>
      <c r="G4004"/>
      <c r="H4004"/>
    </row>
    <row r="4005" spans="1:8" s="3" customFormat="1" x14ac:dyDescent="0.3">
      <c r="A4005"/>
      <c r="D4005"/>
      <c r="E4005"/>
      <c r="F4005"/>
      <c r="G4005"/>
      <c r="H4005"/>
    </row>
    <row r="4006" spans="1:8" s="3" customFormat="1" x14ac:dyDescent="0.3">
      <c r="A4006"/>
      <c r="D4006"/>
      <c r="E4006"/>
      <c r="F4006"/>
      <c r="G4006"/>
      <c r="H4006"/>
    </row>
    <row r="4007" spans="1:8" s="3" customFormat="1" x14ac:dyDescent="0.3">
      <c r="A4007"/>
      <c r="D4007"/>
      <c r="E4007"/>
      <c r="F4007"/>
      <c r="G4007"/>
      <c r="H4007"/>
    </row>
    <row r="4008" spans="1:8" s="3" customFormat="1" x14ac:dyDescent="0.3">
      <c r="A4008"/>
      <c r="D4008"/>
      <c r="E4008"/>
      <c r="F4008"/>
      <c r="G4008"/>
      <c r="H4008"/>
    </row>
    <row r="4009" spans="1:8" s="3" customFormat="1" x14ac:dyDescent="0.3">
      <c r="A4009"/>
      <c r="D4009"/>
      <c r="E4009"/>
      <c r="F4009"/>
      <c r="G4009"/>
      <c r="H4009"/>
    </row>
    <row r="4010" spans="1:8" s="3" customFormat="1" x14ac:dyDescent="0.3">
      <c r="A4010"/>
      <c r="D4010"/>
      <c r="E4010"/>
      <c r="F4010"/>
      <c r="G4010"/>
      <c r="H4010"/>
    </row>
    <row r="4011" spans="1:8" s="3" customFormat="1" x14ac:dyDescent="0.3">
      <c r="A4011"/>
      <c r="D4011"/>
      <c r="E4011"/>
      <c r="F4011"/>
      <c r="G4011"/>
      <c r="H4011"/>
    </row>
    <row r="4012" spans="1:8" s="3" customFormat="1" x14ac:dyDescent="0.3">
      <c r="A4012"/>
      <c r="D4012"/>
      <c r="E4012"/>
      <c r="F4012"/>
      <c r="G4012"/>
      <c r="H4012"/>
    </row>
    <row r="4013" spans="1:8" s="3" customFormat="1" x14ac:dyDescent="0.3">
      <c r="A4013"/>
      <c r="D4013"/>
      <c r="E4013"/>
      <c r="F4013"/>
      <c r="G4013"/>
      <c r="H4013"/>
    </row>
    <row r="4014" spans="1:8" s="3" customFormat="1" x14ac:dyDescent="0.3">
      <c r="A4014"/>
      <c r="D4014"/>
      <c r="E4014"/>
      <c r="F4014"/>
      <c r="G4014"/>
      <c r="H4014"/>
    </row>
    <row r="4015" spans="1:8" s="3" customFormat="1" x14ac:dyDescent="0.3">
      <c r="A4015"/>
      <c r="D4015"/>
      <c r="E4015"/>
      <c r="F4015"/>
      <c r="G4015"/>
      <c r="H4015"/>
    </row>
    <row r="4016" spans="1:8" s="3" customFormat="1" x14ac:dyDescent="0.3">
      <c r="A4016"/>
      <c r="D4016"/>
      <c r="E4016"/>
      <c r="F4016"/>
      <c r="G4016"/>
      <c r="H4016"/>
    </row>
    <row r="4017" spans="1:8" s="3" customFormat="1" x14ac:dyDescent="0.3">
      <c r="A4017"/>
      <c r="D4017"/>
      <c r="E4017"/>
      <c r="F4017"/>
      <c r="G4017"/>
      <c r="H4017"/>
    </row>
    <row r="4018" spans="1:8" s="3" customFormat="1" x14ac:dyDescent="0.3">
      <c r="A4018"/>
      <c r="D4018"/>
      <c r="E4018"/>
      <c r="F4018"/>
      <c r="G4018"/>
      <c r="H4018"/>
    </row>
    <row r="4019" spans="1:8" s="3" customFormat="1" x14ac:dyDescent="0.3">
      <c r="A4019"/>
      <c r="D4019"/>
      <c r="E4019"/>
      <c r="F4019"/>
      <c r="G4019"/>
      <c r="H4019"/>
    </row>
    <row r="4020" spans="1:8" s="3" customFormat="1" x14ac:dyDescent="0.3">
      <c r="A4020"/>
      <c r="D4020"/>
      <c r="E4020"/>
      <c r="F4020"/>
      <c r="G4020"/>
      <c r="H4020"/>
    </row>
    <row r="4021" spans="1:8" s="3" customFormat="1" x14ac:dyDescent="0.3">
      <c r="A4021"/>
      <c r="D4021"/>
      <c r="E4021"/>
      <c r="F4021"/>
      <c r="G4021"/>
      <c r="H4021"/>
    </row>
    <row r="4022" spans="1:8" s="3" customFormat="1" x14ac:dyDescent="0.3">
      <c r="A4022"/>
      <c r="D4022"/>
      <c r="E4022"/>
      <c r="F4022"/>
      <c r="G4022"/>
      <c r="H4022"/>
    </row>
    <row r="4023" spans="1:8" s="3" customFormat="1" x14ac:dyDescent="0.3">
      <c r="A4023"/>
      <c r="D4023"/>
      <c r="E4023"/>
      <c r="F4023"/>
      <c r="G4023"/>
      <c r="H4023"/>
    </row>
    <row r="4024" spans="1:8" s="3" customFormat="1" x14ac:dyDescent="0.3">
      <c r="A4024"/>
      <c r="D4024"/>
      <c r="E4024"/>
      <c r="F4024"/>
      <c r="G4024"/>
      <c r="H4024"/>
    </row>
    <row r="4025" spans="1:8" s="3" customFormat="1" x14ac:dyDescent="0.3">
      <c r="A4025"/>
      <c r="D4025"/>
      <c r="E4025"/>
      <c r="F4025"/>
      <c r="G4025"/>
      <c r="H4025"/>
    </row>
    <row r="4026" spans="1:8" s="3" customFormat="1" x14ac:dyDescent="0.3">
      <c r="A4026"/>
      <c r="D4026"/>
      <c r="E4026"/>
      <c r="F4026"/>
      <c r="G4026"/>
      <c r="H4026"/>
    </row>
    <row r="4027" spans="1:8" s="3" customFormat="1" x14ac:dyDescent="0.3">
      <c r="A4027"/>
      <c r="D4027"/>
      <c r="E4027"/>
      <c r="F4027"/>
      <c r="G4027"/>
      <c r="H4027"/>
    </row>
    <row r="4028" spans="1:8" s="3" customFormat="1" x14ac:dyDescent="0.3">
      <c r="A4028"/>
      <c r="D4028"/>
      <c r="E4028"/>
      <c r="F4028"/>
      <c r="G4028"/>
      <c r="H4028"/>
    </row>
    <row r="4029" spans="1:8" s="3" customFormat="1" x14ac:dyDescent="0.3">
      <c r="A4029"/>
      <c r="D4029"/>
      <c r="E4029"/>
      <c r="F4029"/>
      <c r="G4029"/>
      <c r="H4029"/>
    </row>
    <row r="4030" spans="1:8" s="3" customFormat="1" x14ac:dyDescent="0.3">
      <c r="A4030"/>
      <c r="D4030"/>
      <c r="E4030"/>
      <c r="F4030"/>
      <c r="G4030"/>
      <c r="H4030"/>
    </row>
    <row r="4031" spans="1:8" s="3" customFormat="1" x14ac:dyDescent="0.3">
      <c r="A4031"/>
      <c r="D4031"/>
      <c r="E4031"/>
      <c r="F4031"/>
      <c r="G4031"/>
      <c r="H4031"/>
    </row>
    <row r="4032" spans="1:8" s="3" customFormat="1" x14ac:dyDescent="0.3">
      <c r="A4032"/>
      <c r="D4032"/>
      <c r="E4032"/>
      <c r="F4032"/>
      <c r="G4032"/>
      <c r="H4032"/>
    </row>
    <row r="4033" spans="1:8" s="3" customFormat="1" x14ac:dyDescent="0.3">
      <c r="A4033"/>
      <c r="D4033"/>
      <c r="E4033"/>
      <c r="F4033"/>
      <c r="G4033"/>
      <c r="H4033"/>
    </row>
    <row r="4034" spans="1:8" s="3" customFormat="1" x14ac:dyDescent="0.3">
      <c r="A4034"/>
      <c r="D4034"/>
      <c r="E4034"/>
      <c r="F4034"/>
      <c r="G4034"/>
      <c r="H4034"/>
    </row>
    <row r="4035" spans="1:8" s="3" customFormat="1" x14ac:dyDescent="0.3">
      <c r="A4035"/>
      <c r="D4035"/>
      <c r="E4035"/>
      <c r="F4035"/>
      <c r="G4035"/>
      <c r="H4035"/>
    </row>
    <row r="4036" spans="1:8" s="3" customFormat="1" x14ac:dyDescent="0.3">
      <c r="A4036"/>
      <c r="D4036"/>
      <c r="E4036"/>
      <c r="F4036"/>
      <c r="G4036"/>
      <c r="H4036"/>
    </row>
    <row r="4037" spans="1:8" s="3" customFormat="1" x14ac:dyDescent="0.3">
      <c r="A4037"/>
      <c r="D4037"/>
      <c r="E4037"/>
      <c r="F4037"/>
      <c r="G4037"/>
      <c r="H4037"/>
    </row>
    <row r="4038" spans="1:8" s="3" customFormat="1" x14ac:dyDescent="0.3">
      <c r="A4038"/>
      <c r="D4038"/>
      <c r="E4038"/>
      <c r="F4038"/>
      <c r="G4038"/>
      <c r="H4038"/>
    </row>
    <row r="4039" spans="1:8" s="3" customFormat="1" x14ac:dyDescent="0.3">
      <c r="A4039"/>
      <c r="D4039"/>
      <c r="E4039"/>
      <c r="F4039"/>
      <c r="G4039"/>
      <c r="H4039"/>
    </row>
    <row r="4040" spans="1:8" s="3" customFormat="1" x14ac:dyDescent="0.3">
      <c r="A4040"/>
      <c r="D4040"/>
      <c r="E4040"/>
      <c r="F4040"/>
      <c r="G4040"/>
      <c r="H4040"/>
    </row>
    <row r="4041" spans="1:8" s="3" customFormat="1" x14ac:dyDescent="0.3">
      <c r="A4041"/>
      <c r="D4041"/>
      <c r="E4041"/>
      <c r="F4041"/>
      <c r="G4041"/>
      <c r="H4041"/>
    </row>
    <row r="4042" spans="1:8" s="3" customFormat="1" x14ac:dyDescent="0.3">
      <c r="A4042"/>
      <c r="D4042"/>
      <c r="E4042"/>
      <c r="F4042"/>
      <c r="G4042"/>
      <c r="H4042"/>
    </row>
    <row r="4043" spans="1:8" s="3" customFormat="1" x14ac:dyDescent="0.3">
      <c r="A4043"/>
      <c r="D4043"/>
      <c r="E4043"/>
      <c r="F4043"/>
      <c r="G4043"/>
      <c r="H4043"/>
    </row>
    <row r="4044" spans="1:8" s="3" customFormat="1" x14ac:dyDescent="0.3">
      <c r="A4044"/>
      <c r="D4044"/>
      <c r="E4044"/>
      <c r="F4044"/>
      <c r="G4044"/>
      <c r="H4044"/>
    </row>
    <row r="4045" spans="1:8" s="3" customFormat="1" x14ac:dyDescent="0.3">
      <c r="A4045"/>
      <c r="D4045"/>
      <c r="E4045"/>
      <c r="F4045"/>
      <c r="G4045"/>
      <c r="H4045"/>
    </row>
    <row r="4046" spans="1:8" s="3" customFormat="1" x14ac:dyDescent="0.3">
      <c r="A4046"/>
      <c r="D4046"/>
      <c r="E4046"/>
      <c r="F4046"/>
      <c r="G4046"/>
      <c r="H4046"/>
    </row>
    <row r="4047" spans="1:8" s="3" customFormat="1" x14ac:dyDescent="0.3">
      <c r="A4047"/>
      <c r="D4047"/>
      <c r="E4047"/>
      <c r="F4047"/>
      <c r="G4047"/>
      <c r="H4047"/>
    </row>
    <row r="4048" spans="1:8" s="3" customFormat="1" x14ac:dyDescent="0.3">
      <c r="A4048"/>
      <c r="D4048"/>
      <c r="E4048"/>
      <c r="F4048"/>
      <c r="G4048"/>
      <c r="H4048"/>
    </row>
    <row r="4049" spans="1:8" s="3" customFormat="1" x14ac:dyDescent="0.3">
      <c r="A4049"/>
      <c r="D4049"/>
      <c r="E4049"/>
      <c r="F4049"/>
      <c r="G4049"/>
      <c r="H4049"/>
    </row>
    <row r="4050" spans="1:8" s="3" customFormat="1" x14ac:dyDescent="0.3">
      <c r="A4050"/>
      <c r="D4050"/>
      <c r="E4050"/>
      <c r="F4050"/>
      <c r="G4050"/>
      <c r="H4050"/>
    </row>
    <row r="4051" spans="1:8" s="3" customFormat="1" x14ac:dyDescent="0.3">
      <c r="A4051"/>
      <c r="D4051"/>
      <c r="E4051"/>
      <c r="F4051"/>
      <c r="G4051"/>
      <c r="H4051"/>
    </row>
    <row r="4052" spans="1:8" s="3" customFormat="1" x14ac:dyDescent="0.3">
      <c r="A4052"/>
      <c r="D4052"/>
      <c r="E4052"/>
      <c r="F4052"/>
      <c r="G4052"/>
      <c r="H4052"/>
    </row>
    <row r="4053" spans="1:8" s="3" customFormat="1" x14ac:dyDescent="0.3">
      <c r="A4053"/>
      <c r="D4053"/>
      <c r="E4053"/>
      <c r="F4053"/>
      <c r="G4053"/>
      <c r="H4053"/>
    </row>
    <row r="4054" spans="1:8" s="3" customFormat="1" x14ac:dyDescent="0.3">
      <c r="A4054"/>
      <c r="D4054"/>
      <c r="E4054"/>
      <c r="F4054"/>
      <c r="G4054"/>
      <c r="H4054"/>
    </row>
    <row r="4055" spans="1:8" s="3" customFormat="1" x14ac:dyDescent="0.3">
      <c r="A4055"/>
      <c r="D4055"/>
      <c r="E4055"/>
      <c r="F4055"/>
      <c r="G4055"/>
      <c r="H4055"/>
    </row>
    <row r="4056" spans="1:8" s="3" customFormat="1" x14ac:dyDescent="0.3">
      <c r="A4056"/>
      <c r="D4056"/>
      <c r="E4056"/>
      <c r="F4056"/>
      <c r="G4056"/>
      <c r="H4056"/>
    </row>
    <row r="4057" spans="1:8" s="3" customFormat="1" x14ac:dyDescent="0.3">
      <c r="A4057"/>
      <c r="D4057"/>
      <c r="E4057"/>
      <c r="F4057"/>
      <c r="G4057"/>
      <c r="H4057"/>
    </row>
    <row r="4058" spans="1:8" s="3" customFormat="1" x14ac:dyDescent="0.3">
      <c r="A4058"/>
      <c r="D4058"/>
      <c r="E4058"/>
      <c r="F4058"/>
      <c r="G4058"/>
      <c r="H4058"/>
    </row>
    <row r="4059" spans="1:8" s="3" customFormat="1" x14ac:dyDescent="0.3">
      <c r="A4059"/>
      <c r="D4059"/>
      <c r="E4059"/>
      <c r="F4059"/>
      <c r="G4059"/>
      <c r="H4059"/>
    </row>
    <row r="4060" spans="1:8" s="3" customFormat="1" x14ac:dyDescent="0.3">
      <c r="A4060"/>
      <c r="D4060"/>
      <c r="E4060"/>
      <c r="F4060"/>
      <c r="G4060"/>
      <c r="H4060"/>
    </row>
    <row r="4061" spans="1:8" s="3" customFormat="1" x14ac:dyDescent="0.3">
      <c r="A4061"/>
      <c r="D4061"/>
      <c r="E4061"/>
      <c r="F4061"/>
      <c r="G4061"/>
      <c r="H4061"/>
    </row>
    <row r="4062" spans="1:8" s="3" customFormat="1" x14ac:dyDescent="0.3">
      <c r="A4062"/>
      <c r="D4062"/>
      <c r="E4062"/>
      <c r="F4062"/>
      <c r="G4062"/>
      <c r="H4062"/>
    </row>
    <row r="4063" spans="1:8" s="3" customFormat="1" x14ac:dyDescent="0.3">
      <c r="A4063"/>
      <c r="D4063"/>
      <c r="E4063"/>
      <c r="F4063"/>
      <c r="G4063"/>
      <c r="H4063"/>
    </row>
    <row r="4064" spans="1:8" s="3" customFormat="1" x14ac:dyDescent="0.3">
      <c r="A4064"/>
      <c r="D4064"/>
      <c r="E4064"/>
      <c r="F4064"/>
      <c r="G4064"/>
      <c r="H4064"/>
    </row>
    <row r="4065" spans="1:8" s="3" customFormat="1" x14ac:dyDescent="0.3">
      <c r="A4065"/>
      <c r="D4065"/>
      <c r="E4065"/>
      <c r="F4065"/>
      <c r="G4065"/>
      <c r="H4065"/>
    </row>
    <row r="4066" spans="1:8" s="3" customFormat="1" x14ac:dyDescent="0.3">
      <c r="A4066"/>
      <c r="D4066"/>
      <c r="E4066"/>
      <c r="F4066"/>
      <c r="G4066"/>
      <c r="H4066"/>
    </row>
    <row r="4067" spans="1:8" s="3" customFormat="1" x14ac:dyDescent="0.3">
      <c r="A4067"/>
      <c r="D4067"/>
      <c r="E4067"/>
      <c r="F4067"/>
      <c r="G4067"/>
      <c r="H4067"/>
    </row>
    <row r="4068" spans="1:8" s="3" customFormat="1" x14ac:dyDescent="0.3">
      <c r="A4068"/>
      <c r="D4068"/>
      <c r="E4068"/>
      <c r="F4068"/>
      <c r="G4068"/>
      <c r="H4068"/>
    </row>
    <row r="4069" spans="1:8" s="3" customFormat="1" x14ac:dyDescent="0.3">
      <c r="A4069"/>
      <c r="D4069"/>
      <c r="E4069"/>
      <c r="F4069"/>
      <c r="G4069"/>
      <c r="H4069"/>
    </row>
    <row r="4070" spans="1:8" s="3" customFormat="1" x14ac:dyDescent="0.3">
      <c r="A4070"/>
      <c r="D4070"/>
      <c r="E4070"/>
      <c r="F4070"/>
      <c r="G4070"/>
      <c r="H4070"/>
    </row>
    <row r="4071" spans="1:8" s="3" customFormat="1" x14ac:dyDescent="0.3">
      <c r="A4071"/>
      <c r="D4071"/>
      <c r="E4071"/>
      <c r="F4071"/>
      <c r="G4071"/>
      <c r="H4071"/>
    </row>
    <row r="4072" spans="1:8" s="3" customFormat="1" x14ac:dyDescent="0.3">
      <c r="A4072"/>
      <c r="D4072"/>
      <c r="E4072"/>
      <c r="F4072"/>
      <c r="G4072"/>
      <c r="H4072"/>
    </row>
    <row r="4073" spans="1:8" s="3" customFormat="1" x14ac:dyDescent="0.3">
      <c r="A4073"/>
      <c r="D4073"/>
      <c r="E4073"/>
      <c r="F4073"/>
      <c r="G4073"/>
      <c r="H4073"/>
    </row>
    <row r="4074" spans="1:8" s="3" customFormat="1" x14ac:dyDescent="0.3">
      <c r="A4074"/>
      <c r="D4074"/>
      <c r="E4074"/>
      <c r="F4074"/>
      <c r="G4074"/>
      <c r="H4074"/>
    </row>
    <row r="4075" spans="1:8" s="3" customFormat="1" x14ac:dyDescent="0.3">
      <c r="A4075"/>
      <c r="D4075"/>
      <c r="E4075"/>
      <c r="F4075"/>
      <c r="G4075"/>
      <c r="H4075"/>
    </row>
    <row r="4076" spans="1:8" s="3" customFormat="1" x14ac:dyDescent="0.3">
      <c r="A4076"/>
      <c r="D4076"/>
      <c r="E4076"/>
      <c r="F4076"/>
      <c r="G4076"/>
      <c r="H4076"/>
    </row>
    <row r="4077" spans="1:8" s="3" customFormat="1" x14ac:dyDescent="0.3">
      <c r="A4077"/>
      <c r="D4077"/>
      <c r="E4077"/>
      <c r="F4077"/>
      <c r="G4077"/>
      <c r="H4077"/>
    </row>
    <row r="4078" spans="1:8" s="3" customFormat="1" x14ac:dyDescent="0.3">
      <c r="A4078"/>
      <c r="D4078"/>
      <c r="E4078"/>
      <c r="F4078"/>
      <c r="G4078"/>
      <c r="H4078"/>
    </row>
    <row r="4079" spans="1:8" s="3" customFormat="1" x14ac:dyDescent="0.3">
      <c r="A4079"/>
      <c r="D4079"/>
      <c r="E4079"/>
      <c r="F4079"/>
      <c r="G4079"/>
      <c r="H4079"/>
    </row>
    <row r="4080" spans="1:8" s="3" customFormat="1" x14ac:dyDescent="0.3">
      <c r="A4080"/>
      <c r="D4080"/>
      <c r="E4080"/>
      <c r="F4080"/>
      <c r="G4080"/>
      <c r="H4080"/>
    </row>
    <row r="4081" spans="1:8" s="3" customFormat="1" x14ac:dyDescent="0.3">
      <c r="A4081"/>
      <c r="D4081"/>
      <c r="E4081"/>
      <c r="F4081"/>
      <c r="G4081"/>
      <c r="H4081"/>
    </row>
    <row r="4082" spans="1:8" s="3" customFormat="1" x14ac:dyDescent="0.3">
      <c r="A4082"/>
      <c r="D4082"/>
      <c r="E4082"/>
      <c r="F4082"/>
      <c r="G4082"/>
      <c r="H4082"/>
    </row>
    <row r="4083" spans="1:8" s="3" customFormat="1" x14ac:dyDescent="0.3">
      <c r="A4083"/>
      <c r="D4083"/>
      <c r="E4083"/>
      <c r="F4083"/>
      <c r="G4083"/>
      <c r="H4083"/>
    </row>
    <row r="4084" spans="1:8" s="3" customFormat="1" x14ac:dyDescent="0.3">
      <c r="A4084"/>
      <c r="D4084"/>
      <c r="E4084"/>
      <c r="F4084"/>
      <c r="G4084"/>
      <c r="H4084"/>
    </row>
    <row r="4085" spans="1:8" s="3" customFormat="1" x14ac:dyDescent="0.3">
      <c r="A4085"/>
      <c r="D4085"/>
      <c r="E4085"/>
      <c r="F4085"/>
      <c r="G4085"/>
      <c r="H4085"/>
    </row>
    <row r="4086" spans="1:8" s="3" customFormat="1" x14ac:dyDescent="0.3">
      <c r="A4086"/>
      <c r="D4086"/>
      <c r="E4086"/>
      <c r="F4086"/>
      <c r="G4086"/>
      <c r="H4086"/>
    </row>
    <row r="4087" spans="1:8" s="3" customFormat="1" x14ac:dyDescent="0.3">
      <c r="A4087"/>
      <c r="D4087"/>
      <c r="E4087"/>
      <c r="F4087"/>
      <c r="G4087"/>
      <c r="H4087"/>
    </row>
    <row r="4088" spans="1:8" s="3" customFormat="1" x14ac:dyDescent="0.3">
      <c r="A4088"/>
      <c r="D4088"/>
      <c r="E4088"/>
      <c r="F4088"/>
      <c r="G4088"/>
      <c r="H4088"/>
    </row>
    <row r="4089" spans="1:8" s="3" customFormat="1" x14ac:dyDescent="0.3">
      <c r="A4089"/>
      <c r="D4089"/>
      <c r="E4089"/>
      <c r="F4089"/>
      <c r="G4089"/>
      <c r="H4089"/>
    </row>
    <row r="4090" spans="1:8" s="3" customFormat="1" x14ac:dyDescent="0.3">
      <c r="A4090"/>
      <c r="D4090"/>
      <c r="E4090"/>
      <c r="F4090"/>
      <c r="G4090"/>
      <c r="H4090"/>
    </row>
    <row r="4091" spans="1:8" s="3" customFormat="1" x14ac:dyDescent="0.3">
      <c r="A4091"/>
      <c r="D4091"/>
      <c r="E4091"/>
      <c r="F4091"/>
      <c r="G4091"/>
      <c r="H4091"/>
    </row>
    <row r="4092" spans="1:8" s="3" customFormat="1" x14ac:dyDescent="0.3">
      <c r="A4092"/>
      <c r="D4092"/>
      <c r="E4092"/>
      <c r="F4092"/>
      <c r="G4092"/>
      <c r="H4092"/>
    </row>
    <row r="4093" spans="1:8" s="3" customFormat="1" x14ac:dyDescent="0.3">
      <c r="A4093"/>
      <c r="D4093"/>
      <c r="E4093"/>
      <c r="F4093"/>
      <c r="G4093"/>
      <c r="H4093"/>
    </row>
    <row r="4094" spans="1:8" s="3" customFormat="1" x14ac:dyDescent="0.3">
      <c r="A4094"/>
      <c r="D4094"/>
      <c r="E4094"/>
      <c r="F4094"/>
      <c r="G4094"/>
      <c r="H4094"/>
    </row>
    <row r="4095" spans="1:8" s="3" customFormat="1" x14ac:dyDescent="0.3">
      <c r="A4095"/>
      <c r="D4095"/>
      <c r="E4095"/>
      <c r="F4095"/>
      <c r="G4095"/>
      <c r="H4095"/>
    </row>
    <row r="4096" spans="1:8" s="3" customFormat="1" x14ac:dyDescent="0.3">
      <c r="A4096"/>
      <c r="D4096"/>
      <c r="E4096"/>
      <c r="F4096"/>
      <c r="G4096"/>
      <c r="H4096"/>
    </row>
    <row r="4097" spans="1:8" s="3" customFormat="1" x14ac:dyDescent="0.3">
      <c r="A4097"/>
      <c r="D4097"/>
      <c r="E4097"/>
      <c r="F4097"/>
      <c r="G4097"/>
      <c r="H4097"/>
    </row>
    <row r="4098" spans="1:8" s="3" customFormat="1" x14ac:dyDescent="0.3">
      <c r="A4098"/>
      <c r="D4098"/>
      <c r="E4098"/>
      <c r="F4098"/>
      <c r="G4098"/>
      <c r="H4098"/>
    </row>
    <row r="4099" spans="1:8" s="3" customFormat="1" x14ac:dyDescent="0.3">
      <c r="A4099"/>
      <c r="D4099"/>
      <c r="E4099"/>
      <c r="F4099"/>
      <c r="G4099"/>
      <c r="H4099"/>
    </row>
    <row r="4100" spans="1:8" s="3" customFormat="1" x14ac:dyDescent="0.3">
      <c r="A4100"/>
      <c r="D4100"/>
      <c r="E4100"/>
      <c r="F4100"/>
      <c r="G4100"/>
      <c r="H4100"/>
    </row>
    <row r="4101" spans="1:8" s="3" customFormat="1" x14ac:dyDescent="0.3">
      <c r="A4101"/>
      <c r="D4101"/>
      <c r="E4101"/>
      <c r="F4101"/>
      <c r="G4101"/>
      <c r="H4101"/>
    </row>
    <row r="4102" spans="1:8" s="3" customFormat="1" x14ac:dyDescent="0.3">
      <c r="A4102"/>
      <c r="D4102"/>
      <c r="E4102"/>
      <c r="F4102"/>
      <c r="G4102"/>
      <c r="H4102"/>
    </row>
    <row r="4103" spans="1:8" s="3" customFormat="1" x14ac:dyDescent="0.3">
      <c r="A4103"/>
      <c r="D4103"/>
      <c r="E4103"/>
      <c r="F4103"/>
      <c r="G4103"/>
      <c r="H4103"/>
    </row>
    <row r="4104" spans="1:8" s="3" customFormat="1" x14ac:dyDescent="0.3">
      <c r="A4104"/>
      <c r="D4104"/>
      <c r="E4104"/>
      <c r="F4104"/>
      <c r="G4104"/>
      <c r="H4104"/>
    </row>
    <row r="4105" spans="1:8" s="3" customFormat="1" x14ac:dyDescent="0.3">
      <c r="A4105"/>
      <c r="D4105"/>
      <c r="E4105"/>
      <c r="F4105"/>
      <c r="G4105"/>
      <c r="H4105"/>
    </row>
    <row r="4106" spans="1:8" s="3" customFormat="1" x14ac:dyDescent="0.3">
      <c r="A4106"/>
      <c r="D4106"/>
      <c r="E4106"/>
      <c r="F4106"/>
      <c r="G4106"/>
      <c r="H4106"/>
    </row>
    <row r="4107" spans="1:8" s="3" customFormat="1" x14ac:dyDescent="0.3">
      <c r="A4107"/>
      <c r="D4107"/>
      <c r="E4107"/>
      <c r="F4107"/>
      <c r="G4107"/>
      <c r="H4107"/>
    </row>
    <row r="4108" spans="1:8" s="3" customFormat="1" x14ac:dyDescent="0.3">
      <c r="A4108"/>
      <c r="D4108"/>
      <c r="E4108"/>
      <c r="F4108"/>
      <c r="G4108"/>
      <c r="H4108"/>
    </row>
    <row r="4109" spans="1:8" s="3" customFormat="1" x14ac:dyDescent="0.3">
      <c r="A4109"/>
      <c r="D4109"/>
      <c r="E4109"/>
      <c r="F4109"/>
      <c r="G4109"/>
      <c r="H4109"/>
    </row>
    <row r="4110" spans="1:8" s="3" customFormat="1" x14ac:dyDescent="0.3">
      <c r="A4110"/>
      <c r="D4110"/>
      <c r="E4110"/>
      <c r="F4110"/>
      <c r="G4110"/>
      <c r="H4110"/>
    </row>
    <row r="4111" spans="1:8" s="3" customFormat="1" x14ac:dyDescent="0.3">
      <c r="A4111"/>
      <c r="D4111"/>
      <c r="E4111"/>
      <c r="F4111"/>
      <c r="G4111"/>
      <c r="H4111"/>
    </row>
    <row r="4112" spans="1:8" s="3" customFormat="1" x14ac:dyDescent="0.3">
      <c r="A4112"/>
      <c r="D4112"/>
      <c r="E4112"/>
      <c r="F4112"/>
      <c r="G4112"/>
      <c r="H4112"/>
    </row>
    <row r="4113" spans="1:8" s="3" customFormat="1" x14ac:dyDescent="0.3">
      <c r="A4113"/>
      <c r="D4113"/>
      <c r="E4113"/>
      <c r="F4113"/>
      <c r="G4113"/>
      <c r="H4113"/>
    </row>
    <row r="4114" spans="1:8" s="3" customFormat="1" x14ac:dyDescent="0.3">
      <c r="A4114"/>
      <c r="D4114"/>
      <c r="E4114"/>
      <c r="F4114"/>
      <c r="G4114"/>
      <c r="H4114"/>
    </row>
    <row r="4115" spans="1:8" s="3" customFormat="1" x14ac:dyDescent="0.3">
      <c r="A4115"/>
      <c r="D4115"/>
      <c r="E4115"/>
      <c r="F4115"/>
      <c r="G4115"/>
      <c r="H4115"/>
    </row>
    <row r="4116" spans="1:8" s="3" customFormat="1" x14ac:dyDescent="0.3">
      <c r="A4116"/>
      <c r="D4116"/>
      <c r="E4116"/>
      <c r="F4116"/>
      <c r="G4116"/>
      <c r="H4116"/>
    </row>
    <row r="4117" spans="1:8" s="3" customFormat="1" x14ac:dyDescent="0.3">
      <c r="A4117"/>
      <c r="D4117"/>
      <c r="E4117"/>
      <c r="F4117"/>
      <c r="G4117"/>
      <c r="H4117"/>
    </row>
    <row r="4118" spans="1:8" s="3" customFormat="1" x14ac:dyDescent="0.3">
      <c r="A4118"/>
      <c r="D4118"/>
      <c r="E4118"/>
      <c r="F4118"/>
      <c r="G4118"/>
      <c r="H4118"/>
    </row>
    <row r="4119" spans="1:8" s="3" customFormat="1" x14ac:dyDescent="0.3">
      <c r="A4119"/>
      <c r="D4119"/>
      <c r="E4119"/>
      <c r="F4119"/>
      <c r="G4119"/>
      <c r="H4119"/>
    </row>
    <row r="4120" spans="1:8" s="3" customFormat="1" x14ac:dyDescent="0.3">
      <c r="A4120"/>
      <c r="D4120"/>
      <c r="E4120"/>
      <c r="F4120"/>
      <c r="G4120"/>
      <c r="H4120"/>
    </row>
    <row r="4121" spans="1:8" s="3" customFormat="1" x14ac:dyDescent="0.3">
      <c r="A4121"/>
      <c r="D4121"/>
      <c r="E4121"/>
      <c r="F4121"/>
      <c r="G4121"/>
      <c r="H4121"/>
    </row>
    <row r="4122" spans="1:8" s="3" customFormat="1" x14ac:dyDescent="0.3">
      <c r="A4122"/>
      <c r="D4122"/>
      <c r="E4122"/>
      <c r="F4122"/>
      <c r="G4122"/>
      <c r="H4122"/>
    </row>
    <row r="4123" spans="1:8" s="3" customFormat="1" x14ac:dyDescent="0.3">
      <c r="A4123"/>
      <c r="D4123"/>
      <c r="E4123"/>
      <c r="F4123"/>
      <c r="G4123"/>
      <c r="H4123"/>
    </row>
    <row r="4124" spans="1:8" s="3" customFormat="1" x14ac:dyDescent="0.3">
      <c r="A4124"/>
      <c r="D4124"/>
      <c r="E4124"/>
      <c r="F4124"/>
      <c r="G4124"/>
      <c r="H4124"/>
    </row>
    <row r="4125" spans="1:8" s="3" customFormat="1" x14ac:dyDescent="0.3">
      <c r="A4125"/>
      <c r="D4125"/>
      <c r="E4125"/>
      <c r="F4125"/>
      <c r="G4125"/>
      <c r="H4125"/>
    </row>
    <row r="4126" spans="1:8" s="3" customFormat="1" x14ac:dyDescent="0.3">
      <c r="A4126"/>
      <c r="D4126"/>
      <c r="E4126"/>
      <c r="F4126"/>
      <c r="G4126"/>
      <c r="H4126"/>
    </row>
    <row r="4127" spans="1:8" s="3" customFormat="1" x14ac:dyDescent="0.3">
      <c r="A4127"/>
      <c r="D4127"/>
      <c r="E4127"/>
      <c r="F4127"/>
      <c r="G4127"/>
      <c r="H4127"/>
    </row>
    <row r="4128" spans="1:8" s="3" customFormat="1" x14ac:dyDescent="0.3">
      <c r="A4128"/>
      <c r="D4128"/>
      <c r="E4128"/>
      <c r="F4128"/>
      <c r="G4128"/>
      <c r="H4128"/>
    </row>
    <row r="4129" spans="1:8" s="3" customFormat="1" x14ac:dyDescent="0.3">
      <c r="A4129"/>
      <c r="D4129"/>
      <c r="E4129"/>
      <c r="F4129"/>
      <c r="G4129"/>
      <c r="H4129"/>
    </row>
    <row r="4130" spans="1:8" s="3" customFormat="1" x14ac:dyDescent="0.3">
      <c r="A4130"/>
      <c r="D4130"/>
      <c r="E4130"/>
      <c r="F4130"/>
      <c r="G4130"/>
      <c r="H4130"/>
    </row>
    <row r="4131" spans="1:8" s="3" customFormat="1" x14ac:dyDescent="0.3">
      <c r="A4131"/>
      <c r="D4131"/>
      <c r="E4131"/>
      <c r="F4131"/>
      <c r="G4131"/>
      <c r="H4131"/>
    </row>
    <row r="4132" spans="1:8" s="3" customFormat="1" x14ac:dyDescent="0.3">
      <c r="A4132"/>
      <c r="D4132"/>
      <c r="E4132"/>
      <c r="F4132"/>
      <c r="G4132"/>
      <c r="H4132"/>
    </row>
    <row r="4133" spans="1:8" s="3" customFormat="1" x14ac:dyDescent="0.3">
      <c r="A4133"/>
      <c r="D4133"/>
      <c r="E4133"/>
      <c r="F4133"/>
      <c r="G4133"/>
      <c r="H4133"/>
    </row>
    <row r="4134" spans="1:8" s="3" customFormat="1" x14ac:dyDescent="0.3">
      <c r="A4134"/>
      <c r="D4134"/>
      <c r="E4134"/>
      <c r="F4134"/>
      <c r="G4134"/>
      <c r="H4134"/>
    </row>
    <row r="4135" spans="1:8" s="3" customFormat="1" x14ac:dyDescent="0.3">
      <c r="A4135"/>
      <c r="D4135"/>
      <c r="E4135"/>
      <c r="F4135"/>
      <c r="G4135"/>
      <c r="H4135"/>
    </row>
    <row r="4136" spans="1:8" s="3" customFormat="1" x14ac:dyDescent="0.3">
      <c r="A4136"/>
      <c r="D4136"/>
      <c r="E4136"/>
      <c r="F4136"/>
      <c r="G4136"/>
      <c r="H4136"/>
    </row>
    <row r="4137" spans="1:8" s="3" customFormat="1" x14ac:dyDescent="0.3">
      <c r="A4137"/>
      <c r="D4137"/>
      <c r="E4137"/>
      <c r="F4137"/>
      <c r="G4137"/>
      <c r="H4137"/>
    </row>
    <row r="4138" spans="1:8" s="3" customFormat="1" x14ac:dyDescent="0.3">
      <c r="A4138"/>
      <c r="D4138"/>
      <c r="E4138"/>
      <c r="F4138"/>
      <c r="G4138"/>
      <c r="H4138"/>
    </row>
    <row r="4139" spans="1:8" s="3" customFormat="1" x14ac:dyDescent="0.3">
      <c r="A4139"/>
      <c r="D4139"/>
      <c r="E4139"/>
      <c r="F4139"/>
      <c r="G4139"/>
      <c r="H4139"/>
    </row>
    <row r="4140" spans="1:8" s="3" customFormat="1" x14ac:dyDescent="0.3">
      <c r="A4140"/>
      <c r="D4140"/>
      <c r="E4140"/>
      <c r="F4140"/>
      <c r="G4140"/>
      <c r="H4140"/>
    </row>
    <row r="4141" spans="1:8" s="3" customFormat="1" x14ac:dyDescent="0.3">
      <c r="A4141"/>
      <c r="D4141"/>
      <c r="E4141"/>
      <c r="F4141"/>
      <c r="G4141"/>
      <c r="H4141"/>
    </row>
    <row r="4142" spans="1:8" s="3" customFormat="1" x14ac:dyDescent="0.3">
      <c r="A4142"/>
      <c r="D4142"/>
      <c r="E4142"/>
      <c r="F4142"/>
      <c r="G4142"/>
      <c r="H4142"/>
    </row>
    <row r="4143" spans="1:8" s="3" customFormat="1" x14ac:dyDescent="0.3">
      <c r="A4143"/>
      <c r="D4143"/>
      <c r="E4143"/>
      <c r="F4143"/>
      <c r="G4143"/>
      <c r="H4143"/>
    </row>
    <row r="4144" spans="1:8" s="3" customFormat="1" x14ac:dyDescent="0.3">
      <c r="A4144"/>
      <c r="D4144"/>
      <c r="E4144"/>
      <c r="F4144"/>
      <c r="G4144"/>
      <c r="H4144"/>
    </row>
    <row r="4145" spans="1:8" s="3" customFormat="1" x14ac:dyDescent="0.3">
      <c r="A4145"/>
      <c r="D4145"/>
      <c r="E4145"/>
      <c r="F4145"/>
      <c r="G4145"/>
      <c r="H4145"/>
    </row>
    <row r="4146" spans="1:8" s="3" customFormat="1" x14ac:dyDescent="0.3">
      <c r="A4146"/>
      <c r="D4146"/>
      <c r="E4146"/>
      <c r="F4146"/>
      <c r="G4146"/>
      <c r="H4146"/>
    </row>
    <row r="4147" spans="1:8" s="3" customFormat="1" x14ac:dyDescent="0.3">
      <c r="A4147"/>
      <c r="D4147"/>
      <c r="E4147"/>
      <c r="F4147"/>
      <c r="G4147"/>
      <c r="H4147"/>
    </row>
    <row r="4148" spans="1:8" s="3" customFormat="1" x14ac:dyDescent="0.3">
      <c r="A4148"/>
      <c r="D4148"/>
      <c r="E4148"/>
      <c r="F4148"/>
      <c r="G4148"/>
      <c r="H4148"/>
    </row>
    <row r="4149" spans="1:8" s="3" customFormat="1" x14ac:dyDescent="0.3">
      <c r="A4149"/>
      <c r="D4149"/>
      <c r="E4149"/>
      <c r="F4149"/>
      <c r="G4149"/>
      <c r="H4149"/>
    </row>
    <row r="4150" spans="1:8" s="3" customFormat="1" x14ac:dyDescent="0.3">
      <c r="A4150"/>
      <c r="D4150"/>
      <c r="E4150"/>
      <c r="F4150"/>
      <c r="G4150"/>
      <c r="H4150"/>
    </row>
    <row r="4151" spans="1:8" s="3" customFormat="1" x14ac:dyDescent="0.3">
      <c r="A4151"/>
      <c r="D4151"/>
      <c r="E4151"/>
      <c r="F4151"/>
      <c r="G4151"/>
      <c r="H4151"/>
    </row>
    <row r="4152" spans="1:8" s="3" customFormat="1" x14ac:dyDescent="0.3">
      <c r="A4152"/>
      <c r="D4152"/>
      <c r="E4152"/>
      <c r="F4152"/>
      <c r="G4152"/>
      <c r="H4152"/>
    </row>
    <row r="4153" spans="1:8" s="3" customFormat="1" x14ac:dyDescent="0.3">
      <c r="A4153"/>
      <c r="D4153"/>
      <c r="E4153"/>
      <c r="F4153"/>
      <c r="G4153"/>
      <c r="H4153"/>
    </row>
    <row r="4154" spans="1:8" s="3" customFormat="1" x14ac:dyDescent="0.3">
      <c r="A4154"/>
      <c r="D4154"/>
      <c r="E4154"/>
      <c r="F4154"/>
      <c r="G4154"/>
      <c r="H4154"/>
    </row>
    <row r="4155" spans="1:8" s="3" customFormat="1" x14ac:dyDescent="0.3">
      <c r="A4155"/>
      <c r="D4155"/>
      <c r="E4155"/>
      <c r="F4155"/>
      <c r="G4155"/>
      <c r="H4155"/>
    </row>
    <row r="4156" spans="1:8" s="3" customFormat="1" x14ac:dyDescent="0.3">
      <c r="A4156"/>
      <c r="D4156"/>
      <c r="E4156"/>
      <c r="F4156"/>
      <c r="G4156"/>
      <c r="H4156"/>
    </row>
    <row r="4157" spans="1:8" s="3" customFormat="1" x14ac:dyDescent="0.3">
      <c r="A4157"/>
      <c r="D4157"/>
      <c r="E4157"/>
      <c r="F4157"/>
      <c r="G4157"/>
      <c r="H4157"/>
    </row>
    <row r="4158" spans="1:8" s="3" customFormat="1" x14ac:dyDescent="0.3">
      <c r="A4158"/>
      <c r="D4158"/>
      <c r="E4158"/>
      <c r="F4158"/>
      <c r="G4158"/>
      <c r="H4158"/>
    </row>
    <row r="4159" spans="1:8" s="3" customFormat="1" x14ac:dyDescent="0.3">
      <c r="A4159"/>
      <c r="D4159"/>
      <c r="E4159"/>
      <c r="F4159"/>
      <c r="G4159"/>
      <c r="H4159"/>
    </row>
    <row r="4160" spans="1:8" s="3" customFormat="1" x14ac:dyDescent="0.3">
      <c r="A4160"/>
      <c r="D4160"/>
      <c r="E4160"/>
      <c r="F4160"/>
      <c r="G4160"/>
      <c r="H4160"/>
    </row>
    <row r="4161" spans="1:8" s="3" customFormat="1" x14ac:dyDescent="0.3">
      <c r="A4161"/>
      <c r="D4161"/>
      <c r="E4161"/>
      <c r="F4161"/>
      <c r="G4161"/>
      <c r="H4161"/>
    </row>
    <row r="4162" spans="1:8" s="3" customFormat="1" x14ac:dyDescent="0.3">
      <c r="A4162"/>
      <c r="D4162"/>
      <c r="E4162"/>
      <c r="F4162"/>
      <c r="G4162"/>
      <c r="H4162"/>
    </row>
    <row r="4163" spans="1:8" s="3" customFormat="1" x14ac:dyDescent="0.3">
      <c r="A4163"/>
      <c r="D4163"/>
      <c r="E4163"/>
      <c r="F4163"/>
      <c r="G4163"/>
      <c r="H4163"/>
    </row>
    <row r="4164" spans="1:8" s="3" customFormat="1" x14ac:dyDescent="0.3">
      <c r="A4164"/>
      <c r="D4164"/>
      <c r="E4164"/>
      <c r="F4164"/>
      <c r="G4164"/>
      <c r="H4164"/>
    </row>
    <row r="4165" spans="1:8" s="3" customFormat="1" x14ac:dyDescent="0.3">
      <c r="A4165"/>
      <c r="D4165"/>
      <c r="E4165"/>
      <c r="F4165"/>
      <c r="G4165"/>
      <c r="H4165"/>
    </row>
    <row r="4166" spans="1:8" s="3" customFormat="1" x14ac:dyDescent="0.3">
      <c r="A4166"/>
      <c r="D4166"/>
      <c r="E4166"/>
      <c r="F4166"/>
      <c r="G4166"/>
      <c r="H4166"/>
    </row>
    <row r="4167" spans="1:8" s="3" customFormat="1" x14ac:dyDescent="0.3">
      <c r="A4167"/>
      <c r="D4167"/>
      <c r="E4167"/>
      <c r="F4167"/>
      <c r="G4167"/>
      <c r="H4167"/>
    </row>
    <row r="4168" spans="1:8" s="3" customFormat="1" x14ac:dyDescent="0.3">
      <c r="A4168"/>
      <c r="D4168"/>
      <c r="E4168"/>
      <c r="F4168"/>
      <c r="G4168"/>
      <c r="H4168"/>
    </row>
    <row r="4169" spans="1:8" s="3" customFormat="1" x14ac:dyDescent="0.3">
      <c r="A4169"/>
      <c r="D4169"/>
      <c r="E4169"/>
      <c r="F4169"/>
      <c r="G4169"/>
      <c r="H4169"/>
    </row>
    <row r="4170" spans="1:8" s="3" customFormat="1" x14ac:dyDescent="0.3">
      <c r="A4170"/>
      <c r="D4170"/>
      <c r="E4170"/>
      <c r="F4170"/>
      <c r="G4170"/>
      <c r="H4170"/>
    </row>
    <row r="4171" spans="1:8" s="3" customFormat="1" x14ac:dyDescent="0.3">
      <c r="A4171"/>
      <c r="D4171"/>
      <c r="E4171"/>
      <c r="F4171"/>
      <c r="G4171"/>
      <c r="H4171"/>
    </row>
    <row r="4172" spans="1:8" s="3" customFormat="1" x14ac:dyDescent="0.3">
      <c r="A4172"/>
      <c r="D4172"/>
      <c r="E4172"/>
      <c r="F4172"/>
      <c r="G4172"/>
      <c r="H4172"/>
    </row>
    <row r="4173" spans="1:8" s="3" customFormat="1" x14ac:dyDescent="0.3">
      <c r="A4173"/>
      <c r="D4173"/>
      <c r="E4173"/>
      <c r="F4173"/>
      <c r="G4173"/>
      <c r="H4173"/>
    </row>
    <row r="4174" spans="1:8" s="3" customFormat="1" x14ac:dyDescent="0.3">
      <c r="A4174"/>
      <c r="D4174"/>
      <c r="E4174"/>
      <c r="F4174"/>
      <c r="G4174"/>
      <c r="H4174"/>
    </row>
    <row r="4175" spans="1:8" s="3" customFormat="1" x14ac:dyDescent="0.3">
      <c r="A4175"/>
      <c r="D4175"/>
      <c r="E4175"/>
      <c r="F4175"/>
      <c r="G4175"/>
      <c r="H4175"/>
    </row>
    <row r="4176" spans="1:8" s="3" customFormat="1" x14ac:dyDescent="0.3">
      <c r="A4176"/>
      <c r="D4176"/>
      <c r="E4176"/>
      <c r="F4176"/>
      <c r="G4176"/>
      <c r="H4176"/>
    </row>
    <row r="4177" spans="1:8" s="3" customFormat="1" x14ac:dyDescent="0.3">
      <c r="A4177"/>
      <c r="D4177"/>
      <c r="E4177"/>
      <c r="F4177"/>
      <c r="G4177"/>
      <c r="H4177"/>
    </row>
    <row r="4178" spans="1:8" s="3" customFormat="1" x14ac:dyDescent="0.3">
      <c r="A4178"/>
      <c r="D4178"/>
      <c r="E4178"/>
      <c r="F4178"/>
      <c r="G4178"/>
      <c r="H4178"/>
    </row>
    <row r="4179" spans="1:8" s="3" customFormat="1" x14ac:dyDescent="0.3">
      <c r="A4179"/>
      <c r="D4179"/>
      <c r="E4179"/>
      <c r="F4179"/>
      <c r="G4179"/>
      <c r="H4179"/>
    </row>
    <row r="4180" spans="1:8" s="3" customFormat="1" x14ac:dyDescent="0.3">
      <c r="A4180"/>
      <c r="D4180"/>
      <c r="E4180"/>
      <c r="F4180"/>
      <c r="G4180"/>
      <c r="H4180"/>
    </row>
    <row r="4181" spans="1:8" s="3" customFormat="1" x14ac:dyDescent="0.3">
      <c r="A4181"/>
      <c r="D4181"/>
      <c r="E4181"/>
      <c r="F4181"/>
      <c r="G4181"/>
      <c r="H4181"/>
    </row>
    <row r="4182" spans="1:8" s="3" customFormat="1" x14ac:dyDescent="0.3">
      <c r="A4182"/>
      <c r="D4182"/>
      <c r="E4182"/>
      <c r="F4182"/>
      <c r="G4182"/>
      <c r="H4182"/>
    </row>
    <row r="4183" spans="1:8" s="3" customFormat="1" x14ac:dyDescent="0.3">
      <c r="A4183"/>
      <c r="D4183"/>
      <c r="E4183"/>
      <c r="F4183"/>
      <c r="G4183"/>
      <c r="H4183"/>
    </row>
    <row r="4184" spans="1:8" s="3" customFormat="1" x14ac:dyDescent="0.3">
      <c r="A4184"/>
      <c r="D4184"/>
      <c r="E4184"/>
      <c r="F4184"/>
      <c r="G4184"/>
      <c r="H4184"/>
    </row>
    <row r="4185" spans="1:8" s="3" customFormat="1" x14ac:dyDescent="0.3">
      <c r="A4185"/>
      <c r="D4185"/>
      <c r="E4185"/>
      <c r="F4185"/>
      <c r="G4185"/>
      <c r="H4185"/>
    </row>
    <row r="4186" spans="1:8" s="3" customFormat="1" x14ac:dyDescent="0.3">
      <c r="A4186"/>
      <c r="D4186"/>
      <c r="E4186"/>
      <c r="F4186"/>
      <c r="G4186"/>
      <c r="H4186"/>
    </row>
    <row r="4187" spans="1:8" s="3" customFormat="1" x14ac:dyDescent="0.3">
      <c r="A4187"/>
      <c r="D4187"/>
      <c r="E4187"/>
      <c r="F4187"/>
      <c r="G4187"/>
      <c r="H4187"/>
    </row>
    <row r="4188" spans="1:8" s="3" customFormat="1" x14ac:dyDescent="0.3">
      <c r="A4188"/>
      <c r="D4188"/>
      <c r="E4188"/>
      <c r="F4188"/>
      <c r="G4188"/>
      <c r="H4188"/>
    </row>
    <row r="4189" spans="1:8" s="3" customFormat="1" x14ac:dyDescent="0.3">
      <c r="A4189"/>
      <c r="D4189"/>
      <c r="E4189"/>
      <c r="F4189"/>
      <c r="G4189"/>
      <c r="H4189"/>
    </row>
    <row r="4190" spans="1:8" s="3" customFormat="1" x14ac:dyDescent="0.3">
      <c r="A4190"/>
      <c r="D4190"/>
      <c r="E4190"/>
      <c r="F4190"/>
      <c r="G4190"/>
      <c r="H4190"/>
    </row>
    <row r="4191" spans="1:8" s="3" customFormat="1" x14ac:dyDescent="0.3">
      <c r="A4191"/>
      <c r="D4191"/>
      <c r="E4191"/>
      <c r="F4191"/>
      <c r="G4191"/>
      <c r="H4191"/>
    </row>
    <row r="4192" spans="1:8" s="3" customFormat="1" x14ac:dyDescent="0.3">
      <c r="A4192"/>
      <c r="D4192"/>
      <c r="E4192"/>
      <c r="F4192"/>
      <c r="G4192"/>
      <c r="H4192"/>
    </row>
    <row r="4193" spans="1:8" s="3" customFormat="1" x14ac:dyDescent="0.3">
      <c r="A4193"/>
      <c r="D4193"/>
      <c r="E4193"/>
      <c r="F4193"/>
      <c r="G4193"/>
      <c r="H4193"/>
    </row>
    <row r="4194" spans="1:8" s="3" customFormat="1" x14ac:dyDescent="0.3">
      <c r="A4194"/>
      <c r="D4194"/>
      <c r="E4194"/>
      <c r="F4194"/>
      <c r="G4194"/>
      <c r="H4194"/>
    </row>
    <row r="4195" spans="1:8" s="3" customFormat="1" x14ac:dyDescent="0.3">
      <c r="A4195"/>
      <c r="D4195"/>
      <c r="E4195"/>
      <c r="F4195"/>
      <c r="G4195"/>
      <c r="H4195"/>
    </row>
    <row r="4196" spans="1:8" s="3" customFormat="1" x14ac:dyDescent="0.3">
      <c r="A4196"/>
      <c r="D4196"/>
      <c r="E4196"/>
      <c r="F4196"/>
      <c r="G4196"/>
      <c r="H4196"/>
    </row>
    <row r="4197" spans="1:8" s="3" customFormat="1" x14ac:dyDescent="0.3">
      <c r="A4197"/>
      <c r="D4197"/>
      <c r="E4197"/>
      <c r="F4197"/>
      <c r="G4197"/>
      <c r="H4197"/>
    </row>
    <row r="4198" spans="1:8" s="3" customFormat="1" x14ac:dyDescent="0.3">
      <c r="A4198"/>
      <c r="D4198"/>
      <c r="E4198"/>
      <c r="F4198"/>
      <c r="G4198"/>
      <c r="H4198"/>
    </row>
    <row r="4199" spans="1:8" s="3" customFormat="1" x14ac:dyDescent="0.3">
      <c r="A4199"/>
      <c r="D4199"/>
      <c r="E4199"/>
      <c r="F4199"/>
      <c r="G4199"/>
      <c r="H4199"/>
    </row>
    <row r="4200" spans="1:8" s="3" customFormat="1" x14ac:dyDescent="0.3">
      <c r="A4200"/>
      <c r="D4200"/>
      <c r="E4200"/>
      <c r="F4200"/>
      <c r="G4200"/>
      <c r="H4200"/>
    </row>
    <row r="4201" spans="1:8" s="3" customFormat="1" x14ac:dyDescent="0.3">
      <c r="A4201"/>
      <c r="D4201"/>
      <c r="E4201"/>
      <c r="F4201"/>
      <c r="G4201"/>
      <c r="H4201"/>
    </row>
    <row r="4202" spans="1:8" s="3" customFormat="1" x14ac:dyDescent="0.3">
      <c r="A4202"/>
      <c r="D4202"/>
      <c r="E4202"/>
      <c r="F4202"/>
      <c r="G4202"/>
      <c r="H4202"/>
    </row>
    <row r="4203" spans="1:8" s="3" customFormat="1" x14ac:dyDescent="0.3">
      <c r="A4203"/>
      <c r="D4203"/>
      <c r="E4203"/>
      <c r="F4203"/>
      <c r="G4203"/>
      <c r="H4203"/>
    </row>
    <row r="4204" spans="1:8" s="3" customFormat="1" x14ac:dyDescent="0.3">
      <c r="A4204"/>
      <c r="D4204"/>
      <c r="E4204"/>
      <c r="F4204"/>
      <c r="G4204"/>
      <c r="H4204"/>
    </row>
    <row r="4205" spans="1:8" s="3" customFormat="1" x14ac:dyDescent="0.3">
      <c r="A4205"/>
      <c r="D4205"/>
      <c r="E4205"/>
      <c r="F4205"/>
      <c r="G4205"/>
      <c r="H4205"/>
    </row>
    <row r="4206" spans="1:8" s="3" customFormat="1" x14ac:dyDescent="0.3">
      <c r="A4206"/>
      <c r="D4206"/>
      <c r="E4206"/>
      <c r="F4206"/>
      <c r="G4206"/>
      <c r="H4206"/>
    </row>
    <row r="4207" spans="1:8" s="3" customFormat="1" x14ac:dyDescent="0.3">
      <c r="A4207"/>
      <c r="D4207"/>
      <c r="E4207"/>
      <c r="F4207"/>
      <c r="G4207"/>
      <c r="H4207"/>
    </row>
    <row r="4208" spans="1:8" s="3" customFormat="1" x14ac:dyDescent="0.3">
      <c r="A4208"/>
      <c r="D4208"/>
      <c r="E4208"/>
      <c r="F4208"/>
      <c r="G4208"/>
      <c r="H4208"/>
    </row>
    <row r="4209" spans="1:8" s="3" customFormat="1" x14ac:dyDescent="0.3">
      <c r="A4209"/>
      <c r="D4209"/>
      <c r="E4209"/>
      <c r="F4209"/>
      <c r="G4209"/>
      <c r="H4209"/>
    </row>
    <row r="4210" spans="1:8" s="3" customFormat="1" x14ac:dyDescent="0.3">
      <c r="A4210"/>
      <c r="D4210"/>
      <c r="E4210"/>
      <c r="F4210"/>
      <c r="G4210"/>
      <c r="H4210"/>
    </row>
    <row r="4211" spans="1:8" s="3" customFormat="1" x14ac:dyDescent="0.3">
      <c r="A4211"/>
      <c r="D4211"/>
      <c r="E4211"/>
      <c r="F4211"/>
      <c r="G4211"/>
      <c r="H4211"/>
    </row>
    <row r="4212" spans="1:8" s="3" customFormat="1" x14ac:dyDescent="0.3">
      <c r="A4212"/>
      <c r="D4212"/>
      <c r="E4212"/>
      <c r="F4212"/>
      <c r="G4212"/>
      <c r="H4212"/>
    </row>
    <row r="4213" spans="1:8" s="3" customFormat="1" x14ac:dyDescent="0.3">
      <c r="A4213"/>
      <c r="D4213"/>
      <c r="E4213"/>
      <c r="F4213"/>
      <c r="G4213"/>
      <c r="H4213"/>
    </row>
    <row r="4214" spans="1:8" s="3" customFormat="1" x14ac:dyDescent="0.3">
      <c r="A4214"/>
      <c r="D4214"/>
      <c r="E4214"/>
      <c r="F4214"/>
      <c r="G4214"/>
      <c r="H4214"/>
    </row>
    <row r="4215" spans="1:8" s="3" customFormat="1" x14ac:dyDescent="0.3">
      <c r="A4215"/>
      <c r="D4215"/>
      <c r="E4215"/>
      <c r="F4215"/>
      <c r="G4215"/>
      <c r="H4215"/>
    </row>
    <row r="4216" spans="1:8" s="3" customFormat="1" x14ac:dyDescent="0.3">
      <c r="A4216"/>
      <c r="D4216"/>
      <c r="E4216"/>
      <c r="F4216"/>
      <c r="G4216"/>
      <c r="H4216"/>
    </row>
    <row r="4217" spans="1:8" s="3" customFormat="1" x14ac:dyDescent="0.3">
      <c r="A4217"/>
      <c r="D4217"/>
      <c r="E4217"/>
      <c r="F4217"/>
      <c r="G4217"/>
      <c r="H4217"/>
    </row>
    <row r="4218" spans="1:8" s="3" customFormat="1" x14ac:dyDescent="0.3">
      <c r="A4218"/>
      <c r="D4218"/>
      <c r="E4218"/>
      <c r="F4218"/>
      <c r="G4218"/>
      <c r="H4218"/>
    </row>
    <row r="4219" spans="1:8" s="3" customFormat="1" x14ac:dyDescent="0.3">
      <c r="A4219"/>
      <c r="D4219"/>
      <c r="E4219"/>
      <c r="F4219"/>
      <c r="G4219"/>
      <c r="H4219"/>
    </row>
    <row r="4220" spans="1:8" s="3" customFormat="1" x14ac:dyDescent="0.3">
      <c r="A4220"/>
      <c r="D4220"/>
      <c r="E4220"/>
      <c r="F4220"/>
      <c r="G4220"/>
      <c r="H4220"/>
    </row>
    <row r="4221" spans="1:8" s="3" customFormat="1" x14ac:dyDescent="0.3">
      <c r="A4221"/>
      <c r="D4221"/>
      <c r="E4221"/>
      <c r="F4221"/>
      <c r="G4221"/>
      <c r="H4221"/>
    </row>
    <row r="4222" spans="1:8" s="3" customFormat="1" x14ac:dyDescent="0.3">
      <c r="A4222"/>
      <c r="D4222"/>
      <c r="E4222"/>
      <c r="F4222"/>
      <c r="G4222"/>
      <c r="H4222"/>
    </row>
    <row r="4223" spans="1:8" s="3" customFormat="1" x14ac:dyDescent="0.3">
      <c r="A4223"/>
      <c r="D4223"/>
      <c r="E4223"/>
      <c r="F4223"/>
      <c r="G4223"/>
      <c r="H4223"/>
    </row>
    <row r="4224" spans="1:8" s="3" customFormat="1" x14ac:dyDescent="0.3">
      <c r="A4224"/>
      <c r="D4224"/>
      <c r="E4224"/>
      <c r="F4224"/>
      <c r="G4224"/>
      <c r="H4224"/>
    </row>
    <row r="4225" spans="1:8" s="3" customFormat="1" x14ac:dyDescent="0.3">
      <c r="A4225"/>
      <c r="D4225"/>
      <c r="E4225"/>
      <c r="F4225"/>
      <c r="G4225"/>
      <c r="H4225"/>
    </row>
    <row r="4226" spans="1:8" s="3" customFormat="1" x14ac:dyDescent="0.3">
      <c r="A4226"/>
      <c r="D4226"/>
      <c r="E4226"/>
      <c r="F4226"/>
      <c r="G4226"/>
      <c r="H4226"/>
    </row>
    <row r="4227" spans="1:8" s="3" customFormat="1" x14ac:dyDescent="0.3">
      <c r="A4227"/>
      <c r="D4227"/>
      <c r="E4227"/>
      <c r="F4227"/>
      <c r="G4227"/>
      <c r="H4227"/>
    </row>
    <row r="4228" spans="1:8" s="3" customFormat="1" x14ac:dyDescent="0.3">
      <c r="A4228"/>
      <c r="D4228"/>
      <c r="E4228"/>
      <c r="F4228"/>
      <c r="G4228"/>
      <c r="H4228"/>
    </row>
    <row r="4229" spans="1:8" s="3" customFormat="1" x14ac:dyDescent="0.3">
      <c r="A4229"/>
      <c r="D4229"/>
      <c r="E4229"/>
      <c r="F4229"/>
      <c r="G4229"/>
      <c r="H4229"/>
    </row>
    <row r="4230" spans="1:8" s="3" customFormat="1" x14ac:dyDescent="0.3">
      <c r="A4230"/>
      <c r="D4230"/>
      <c r="E4230"/>
      <c r="F4230"/>
      <c r="G4230"/>
      <c r="H4230"/>
    </row>
    <row r="4231" spans="1:8" s="3" customFormat="1" x14ac:dyDescent="0.3">
      <c r="A4231"/>
      <c r="D4231"/>
      <c r="E4231"/>
      <c r="F4231"/>
      <c r="G4231"/>
      <c r="H4231"/>
    </row>
    <row r="4232" spans="1:8" s="3" customFormat="1" x14ac:dyDescent="0.3">
      <c r="A4232"/>
      <c r="D4232"/>
      <c r="E4232"/>
      <c r="F4232"/>
      <c r="G4232"/>
      <c r="H4232"/>
    </row>
    <row r="4233" spans="1:8" s="3" customFormat="1" x14ac:dyDescent="0.3">
      <c r="A4233"/>
      <c r="D4233"/>
      <c r="E4233"/>
      <c r="F4233"/>
      <c r="G4233"/>
      <c r="H4233"/>
    </row>
    <row r="4234" spans="1:8" s="3" customFormat="1" x14ac:dyDescent="0.3">
      <c r="A4234"/>
      <c r="D4234"/>
      <c r="E4234"/>
      <c r="F4234"/>
      <c r="G4234"/>
      <c r="H4234"/>
    </row>
    <row r="4235" spans="1:8" s="3" customFormat="1" x14ac:dyDescent="0.3">
      <c r="A4235"/>
      <c r="D4235"/>
      <c r="E4235"/>
      <c r="F4235"/>
      <c r="G4235"/>
      <c r="H4235"/>
    </row>
    <row r="4236" spans="1:8" s="3" customFormat="1" x14ac:dyDescent="0.3">
      <c r="A4236"/>
      <c r="D4236"/>
      <c r="E4236"/>
      <c r="F4236"/>
      <c r="G4236"/>
      <c r="H4236"/>
    </row>
    <row r="4237" spans="1:8" s="3" customFormat="1" x14ac:dyDescent="0.3">
      <c r="A4237"/>
      <c r="D4237"/>
      <c r="E4237"/>
      <c r="F4237"/>
      <c r="G4237"/>
      <c r="H4237"/>
    </row>
    <row r="4238" spans="1:8" s="3" customFormat="1" x14ac:dyDescent="0.3">
      <c r="A4238"/>
      <c r="D4238"/>
      <c r="E4238"/>
      <c r="F4238"/>
      <c r="G4238"/>
      <c r="H4238"/>
    </row>
    <row r="4239" spans="1:8" s="3" customFormat="1" x14ac:dyDescent="0.3">
      <c r="A4239"/>
      <c r="D4239"/>
      <c r="E4239"/>
      <c r="F4239"/>
      <c r="G4239"/>
      <c r="H4239"/>
    </row>
    <row r="4240" spans="1:8" s="3" customFormat="1" x14ac:dyDescent="0.3">
      <c r="A4240"/>
      <c r="D4240"/>
      <c r="E4240"/>
      <c r="F4240"/>
      <c r="G4240"/>
      <c r="H4240"/>
    </row>
    <row r="4241" spans="1:8" s="3" customFormat="1" x14ac:dyDescent="0.3">
      <c r="A4241"/>
      <c r="D4241"/>
      <c r="E4241"/>
      <c r="F4241"/>
      <c r="G4241"/>
      <c r="H4241"/>
    </row>
    <row r="4242" spans="1:8" s="3" customFormat="1" x14ac:dyDescent="0.3">
      <c r="A4242"/>
      <c r="D4242"/>
      <c r="E4242"/>
      <c r="F4242"/>
      <c r="G4242"/>
      <c r="H4242"/>
    </row>
    <row r="4243" spans="1:8" s="3" customFormat="1" x14ac:dyDescent="0.3">
      <c r="A4243"/>
      <c r="D4243"/>
      <c r="E4243"/>
      <c r="F4243"/>
      <c r="G4243"/>
      <c r="H4243"/>
    </row>
    <row r="4244" spans="1:8" s="3" customFormat="1" x14ac:dyDescent="0.3">
      <c r="A4244"/>
      <c r="D4244"/>
      <c r="E4244"/>
      <c r="F4244"/>
      <c r="G4244"/>
      <c r="H4244"/>
    </row>
    <row r="4245" spans="1:8" s="3" customFormat="1" x14ac:dyDescent="0.3">
      <c r="A4245"/>
      <c r="D4245"/>
      <c r="E4245"/>
      <c r="F4245"/>
      <c r="G4245"/>
      <c r="H4245"/>
    </row>
    <row r="4246" spans="1:8" s="3" customFormat="1" x14ac:dyDescent="0.3">
      <c r="A4246"/>
      <c r="D4246"/>
      <c r="E4246"/>
      <c r="F4246"/>
      <c r="G4246"/>
      <c r="H4246"/>
    </row>
    <row r="4247" spans="1:8" s="3" customFormat="1" x14ac:dyDescent="0.3">
      <c r="A4247"/>
      <c r="D4247"/>
      <c r="E4247"/>
      <c r="F4247"/>
      <c r="G4247"/>
      <c r="H4247"/>
    </row>
    <row r="4248" spans="1:8" s="3" customFormat="1" x14ac:dyDescent="0.3">
      <c r="A4248"/>
      <c r="D4248"/>
      <c r="E4248"/>
      <c r="F4248"/>
      <c r="G4248"/>
      <c r="H4248"/>
    </row>
    <row r="4249" spans="1:8" s="3" customFormat="1" x14ac:dyDescent="0.3">
      <c r="A4249"/>
      <c r="D4249"/>
      <c r="E4249"/>
      <c r="F4249"/>
      <c r="G4249"/>
      <c r="H4249"/>
    </row>
    <row r="4250" spans="1:8" s="3" customFormat="1" x14ac:dyDescent="0.3">
      <c r="A4250"/>
      <c r="D4250"/>
      <c r="E4250"/>
      <c r="F4250"/>
      <c r="G4250"/>
      <c r="H4250"/>
    </row>
    <row r="4251" spans="1:8" s="3" customFormat="1" x14ac:dyDescent="0.3">
      <c r="A4251"/>
      <c r="D4251"/>
      <c r="E4251"/>
      <c r="F4251"/>
      <c r="G4251"/>
      <c r="H4251"/>
    </row>
    <row r="4252" spans="1:8" s="3" customFormat="1" x14ac:dyDescent="0.3">
      <c r="A4252"/>
      <c r="D4252"/>
      <c r="E4252"/>
      <c r="F4252"/>
      <c r="G4252"/>
      <c r="H4252"/>
    </row>
    <row r="4253" spans="1:8" s="3" customFormat="1" x14ac:dyDescent="0.3">
      <c r="A4253"/>
      <c r="D4253"/>
      <c r="E4253"/>
      <c r="F4253"/>
      <c r="G4253"/>
      <c r="H4253"/>
    </row>
    <row r="4254" spans="1:8" s="3" customFormat="1" x14ac:dyDescent="0.3">
      <c r="A4254"/>
      <c r="D4254"/>
      <c r="E4254"/>
      <c r="F4254"/>
      <c r="G4254"/>
      <c r="H4254"/>
    </row>
    <row r="4255" spans="1:8" s="3" customFormat="1" x14ac:dyDescent="0.3">
      <c r="A4255"/>
      <c r="D4255"/>
      <c r="E4255"/>
      <c r="F4255"/>
      <c r="G4255"/>
      <c r="H4255"/>
    </row>
    <row r="4256" spans="1:8" s="3" customFormat="1" x14ac:dyDescent="0.3">
      <c r="A4256"/>
      <c r="D4256"/>
      <c r="E4256"/>
      <c r="F4256"/>
      <c r="G4256"/>
      <c r="H4256"/>
    </row>
    <row r="4257" spans="1:8" s="3" customFormat="1" x14ac:dyDescent="0.3">
      <c r="A4257"/>
      <c r="D4257"/>
      <c r="E4257"/>
      <c r="F4257"/>
      <c r="G4257"/>
      <c r="H4257"/>
    </row>
    <row r="4258" spans="1:8" s="3" customFormat="1" x14ac:dyDescent="0.3">
      <c r="A4258"/>
      <c r="D4258"/>
      <c r="E4258"/>
      <c r="F4258"/>
      <c r="G4258"/>
      <c r="H4258"/>
    </row>
    <row r="4259" spans="1:8" s="3" customFormat="1" x14ac:dyDescent="0.3">
      <c r="A4259"/>
      <c r="D4259"/>
      <c r="E4259"/>
      <c r="F4259"/>
      <c r="G4259"/>
      <c r="H4259"/>
    </row>
    <row r="4260" spans="1:8" s="3" customFormat="1" x14ac:dyDescent="0.3">
      <c r="A4260"/>
      <c r="D4260"/>
      <c r="E4260"/>
      <c r="F4260"/>
      <c r="G4260"/>
      <c r="H4260"/>
    </row>
    <row r="4261" spans="1:8" s="3" customFormat="1" x14ac:dyDescent="0.3">
      <c r="A4261"/>
      <c r="D4261"/>
      <c r="E4261"/>
      <c r="F4261"/>
      <c r="G4261"/>
      <c r="H4261"/>
    </row>
    <row r="4262" spans="1:8" s="3" customFormat="1" x14ac:dyDescent="0.3">
      <c r="A4262"/>
      <c r="D4262"/>
      <c r="E4262"/>
      <c r="F4262"/>
      <c r="G4262"/>
      <c r="H4262"/>
    </row>
    <row r="4263" spans="1:8" s="3" customFormat="1" x14ac:dyDescent="0.3">
      <c r="A4263"/>
      <c r="D4263"/>
      <c r="E4263"/>
      <c r="F4263"/>
      <c r="G4263"/>
      <c r="H4263"/>
    </row>
    <row r="4264" spans="1:8" s="3" customFormat="1" x14ac:dyDescent="0.3">
      <c r="A4264"/>
      <c r="D4264"/>
      <c r="E4264"/>
      <c r="F4264"/>
      <c r="G4264"/>
      <c r="H4264"/>
    </row>
    <row r="4265" spans="1:8" s="3" customFormat="1" x14ac:dyDescent="0.3">
      <c r="A4265"/>
      <c r="D4265"/>
      <c r="E4265"/>
      <c r="F4265"/>
      <c r="G4265"/>
      <c r="H4265"/>
    </row>
    <row r="4266" spans="1:8" s="3" customFormat="1" x14ac:dyDescent="0.3">
      <c r="A4266"/>
      <c r="D4266"/>
      <c r="E4266"/>
      <c r="F4266"/>
      <c r="G4266"/>
      <c r="H4266"/>
    </row>
    <row r="4267" spans="1:8" s="3" customFormat="1" x14ac:dyDescent="0.3">
      <c r="A4267"/>
      <c r="D4267"/>
      <c r="E4267"/>
      <c r="F4267"/>
      <c r="G4267"/>
      <c r="H4267"/>
    </row>
    <row r="4268" spans="1:8" s="3" customFormat="1" x14ac:dyDescent="0.3">
      <c r="A4268"/>
      <c r="D4268"/>
      <c r="E4268"/>
      <c r="F4268"/>
      <c r="G4268"/>
      <c r="H4268"/>
    </row>
    <row r="4269" spans="1:8" s="3" customFormat="1" x14ac:dyDescent="0.3">
      <c r="A4269"/>
      <c r="D4269"/>
      <c r="E4269"/>
      <c r="F4269"/>
      <c r="G4269"/>
      <c r="H4269"/>
    </row>
    <row r="4270" spans="1:8" s="3" customFormat="1" x14ac:dyDescent="0.3">
      <c r="A4270"/>
      <c r="D4270"/>
      <c r="E4270"/>
      <c r="F4270"/>
      <c r="G4270"/>
      <c r="H4270"/>
    </row>
    <row r="4271" spans="1:8" s="3" customFormat="1" x14ac:dyDescent="0.3">
      <c r="A4271"/>
      <c r="D4271"/>
      <c r="E4271"/>
      <c r="F4271"/>
      <c r="G4271"/>
      <c r="H4271"/>
    </row>
    <row r="4272" spans="1:8" s="3" customFormat="1" x14ac:dyDescent="0.3">
      <c r="A4272"/>
      <c r="D4272"/>
      <c r="E4272"/>
      <c r="F4272"/>
      <c r="G4272"/>
      <c r="H4272"/>
    </row>
    <row r="4273" spans="1:8" s="3" customFormat="1" x14ac:dyDescent="0.3">
      <c r="A4273"/>
      <c r="D4273"/>
      <c r="E4273"/>
      <c r="F4273"/>
      <c r="G4273"/>
      <c r="H4273"/>
    </row>
    <row r="4274" spans="1:8" s="3" customFormat="1" x14ac:dyDescent="0.3">
      <c r="A4274"/>
      <c r="D4274"/>
      <c r="E4274"/>
      <c r="F4274"/>
      <c r="G4274"/>
      <c r="H4274"/>
    </row>
    <row r="4275" spans="1:8" s="3" customFormat="1" x14ac:dyDescent="0.3">
      <c r="A4275"/>
      <c r="D4275"/>
      <c r="E4275"/>
      <c r="F4275"/>
      <c r="G4275"/>
      <c r="H4275"/>
    </row>
    <row r="4276" spans="1:8" s="3" customFormat="1" x14ac:dyDescent="0.3">
      <c r="A4276"/>
      <c r="D4276"/>
      <c r="E4276"/>
      <c r="F4276"/>
      <c r="G4276"/>
      <c r="H4276"/>
    </row>
    <row r="4277" spans="1:8" s="3" customFormat="1" x14ac:dyDescent="0.3">
      <c r="A4277"/>
      <c r="D4277"/>
      <c r="E4277"/>
      <c r="F4277"/>
      <c r="G4277"/>
      <c r="H4277"/>
    </row>
    <row r="4278" spans="1:8" s="3" customFormat="1" x14ac:dyDescent="0.3">
      <c r="A4278"/>
      <c r="D4278"/>
      <c r="E4278"/>
      <c r="F4278"/>
      <c r="G4278"/>
      <c r="H4278"/>
    </row>
    <row r="4279" spans="1:8" s="3" customFormat="1" x14ac:dyDescent="0.3">
      <c r="A4279"/>
      <c r="D4279"/>
      <c r="E4279"/>
      <c r="F4279"/>
      <c r="G4279"/>
      <c r="H4279"/>
    </row>
    <row r="4280" spans="1:8" s="3" customFormat="1" x14ac:dyDescent="0.3">
      <c r="A4280"/>
      <c r="D4280"/>
      <c r="E4280"/>
      <c r="F4280"/>
      <c r="G4280"/>
      <c r="H4280"/>
    </row>
    <row r="4281" spans="1:8" s="3" customFormat="1" x14ac:dyDescent="0.3">
      <c r="A4281"/>
      <c r="D4281"/>
      <c r="E4281"/>
      <c r="F4281"/>
      <c r="G4281"/>
      <c r="H4281"/>
    </row>
    <row r="4282" spans="1:8" s="3" customFormat="1" x14ac:dyDescent="0.3">
      <c r="A4282"/>
      <c r="D4282"/>
      <c r="E4282"/>
      <c r="F4282"/>
      <c r="G4282"/>
      <c r="H4282"/>
    </row>
    <row r="4283" spans="1:8" s="3" customFormat="1" x14ac:dyDescent="0.3">
      <c r="A4283"/>
      <c r="D4283"/>
      <c r="E4283"/>
      <c r="F4283"/>
      <c r="G4283"/>
      <c r="H4283"/>
    </row>
    <row r="4284" spans="1:8" s="3" customFormat="1" x14ac:dyDescent="0.3">
      <c r="A4284"/>
      <c r="D4284"/>
      <c r="E4284"/>
      <c r="F4284"/>
      <c r="G4284"/>
      <c r="H4284"/>
    </row>
    <row r="4285" spans="1:8" s="3" customFormat="1" x14ac:dyDescent="0.3">
      <c r="A4285"/>
      <c r="D4285"/>
      <c r="E4285"/>
      <c r="F4285"/>
      <c r="G4285"/>
      <c r="H4285"/>
    </row>
    <row r="4286" spans="1:8" s="3" customFormat="1" x14ac:dyDescent="0.3">
      <c r="A4286"/>
      <c r="D4286"/>
      <c r="E4286"/>
      <c r="F4286"/>
      <c r="G4286"/>
      <c r="H4286"/>
    </row>
    <row r="4287" spans="1:8" s="3" customFormat="1" x14ac:dyDescent="0.3">
      <c r="A4287"/>
      <c r="D4287"/>
      <c r="E4287"/>
      <c r="F4287"/>
      <c r="G4287"/>
      <c r="H4287"/>
    </row>
    <row r="4288" spans="1:8" s="3" customFormat="1" x14ac:dyDescent="0.3">
      <c r="A4288"/>
      <c r="D4288"/>
      <c r="E4288"/>
      <c r="F4288"/>
      <c r="G4288"/>
      <c r="H4288"/>
    </row>
    <row r="4289" spans="1:8" s="3" customFormat="1" x14ac:dyDescent="0.3">
      <c r="A4289"/>
      <c r="D4289"/>
      <c r="E4289"/>
      <c r="F4289"/>
      <c r="G4289"/>
      <c r="H4289"/>
    </row>
    <row r="4290" spans="1:8" s="3" customFormat="1" x14ac:dyDescent="0.3">
      <c r="A4290"/>
      <c r="D4290"/>
      <c r="E4290"/>
      <c r="F4290"/>
      <c r="G4290"/>
      <c r="H4290"/>
    </row>
    <row r="4291" spans="1:8" s="3" customFormat="1" x14ac:dyDescent="0.3">
      <c r="A4291"/>
      <c r="D4291"/>
      <c r="E4291"/>
      <c r="F4291"/>
      <c r="G4291"/>
      <c r="H4291"/>
    </row>
    <row r="4292" spans="1:8" s="3" customFormat="1" x14ac:dyDescent="0.3">
      <c r="A4292"/>
      <c r="D4292"/>
      <c r="E4292"/>
      <c r="F4292"/>
      <c r="G4292"/>
      <c r="H4292"/>
    </row>
    <row r="4293" spans="1:8" s="3" customFormat="1" x14ac:dyDescent="0.3">
      <c r="A4293"/>
      <c r="D4293"/>
      <c r="E4293"/>
      <c r="F4293"/>
      <c r="G4293"/>
      <c r="H4293"/>
    </row>
    <row r="4294" spans="1:8" s="3" customFormat="1" x14ac:dyDescent="0.3">
      <c r="A4294"/>
      <c r="D4294"/>
      <c r="E4294"/>
      <c r="F4294"/>
      <c r="G4294"/>
      <c r="H4294"/>
    </row>
    <row r="4295" spans="1:8" s="3" customFormat="1" x14ac:dyDescent="0.3">
      <c r="A4295"/>
      <c r="D4295"/>
      <c r="E4295"/>
      <c r="F4295"/>
      <c r="G4295"/>
      <c r="H4295"/>
    </row>
    <row r="4296" spans="1:8" s="3" customFormat="1" x14ac:dyDescent="0.3">
      <c r="A4296"/>
      <c r="D4296"/>
      <c r="E4296"/>
      <c r="F4296"/>
      <c r="G4296"/>
      <c r="H4296"/>
    </row>
    <row r="4297" spans="1:8" s="3" customFormat="1" x14ac:dyDescent="0.3">
      <c r="A4297"/>
      <c r="D4297"/>
      <c r="E4297"/>
      <c r="F4297"/>
      <c r="G4297"/>
      <c r="H4297"/>
    </row>
    <row r="4298" spans="1:8" s="3" customFormat="1" x14ac:dyDescent="0.3">
      <c r="A4298"/>
      <c r="D4298"/>
      <c r="E4298"/>
      <c r="F4298"/>
      <c r="G4298"/>
      <c r="H4298"/>
    </row>
    <row r="4299" spans="1:8" s="3" customFormat="1" x14ac:dyDescent="0.3">
      <c r="A4299"/>
      <c r="D4299"/>
      <c r="E4299"/>
      <c r="F4299"/>
      <c r="G4299"/>
      <c r="H4299"/>
    </row>
    <row r="4300" spans="1:8" s="3" customFormat="1" x14ac:dyDescent="0.3">
      <c r="A4300"/>
      <c r="D4300"/>
      <c r="E4300"/>
      <c r="F4300"/>
      <c r="G4300"/>
      <c r="H4300"/>
    </row>
    <row r="4301" spans="1:8" s="3" customFormat="1" x14ac:dyDescent="0.3">
      <c r="A4301"/>
      <c r="D4301"/>
      <c r="E4301"/>
      <c r="F4301"/>
      <c r="G4301"/>
      <c r="H4301"/>
    </row>
    <row r="4302" spans="1:8" s="3" customFormat="1" x14ac:dyDescent="0.3">
      <c r="A4302"/>
      <c r="D4302"/>
      <c r="E4302"/>
      <c r="F4302"/>
      <c r="G4302"/>
      <c r="H4302"/>
    </row>
    <row r="4303" spans="1:8" s="3" customFormat="1" x14ac:dyDescent="0.3">
      <c r="A4303"/>
      <c r="D4303"/>
      <c r="E4303"/>
      <c r="F4303"/>
      <c r="G4303"/>
      <c r="H4303"/>
    </row>
    <row r="4304" spans="1:8" s="3" customFormat="1" x14ac:dyDescent="0.3">
      <c r="A4304"/>
      <c r="D4304"/>
      <c r="E4304"/>
      <c r="F4304"/>
      <c r="G4304"/>
      <c r="H4304"/>
    </row>
    <row r="4305" spans="1:8" s="3" customFormat="1" x14ac:dyDescent="0.3">
      <c r="A4305"/>
      <c r="D4305"/>
      <c r="E4305"/>
      <c r="F4305"/>
      <c r="G4305"/>
      <c r="H4305"/>
    </row>
    <row r="4306" spans="1:8" s="3" customFormat="1" x14ac:dyDescent="0.3">
      <c r="A4306"/>
      <c r="D4306"/>
      <c r="E4306"/>
      <c r="F4306"/>
      <c r="G4306"/>
      <c r="H4306"/>
    </row>
    <row r="4307" spans="1:8" s="3" customFormat="1" x14ac:dyDescent="0.3">
      <c r="A4307"/>
      <c r="D4307"/>
      <c r="E4307"/>
      <c r="F4307"/>
      <c r="G4307"/>
      <c r="H4307"/>
    </row>
    <row r="4308" spans="1:8" s="3" customFormat="1" x14ac:dyDescent="0.3">
      <c r="A4308"/>
      <c r="D4308"/>
      <c r="E4308"/>
      <c r="F4308"/>
      <c r="G4308"/>
      <c r="H4308"/>
    </row>
    <row r="4309" spans="1:8" s="3" customFormat="1" x14ac:dyDescent="0.3">
      <c r="A4309"/>
      <c r="D4309"/>
      <c r="E4309"/>
      <c r="F4309"/>
      <c r="G4309"/>
      <c r="H4309"/>
    </row>
    <row r="4310" spans="1:8" s="3" customFormat="1" x14ac:dyDescent="0.3">
      <c r="A4310"/>
      <c r="D4310"/>
      <c r="E4310"/>
      <c r="F4310"/>
      <c r="G4310"/>
      <c r="H4310"/>
    </row>
    <row r="4311" spans="1:8" s="3" customFormat="1" x14ac:dyDescent="0.3">
      <c r="A4311"/>
      <c r="D4311"/>
      <c r="E4311"/>
      <c r="F4311"/>
      <c r="G4311"/>
      <c r="H4311"/>
    </row>
    <row r="4312" spans="1:8" s="3" customFormat="1" x14ac:dyDescent="0.3">
      <c r="A4312"/>
      <c r="D4312"/>
      <c r="E4312"/>
      <c r="F4312"/>
      <c r="G4312"/>
      <c r="H4312"/>
    </row>
    <row r="4313" spans="1:8" s="3" customFormat="1" x14ac:dyDescent="0.3">
      <c r="A4313"/>
      <c r="D4313"/>
      <c r="E4313"/>
      <c r="F4313"/>
      <c r="G4313"/>
      <c r="H4313"/>
    </row>
    <row r="4314" spans="1:8" s="3" customFormat="1" x14ac:dyDescent="0.3">
      <c r="A4314"/>
      <c r="D4314"/>
      <c r="E4314"/>
      <c r="F4314"/>
      <c r="G4314"/>
      <c r="H4314"/>
    </row>
    <row r="4315" spans="1:8" s="3" customFormat="1" x14ac:dyDescent="0.3">
      <c r="A4315"/>
      <c r="D4315"/>
      <c r="E4315"/>
      <c r="F4315"/>
      <c r="G4315"/>
      <c r="H4315"/>
    </row>
    <row r="4316" spans="1:8" s="3" customFormat="1" x14ac:dyDescent="0.3">
      <c r="A4316"/>
      <c r="D4316"/>
      <c r="E4316"/>
      <c r="F4316"/>
      <c r="G4316"/>
      <c r="H4316"/>
    </row>
    <row r="4317" spans="1:8" s="3" customFormat="1" x14ac:dyDescent="0.3">
      <c r="A4317"/>
      <c r="D4317"/>
      <c r="E4317"/>
      <c r="F4317"/>
      <c r="G4317"/>
      <c r="H4317"/>
    </row>
    <row r="4318" spans="1:8" s="3" customFormat="1" x14ac:dyDescent="0.3">
      <c r="A4318"/>
      <c r="D4318"/>
      <c r="E4318"/>
      <c r="F4318"/>
      <c r="G4318"/>
      <c r="H4318"/>
    </row>
    <row r="4319" spans="1:8" s="3" customFormat="1" x14ac:dyDescent="0.3">
      <c r="A4319"/>
      <c r="D4319"/>
      <c r="E4319"/>
      <c r="F4319"/>
      <c r="G4319"/>
      <c r="H4319"/>
    </row>
    <row r="4320" spans="1:8" s="3" customFormat="1" x14ac:dyDescent="0.3">
      <c r="A4320"/>
      <c r="D4320"/>
      <c r="E4320"/>
      <c r="F4320"/>
      <c r="G4320"/>
      <c r="H4320"/>
    </row>
    <row r="4321" spans="1:8" s="3" customFormat="1" x14ac:dyDescent="0.3">
      <c r="A4321"/>
      <c r="D4321"/>
      <c r="E4321"/>
      <c r="F4321"/>
      <c r="G4321"/>
      <c r="H4321"/>
    </row>
    <row r="4322" spans="1:8" s="3" customFormat="1" x14ac:dyDescent="0.3">
      <c r="A4322"/>
      <c r="D4322"/>
      <c r="E4322"/>
      <c r="F4322"/>
      <c r="G4322"/>
      <c r="H4322"/>
    </row>
    <row r="4323" spans="1:8" s="3" customFormat="1" x14ac:dyDescent="0.3">
      <c r="A4323"/>
      <c r="D4323"/>
      <c r="E4323"/>
      <c r="F4323"/>
      <c r="G4323"/>
      <c r="H4323"/>
    </row>
    <row r="4324" spans="1:8" s="3" customFormat="1" x14ac:dyDescent="0.3">
      <c r="A4324"/>
      <c r="D4324"/>
      <c r="E4324"/>
      <c r="F4324"/>
      <c r="G4324"/>
      <c r="H4324"/>
    </row>
    <row r="4325" spans="1:8" s="3" customFormat="1" x14ac:dyDescent="0.3">
      <c r="A4325"/>
      <c r="D4325"/>
      <c r="E4325"/>
      <c r="F4325"/>
      <c r="G4325"/>
      <c r="H4325"/>
    </row>
    <row r="4326" spans="1:8" s="3" customFormat="1" x14ac:dyDescent="0.3">
      <c r="A4326"/>
      <c r="D4326"/>
      <c r="E4326"/>
      <c r="F4326"/>
      <c r="G4326"/>
      <c r="H4326"/>
    </row>
    <row r="4327" spans="1:8" s="3" customFormat="1" x14ac:dyDescent="0.3">
      <c r="A4327"/>
      <c r="D4327"/>
      <c r="E4327"/>
      <c r="F4327"/>
      <c r="G4327"/>
      <c r="H4327"/>
    </row>
    <row r="4328" spans="1:8" s="3" customFormat="1" x14ac:dyDescent="0.3">
      <c r="A4328"/>
      <c r="D4328"/>
      <c r="E4328"/>
      <c r="F4328"/>
      <c r="G4328"/>
      <c r="H4328"/>
    </row>
    <row r="4329" spans="1:8" s="3" customFormat="1" x14ac:dyDescent="0.3">
      <c r="A4329"/>
      <c r="D4329"/>
      <c r="E4329"/>
      <c r="F4329"/>
      <c r="G4329"/>
      <c r="H4329"/>
    </row>
    <row r="4330" spans="1:8" s="3" customFormat="1" x14ac:dyDescent="0.3">
      <c r="A4330"/>
      <c r="D4330"/>
      <c r="E4330"/>
      <c r="F4330"/>
      <c r="G4330"/>
      <c r="H4330"/>
    </row>
    <row r="4331" spans="1:8" s="3" customFormat="1" x14ac:dyDescent="0.3">
      <c r="A4331"/>
      <c r="D4331"/>
      <c r="E4331"/>
      <c r="F4331"/>
      <c r="G4331"/>
      <c r="H4331"/>
    </row>
    <row r="4332" spans="1:8" s="3" customFormat="1" x14ac:dyDescent="0.3">
      <c r="A4332"/>
      <c r="D4332"/>
      <c r="E4332"/>
      <c r="F4332"/>
      <c r="G4332"/>
      <c r="H4332"/>
    </row>
    <row r="4333" spans="1:8" s="3" customFormat="1" x14ac:dyDescent="0.3">
      <c r="A4333"/>
      <c r="D4333"/>
      <c r="E4333"/>
      <c r="F4333"/>
      <c r="G4333"/>
      <c r="H4333"/>
    </row>
    <row r="4334" spans="1:8" s="3" customFormat="1" x14ac:dyDescent="0.3">
      <c r="A4334"/>
      <c r="D4334"/>
      <c r="E4334"/>
      <c r="F4334"/>
      <c r="G4334"/>
      <c r="H4334"/>
    </row>
    <row r="4335" spans="1:8" s="3" customFormat="1" x14ac:dyDescent="0.3">
      <c r="A4335"/>
      <c r="D4335"/>
      <c r="E4335"/>
      <c r="F4335"/>
      <c r="G4335"/>
      <c r="H4335"/>
    </row>
    <row r="4336" spans="1:8" s="3" customFormat="1" x14ac:dyDescent="0.3">
      <c r="A4336"/>
      <c r="D4336"/>
      <c r="E4336"/>
      <c r="F4336"/>
      <c r="G4336"/>
      <c r="H4336"/>
    </row>
  </sheetData>
  <mergeCells count="2">
    <mergeCell ref="A2:B2"/>
    <mergeCell ref="D2:H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C5FA-6A86-4962-BECB-DBC33E8A3A48}">
  <sheetPr codeName="Foglio13"/>
  <dimension ref="A1:F7199"/>
  <sheetViews>
    <sheetView workbookViewId="0">
      <selection activeCell="L12" sqref="L12"/>
    </sheetView>
  </sheetViews>
  <sheetFormatPr defaultRowHeight="14.4" x14ac:dyDescent="0.3"/>
  <cols>
    <col min="1" max="1" width="9.6640625" bestFit="1" customWidth="1"/>
    <col min="2" max="2" width="11.5546875" bestFit="1" customWidth="1"/>
    <col min="3" max="3" width="4.88671875" style="158" bestFit="1" customWidth="1"/>
    <col min="4" max="4" width="4.109375" style="60" bestFit="1" customWidth="1"/>
    <col min="5" max="5" width="12.44140625" style="159" bestFit="1" customWidth="1"/>
    <col min="6" max="6" width="63.6640625" customWidth="1"/>
  </cols>
  <sheetData>
    <row r="1" spans="1:6" x14ac:dyDescent="0.3">
      <c r="F1" s="160" t="s">
        <v>5473</v>
      </c>
    </row>
    <row r="2" spans="1:6" ht="21" x14ac:dyDescent="0.4">
      <c r="E2" s="161" t="s">
        <v>5474</v>
      </c>
    </row>
    <row r="5" spans="1:6" hidden="1" x14ac:dyDescent="0.3">
      <c r="E5" s="162"/>
    </row>
    <row r="6" spans="1:6" x14ac:dyDescent="0.3">
      <c r="A6" s="163" t="s">
        <v>5475</v>
      </c>
      <c r="B6" s="163" t="s">
        <v>5476</v>
      </c>
      <c r="C6" s="164" t="s">
        <v>5477</v>
      </c>
      <c r="D6" s="165" t="s">
        <v>5478</v>
      </c>
      <c r="E6" s="166" t="s">
        <v>5479</v>
      </c>
      <c r="F6" s="163" t="s">
        <v>1</v>
      </c>
    </row>
    <row r="7" spans="1:6" x14ac:dyDescent="0.3">
      <c r="A7" s="167" t="s">
        <v>5480</v>
      </c>
      <c r="B7" s="167" t="s">
        <v>5481</v>
      </c>
      <c r="C7" s="168">
        <v>5</v>
      </c>
      <c r="D7" s="169" t="s">
        <v>5482</v>
      </c>
      <c r="E7" s="170">
        <v>49.043500000000002</v>
      </c>
      <c r="F7" s="167" t="s">
        <v>5483</v>
      </c>
    </row>
    <row r="8" spans="1:6" x14ac:dyDescent="0.3">
      <c r="A8" s="167" t="s">
        <v>5484</v>
      </c>
      <c r="B8" s="167" t="s">
        <v>5485</v>
      </c>
      <c r="C8" s="168">
        <v>10</v>
      </c>
      <c r="D8" s="169" t="s">
        <v>5482</v>
      </c>
      <c r="E8" s="170">
        <v>22.360949999999999</v>
      </c>
      <c r="F8" s="167" t="s">
        <v>5483</v>
      </c>
    </row>
    <row r="9" spans="1:6" x14ac:dyDescent="0.3">
      <c r="A9" s="167" t="s">
        <v>5486</v>
      </c>
      <c r="B9" s="167" t="s">
        <v>5487</v>
      </c>
      <c r="C9" s="168">
        <v>5</v>
      </c>
      <c r="D9" s="169" t="s">
        <v>5482</v>
      </c>
      <c r="E9" s="170">
        <v>39.682499999999997</v>
      </c>
      <c r="F9" s="167" t="s">
        <v>5483</v>
      </c>
    </row>
    <row r="10" spans="1:6" x14ac:dyDescent="0.3">
      <c r="A10" s="167" t="s">
        <v>5488</v>
      </c>
      <c r="B10" s="167" t="s">
        <v>5489</v>
      </c>
      <c r="C10" s="168">
        <v>10</v>
      </c>
      <c r="D10" s="169" t="s">
        <v>5482</v>
      </c>
      <c r="E10" s="170">
        <v>12.73725</v>
      </c>
      <c r="F10" s="167" t="s">
        <v>5483</v>
      </c>
    </row>
    <row r="11" spans="1:6" x14ac:dyDescent="0.3">
      <c r="A11" s="167" t="s">
        <v>5490</v>
      </c>
      <c r="B11" s="167" t="s">
        <v>5491</v>
      </c>
      <c r="C11" s="168">
        <v>10</v>
      </c>
      <c r="D11" s="169" t="s">
        <v>5482</v>
      </c>
      <c r="E11" s="170">
        <v>12.73725</v>
      </c>
      <c r="F11" s="167" t="s">
        <v>5483</v>
      </c>
    </row>
    <row r="12" spans="1:6" x14ac:dyDescent="0.3">
      <c r="A12" s="167" t="s">
        <v>5492</v>
      </c>
      <c r="B12" s="167" t="s">
        <v>5493</v>
      </c>
      <c r="C12" s="168">
        <v>10</v>
      </c>
      <c r="D12" s="169" t="s">
        <v>5482</v>
      </c>
      <c r="E12" s="170">
        <v>12.73725</v>
      </c>
      <c r="F12" s="167" t="s">
        <v>5483</v>
      </c>
    </row>
    <row r="13" spans="1:6" x14ac:dyDescent="0.3">
      <c r="A13" s="167" t="s">
        <v>5494</v>
      </c>
      <c r="B13" s="167" t="s">
        <v>5495</v>
      </c>
      <c r="C13" s="171"/>
      <c r="D13" s="169" t="s">
        <v>5482</v>
      </c>
      <c r="E13" s="170">
        <v>12.73725</v>
      </c>
      <c r="F13" s="167" t="s">
        <v>5483</v>
      </c>
    </row>
    <row r="14" spans="1:6" x14ac:dyDescent="0.3">
      <c r="A14" s="167" t="s">
        <v>5496</v>
      </c>
      <c r="B14" s="167" t="s">
        <v>5497</v>
      </c>
      <c r="C14" s="168">
        <v>10</v>
      </c>
      <c r="D14" s="169" t="s">
        <v>5482</v>
      </c>
      <c r="E14" s="170">
        <v>12.73725</v>
      </c>
      <c r="F14" s="167" t="s">
        <v>5483</v>
      </c>
    </row>
    <row r="15" spans="1:6" x14ac:dyDescent="0.3">
      <c r="A15" s="167" t="s">
        <v>5498</v>
      </c>
      <c r="B15" s="167" t="s">
        <v>5499</v>
      </c>
      <c r="C15" s="168">
        <v>10</v>
      </c>
      <c r="D15" s="169" t="s">
        <v>5482</v>
      </c>
      <c r="E15" s="170">
        <v>12.73725</v>
      </c>
      <c r="F15" s="167" t="s">
        <v>5483</v>
      </c>
    </row>
    <row r="16" spans="1:6" x14ac:dyDescent="0.3">
      <c r="A16" s="167" t="s">
        <v>5500</v>
      </c>
      <c r="B16" s="167" t="s">
        <v>5501</v>
      </c>
      <c r="C16" s="168">
        <v>10</v>
      </c>
      <c r="D16" s="169" t="s">
        <v>5482</v>
      </c>
      <c r="E16" s="170">
        <v>12.73725</v>
      </c>
      <c r="F16" s="167" t="s">
        <v>5483</v>
      </c>
    </row>
    <row r="17" spans="1:6" x14ac:dyDescent="0.3">
      <c r="A17" s="167" t="s">
        <v>5502</v>
      </c>
      <c r="B17" s="167" t="s">
        <v>5503</v>
      </c>
      <c r="C17" s="168">
        <v>10</v>
      </c>
      <c r="D17" s="169" t="s">
        <v>5482</v>
      </c>
      <c r="E17" s="170">
        <v>12.73725</v>
      </c>
      <c r="F17" s="167" t="s">
        <v>5483</v>
      </c>
    </row>
    <row r="18" spans="1:6" x14ac:dyDescent="0.3">
      <c r="A18" s="167" t="s">
        <v>5504</v>
      </c>
      <c r="B18" s="167" t="s">
        <v>5505</v>
      </c>
      <c r="C18" s="168">
        <v>10</v>
      </c>
      <c r="D18" s="169" t="s">
        <v>5482</v>
      </c>
      <c r="E18" s="170">
        <v>12.73725</v>
      </c>
      <c r="F18" s="167" t="s">
        <v>5483</v>
      </c>
    </row>
    <row r="19" spans="1:6" x14ac:dyDescent="0.3">
      <c r="A19" s="167" t="s">
        <v>5506</v>
      </c>
      <c r="B19" s="167" t="s">
        <v>5507</v>
      </c>
      <c r="C19" s="168">
        <v>10</v>
      </c>
      <c r="D19" s="169" t="s">
        <v>5482</v>
      </c>
      <c r="E19" s="170">
        <v>12.73725</v>
      </c>
      <c r="F19" s="167" t="s">
        <v>5483</v>
      </c>
    </row>
    <row r="20" spans="1:6" x14ac:dyDescent="0.3">
      <c r="A20" s="167" t="s">
        <v>5508</v>
      </c>
      <c r="B20" s="167" t="s">
        <v>5509</v>
      </c>
      <c r="C20" s="168">
        <v>10</v>
      </c>
      <c r="D20" s="169" t="s">
        <v>5482</v>
      </c>
      <c r="E20" s="170">
        <v>12.73725</v>
      </c>
      <c r="F20" s="167" t="s">
        <v>5483</v>
      </c>
    </row>
    <row r="21" spans="1:6" x14ac:dyDescent="0.3">
      <c r="A21" s="167" t="s">
        <v>5510</v>
      </c>
      <c r="B21" s="167" t="s">
        <v>5511</v>
      </c>
      <c r="C21" s="168">
        <v>10</v>
      </c>
      <c r="D21" s="169" t="s">
        <v>5482</v>
      </c>
      <c r="E21" s="170">
        <v>12.73725</v>
      </c>
      <c r="F21" s="167" t="s">
        <v>5483</v>
      </c>
    </row>
    <row r="22" spans="1:6" x14ac:dyDescent="0.3">
      <c r="A22" s="167" t="s">
        <v>5512</v>
      </c>
      <c r="B22" s="167" t="s">
        <v>5513</v>
      </c>
      <c r="C22" s="168">
        <v>10</v>
      </c>
      <c r="D22" s="169" t="s">
        <v>5482</v>
      </c>
      <c r="E22" s="170">
        <v>12.73725</v>
      </c>
      <c r="F22" s="167" t="s">
        <v>5483</v>
      </c>
    </row>
    <row r="23" spans="1:6" x14ac:dyDescent="0.3">
      <c r="A23" s="167" t="s">
        <v>5514</v>
      </c>
      <c r="B23" s="167" t="s">
        <v>5515</v>
      </c>
      <c r="C23" s="168">
        <v>10</v>
      </c>
      <c r="D23" s="169" t="s">
        <v>5482</v>
      </c>
      <c r="E23" s="170">
        <v>12.73725</v>
      </c>
      <c r="F23" s="167" t="s">
        <v>5483</v>
      </c>
    </row>
    <row r="24" spans="1:6" x14ac:dyDescent="0.3">
      <c r="A24" s="167" t="s">
        <v>5516</v>
      </c>
      <c r="B24" s="167" t="s">
        <v>5517</v>
      </c>
      <c r="C24" s="168">
        <v>10</v>
      </c>
      <c r="D24" s="169" t="s">
        <v>5482</v>
      </c>
      <c r="E24" s="170">
        <v>12.73725</v>
      </c>
      <c r="F24" s="167" t="s">
        <v>5483</v>
      </c>
    </row>
    <row r="25" spans="1:6" x14ac:dyDescent="0.3">
      <c r="A25" s="167" t="s">
        <v>5518</v>
      </c>
      <c r="B25" s="167" t="s">
        <v>5519</v>
      </c>
      <c r="C25" s="168">
        <v>10</v>
      </c>
      <c r="D25" s="169" t="s">
        <v>5482</v>
      </c>
      <c r="E25" s="170">
        <v>12.73725</v>
      </c>
      <c r="F25" s="167" t="s">
        <v>5483</v>
      </c>
    </row>
    <row r="26" spans="1:6" x14ac:dyDescent="0.3">
      <c r="A26" s="167" t="s">
        <v>5520</v>
      </c>
      <c r="B26" s="167" t="s">
        <v>5521</v>
      </c>
      <c r="C26" s="168">
        <v>10</v>
      </c>
      <c r="D26" s="169" t="s">
        <v>5482</v>
      </c>
      <c r="E26" s="170">
        <v>12.73725</v>
      </c>
      <c r="F26" s="167" t="s">
        <v>5483</v>
      </c>
    </row>
    <row r="27" spans="1:6" x14ac:dyDescent="0.3">
      <c r="A27" s="167" t="s">
        <v>5522</v>
      </c>
      <c r="B27" s="167" t="s">
        <v>5523</v>
      </c>
      <c r="C27" s="168">
        <v>10</v>
      </c>
      <c r="D27" s="169" t="s">
        <v>5482</v>
      </c>
      <c r="E27" s="170">
        <v>12.73725</v>
      </c>
      <c r="F27" s="167" t="s">
        <v>5483</v>
      </c>
    </row>
    <row r="28" spans="1:6" x14ac:dyDescent="0.3">
      <c r="A28" s="167" t="s">
        <v>5524</v>
      </c>
      <c r="B28" s="167" t="s">
        <v>5525</v>
      </c>
      <c r="C28" s="168">
        <v>10</v>
      </c>
      <c r="D28" s="169" t="s">
        <v>5482</v>
      </c>
      <c r="E28" s="170">
        <v>12.73725</v>
      </c>
      <c r="F28" s="167" t="s">
        <v>5483</v>
      </c>
    </row>
    <row r="29" spans="1:6" x14ac:dyDescent="0.3">
      <c r="A29" s="167" t="s">
        <v>5526</v>
      </c>
      <c r="B29" s="167" t="s">
        <v>5527</v>
      </c>
      <c r="C29" s="168">
        <v>10</v>
      </c>
      <c r="D29" s="169" t="s">
        <v>5482</v>
      </c>
      <c r="E29" s="170">
        <v>22.266600000000004</v>
      </c>
      <c r="F29" s="167" t="s">
        <v>5483</v>
      </c>
    </row>
    <row r="30" spans="1:6" x14ac:dyDescent="0.3">
      <c r="A30" s="167" t="s">
        <v>5528</v>
      </c>
      <c r="B30" s="167" t="s">
        <v>5489</v>
      </c>
      <c r="C30" s="168">
        <v>10</v>
      </c>
      <c r="D30" s="169" t="s">
        <v>5482</v>
      </c>
      <c r="E30" s="170">
        <v>29.437199999999997</v>
      </c>
      <c r="F30" s="167" t="s">
        <v>5529</v>
      </c>
    </row>
    <row r="31" spans="1:6" x14ac:dyDescent="0.3">
      <c r="A31" s="167" t="s">
        <v>5530</v>
      </c>
      <c r="B31" s="167" t="s">
        <v>5491</v>
      </c>
      <c r="C31" s="168">
        <v>10</v>
      </c>
      <c r="D31" s="169" t="s">
        <v>5482</v>
      </c>
      <c r="E31" s="170">
        <v>29.437199999999997</v>
      </c>
      <c r="F31" s="167" t="s">
        <v>5529</v>
      </c>
    </row>
    <row r="32" spans="1:6" x14ac:dyDescent="0.3">
      <c r="A32" s="167" t="s">
        <v>5531</v>
      </c>
      <c r="B32" s="167" t="s">
        <v>5493</v>
      </c>
      <c r="C32" s="168">
        <v>10</v>
      </c>
      <c r="D32" s="169" t="s">
        <v>5482</v>
      </c>
      <c r="E32" s="170">
        <v>29.437199999999997</v>
      </c>
      <c r="F32" s="167" t="s">
        <v>5529</v>
      </c>
    </row>
    <row r="33" spans="1:6" x14ac:dyDescent="0.3">
      <c r="A33" s="167" t="s">
        <v>5532</v>
      </c>
      <c r="B33" s="167" t="s">
        <v>5497</v>
      </c>
      <c r="C33" s="168">
        <v>10</v>
      </c>
      <c r="D33" s="169" t="s">
        <v>5482</v>
      </c>
      <c r="E33" s="170">
        <v>29.437199999999997</v>
      </c>
      <c r="F33" s="167" t="s">
        <v>5529</v>
      </c>
    </row>
    <row r="34" spans="1:6" x14ac:dyDescent="0.3">
      <c r="A34" s="167" t="s">
        <v>5533</v>
      </c>
      <c r="B34" s="167" t="s">
        <v>5534</v>
      </c>
      <c r="C34" s="168">
        <v>10</v>
      </c>
      <c r="D34" s="169" t="s">
        <v>5482</v>
      </c>
      <c r="E34" s="170">
        <v>29.437199999999997</v>
      </c>
      <c r="F34" s="167" t="s">
        <v>5529</v>
      </c>
    </row>
    <row r="35" spans="1:6" x14ac:dyDescent="0.3">
      <c r="A35" s="167" t="s">
        <v>5535</v>
      </c>
      <c r="B35" s="167" t="s">
        <v>5505</v>
      </c>
      <c r="C35" s="168">
        <v>10</v>
      </c>
      <c r="D35" s="169" t="s">
        <v>5482</v>
      </c>
      <c r="E35" s="170">
        <v>29.437199999999997</v>
      </c>
      <c r="F35" s="167" t="s">
        <v>5529</v>
      </c>
    </row>
    <row r="36" spans="1:6" x14ac:dyDescent="0.3">
      <c r="A36" s="167" t="s">
        <v>5536</v>
      </c>
      <c r="B36" s="167" t="s">
        <v>5507</v>
      </c>
      <c r="C36" s="168">
        <v>10</v>
      </c>
      <c r="D36" s="169" t="s">
        <v>5482</v>
      </c>
      <c r="E36" s="170">
        <v>29.437199999999997</v>
      </c>
      <c r="F36" s="167" t="s">
        <v>5529</v>
      </c>
    </row>
    <row r="37" spans="1:6" x14ac:dyDescent="0.3">
      <c r="A37" s="167" t="s">
        <v>5537</v>
      </c>
      <c r="B37" s="167" t="s">
        <v>5509</v>
      </c>
      <c r="C37" s="168">
        <v>10</v>
      </c>
      <c r="D37" s="169" t="s">
        <v>5482</v>
      </c>
      <c r="E37" s="170">
        <v>29.437199999999997</v>
      </c>
      <c r="F37" s="167" t="s">
        <v>5529</v>
      </c>
    </row>
    <row r="38" spans="1:6" x14ac:dyDescent="0.3">
      <c r="A38" s="167" t="s">
        <v>5538</v>
      </c>
      <c r="B38" s="167" t="s">
        <v>5511</v>
      </c>
      <c r="C38" s="168">
        <v>10</v>
      </c>
      <c r="D38" s="169" t="s">
        <v>5482</v>
      </c>
      <c r="E38" s="170">
        <v>29.437199999999997</v>
      </c>
      <c r="F38" s="167" t="s">
        <v>5529</v>
      </c>
    </row>
    <row r="39" spans="1:6" x14ac:dyDescent="0.3">
      <c r="A39" s="167" t="s">
        <v>5539</v>
      </c>
      <c r="B39" s="167" t="s">
        <v>5513</v>
      </c>
      <c r="C39" s="168">
        <v>10</v>
      </c>
      <c r="D39" s="169" t="s">
        <v>5482</v>
      </c>
      <c r="E39" s="170">
        <v>29.437199999999997</v>
      </c>
      <c r="F39" s="167" t="s">
        <v>5529</v>
      </c>
    </row>
    <row r="40" spans="1:6" x14ac:dyDescent="0.3">
      <c r="A40" s="167" t="s">
        <v>5540</v>
      </c>
      <c r="B40" s="167" t="s">
        <v>5515</v>
      </c>
      <c r="C40" s="168">
        <v>10</v>
      </c>
      <c r="D40" s="169" t="s">
        <v>5482</v>
      </c>
      <c r="E40" s="170">
        <v>29.437199999999997</v>
      </c>
      <c r="F40" s="167" t="s">
        <v>5529</v>
      </c>
    </row>
    <row r="41" spans="1:6" x14ac:dyDescent="0.3">
      <c r="A41" s="167" t="s">
        <v>5541</v>
      </c>
      <c r="B41" s="167" t="s">
        <v>5519</v>
      </c>
      <c r="C41" s="168">
        <v>10</v>
      </c>
      <c r="D41" s="169" t="s">
        <v>5482</v>
      </c>
      <c r="E41" s="170">
        <v>29.437199999999997</v>
      </c>
      <c r="F41" s="167" t="s">
        <v>5529</v>
      </c>
    </row>
    <row r="42" spans="1:6" x14ac:dyDescent="0.3">
      <c r="A42" s="167" t="s">
        <v>5542</v>
      </c>
      <c r="B42" s="167" t="s">
        <v>5521</v>
      </c>
      <c r="C42" s="168">
        <v>10</v>
      </c>
      <c r="D42" s="169" t="s">
        <v>5482</v>
      </c>
      <c r="E42" s="170">
        <v>29.437199999999997</v>
      </c>
      <c r="F42" s="167" t="s">
        <v>5529</v>
      </c>
    </row>
    <row r="43" spans="1:6" x14ac:dyDescent="0.3">
      <c r="A43" s="167" t="s">
        <v>5543</v>
      </c>
      <c r="B43" s="167" t="s">
        <v>5525</v>
      </c>
      <c r="C43" s="168">
        <v>10</v>
      </c>
      <c r="D43" s="169" t="s">
        <v>5482</v>
      </c>
      <c r="E43" s="170">
        <v>29.437199999999997</v>
      </c>
      <c r="F43" s="167" t="s">
        <v>5529</v>
      </c>
    </row>
    <row r="44" spans="1:6" x14ac:dyDescent="0.3">
      <c r="A44" s="167" t="s">
        <v>5544</v>
      </c>
      <c r="B44" s="167" t="s">
        <v>5527</v>
      </c>
      <c r="C44" s="168">
        <v>10</v>
      </c>
      <c r="D44" s="169" t="s">
        <v>5482</v>
      </c>
      <c r="E44" s="170">
        <v>38.683499999999995</v>
      </c>
      <c r="F44" s="167" t="s">
        <v>5529</v>
      </c>
    </row>
    <row r="45" spans="1:6" x14ac:dyDescent="0.3">
      <c r="A45" s="167" t="s">
        <v>5545</v>
      </c>
      <c r="B45" s="167" t="s">
        <v>5481</v>
      </c>
      <c r="C45" s="168">
        <v>5</v>
      </c>
      <c r="D45" s="169" t="s">
        <v>5482</v>
      </c>
      <c r="E45" s="170">
        <v>48.382124999999988</v>
      </c>
      <c r="F45" s="167" t="s">
        <v>5546</v>
      </c>
    </row>
    <row r="46" spans="1:6" x14ac:dyDescent="0.3">
      <c r="A46" s="167" t="s">
        <v>5547</v>
      </c>
      <c r="B46" s="167" t="s">
        <v>5485</v>
      </c>
      <c r="C46" s="168">
        <v>10</v>
      </c>
      <c r="D46" s="169" t="s">
        <v>5482</v>
      </c>
      <c r="E46" s="170">
        <v>22.360949999999999</v>
      </c>
      <c r="F46" s="167" t="s">
        <v>5546</v>
      </c>
    </row>
    <row r="47" spans="1:6" x14ac:dyDescent="0.3">
      <c r="A47" s="167" t="s">
        <v>5548</v>
      </c>
      <c r="B47" s="167" t="s">
        <v>5487</v>
      </c>
      <c r="C47" s="168">
        <v>5</v>
      </c>
      <c r="D47" s="169" t="s">
        <v>5482</v>
      </c>
      <c r="E47" s="170">
        <v>39.275500000000001</v>
      </c>
      <c r="F47" s="167" t="s">
        <v>5546</v>
      </c>
    </row>
    <row r="48" spans="1:6" x14ac:dyDescent="0.3">
      <c r="A48" s="167" t="s">
        <v>5549</v>
      </c>
      <c r="B48" s="167" t="s">
        <v>5489</v>
      </c>
      <c r="C48" s="168">
        <v>10</v>
      </c>
      <c r="D48" s="169" t="s">
        <v>5482</v>
      </c>
      <c r="E48" s="170">
        <v>12.73725</v>
      </c>
      <c r="F48" s="167" t="s">
        <v>5546</v>
      </c>
    </row>
    <row r="49" spans="1:6" x14ac:dyDescent="0.3">
      <c r="A49" s="167" t="s">
        <v>5550</v>
      </c>
      <c r="B49" s="167" t="s">
        <v>5491</v>
      </c>
      <c r="C49" s="168">
        <v>10</v>
      </c>
      <c r="D49" s="169" t="s">
        <v>5482</v>
      </c>
      <c r="E49" s="170">
        <v>12.73725</v>
      </c>
      <c r="F49" s="167" t="s">
        <v>5546</v>
      </c>
    </row>
    <row r="50" spans="1:6" x14ac:dyDescent="0.3">
      <c r="A50" s="167" t="s">
        <v>5551</v>
      </c>
      <c r="B50" s="167" t="s">
        <v>5493</v>
      </c>
      <c r="C50" s="168">
        <v>10</v>
      </c>
      <c r="D50" s="169" t="s">
        <v>5482</v>
      </c>
      <c r="E50" s="170">
        <v>12.73725</v>
      </c>
      <c r="F50" s="167" t="s">
        <v>5546</v>
      </c>
    </row>
    <row r="51" spans="1:6" x14ac:dyDescent="0.3">
      <c r="A51" s="167" t="s">
        <v>5552</v>
      </c>
      <c r="B51" s="167" t="s">
        <v>5495</v>
      </c>
      <c r="C51" s="168">
        <v>10</v>
      </c>
      <c r="D51" s="169" t="s">
        <v>5482</v>
      </c>
      <c r="E51" s="170">
        <v>12.73725</v>
      </c>
      <c r="F51" s="167" t="s">
        <v>5546</v>
      </c>
    </row>
    <row r="52" spans="1:6" x14ac:dyDescent="0.3">
      <c r="A52" s="167" t="s">
        <v>5553</v>
      </c>
      <c r="B52" s="167" t="s">
        <v>5497</v>
      </c>
      <c r="C52" s="168">
        <v>10</v>
      </c>
      <c r="D52" s="169" t="s">
        <v>5482</v>
      </c>
      <c r="E52" s="170">
        <v>12.73725</v>
      </c>
      <c r="F52" s="167" t="s">
        <v>5546</v>
      </c>
    </row>
    <row r="53" spans="1:6" x14ac:dyDescent="0.3">
      <c r="A53" s="167" t="s">
        <v>5554</v>
      </c>
      <c r="B53" s="167" t="s">
        <v>5555</v>
      </c>
      <c r="C53" s="168">
        <v>10</v>
      </c>
      <c r="D53" s="169" t="s">
        <v>5482</v>
      </c>
      <c r="E53" s="170">
        <v>12.73725</v>
      </c>
      <c r="F53" s="167" t="s">
        <v>5546</v>
      </c>
    </row>
    <row r="54" spans="1:6" x14ac:dyDescent="0.3">
      <c r="A54" s="167" t="s">
        <v>5556</v>
      </c>
      <c r="B54" s="167" t="s">
        <v>5557</v>
      </c>
      <c r="C54" s="168">
        <v>10</v>
      </c>
      <c r="D54" s="169" t="s">
        <v>5482</v>
      </c>
      <c r="E54" s="170">
        <v>12.73725</v>
      </c>
      <c r="F54" s="167" t="s">
        <v>5546</v>
      </c>
    </row>
    <row r="55" spans="1:6" x14ac:dyDescent="0.3">
      <c r="A55" s="167" t="s">
        <v>5558</v>
      </c>
      <c r="B55" s="167" t="s">
        <v>5534</v>
      </c>
      <c r="C55" s="168">
        <v>10</v>
      </c>
      <c r="D55" s="169" t="s">
        <v>5482</v>
      </c>
      <c r="E55" s="170">
        <v>12.73725</v>
      </c>
      <c r="F55" s="167" t="s">
        <v>5546</v>
      </c>
    </row>
    <row r="56" spans="1:6" x14ac:dyDescent="0.3">
      <c r="A56" s="167" t="s">
        <v>5559</v>
      </c>
      <c r="B56" s="167" t="s">
        <v>5501</v>
      </c>
      <c r="C56" s="168">
        <v>10</v>
      </c>
      <c r="D56" s="169" t="s">
        <v>5482</v>
      </c>
      <c r="E56" s="170">
        <v>12.73725</v>
      </c>
      <c r="F56" s="167" t="s">
        <v>5546</v>
      </c>
    </row>
    <row r="57" spans="1:6" x14ac:dyDescent="0.3">
      <c r="A57" s="167" t="s">
        <v>5560</v>
      </c>
      <c r="B57" s="167" t="s">
        <v>5503</v>
      </c>
      <c r="C57" s="168">
        <v>10</v>
      </c>
      <c r="D57" s="169" t="s">
        <v>5482</v>
      </c>
      <c r="E57" s="170">
        <v>12.73725</v>
      </c>
      <c r="F57" s="167" t="s">
        <v>5546</v>
      </c>
    </row>
    <row r="58" spans="1:6" x14ac:dyDescent="0.3">
      <c r="A58" s="167" t="s">
        <v>5561</v>
      </c>
      <c r="B58" s="167" t="s">
        <v>5505</v>
      </c>
      <c r="C58" s="168">
        <v>10</v>
      </c>
      <c r="D58" s="169" t="s">
        <v>5482</v>
      </c>
      <c r="E58" s="170">
        <v>12.73725</v>
      </c>
      <c r="F58" s="167" t="s">
        <v>5546</v>
      </c>
    </row>
    <row r="59" spans="1:6" x14ac:dyDescent="0.3">
      <c r="A59" s="167" t="s">
        <v>5562</v>
      </c>
      <c r="B59" s="167" t="s">
        <v>5507</v>
      </c>
      <c r="C59" s="168">
        <v>10</v>
      </c>
      <c r="D59" s="169" t="s">
        <v>5482</v>
      </c>
      <c r="E59" s="170">
        <v>12.73725</v>
      </c>
      <c r="F59" s="167" t="s">
        <v>5546</v>
      </c>
    </row>
    <row r="60" spans="1:6" x14ac:dyDescent="0.3">
      <c r="A60" s="167" t="s">
        <v>5563</v>
      </c>
      <c r="B60" s="167" t="s">
        <v>5509</v>
      </c>
      <c r="C60" s="168">
        <v>10</v>
      </c>
      <c r="D60" s="169" t="s">
        <v>5482</v>
      </c>
      <c r="E60" s="170">
        <v>12.73725</v>
      </c>
      <c r="F60" s="167" t="s">
        <v>5546</v>
      </c>
    </row>
    <row r="61" spans="1:6" x14ac:dyDescent="0.3">
      <c r="A61" s="167" t="s">
        <v>5564</v>
      </c>
      <c r="B61" s="167" t="s">
        <v>5511</v>
      </c>
      <c r="C61" s="168">
        <v>10</v>
      </c>
      <c r="D61" s="169" t="s">
        <v>5482</v>
      </c>
      <c r="E61" s="170">
        <v>12.73725</v>
      </c>
      <c r="F61" s="167" t="s">
        <v>5546</v>
      </c>
    </row>
    <row r="62" spans="1:6" x14ac:dyDescent="0.3">
      <c r="A62" s="167" t="s">
        <v>5565</v>
      </c>
      <c r="B62" s="167" t="s">
        <v>5513</v>
      </c>
      <c r="C62" s="168">
        <v>10</v>
      </c>
      <c r="D62" s="169" t="s">
        <v>5482</v>
      </c>
      <c r="E62" s="170">
        <v>12.73725</v>
      </c>
      <c r="F62" s="167" t="s">
        <v>5546</v>
      </c>
    </row>
    <row r="63" spans="1:6" x14ac:dyDescent="0.3">
      <c r="A63" s="167" t="s">
        <v>5566</v>
      </c>
      <c r="B63" s="167" t="s">
        <v>5515</v>
      </c>
      <c r="C63" s="168">
        <v>10</v>
      </c>
      <c r="D63" s="169" t="s">
        <v>5482</v>
      </c>
      <c r="E63" s="170">
        <v>12.73725</v>
      </c>
      <c r="F63" s="167" t="s">
        <v>5546</v>
      </c>
    </row>
    <row r="64" spans="1:6" x14ac:dyDescent="0.3">
      <c r="A64" s="167" t="s">
        <v>5567</v>
      </c>
      <c r="B64" s="167" t="s">
        <v>5517</v>
      </c>
      <c r="C64" s="168">
        <v>10</v>
      </c>
      <c r="D64" s="169" t="s">
        <v>5482</v>
      </c>
      <c r="E64" s="170">
        <v>12.73725</v>
      </c>
      <c r="F64" s="167" t="s">
        <v>5546</v>
      </c>
    </row>
    <row r="65" spans="1:6" x14ac:dyDescent="0.3">
      <c r="A65" s="167" t="s">
        <v>5568</v>
      </c>
      <c r="B65" s="167" t="s">
        <v>5569</v>
      </c>
      <c r="C65" s="168">
        <v>10</v>
      </c>
      <c r="D65" s="169" t="s">
        <v>5482</v>
      </c>
      <c r="E65" s="170">
        <v>12.73725</v>
      </c>
      <c r="F65" s="167" t="s">
        <v>5546</v>
      </c>
    </row>
    <row r="66" spans="1:6" x14ac:dyDescent="0.3">
      <c r="A66" s="167" t="s">
        <v>5570</v>
      </c>
      <c r="B66" s="167" t="s">
        <v>5519</v>
      </c>
      <c r="C66" s="168">
        <v>10</v>
      </c>
      <c r="D66" s="169" t="s">
        <v>5482</v>
      </c>
      <c r="E66" s="170">
        <v>12.73725</v>
      </c>
      <c r="F66" s="167" t="s">
        <v>5546</v>
      </c>
    </row>
    <row r="67" spans="1:6" x14ac:dyDescent="0.3">
      <c r="A67" s="167" t="s">
        <v>5571</v>
      </c>
      <c r="B67" s="167" t="s">
        <v>5572</v>
      </c>
      <c r="C67" s="168">
        <v>10</v>
      </c>
      <c r="D67" s="169" t="s">
        <v>5482</v>
      </c>
      <c r="E67" s="170">
        <v>12.73725</v>
      </c>
      <c r="F67" s="167" t="s">
        <v>5546</v>
      </c>
    </row>
    <row r="68" spans="1:6" x14ac:dyDescent="0.3">
      <c r="A68" s="167" t="s">
        <v>5573</v>
      </c>
      <c r="B68" s="167" t="s">
        <v>5521</v>
      </c>
      <c r="C68" s="168">
        <v>10</v>
      </c>
      <c r="D68" s="169" t="s">
        <v>5482</v>
      </c>
      <c r="E68" s="170">
        <v>12.73725</v>
      </c>
      <c r="F68" s="167" t="s">
        <v>5546</v>
      </c>
    </row>
    <row r="69" spans="1:6" x14ac:dyDescent="0.3">
      <c r="A69" s="167" t="s">
        <v>5574</v>
      </c>
      <c r="B69" s="167" t="s">
        <v>5523</v>
      </c>
      <c r="C69" s="168">
        <v>10</v>
      </c>
      <c r="D69" s="169" t="s">
        <v>5482</v>
      </c>
      <c r="E69" s="170">
        <v>12.73725</v>
      </c>
      <c r="F69" s="167" t="s">
        <v>5546</v>
      </c>
    </row>
    <row r="70" spans="1:6" x14ac:dyDescent="0.3">
      <c r="A70" s="167" t="s">
        <v>5575</v>
      </c>
      <c r="B70" s="167" t="s">
        <v>5525</v>
      </c>
      <c r="C70" s="168">
        <v>10</v>
      </c>
      <c r="D70" s="169" t="s">
        <v>5482</v>
      </c>
      <c r="E70" s="170">
        <v>12.73725</v>
      </c>
      <c r="F70" s="167" t="s">
        <v>5546</v>
      </c>
    </row>
    <row r="71" spans="1:6" x14ac:dyDescent="0.3">
      <c r="A71" s="167" t="s">
        <v>5576</v>
      </c>
      <c r="B71" s="167" t="s">
        <v>5527</v>
      </c>
      <c r="C71" s="168">
        <v>10</v>
      </c>
      <c r="D71" s="169" t="s">
        <v>5482</v>
      </c>
      <c r="E71" s="170">
        <v>22.266600000000004</v>
      </c>
      <c r="F71" s="167" t="s">
        <v>5546</v>
      </c>
    </row>
    <row r="72" spans="1:6" x14ac:dyDescent="0.3">
      <c r="A72" s="167" t="s">
        <v>5577</v>
      </c>
      <c r="B72" s="167" t="s">
        <v>5489</v>
      </c>
      <c r="C72" s="168">
        <v>10</v>
      </c>
      <c r="D72" s="169" t="s">
        <v>5482</v>
      </c>
      <c r="E72" s="170">
        <v>12.73725</v>
      </c>
      <c r="F72" s="167" t="s">
        <v>5546</v>
      </c>
    </row>
    <row r="73" spans="1:6" x14ac:dyDescent="0.3">
      <c r="A73" s="167" t="s">
        <v>5578</v>
      </c>
      <c r="B73" s="167" t="s">
        <v>5491</v>
      </c>
      <c r="C73" s="168">
        <v>10</v>
      </c>
      <c r="D73" s="169" t="s">
        <v>5482</v>
      </c>
      <c r="E73" s="170">
        <v>12.73725</v>
      </c>
      <c r="F73" s="167" t="s">
        <v>5546</v>
      </c>
    </row>
    <row r="74" spans="1:6" x14ac:dyDescent="0.3">
      <c r="A74" s="167" t="s">
        <v>5579</v>
      </c>
      <c r="B74" s="167" t="s">
        <v>5493</v>
      </c>
      <c r="C74" s="168">
        <v>10</v>
      </c>
      <c r="D74" s="169" t="s">
        <v>5482</v>
      </c>
      <c r="E74" s="170">
        <v>12.73725</v>
      </c>
      <c r="F74" s="167" t="s">
        <v>5546</v>
      </c>
    </row>
    <row r="75" spans="1:6" x14ac:dyDescent="0.3">
      <c r="A75" s="167" t="s">
        <v>5580</v>
      </c>
      <c r="B75" s="167" t="s">
        <v>5497</v>
      </c>
      <c r="C75" s="168">
        <v>10</v>
      </c>
      <c r="D75" s="169" t="s">
        <v>5482</v>
      </c>
      <c r="E75" s="170">
        <v>12.73725</v>
      </c>
      <c r="F75" s="167" t="s">
        <v>5546</v>
      </c>
    </row>
    <row r="76" spans="1:6" x14ac:dyDescent="0.3">
      <c r="A76" s="167" t="s">
        <v>5581</v>
      </c>
      <c r="B76" s="167" t="s">
        <v>5501</v>
      </c>
      <c r="C76" s="168">
        <v>10</v>
      </c>
      <c r="D76" s="169" t="s">
        <v>5482</v>
      </c>
      <c r="E76" s="170">
        <v>12.73725</v>
      </c>
      <c r="F76" s="167" t="s">
        <v>5546</v>
      </c>
    </row>
    <row r="77" spans="1:6" x14ac:dyDescent="0.3">
      <c r="A77" s="167" t="s">
        <v>5582</v>
      </c>
      <c r="B77" s="167" t="s">
        <v>5505</v>
      </c>
      <c r="C77" s="168">
        <v>10</v>
      </c>
      <c r="D77" s="169" t="s">
        <v>5482</v>
      </c>
      <c r="E77" s="170">
        <v>12.73725</v>
      </c>
      <c r="F77" s="167" t="s">
        <v>5546</v>
      </c>
    </row>
    <row r="78" spans="1:6" x14ac:dyDescent="0.3">
      <c r="A78" s="167" t="s">
        <v>5583</v>
      </c>
      <c r="B78" s="167" t="s">
        <v>5507</v>
      </c>
      <c r="C78" s="168">
        <v>10</v>
      </c>
      <c r="D78" s="169" t="s">
        <v>5482</v>
      </c>
      <c r="E78" s="170">
        <v>12.73725</v>
      </c>
      <c r="F78" s="167" t="s">
        <v>5546</v>
      </c>
    </row>
    <row r="79" spans="1:6" x14ac:dyDescent="0.3">
      <c r="A79" s="167" t="s">
        <v>5584</v>
      </c>
      <c r="B79" s="167" t="s">
        <v>5509</v>
      </c>
      <c r="C79" s="168">
        <v>10</v>
      </c>
      <c r="D79" s="169" t="s">
        <v>5482</v>
      </c>
      <c r="E79" s="170">
        <v>12.73725</v>
      </c>
      <c r="F79" s="167" t="s">
        <v>5546</v>
      </c>
    </row>
    <row r="80" spans="1:6" x14ac:dyDescent="0.3">
      <c r="A80" s="167" t="s">
        <v>5585</v>
      </c>
      <c r="B80" s="167" t="s">
        <v>5513</v>
      </c>
      <c r="C80" s="168">
        <v>10</v>
      </c>
      <c r="D80" s="169" t="s">
        <v>5482</v>
      </c>
      <c r="E80" s="170">
        <v>12.73725</v>
      </c>
      <c r="F80" s="167" t="s">
        <v>5546</v>
      </c>
    </row>
    <row r="81" spans="1:6" x14ac:dyDescent="0.3">
      <c r="A81" s="167" t="s">
        <v>5586</v>
      </c>
      <c r="B81" s="167" t="s">
        <v>5517</v>
      </c>
      <c r="C81" s="168">
        <v>10</v>
      </c>
      <c r="D81" s="169" t="s">
        <v>5482</v>
      </c>
      <c r="E81" s="170">
        <v>12.73725</v>
      </c>
      <c r="F81" s="167" t="s">
        <v>5546</v>
      </c>
    </row>
    <row r="82" spans="1:6" x14ac:dyDescent="0.3">
      <c r="A82" s="167" t="s">
        <v>5587</v>
      </c>
      <c r="B82" s="167" t="s">
        <v>5519</v>
      </c>
      <c r="C82" s="168">
        <v>10</v>
      </c>
      <c r="D82" s="169" t="s">
        <v>5482</v>
      </c>
      <c r="E82" s="170">
        <v>12.73725</v>
      </c>
      <c r="F82" s="167" t="s">
        <v>5546</v>
      </c>
    </row>
    <row r="83" spans="1:6" x14ac:dyDescent="0.3">
      <c r="A83" s="167" t="s">
        <v>5588</v>
      </c>
      <c r="B83" s="167" t="s">
        <v>5521</v>
      </c>
      <c r="C83" s="168">
        <v>10</v>
      </c>
      <c r="D83" s="169" t="s">
        <v>5482</v>
      </c>
      <c r="E83" s="170">
        <v>12.73725</v>
      </c>
      <c r="F83" s="167" t="s">
        <v>5546</v>
      </c>
    </row>
    <row r="84" spans="1:6" x14ac:dyDescent="0.3">
      <c r="A84" s="167" t="s">
        <v>5589</v>
      </c>
      <c r="B84" s="167" t="s">
        <v>5485</v>
      </c>
      <c r="C84" s="168">
        <v>10</v>
      </c>
      <c r="D84" s="169" t="s">
        <v>5482</v>
      </c>
      <c r="E84" s="170">
        <v>37.551299999999998</v>
      </c>
      <c r="F84" s="167" t="s">
        <v>5590</v>
      </c>
    </row>
    <row r="85" spans="1:6" x14ac:dyDescent="0.3">
      <c r="A85" s="167" t="s">
        <v>5591</v>
      </c>
      <c r="B85" s="167" t="s">
        <v>5489</v>
      </c>
      <c r="C85" s="168">
        <v>10</v>
      </c>
      <c r="D85" s="169" t="s">
        <v>5482</v>
      </c>
      <c r="E85" s="170">
        <v>31.512899999999998</v>
      </c>
      <c r="F85" s="167" t="s">
        <v>5590</v>
      </c>
    </row>
    <row r="86" spans="1:6" x14ac:dyDescent="0.3">
      <c r="A86" s="167" t="s">
        <v>5592</v>
      </c>
      <c r="B86" s="167" t="s">
        <v>5491</v>
      </c>
      <c r="C86" s="168">
        <v>10</v>
      </c>
      <c r="D86" s="169" t="s">
        <v>5482</v>
      </c>
      <c r="E86" s="170">
        <v>31.512899999999998</v>
      </c>
      <c r="F86" s="167" t="s">
        <v>5590</v>
      </c>
    </row>
    <row r="87" spans="1:6" x14ac:dyDescent="0.3">
      <c r="A87" s="167" t="s">
        <v>5593</v>
      </c>
      <c r="B87" s="167" t="s">
        <v>5493</v>
      </c>
      <c r="C87" s="168">
        <v>10</v>
      </c>
      <c r="D87" s="169" t="s">
        <v>5482</v>
      </c>
      <c r="E87" s="170">
        <v>31.512899999999998</v>
      </c>
      <c r="F87" s="167" t="s">
        <v>5590</v>
      </c>
    </row>
    <row r="88" spans="1:6" x14ac:dyDescent="0.3">
      <c r="A88" s="167" t="s">
        <v>5594</v>
      </c>
      <c r="B88" s="167" t="s">
        <v>5497</v>
      </c>
      <c r="C88" s="168">
        <v>10</v>
      </c>
      <c r="D88" s="169" t="s">
        <v>5482</v>
      </c>
      <c r="E88" s="170">
        <v>31.512899999999998</v>
      </c>
      <c r="F88" s="167" t="s">
        <v>5590</v>
      </c>
    </row>
    <row r="89" spans="1:6" x14ac:dyDescent="0.3">
      <c r="A89" s="167" t="s">
        <v>5595</v>
      </c>
      <c r="B89" s="167" t="s">
        <v>5505</v>
      </c>
      <c r="C89" s="168">
        <v>10</v>
      </c>
      <c r="D89" s="169" t="s">
        <v>5482</v>
      </c>
      <c r="E89" s="170">
        <v>31.512899999999998</v>
      </c>
      <c r="F89" s="167" t="s">
        <v>5590</v>
      </c>
    </row>
    <row r="90" spans="1:6" x14ac:dyDescent="0.3">
      <c r="A90" s="167" t="s">
        <v>5596</v>
      </c>
      <c r="B90" s="167" t="s">
        <v>5507</v>
      </c>
      <c r="C90" s="168">
        <v>10</v>
      </c>
      <c r="D90" s="169" t="s">
        <v>5482</v>
      </c>
      <c r="E90" s="170">
        <v>31.512899999999998</v>
      </c>
      <c r="F90" s="167" t="s">
        <v>5590</v>
      </c>
    </row>
    <row r="91" spans="1:6" x14ac:dyDescent="0.3">
      <c r="A91" s="167" t="s">
        <v>5597</v>
      </c>
      <c r="B91" s="167" t="s">
        <v>5509</v>
      </c>
      <c r="C91" s="168">
        <v>10</v>
      </c>
      <c r="D91" s="169" t="s">
        <v>5482</v>
      </c>
      <c r="E91" s="170">
        <v>31.512899999999998</v>
      </c>
      <c r="F91" s="167" t="s">
        <v>5590</v>
      </c>
    </row>
    <row r="92" spans="1:6" x14ac:dyDescent="0.3">
      <c r="A92" s="167" t="s">
        <v>5598</v>
      </c>
      <c r="B92" s="167" t="s">
        <v>5511</v>
      </c>
      <c r="C92" s="168">
        <v>10</v>
      </c>
      <c r="D92" s="169" t="s">
        <v>5482</v>
      </c>
      <c r="E92" s="170">
        <v>31.512899999999998</v>
      </c>
      <c r="F92" s="167" t="s">
        <v>5590</v>
      </c>
    </row>
    <row r="93" spans="1:6" x14ac:dyDescent="0.3">
      <c r="A93" s="167" t="s">
        <v>5599</v>
      </c>
      <c r="B93" s="167" t="s">
        <v>5513</v>
      </c>
      <c r="C93" s="168">
        <v>10</v>
      </c>
      <c r="D93" s="169" t="s">
        <v>5482</v>
      </c>
      <c r="E93" s="170">
        <v>31.512899999999998</v>
      </c>
      <c r="F93" s="167" t="s">
        <v>5590</v>
      </c>
    </row>
    <row r="94" spans="1:6" x14ac:dyDescent="0.3">
      <c r="A94" s="167" t="s">
        <v>5600</v>
      </c>
      <c r="B94" s="167" t="s">
        <v>5515</v>
      </c>
      <c r="C94" s="168">
        <v>10</v>
      </c>
      <c r="D94" s="169" t="s">
        <v>5482</v>
      </c>
      <c r="E94" s="170">
        <v>31.512899999999998</v>
      </c>
      <c r="F94" s="167" t="s">
        <v>5590</v>
      </c>
    </row>
    <row r="95" spans="1:6" x14ac:dyDescent="0.3">
      <c r="A95" s="167" t="s">
        <v>5601</v>
      </c>
      <c r="B95" s="167" t="s">
        <v>5519</v>
      </c>
      <c r="C95" s="168">
        <v>10</v>
      </c>
      <c r="D95" s="169" t="s">
        <v>5482</v>
      </c>
      <c r="E95" s="170">
        <v>31.512899999999998</v>
      </c>
      <c r="F95" s="167" t="s">
        <v>5590</v>
      </c>
    </row>
    <row r="96" spans="1:6" x14ac:dyDescent="0.3">
      <c r="A96" s="167" t="s">
        <v>5602</v>
      </c>
      <c r="B96" s="167" t="s">
        <v>5521</v>
      </c>
      <c r="C96" s="168">
        <v>10</v>
      </c>
      <c r="D96" s="169" t="s">
        <v>5482</v>
      </c>
      <c r="E96" s="170">
        <v>31.512899999999998</v>
      </c>
      <c r="F96" s="167" t="s">
        <v>5590</v>
      </c>
    </row>
    <row r="97" spans="1:6" x14ac:dyDescent="0.3">
      <c r="A97" s="167" t="s">
        <v>5603</v>
      </c>
      <c r="B97" s="167" t="s">
        <v>5523</v>
      </c>
      <c r="C97" s="168">
        <v>10</v>
      </c>
      <c r="D97" s="169" t="s">
        <v>5482</v>
      </c>
      <c r="E97" s="170">
        <v>31.512899999999998</v>
      </c>
      <c r="F97" s="167" t="s">
        <v>5590</v>
      </c>
    </row>
    <row r="98" spans="1:6" x14ac:dyDescent="0.3">
      <c r="A98" s="167" t="s">
        <v>5604</v>
      </c>
      <c r="B98" s="167" t="s">
        <v>5525</v>
      </c>
      <c r="C98" s="168">
        <v>10</v>
      </c>
      <c r="D98" s="169" t="s">
        <v>5482</v>
      </c>
      <c r="E98" s="170">
        <v>31.512899999999998</v>
      </c>
      <c r="F98" s="167" t="s">
        <v>5590</v>
      </c>
    </row>
    <row r="99" spans="1:6" x14ac:dyDescent="0.3">
      <c r="A99" s="167" t="s">
        <v>5605</v>
      </c>
      <c r="B99" s="167" t="s">
        <v>5527</v>
      </c>
      <c r="C99" s="168">
        <v>10</v>
      </c>
      <c r="D99" s="169" t="s">
        <v>5482</v>
      </c>
      <c r="E99" s="170">
        <v>40.947900000000004</v>
      </c>
      <c r="F99" s="167" t="s">
        <v>5590</v>
      </c>
    </row>
    <row r="100" spans="1:6" x14ac:dyDescent="0.3">
      <c r="A100" s="167" t="s">
        <v>5606</v>
      </c>
      <c r="B100" s="167" t="s">
        <v>5481</v>
      </c>
      <c r="C100" s="168">
        <v>1</v>
      </c>
      <c r="D100" s="169" t="s">
        <v>5482</v>
      </c>
      <c r="E100" s="170">
        <v>70.411000000000001</v>
      </c>
      <c r="F100" s="167" t="s">
        <v>5590</v>
      </c>
    </row>
    <row r="101" spans="1:6" x14ac:dyDescent="0.3">
      <c r="A101" s="167" t="s">
        <v>5607</v>
      </c>
      <c r="B101" s="167" t="s">
        <v>5487</v>
      </c>
      <c r="C101" s="168">
        <v>1</v>
      </c>
      <c r="D101" s="169" t="s">
        <v>5482</v>
      </c>
      <c r="E101" s="170">
        <v>61.406124999999989</v>
      </c>
      <c r="F101" s="167" t="s">
        <v>5590</v>
      </c>
    </row>
    <row r="102" spans="1:6" x14ac:dyDescent="0.3">
      <c r="A102" s="167" t="s">
        <v>5608</v>
      </c>
      <c r="B102" s="167" t="s">
        <v>5489</v>
      </c>
      <c r="C102" s="168">
        <v>10</v>
      </c>
      <c r="D102" s="169" t="s">
        <v>5482</v>
      </c>
      <c r="E102" s="170">
        <v>31.512899999999998</v>
      </c>
      <c r="F102" s="167" t="s">
        <v>5590</v>
      </c>
    </row>
    <row r="103" spans="1:6" x14ac:dyDescent="0.3">
      <c r="A103" s="167" t="s">
        <v>5609</v>
      </c>
      <c r="B103" s="167" t="s">
        <v>5491</v>
      </c>
      <c r="C103" s="168">
        <v>10</v>
      </c>
      <c r="D103" s="169" t="s">
        <v>5482</v>
      </c>
      <c r="E103" s="170">
        <v>31.512899999999998</v>
      </c>
      <c r="F103" s="167" t="s">
        <v>5590</v>
      </c>
    </row>
    <row r="104" spans="1:6" x14ac:dyDescent="0.3">
      <c r="A104" s="167" t="s">
        <v>5610</v>
      </c>
      <c r="B104" s="167" t="s">
        <v>5493</v>
      </c>
      <c r="C104" s="168">
        <v>10</v>
      </c>
      <c r="D104" s="169" t="s">
        <v>5482</v>
      </c>
      <c r="E104" s="170">
        <v>31.512899999999998</v>
      </c>
      <c r="F104" s="167" t="s">
        <v>5590</v>
      </c>
    </row>
    <row r="105" spans="1:6" x14ac:dyDescent="0.3">
      <c r="A105" s="167" t="s">
        <v>5611</v>
      </c>
      <c r="B105" s="167" t="s">
        <v>5497</v>
      </c>
      <c r="C105" s="168">
        <v>10</v>
      </c>
      <c r="D105" s="169" t="s">
        <v>5482</v>
      </c>
      <c r="E105" s="170">
        <v>31.512899999999998</v>
      </c>
      <c r="F105" s="167" t="s">
        <v>5590</v>
      </c>
    </row>
    <row r="106" spans="1:6" x14ac:dyDescent="0.3">
      <c r="A106" s="167" t="s">
        <v>5612</v>
      </c>
      <c r="B106" s="167" t="s">
        <v>5507</v>
      </c>
      <c r="C106" s="168">
        <v>10</v>
      </c>
      <c r="D106" s="169" t="s">
        <v>5482</v>
      </c>
      <c r="E106" s="170">
        <v>31.512899999999998</v>
      </c>
      <c r="F106" s="167" t="s">
        <v>5590</v>
      </c>
    </row>
    <row r="107" spans="1:6" x14ac:dyDescent="0.3">
      <c r="A107" s="167" t="s">
        <v>5613</v>
      </c>
      <c r="B107" s="167" t="s">
        <v>5509</v>
      </c>
      <c r="C107" s="168">
        <v>10</v>
      </c>
      <c r="D107" s="169" t="s">
        <v>5482</v>
      </c>
      <c r="E107" s="170">
        <v>31.512899999999998</v>
      </c>
      <c r="F107" s="167" t="s">
        <v>5590</v>
      </c>
    </row>
    <row r="108" spans="1:6" x14ac:dyDescent="0.3">
      <c r="A108" s="167" t="s">
        <v>5614</v>
      </c>
      <c r="B108" s="167" t="s">
        <v>5513</v>
      </c>
      <c r="C108" s="168">
        <v>10</v>
      </c>
      <c r="D108" s="169" t="s">
        <v>5482</v>
      </c>
      <c r="E108" s="170">
        <v>31.512899999999998</v>
      </c>
      <c r="F108" s="167" t="s">
        <v>5590</v>
      </c>
    </row>
    <row r="109" spans="1:6" x14ac:dyDescent="0.3">
      <c r="A109" s="167" t="s">
        <v>5615</v>
      </c>
      <c r="B109" s="167" t="s">
        <v>5517</v>
      </c>
      <c r="C109" s="168">
        <v>10</v>
      </c>
      <c r="D109" s="169" t="s">
        <v>5482</v>
      </c>
      <c r="E109" s="170">
        <v>31.512899999999998</v>
      </c>
      <c r="F109" s="167" t="s">
        <v>5590</v>
      </c>
    </row>
    <row r="110" spans="1:6" x14ac:dyDescent="0.3">
      <c r="A110" s="167" t="s">
        <v>5616</v>
      </c>
      <c r="B110" s="167" t="s">
        <v>5519</v>
      </c>
      <c r="C110" s="168">
        <v>10</v>
      </c>
      <c r="D110" s="169" t="s">
        <v>5482</v>
      </c>
      <c r="E110" s="170">
        <v>31.512899999999998</v>
      </c>
      <c r="F110" s="167" t="s">
        <v>5590</v>
      </c>
    </row>
    <row r="111" spans="1:6" x14ac:dyDescent="0.3">
      <c r="A111" s="167" t="s">
        <v>5617</v>
      </c>
      <c r="B111" s="167" t="s">
        <v>5521</v>
      </c>
      <c r="C111" s="168">
        <v>10</v>
      </c>
      <c r="D111" s="169" t="s">
        <v>5482</v>
      </c>
      <c r="E111" s="170">
        <v>31.512899999999998</v>
      </c>
      <c r="F111" s="167" t="s">
        <v>5590</v>
      </c>
    </row>
    <row r="112" spans="1:6" x14ac:dyDescent="0.3">
      <c r="A112" s="167" t="s">
        <v>5618</v>
      </c>
      <c r="B112" s="167" t="s">
        <v>5489</v>
      </c>
      <c r="C112" s="168">
        <v>10</v>
      </c>
      <c r="D112" s="169" t="s">
        <v>5482</v>
      </c>
      <c r="E112" s="170">
        <v>31.701600000000006</v>
      </c>
      <c r="F112" s="167" t="s">
        <v>5619</v>
      </c>
    </row>
    <row r="113" spans="1:6" x14ac:dyDescent="0.3">
      <c r="A113" s="167" t="s">
        <v>5620</v>
      </c>
      <c r="B113" s="167" t="s">
        <v>5491</v>
      </c>
      <c r="C113" s="168">
        <v>10</v>
      </c>
      <c r="D113" s="169" t="s">
        <v>5482</v>
      </c>
      <c r="E113" s="170">
        <v>31.701600000000006</v>
      </c>
      <c r="F113" s="167" t="s">
        <v>5619</v>
      </c>
    </row>
    <row r="114" spans="1:6" x14ac:dyDescent="0.3">
      <c r="A114" s="167" t="s">
        <v>5621</v>
      </c>
      <c r="B114" s="167" t="s">
        <v>5493</v>
      </c>
      <c r="C114" s="168">
        <v>10</v>
      </c>
      <c r="D114" s="169" t="s">
        <v>5482</v>
      </c>
      <c r="E114" s="170">
        <v>31.701600000000006</v>
      </c>
      <c r="F114" s="167" t="s">
        <v>5619</v>
      </c>
    </row>
    <row r="115" spans="1:6" x14ac:dyDescent="0.3">
      <c r="A115" s="167" t="s">
        <v>5622</v>
      </c>
      <c r="B115" s="167" t="s">
        <v>5497</v>
      </c>
      <c r="C115" s="168">
        <v>10</v>
      </c>
      <c r="D115" s="169" t="s">
        <v>5482</v>
      </c>
      <c r="E115" s="170">
        <v>31.701600000000006</v>
      </c>
      <c r="F115" s="167" t="s">
        <v>5619</v>
      </c>
    </row>
    <row r="116" spans="1:6" x14ac:dyDescent="0.3">
      <c r="A116" s="167" t="s">
        <v>5623</v>
      </c>
      <c r="B116" s="167" t="s">
        <v>5555</v>
      </c>
      <c r="C116" s="168">
        <v>10</v>
      </c>
      <c r="D116" s="169" t="s">
        <v>5482</v>
      </c>
      <c r="E116" s="170">
        <v>31.701600000000006</v>
      </c>
      <c r="F116" s="167" t="s">
        <v>5619</v>
      </c>
    </row>
    <row r="117" spans="1:6" x14ac:dyDescent="0.3">
      <c r="A117" s="167" t="s">
        <v>5624</v>
      </c>
      <c r="B117" s="167" t="s">
        <v>5507</v>
      </c>
      <c r="C117" s="168">
        <v>10</v>
      </c>
      <c r="D117" s="169" t="s">
        <v>5482</v>
      </c>
      <c r="E117" s="170">
        <v>31.701600000000006</v>
      </c>
      <c r="F117" s="167" t="s">
        <v>5619</v>
      </c>
    </row>
    <row r="118" spans="1:6" x14ac:dyDescent="0.3">
      <c r="A118" s="167" t="s">
        <v>5625</v>
      </c>
      <c r="B118" s="167" t="s">
        <v>5509</v>
      </c>
      <c r="C118" s="168">
        <v>10</v>
      </c>
      <c r="D118" s="169" t="s">
        <v>5482</v>
      </c>
      <c r="E118" s="170">
        <v>31.701600000000006</v>
      </c>
      <c r="F118" s="167" t="s">
        <v>5619</v>
      </c>
    </row>
    <row r="119" spans="1:6" x14ac:dyDescent="0.3">
      <c r="A119" s="167" t="s">
        <v>5626</v>
      </c>
      <c r="B119" s="167" t="s">
        <v>5511</v>
      </c>
      <c r="C119" s="168">
        <v>10</v>
      </c>
      <c r="D119" s="169" t="s">
        <v>5482</v>
      </c>
      <c r="E119" s="170">
        <v>31.701600000000006</v>
      </c>
      <c r="F119" s="167" t="s">
        <v>5619</v>
      </c>
    </row>
    <row r="120" spans="1:6" x14ac:dyDescent="0.3">
      <c r="A120" s="167" t="s">
        <v>5627</v>
      </c>
      <c r="B120" s="167" t="s">
        <v>5513</v>
      </c>
      <c r="C120" s="168">
        <v>10</v>
      </c>
      <c r="D120" s="169" t="s">
        <v>5482</v>
      </c>
      <c r="E120" s="170">
        <v>31.701600000000006</v>
      </c>
      <c r="F120" s="167" t="s">
        <v>5619</v>
      </c>
    </row>
    <row r="121" spans="1:6" x14ac:dyDescent="0.3">
      <c r="A121" s="167" t="s">
        <v>5628</v>
      </c>
      <c r="B121" s="167" t="s">
        <v>5515</v>
      </c>
      <c r="C121" s="168">
        <v>10</v>
      </c>
      <c r="D121" s="169" t="s">
        <v>5482</v>
      </c>
      <c r="E121" s="170">
        <v>31.701600000000006</v>
      </c>
      <c r="F121" s="167" t="s">
        <v>5619</v>
      </c>
    </row>
    <row r="122" spans="1:6" x14ac:dyDescent="0.3">
      <c r="A122" s="167" t="s">
        <v>5629</v>
      </c>
      <c r="B122" s="167" t="s">
        <v>5519</v>
      </c>
      <c r="C122" s="168">
        <v>10</v>
      </c>
      <c r="D122" s="169" t="s">
        <v>5482</v>
      </c>
      <c r="E122" s="170">
        <v>31.701600000000006</v>
      </c>
      <c r="F122" s="167" t="s">
        <v>5619</v>
      </c>
    </row>
    <row r="123" spans="1:6" x14ac:dyDescent="0.3">
      <c r="A123" s="167" t="s">
        <v>5630</v>
      </c>
      <c r="B123" s="167" t="s">
        <v>5521</v>
      </c>
      <c r="C123" s="168">
        <v>10</v>
      </c>
      <c r="D123" s="169" t="s">
        <v>5482</v>
      </c>
      <c r="E123" s="170">
        <v>31.701600000000006</v>
      </c>
      <c r="F123" s="167" t="s">
        <v>5619</v>
      </c>
    </row>
    <row r="124" spans="1:6" x14ac:dyDescent="0.3">
      <c r="A124" s="167" t="s">
        <v>5631</v>
      </c>
      <c r="B124" s="167" t="s">
        <v>5525</v>
      </c>
      <c r="C124" s="168">
        <v>10</v>
      </c>
      <c r="D124" s="169" t="s">
        <v>5482</v>
      </c>
      <c r="E124" s="170">
        <v>31.701600000000006</v>
      </c>
      <c r="F124" s="167" t="s">
        <v>5619</v>
      </c>
    </row>
    <row r="125" spans="1:6" x14ac:dyDescent="0.3">
      <c r="A125" s="167" t="s">
        <v>5632</v>
      </c>
      <c r="B125" s="167" t="s">
        <v>5491</v>
      </c>
      <c r="C125" s="168">
        <v>10</v>
      </c>
      <c r="D125" s="169" t="s">
        <v>5482</v>
      </c>
      <c r="E125" s="170">
        <v>13.350524999999999</v>
      </c>
      <c r="F125" s="167" t="s">
        <v>5633</v>
      </c>
    </row>
    <row r="126" spans="1:6" x14ac:dyDescent="0.3">
      <c r="A126" s="167" t="s">
        <v>5634</v>
      </c>
      <c r="B126" s="167" t="s">
        <v>5493</v>
      </c>
      <c r="C126" s="168">
        <v>10</v>
      </c>
      <c r="D126" s="169" t="s">
        <v>5482</v>
      </c>
      <c r="E126" s="170">
        <v>13.350524999999999</v>
      </c>
      <c r="F126" s="167" t="s">
        <v>5633</v>
      </c>
    </row>
    <row r="127" spans="1:6" x14ac:dyDescent="0.3">
      <c r="A127" s="167" t="s">
        <v>5635</v>
      </c>
      <c r="B127" s="167" t="s">
        <v>5497</v>
      </c>
      <c r="C127" s="168">
        <v>10</v>
      </c>
      <c r="D127" s="169" t="s">
        <v>5482</v>
      </c>
      <c r="E127" s="170">
        <v>13.350524999999999</v>
      </c>
      <c r="F127" s="167" t="s">
        <v>5633</v>
      </c>
    </row>
    <row r="128" spans="1:6" x14ac:dyDescent="0.3">
      <c r="A128" s="167" t="s">
        <v>5636</v>
      </c>
      <c r="B128" s="167" t="s">
        <v>5501</v>
      </c>
      <c r="C128" s="168">
        <v>10</v>
      </c>
      <c r="D128" s="169" t="s">
        <v>5482</v>
      </c>
      <c r="E128" s="170">
        <v>13.350524999999999</v>
      </c>
      <c r="F128" s="167" t="s">
        <v>5633</v>
      </c>
    </row>
    <row r="129" spans="1:6" x14ac:dyDescent="0.3">
      <c r="A129" s="167" t="s">
        <v>5637</v>
      </c>
      <c r="B129" s="167" t="s">
        <v>5507</v>
      </c>
      <c r="C129" s="168">
        <v>10</v>
      </c>
      <c r="D129" s="169" t="s">
        <v>5482</v>
      </c>
      <c r="E129" s="170">
        <v>13.350524999999999</v>
      </c>
      <c r="F129" s="167" t="s">
        <v>5633</v>
      </c>
    </row>
    <row r="130" spans="1:6" x14ac:dyDescent="0.3">
      <c r="A130" s="167" t="s">
        <v>5638</v>
      </c>
      <c r="B130" s="167" t="s">
        <v>5509</v>
      </c>
      <c r="C130" s="168">
        <v>10</v>
      </c>
      <c r="D130" s="169" t="s">
        <v>5482</v>
      </c>
      <c r="E130" s="170">
        <v>13.350524999999999</v>
      </c>
      <c r="F130" s="167" t="s">
        <v>5633</v>
      </c>
    </row>
    <row r="131" spans="1:6" x14ac:dyDescent="0.3">
      <c r="A131" s="167" t="s">
        <v>5639</v>
      </c>
      <c r="B131" s="167" t="s">
        <v>5511</v>
      </c>
      <c r="C131" s="168">
        <v>10</v>
      </c>
      <c r="D131" s="169" t="s">
        <v>5482</v>
      </c>
      <c r="E131" s="170">
        <v>13.350524999999999</v>
      </c>
      <c r="F131" s="167" t="s">
        <v>5633</v>
      </c>
    </row>
    <row r="132" spans="1:6" x14ac:dyDescent="0.3">
      <c r="A132" s="167" t="s">
        <v>5640</v>
      </c>
      <c r="B132" s="167" t="s">
        <v>5513</v>
      </c>
      <c r="C132" s="168">
        <v>10</v>
      </c>
      <c r="D132" s="169" t="s">
        <v>5482</v>
      </c>
      <c r="E132" s="170">
        <v>13.350524999999999</v>
      </c>
      <c r="F132" s="167" t="s">
        <v>5633</v>
      </c>
    </row>
    <row r="133" spans="1:6" x14ac:dyDescent="0.3">
      <c r="A133" s="167" t="s">
        <v>5641</v>
      </c>
      <c r="B133" s="167" t="s">
        <v>5515</v>
      </c>
      <c r="C133" s="168">
        <v>10</v>
      </c>
      <c r="D133" s="169" t="s">
        <v>5482</v>
      </c>
      <c r="E133" s="170">
        <v>13.350524999999999</v>
      </c>
      <c r="F133" s="167" t="s">
        <v>5633</v>
      </c>
    </row>
    <row r="134" spans="1:6" x14ac:dyDescent="0.3">
      <c r="A134" s="167" t="s">
        <v>5642</v>
      </c>
      <c r="B134" s="167" t="s">
        <v>5517</v>
      </c>
      <c r="C134" s="168">
        <v>10</v>
      </c>
      <c r="D134" s="169" t="s">
        <v>5482</v>
      </c>
      <c r="E134" s="170">
        <v>13.350524999999999</v>
      </c>
      <c r="F134" s="167" t="s">
        <v>5633</v>
      </c>
    </row>
    <row r="135" spans="1:6" x14ac:dyDescent="0.3">
      <c r="A135" s="167" t="s">
        <v>5643</v>
      </c>
      <c r="B135" s="167" t="s">
        <v>5525</v>
      </c>
      <c r="C135" s="168">
        <v>10</v>
      </c>
      <c r="D135" s="169" t="s">
        <v>5482</v>
      </c>
      <c r="E135" s="170">
        <v>13.350524999999999</v>
      </c>
      <c r="F135" s="167" t="s">
        <v>5633</v>
      </c>
    </row>
    <row r="136" spans="1:6" x14ac:dyDescent="0.3">
      <c r="A136" s="167" t="s">
        <v>5644</v>
      </c>
      <c r="B136" s="167" t="s">
        <v>5491</v>
      </c>
      <c r="C136" s="168">
        <v>10</v>
      </c>
      <c r="D136" s="169" t="s">
        <v>5482</v>
      </c>
      <c r="E136" s="170">
        <v>13.350524999999999</v>
      </c>
      <c r="F136" s="167" t="s">
        <v>5645</v>
      </c>
    </row>
    <row r="137" spans="1:6" x14ac:dyDescent="0.3">
      <c r="A137" s="167" t="s">
        <v>5646</v>
      </c>
      <c r="B137" s="167" t="s">
        <v>5493</v>
      </c>
      <c r="C137" s="168">
        <v>10</v>
      </c>
      <c r="D137" s="169" t="s">
        <v>5482</v>
      </c>
      <c r="E137" s="170">
        <v>13.350524999999999</v>
      </c>
      <c r="F137" s="167" t="s">
        <v>5645</v>
      </c>
    </row>
    <row r="138" spans="1:6" x14ac:dyDescent="0.3">
      <c r="A138" s="167" t="s">
        <v>5647</v>
      </c>
      <c r="B138" s="167" t="s">
        <v>5497</v>
      </c>
      <c r="C138" s="168">
        <v>10</v>
      </c>
      <c r="D138" s="169" t="s">
        <v>5482</v>
      </c>
      <c r="E138" s="170">
        <v>13.350524999999999</v>
      </c>
      <c r="F138" s="167" t="s">
        <v>5645</v>
      </c>
    </row>
    <row r="139" spans="1:6" x14ac:dyDescent="0.3">
      <c r="A139" s="167" t="s">
        <v>5648</v>
      </c>
      <c r="B139" s="167" t="s">
        <v>5501</v>
      </c>
      <c r="C139" s="168">
        <v>10</v>
      </c>
      <c r="D139" s="169" t="s">
        <v>5482</v>
      </c>
      <c r="E139" s="170">
        <v>13.350524999999999</v>
      </c>
      <c r="F139" s="167" t="s">
        <v>5645</v>
      </c>
    </row>
    <row r="140" spans="1:6" x14ac:dyDescent="0.3">
      <c r="A140" s="167" t="s">
        <v>5649</v>
      </c>
      <c r="B140" s="167" t="s">
        <v>5507</v>
      </c>
      <c r="C140" s="168">
        <v>10</v>
      </c>
      <c r="D140" s="169" t="s">
        <v>5482</v>
      </c>
      <c r="E140" s="170">
        <v>13.350524999999999</v>
      </c>
      <c r="F140" s="167" t="s">
        <v>5645</v>
      </c>
    </row>
    <row r="141" spans="1:6" x14ac:dyDescent="0.3">
      <c r="A141" s="167" t="s">
        <v>5650</v>
      </c>
      <c r="B141" s="167" t="s">
        <v>5509</v>
      </c>
      <c r="C141" s="168">
        <v>10</v>
      </c>
      <c r="D141" s="169" t="s">
        <v>5482</v>
      </c>
      <c r="E141" s="170">
        <v>13.350524999999999</v>
      </c>
      <c r="F141" s="167" t="s">
        <v>5645</v>
      </c>
    </row>
    <row r="142" spans="1:6" x14ac:dyDescent="0.3">
      <c r="A142" s="167" t="s">
        <v>5651</v>
      </c>
      <c r="B142" s="167" t="s">
        <v>5511</v>
      </c>
      <c r="C142" s="168">
        <v>10</v>
      </c>
      <c r="D142" s="169" t="s">
        <v>5482</v>
      </c>
      <c r="E142" s="170">
        <v>13.350524999999999</v>
      </c>
      <c r="F142" s="167" t="s">
        <v>5645</v>
      </c>
    </row>
    <row r="143" spans="1:6" x14ac:dyDescent="0.3">
      <c r="A143" s="167" t="s">
        <v>5652</v>
      </c>
      <c r="B143" s="167" t="s">
        <v>5513</v>
      </c>
      <c r="C143" s="168">
        <v>10</v>
      </c>
      <c r="D143" s="169" t="s">
        <v>5482</v>
      </c>
      <c r="E143" s="170">
        <v>13.350524999999999</v>
      </c>
      <c r="F143" s="167" t="s">
        <v>5645</v>
      </c>
    </row>
    <row r="144" spans="1:6" x14ac:dyDescent="0.3">
      <c r="A144" s="167" t="s">
        <v>5653</v>
      </c>
      <c r="B144" s="167" t="s">
        <v>5515</v>
      </c>
      <c r="C144" s="168">
        <v>10</v>
      </c>
      <c r="D144" s="169" t="s">
        <v>5482</v>
      </c>
      <c r="E144" s="170">
        <v>13.350524999999999</v>
      </c>
      <c r="F144" s="167" t="s">
        <v>5645</v>
      </c>
    </row>
    <row r="145" spans="1:6" x14ac:dyDescent="0.3">
      <c r="A145" s="167" t="s">
        <v>5654</v>
      </c>
      <c r="B145" s="167" t="s">
        <v>5517</v>
      </c>
      <c r="C145" s="168">
        <v>10</v>
      </c>
      <c r="D145" s="169" t="s">
        <v>5482</v>
      </c>
      <c r="E145" s="170">
        <v>13.350524999999999</v>
      </c>
      <c r="F145" s="167" t="s">
        <v>5645</v>
      </c>
    </row>
    <row r="146" spans="1:6" x14ac:dyDescent="0.3">
      <c r="A146" s="167" t="s">
        <v>5655</v>
      </c>
      <c r="B146" s="167" t="s">
        <v>5525</v>
      </c>
      <c r="C146" s="168">
        <v>10</v>
      </c>
      <c r="D146" s="169" t="s">
        <v>5482</v>
      </c>
      <c r="E146" s="170">
        <v>13.350524999999999</v>
      </c>
      <c r="F146" s="167" t="s">
        <v>5645</v>
      </c>
    </row>
    <row r="147" spans="1:6" x14ac:dyDescent="0.3">
      <c r="A147" s="167" t="s">
        <v>5656</v>
      </c>
      <c r="B147" s="167" t="s">
        <v>5491</v>
      </c>
      <c r="C147" s="168">
        <v>10</v>
      </c>
      <c r="D147" s="169" t="s">
        <v>5482</v>
      </c>
      <c r="E147" s="170">
        <v>15.190350000000004</v>
      </c>
      <c r="F147" s="167" t="s">
        <v>5657</v>
      </c>
    </row>
    <row r="148" spans="1:6" x14ac:dyDescent="0.3">
      <c r="A148" s="167" t="s">
        <v>5658</v>
      </c>
      <c r="B148" s="167" t="s">
        <v>5493</v>
      </c>
      <c r="C148" s="168">
        <v>10</v>
      </c>
      <c r="D148" s="169" t="s">
        <v>5482</v>
      </c>
      <c r="E148" s="170">
        <v>15.190350000000004</v>
      </c>
      <c r="F148" s="167" t="s">
        <v>5657</v>
      </c>
    </row>
    <row r="149" spans="1:6" x14ac:dyDescent="0.3">
      <c r="A149" s="167" t="s">
        <v>5659</v>
      </c>
      <c r="B149" s="167" t="s">
        <v>5497</v>
      </c>
      <c r="C149" s="168">
        <v>10</v>
      </c>
      <c r="D149" s="169" t="s">
        <v>5482</v>
      </c>
      <c r="E149" s="170">
        <v>15.190350000000004</v>
      </c>
      <c r="F149" s="167" t="s">
        <v>5657</v>
      </c>
    </row>
    <row r="150" spans="1:6" x14ac:dyDescent="0.3">
      <c r="A150" s="167" t="s">
        <v>5660</v>
      </c>
      <c r="B150" s="167" t="s">
        <v>5501</v>
      </c>
      <c r="C150" s="168">
        <v>10</v>
      </c>
      <c r="D150" s="169" t="s">
        <v>5482</v>
      </c>
      <c r="E150" s="170">
        <v>13.350524999999999</v>
      </c>
      <c r="F150" s="167" t="s">
        <v>5657</v>
      </c>
    </row>
    <row r="151" spans="1:6" x14ac:dyDescent="0.3">
      <c r="A151" s="167" t="s">
        <v>5661</v>
      </c>
      <c r="B151" s="167" t="s">
        <v>5507</v>
      </c>
      <c r="C151" s="168">
        <v>10</v>
      </c>
      <c r="D151" s="169" t="s">
        <v>5482</v>
      </c>
      <c r="E151" s="170">
        <v>15.190350000000004</v>
      </c>
      <c r="F151" s="167" t="s">
        <v>5657</v>
      </c>
    </row>
    <row r="152" spans="1:6" x14ac:dyDescent="0.3">
      <c r="A152" s="167" t="s">
        <v>5662</v>
      </c>
      <c r="B152" s="167" t="s">
        <v>5509</v>
      </c>
      <c r="C152" s="168">
        <v>10</v>
      </c>
      <c r="D152" s="169" t="s">
        <v>5482</v>
      </c>
      <c r="E152" s="170">
        <v>13.350524999999999</v>
      </c>
      <c r="F152" s="167" t="s">
        <v>5657</v>
      </c>
    </row>
    <row r="153" spans="1:6" x14ac:dyDescent="0.3">
      <c r="A153" s="167" t="s">
        <v>5663</v>
      </c>
      <c r="B153" s="167" t="s">
        <v>5511</v>
      </c>
      <c r="C153" s="168">
        <v>10</v>
      </c>
      <c r="D153" s="169" t="s">
        <v>5482</v>
      </c>
      <c r="E153" s="170">
        <v>15.190350000000004</v>
      </c>
      <c r="F153" s="167" t="s">
        <v>5657</v>
      </c>
    </row>
    <row r="154" spans="1:6" x14ac:dyDescent="0.3">
      <c r="A154" s="167" t="s">
        <v>5664</v>
      </c>
      <c r="B154" s="167" t="s">
        <v>5513</v>
      </c>
      <c r="C154" s="168">
        <v>10</v>
      </c>
      <c r="D154" s="169" t="s">
        <v>5482</v>
      </c>
      <c r="E154" s="170">
        <v>13.350524999999999</v>
      </c>
      <c r="F154" s="167" t="s">
        <v>5657</v>
      </c>
    </row>
    <row r="155" spans="1:6" x14ac:dyDescent="0.3">
      <c r="A155" s="167" t="s">
        <v>5665</v>
      </c>
      <c r="B155" s="167" t="s">
        <v>5515</v>
      </c>
      <c r="C155" s="168">
        <v>10</v>
      </c>
      <c r="D155" s="169" t="s">
        <v>5482</v>
      </c>
      <c r="E155" s="170">
        <v>15.190350000000004</v>
      </c>
      <c r="F155" s="167" t="s">
        <v>5657</v>
      </c>
    </row>
    <row r="156" spans="1:6" x14ac:dyDescent="0.3">
      <c r="A156" s="167" t="s">
        <v>5666</v>
      </c>
      <c r="B156" s="167" t="s">
        <v>5517</v>
      </c>
      <c r="C156" s="168">
        <v>10</v>
      </c>
      <c r="D156" s="169" t="s">
        <v>5482</v>
      </c>
      <c r="E156" s="170">
        <v>15.190350000000004</v>
      </c>
      <c r="F156" s="167" t="s">
        <v>5657</v>
      </c>
    </row>
    <row r="157" spans="1:6" x14ac:dyDescent="0.3">
      <c r="A157" s="167" t="s">
        <v>5667</v>
      </c>
      <c r="B157" s="167" t="s">
        <v>5525</v>
      </c>
      <c r="C157" s="168">
        <v>10</v>
      </c>
      <c r="D157" s="169" t="s">
        <v>5482</v>
      </c>
      <c r="E157" s="170">
        <v>15.190350000000004</v>
      </c>
      <c r="F157" s="167" t="s">
        <v>5657</v>
      </c>
    </row>
    <row r="158" spans="1:6" x14ac:dyDescent="0.3">
      <c r="A158" s="167" t="s">
        <v>5668</v>
      </c>
      <c r="B158" s="167" t="s">
        <v>5491</v>
      </c>
      <c r="C158" s="168">
        <v>10</v>
      </c>
      <c r="D158" s="169" t="s">
        <v>5482</v>
      </c>
      <c r="E158" s="170">
        <v>15.190350000000004</v>
      </c>
      <c r="F158" s="167" t="s">
        <v>5669</v>
      </c>
    </row>
    <row r="159" spans="1:6" x14ac:dyDescent="0.3">
      <c r="A159" s="167" t="s">
        <v>5670</v>
      </c>
      <c r="B159" s="167" t="s">
        <v>5493</v>
      </c>
      <c r="C159" s="168">
        <v>10</v>
      </c>
      <c r="D159" s="169" t="s">
        <v>5482</v>
      </c>
      <c r="E159" s="170">
        <v>15.190350000000004</v>
      </c>
      <c r="F159" s="167" t="s">
        <v>5669</v>
      </c>
    </row>
    <row r="160" spans="1:6" x14ac:dyDescent="0.3">
      <c r="A160" s="167" t="s">
        <v>5671</v>
      </c>
      <c r="B160" s="167" t="s">
        <v>5497</v>
      </c>
      <c r="C160" s="168">
        <v>10</v>
      </c>
      <c r="D160" s="169" t="s">
        <v>5482</v>
      </c>
      <c r="E160" s="170">
        <v>15.190350000000004</v>
      </c>
      <c r="F160" s="167" t="s">
        <v>5669</v>
      </c>
    </row>
    <row r="161" spans="1:6" x14ac:dyDescent="0.3">
      <c r="A161" s="167" t="s">
        <v>5672</v>
      </c>
      <c r="B161" s="167" t="s">
        <v>5501</v>
      </c>
      <c r="C161" s="168">
        <v>10</v>
      </c>
      <c r="D161" s="169" t="s">
        <v>5482</v>
      </c>
      <c r="E161" s="170">
        <v>15.190350000000004</v>
      </c>
      <c r="F161" s="167" t="s">
        <v>5669</v>
      </c>
    </row>
    <row r="162" spans="1:6" x14ac:dyDescent="0.3">
      <c r="A162" s="167" t="s">
        <v>5673</v>
      </c>
      <c r="B162" s="167" t="s">
        <v>5507</v>
      </c>
      <c r="C162" s="168">
        <v>10</v>
      </c>
      <c r="D162" s="169" t="s">
        <v>5482</v>
      </c>
      <c r="E162" s="170">
        <v>15.190350000000004</v>
      </c>
      <c r="F162" s="167" t="s">
        <v>5669</v>
      </c>
    </row>
    <row r="163" spans="1:6" x14ac:dyDescent="0.3">
      <c r="A163" s="167" t="s">
        <v>5674</v>
      </c>
      <c r="B163" s="167" t="s">
        <v>5509</v>
      </c>
      <c r="C163" s="168">
        <v>10</v>
      </c>
      <c r="D163" s="169" t="s">
        <v>5482</v>
      </c>
      <c r="E163" s="170">
        <v>15.190350000000004</v>
      </c>
      <c r="F163" s="167" t="s">
        <v>5669</v>
      </c>
    </row>
    <row r="164" spans="1:6" x14ac:dyDescent="0.3">
      <c r="A164" s="167" t="s">
        <v>5675</v>
      </c>
      <c r="B164" s="167" t="s">
        <v>5511</v>
      </c>
      <c r="C164" s="168">
        <v>10</v>
      </c>
      <c r="D164" s="169" t="s">
        <v>5482</v>
      </c>
      <c r="E164" s="170">
        <v>15.190350000000004</v>
      </c>
      <c r="F164" s="167" t="s">
        <v>5669</v>
      </c>
    </row>
    <row r="165" spans="1:6" x14ac:dyDescent="0.3">
      <c r="A165" s="167" t="s">
        <v>5676</v>
      </c>
      <c r="B165" s="167" t="s">
        <v>5513</v>
      </c>
      <c r="C165" s="168">
        <v>10</v>
      </c>
      <c r="D165" s="169" t="s">
        <v>5482</v>
      </c>
      <c r="E165" s="170">
        <v>15.190350000000004</v>
      </c>
      <c r="F165" s="167" t="s">
        <v>5669</v>
      </c>
    </row>
    <row r="166" spans="1:6" x14ac:dyDescent="0.3">
      <c r="A166" s="167" t="s">
        <v>5677</v>
      </c>
      <c r="B166" s="167" t="s">
        <v>5515</v>
      </c>
      <c r="C166" s="168">
        <v>10</v>
      </c>
      <c r="D166" s="169" t="s">
        <v>5482</v>
      </c>
      <c r="E166" s="170">
        <v>15.190350000000004</v>
      </c>
      <c r="F166" s="167" t="s">
        <v>5669</v>
      </c>
    </row>
    <row r="167" spans="1:6" x14ac:dyDescent="0.3">
      <c r="A167" s="167" t="s">
        <v>5678</v>
      </c>
      <c r="B167" s="167" t="s">
        <v>5517</v>
      </c>
      <c r="C167" s="168">
        <v>10</v>
      </c>
      <c r="D167" s="169" t="s">
        <v>5482</v>
      </c>
      <c r="E167" s="170">
        <v>15.190350000000004</v>
      </c>
      <c r="F167" s="167" t="s">
        <v>5669</v>
      </c>
    </row>
    <row r="168" spans="1:6" x14ac:dyDescent="0.3">
      <c r="A168" s="167" t="s">
        <v>5679</v>
      </c>
      <c r="B168" s="167" t="s">
        <v>5525</v>
      </c>
      <c r="C168" s="168">
        <v>10</v>
      </c>
      <c r="D168" s="169" t="s">
        <v>5482</v>
      </c>
      <c r="E168" s="170">
        <v>15.190350000000004</v>
      </c>
      <c r="F168" s="167" t="s">
        <v>5669</v>
      </c>
    </row>
    <row r="169" spans="1:6" x14ac:dyDescent="0.3">
      <c r="A169" s="167" t="s">
        <v>5680</v>
      </c>
      <c r="B169" s="167" t="s">
        <v>5681</v>
      </c>
      <c r="C169" s="168">
        <v>10</v>
      </c>
      <c r="D169" s="169" t="s">
        <v>5482</v>
      </c>
      <c r="E169" s="170">
        <v>12.265499999999999</v>
      </c>
      <c r="F169" s="167" t="s">
        <v>5434</v>
      </c>
    </row>
    <row r="170" spans="1:6" x14ac:dyDescent="0.3">
      <c r="A170" s="167" t="s">
        <v>5682</v>
      </c>
      <c r="B170" s="167" t="s">
        <v>5683</v>
      </c>
      <c r="C170" s="168">
        <v>50</v>
      </c>
      <c r="D170" s="169" t="s">
        <v>5482</v>
      </c>
      <c r="E170" s="170">
        <v>0.91519499999999998</v>
      </c>
      <c r="F170" s="167" t="s">
        <v>5684</v>
      </c>
    </row>
    <row r="171" spans="1:6" x14ac:dyDescent="0.3">
      <c r="A171" s="167" t="s">
        <v>5685</v>
      </c>
      <c r="B171" s="167" t="s">
        <v>5481</v>
      </c>
      <c r="C171" s="168">
        <v>5</v>
      </c>
      <c r="D171" s="169" t="s">
        <v>5482</v>
      </c>
      <c r="E171" s="170">
        <v>61.558749999999996</v>
      </c>
      <c r="F171" s="167" t="s">
        <v>5686</v>
      </c>
    </row>
    <row r="172" spans="1:6" x14ac:dyDescent="0.3">
      <c r="A172" s="167" t="s">
        <v>5687</v>
      </c>
      <c r="B172" s="167" t="s">
        <v>5487</v>
      </c>
      <c r="C172" s="168">
        <v>5</v>
      </c>
      <c r="D172" s="169" t="s">
        <v>5482</v>
      </c>
      <c r="E172" s="170">
        <v>52.401249999999997</v>
      </c>
      <c r="F172" s="167" t="s">
        <v>5686</v>
      </c>
    </row>
    <row r="173" spans="1:6" x14ac:dyDescent="0.3">
      <c r="A173" s="167" t="s">
        <v>5688</v>
      </c>
      <c r="B173" s="167" t="s">
        <v>5489</v>
      </c>
      <c r="C173" s="168">
        <v>10</v>
      </c>
      <c r="D173" s="169" t="s">
        <v>5482</v>
      </c>
      <c r="E173" s="170">
        <v>11.605050000000002</v>
      </c>
      <c r="F173" s="167" t="s">
        <v>5686</v>
      </c>
    </row>
    <row r="174" spans="1:6" x14ac:dyDescent="0.3">
      <c r="A174" s="167" t="s">
        <v>5689</v>
      </c>
      <c r="B174" s="167" t="s">
        <v>5491</v>
      </c>
      <c r="C174" s="168">
        <v>10</v>
      </c>
      <c r="D174" s="169" t="s">
        <v>5482</v>
      </c>
      <c r="E174" s="170">
        <v>11.605050000000002</v>
      </c>
      <c r="F174" s="167" t="s">
        <v>5686</v>
      </c>
    </row>
    <row r="175" spans="1:6" x14ac:dyDescent="0.3">
      <c r="A175" s="167" t="s">
        <v>5690</v>
      </c>
      <c r="B175" s="167" t="s">
        <v>5691</v>
      </c>
      <c r="C175" s="168">
        <v>10</v>
      </c>
      <c r="D175" s="169" t="s">
        <v>5482</v>
      </c>
      <c r="E175" s="170">
        <v>11.605050000000002</v>
      </c>
      <c r="F175" s="167" t="s">
        <v>5686</v>
      </c>
    </row>
    <row r="176" spans="1:6" x14ac:dyDescent="0.3">
      <c r="A176" s="167" t="s">
        <v>5692</v>
      </c>
      <c r="B176" s="167" t="s">
        <v>5693</v>
      </c>
      <c r="C176" s="168">
        <v>10</v>
      </c>
      <c r="D176" s="169" t="s">
        <v>5482</v>
      </c>
      <c r="E176" s="170">
        <v>11.605050000000002</v>
      </c>
      <c r="F176" s="167" t="s">
        <v>5686</v>
      </c>
    </row>
    <row r="177" spans="1:6" x14ac:dyDescent="0.3">
      <c r="A177" s="167" t="s">
        <v>5694</v>
      </c>
      <c r="B177" s="167" t="s">
        <v>5493</v>
      </c>
      <c r="C177" s="168">
        <v>10</v>
      </c>
      <c r="D177" s="169" t="s">
        <v>5482</v>
      </c>
      <c r="E177" s="170">
        <v>11.605050000000002</v>
      </c>
      <c r="F177" s="167" t="s">
        <v>5686</v>
      </c>
    </row>
    <row r="178" spans="1:6" x14ac:dyDescent="0.3">
      <c r="A178" s="167" t="s">
        <v>5695</v>
      </c>
      <c r="B178" s="167" t="s">
        <v>5696</v>
      </c>
      <c r="C178" s="168">
        <v>10</v>
      </c>
      <c r="D178" s="169" t="s">
        <v>5482</v>
      </c>
      <c r="E178" s="170">
        <v>11.605050000000002</v>
      </c>
      <c r="F178" s="167" t="s">
        <v>5686</v>
      </c>
    </row>
    <row r="179" spans="1:6" x14ac:dyDescent="0.3">
      <c r="A179" s="167" t="s">
        <v>5697</v>
      </c>
      <c r="B179" s="167" t="s">
        <v>5495</v>
      </c>
      <c r="C179" s="168">
        <v>10</v>
      </c>
      <c r="D179" s="169" t="s">
        <v>5482</v>
      </c>
      <c r="E179" s="170">
        <v>11.605050000000002</v>
      </c>
      <c r="F179" s="167" t="s">
        <v>5686</v>
      </c>
    </row>
    <row r="180" spans="1:6" x14ac:dyDescent="0.3">
      <c r="A180" s="167" t="s">
        <v>5698</v>
      </c>
      <c r="B180" s="167" t="s">
        <v>5699</v>
      </c>
      <c r="C180" s="168">
        <v>10</v>
      </c>
      <c r="D180" s="169" t="s">
        <v>5482</v>
      </c>
      <c r="E180" s="170">
        <v>11.605050000000002</v>
      </c>
      <c r="F180" s="167" t="s">
        <v>5686</v>
      </c>
    </row>
    <row r="181" spans="1:6" x14ac:dyDescent="0.3">
      <c r="A181" s="167" t="s">
        <v>5700</v>
      </c>
      <c r="B181" s="167" t="s">
        <v>5701</v>
      </c>
      <c r="C181" s="168">
        <v>10</v>
      </c>
      <c r="D181" s="169" t="s">
        <v>5482</v>
      </c>
      <c r="E181" s="170">
        <v>11.605050000000002</v>
      </c>
      <c r="F181" s="167" t="s">
        <v>5686</v>
      </c>
    </row>
    <row r="182" spans="1:6" x14ac:dyDescent="0.3">
      <c r="A182" s="167" t="s">
        <v>5702</v>
      </c>
      <c r="B182" s="167" t="s">
        <v>5497</v>
      </c>
      <c r="C182" s="168">
        <v>10</v>
      </c>
      <c r="D182" s="169" t="s">
        <v>5482</v>
      </c>
      <c r="E182" s="170">
        <v>11.605050000000002</v>
      </c>
      <c r="F182" s="167" t="s">
        <v>5686</v>
      </c>
    </row>
    <row r="183" spans="1:6" x14ac:dyDescent="0.3">
      <c r="A183" s="167" t="s">
        <v>5703</v>
      </c>
      <c r="B183" s="167" t="s">
        <v>5499</v>
      </c>
      <c r="C183" s="168">
        <v>10</v>
      </c>
      <c r="D183" s="169" t="s">
        <v>5482</v>
      </c>
      <c r="E183" s="170">
        <v>11.605050000000002</v>
      </c>
      <c r="F183" s="167" t="s">
        <v>5686</v>
      </c>
    </row>
    <row r="184" spans="1:6" x14ac:dyDescent="0.3">
      <c r="A184" s="167" t="s">
        <v>5704</v>
      </c>
      <c r="B184" s="167" t="s">
        <v>5555</v>
      </c>
      <c r="C184" s="168">
        <v>10</v>
      </c>
      <c r="D184" s="169" t="s">
        <v>5482</v>
      </c>
      <c r="E184" s="170">
        <v>11.605050000000002</v>
      </c>
      <c r="F184" s="167" t="s">
        <v>5686</v>
      </c>
    </row>
    <row r="185" spans="1:6" x14ac:dyDescent="0.3">
      <c r="A185" s="167" t="s">
        <v>5705</v>
      </c>
      <c r="B185" s="167" t="s">
        <v>5557</v>
      </c>
      <c r="C185" s="168">
        <v>10</v>
      </c>
      <c r="D185" s="169" t="s">
        <v>5482</v>
      </c>
      <c r="E185" s="170">
        <v>11.605050000000002</v>
      </c>
      <c r="F185" s="167" t="s">
        <v>5686</v>
      </c>
    </row>
    <row r="186" spans="1:6" x14ac:dyDescent="0.3">
      <c r="A186" s="167" t="s">
        <v>5706</v>
      </c>
      <c r="B186" s="167" t="s">
        <v>5534</v>
      </c>
      <c r="C186" s="168">
        <v>10</v>
      </c>
      <c r="D186" s="169" t="s">
        <v>5482</v>
      </c>
      <c r="E186" s="170">
        <v>11.605050000000002</v>
      </c>
      <c r="F186" s="167" t="s">
        <v>5686</v>
      </c>
    </row>
    <row r="187" spans="1:6" x14ac:dyDescent="0.3">
      <c r="A187" s="167" t="s">
        <v>5707</v>
      </c>
      <c r="B187" s="167" t="s">
        <v>5501</v>
      </c>
      <c r="C187" s="168">
        <v>10</v>
      </c>
      <c r="D187" s="169" t="s">
        <v>5482</v>
      </c>
      <c r="E187" s="170">
        <v>11.605050000000002</v>
      </c>
      <c r="F187" s="167" t="s">
        <v>5686</v>
      </c>
    </row>
    <row r="188" spans="1:6" x14ac:dyDescent="0.3">
      <c r="A188" s="167" t="s">
        <v>5708</v>
      </c>
      <c r="B188" s="167" t="s">
        <v>5503</v>
      </c>
      <c r="C188" s="168">
        <v>10</v>
      </c>
      <c r="D188" s="169" t="s">
        <v>5482</v>
      </c>
      <c r="E188" s="170">
        <v>11.605050000000002</v>
      </c>
      <c r="F188" s="167" t="s">
        <v>5686</v>
      </c>
    </row>
    <row r="189" spans="1:6" x14ac:dyDescent="0.3">
      <c r="A189" s="167" t="s">
        <v>5709</v>
      </c>
      <c r="B189" s="167" t="s">
        <v>5505</v>
      </c>
      <c r="C189" s="168">
        <v>10</v>
      </c>
      <c r="D189" s="169" t="s">
        <v>5482</v>
      </c>
      <c r="E189" s="170">
        <v>11.605050000000002</v>
      </c>
      <c r="F189" s="167" t="s">
        <v>5686</v>
      </c>
    </row>
    <row r="190" spans="1:6" x14ac:dyDescent="0.3">
      <c r="A190" s="167" t="s">
        <v>5710</v>
      </c>
      <c r="B190" s="167" t="s">
        <v>5507</v>
      </c>
      <c r="C190" s="168">
        <v>10</v>
      </c>
      <c r="D190" s="169" t="s">
        <v>5482</v>
      </c>
      <c r="E190" s="170">
        <v>11.605050000000002</v>
      </c>
      <c r="F190" s="167" t="s">
        <v>5686</v>
      </c>
    </row>
    <row r="191" spans="1:6" x14ac:dyDescent="0.3">
      <c r="A191" s="167" t="s">
        <v>5711</v>
      </c>
      <c r="B191" s="167" t="s">
        <v>5509</v>
      </c>
      <c r="C191" s="168">
        <v>10</v>
      </c>
      <c r="D191" s="169" t="s">
        <v>5482</v>
      </c>
      <c r="E191" s="170">
        <v>11.605050000000002</v>
      </c>
      <c r="F191" s="167" t="s">
        <v>5686</v>
      </c>
    </row>
    <row r="192" spans="1:6" x14ac:dyDescent="0.3">
      <c r="A192" s="167" t="s">
        <v>5712</v>
      </c>
      <c r="B192" s="167" t="s">
        <v>5511</v>
      </c>
      <c r="C192" s="168">
        <v>10</v>
      </c>
      <c r="D192" s="169" t="s">
        <v>5482</v>
      </c>
      <c r="E192" s="170">
        <v>11.605050000000002</v>
      </c>
      <c r="F192" s="167" t="s">
        <v>5686</v>
      </c>
    </row>
    <row r="193" spans="1:6" x14ac:dyDescent="0.3">
      <c r="A193" s="167" t="s">
        <v>5713</v>
      </c>
      <c r="B193" s="167" t="s">
        <v>5513</v>
      </c>
      <c r="C193" s="168">
        <v>10</v>
      </c>
      <c r="D193" s="169" t="s">
        <v>5482</v>
      </c>
      <c r="E193" s="170">
        <v>11.605050000000002</v>
      </c>
      <c r="F193" s="167" t="s">
        <v>5686</v>
      </c>
    </row>
    <row r="194" spans="1:6" x14ac:dyDescent="0.3">
      <c r="A194" s="167" t="s">
        <v>5714</v>
      </c>
      <c r="B194" s="167" t="s">
        <v>5515</v>
      </c>
      <c r="C194" s="168">
        <v>10</v>
      </c>
      <c r="D194" s="169" t="s">
        <v>5482</v>
      </c>
      <c r="E194" s="170">
        <v>11.605050000000002</v>
      </c>
      <c r="F194" s="167" t="s">
        <v>5686</v>
      </c>
    </row>
    <row r="195" spans="1:6" x14ac:dyDescent="0.3">
      <c r="A195" s="167" t="s">
        <v>5715</v>
      </c>
      <c r="B195" s="167" t="s">
        <v>5517</v>
      </c>
      <c r="C195" s="168">
        <v>10</v>
      </c>
      <c r="D195" s="169" t="s">
        <v>5482</v>
      </c>
      <c r="E195" s="170">
        <v>11.605050000000002</v>
      </c>
      <c r="F195" s="167" t="s">
        <v>5686</v>
      </c>
    </row>
    <row r="196" spans="1:6" x14ac:dyDescent="0.3">
      <c r="A196" s="167" t="s">
        <v>5716</v>
      </c>
      <c r="B196" s="167" t="s">
        <v>5569</v>
      </c>
      <c r="C196" s="168">
        <v>10</v>
      </c>
      <c r="D196" s="169" t="s">
        <v>5482</v>
      </c>
      <c r="E196" s="170">
        <v>11.605050000000002</v>
      </c>
      <c r="F196" s="167" t="s">
        <v>5686</v>
      </c>
    </row>
    <row r="197" spans="1:6" x14ac:dyDescent="0.3">
      <c r="A197" s="167" t="s">
        <v>5717</v>
      </c>
      <c r="B197" s="167" t="s">
        <v>5519</v>
      </c>
      <c r="C197" s="168">
        <v>10</v>
      </c>
      <c r="D197" s="169" t="s">
        <v>5482</v>
      </c>
      <c r="E197" s="170">
        <v>11.605050000000002</v>
      </c>
      <c r="F197" s="167" t="s">
        <v>5686</v>
      </c>
    </row>
    <row r="198" spans="1:6" x14ac:dyDescent="0.3">
      <c r="A198" s="167" t="s">
        <v>5718</v>
      </c>
      <c r="B198" s="167" t="s">
        <v>5572</v>
      </c>
      <c r="C198" s="168">
        <v>10</v>
      </c>
      <c r="D198" s="169" t="s">
        <v>5482</v>
      </c>
      <c r="E198" s="170">
        <v>11.605050000000002</v>
      </c>
      <c r="F198" s="167" t="s">
        <v>5686</v>
      </c>
    </row>
    <row r="199" spans="1:6" x14ac:dyDescent="0.3">
      <c r="A199" s="167" t="s">
        <v>5719</v>
      </c>
      <c r="B199" s="167" t="s">
        <v>5521</v>
      </c>
      <c r="C199" s="168">
        <v>10</v>
      </c>
      <c r="D199" s="169" t="s">
        <v>5482</v>
      </c>
      <c r="E199" s="170">
        <v>11.605050000000002</v>
      </c>
      <c r="F199" s="167" t="s">
        <v>5686</v>
      </c>
    </row>
    <row r="200" spans="1:6" x14ac:dyDescent="0.3">
      <c r="A200" s="167" t="s">
        <v>5720</v>
      </c>
      <c r="B200" s="167" t="s">
        <v>5523</v>
      </c>
      <c r="C200" s="168">
        <v>10</v>
      </c>
      <c r="D200" s="169" t="s">
        <v>5482</v>
      </c>
      <c r="E200" s="170">
        <v>11.605050000000002</v>
      </c>
      <c r="F200" s="167" t="s">
        <v>5686</v>
      </c>
    </row>
    <row r="201" spans="1:6" x14ac:dyDescent="0.3">
      <c r="A201" s="167" t="s">
        <v>5721</v>
      </c>
      <c r="B201" s="167" t="s">
        <v>5525</v>
      </c>
      <c r="C201" s="168">
        <v>10</v>
      </c>
      <c r="D201" s="169" t="s">
        <v>5482</v>
      </c>
      <c r="E201" s="170">
        <v>11.605050000000002</v>
      </c>
      <c r="F201" s="167" t="s">
        <v>5686</v>
      </c>
    </row>
    <row r="202" spans="1:6" x14ac:dyDescent="0.3">
      <c r="A202" s="167" t="s">
        <v>5722</v>
      </c>
      <c r="B202" s="167" t="s">
        <v>5527</v>
      </c>
      <c r="C202" s="168">
        <v>10</v>
      </c>
      <c r="D202" s="169" t="s">
        <v>5482</v>
      </c>
      <c r="E202" s="170">
        <v>22.54965</v>
      </c>
      <c r="F202" s="167" t="s">
        <v>5686</v>
      </c>
    </row>
    <row r="203" spans="1:6" x14ac:dyDescent="0.3">
      <c r="A203" s="167" t="s">
        <v>5723</v>
      </c>
      <c r="B203" s="167" t="s">
        <v>5489</v>
      </c>
      <c r="C203" s="168">
        <v>10</v>
      </c>
      <c r="D203" s="169" t="s">
        <v>5482</v>
      </c>
      <c r="E203" s="170">
        <v>22.927050000000001</v>
      </c>
      <c r="F203" s="167" t="s">
        <v>5724</v>
      </c>
    </row>
    <row r="204" spans="1:6" x14ac:dyDescent="0.3">
      <c r="A204" s="167" t="s">
        <v>5725</v>
      </c>
      <c r="B204" s="167" t="s">
        <v>5491</v>
      </c>
      <c r="C204" s="168">
        <v>10</v>
      </c>
      <c r="D204" s="169" t="s">
        <v>5482</v>
      </c>
      <c r="E204" s="170">
        <v>22.927050000000001</v>
      </c>
      <c r="F204" s="167" t="s">
        <v>5724</v>
      </c>
    </row>
    <row r="205" spans="1:6" x14ac:dyDescent="0.3">
      <c r="A205" s="167" t="s">
        <v>5726</v>
      </c>
      <c r="B205" s="167" t="s">
        <v>5493</v>
      </c>
      <c r="C205" s="168">
        <v>10</v>
      </c>
      <c r="D205" s="169" t="s">
        <v>5482</v>
      </c>
      <c r="E205" s="170">
        <v>22.927050000000001</v>
      </c>
      <c r="F205" s="167" t="s">
        <v>5724</v>
      </c>
    </row>
    <row r="206" spans="1:6" x14ac:dyDescent="0.3">
      <c r="A206" s="167" t="s">
        <v>5727</v>
      </c>
      <c r="B206" s="167" t="s">
        <v>5696</v>
      </c>
      <c r="C206" s="168">
        <v>10</v>
      </c>
      <c r="D206" s="169" t="s">
        <v>5482</v>
      </c>
      <c r="E206" s="170">
        <v>22.927050000000001</v>
      </c>
      <c r="F206" s="167" t="s">
        <v>5724</v>
      </c>
    </row>
    <row r="207" spans="1:6" x14ac:dyDescent="0.3">
      <c r="A207" s="167" t="s">
        <v>5728</v>
      </c>
      <c r="B207" s="167" t="s">
        <v>5495</v>
      </c>
      <c r="C207" s="168">
        <v>10</v>
      </c>
      <c r="D207" s="169" t="s">
        <v>5482</v>
      </c>
      <c r="E207" s="170">
        <v>22.927050000000001</v>
      </c>
      <c r="F207" s="167" t="s">
        <v>5724</v>
      </c>
    </row>
    <row r="208" spans="1:6" x14ac:dyDescent="0.3">
      <c r="A208" s="167" t="s">
        <v>5729</v>
      </c>
      <c r="B208" s="167" t="s">
        <v>5497</v>
      </c>
      <c r="C208" s="168">
        <v>10</v>
      </c>
      <c r="D208" s="169" t="s">
        <v>5482</v>
      </c>
      <c r="E208" s="170">
        <v>22.927050000000001</v>
      </c>
      <c r="F208" s="167" t="s">
        <v>5724</v>
      </c>
    </row>
    <row r="209" spans="1:6" x14ac:dyDescent="0.3">
      <c r="A209" s="167" t="s">
        <v>5730</v>
      </c>
      <c r="B209" s="167" t="s">
        <v>5503</v>
      </c>
      <c r="C209" s="168">
        <v>10</v>
      </c>
      <c r="D209" s="169" t="s">
        <v>5482</v>
      </c>
      <c r="E209" s="170">
        <v>22.927050000000001</v>
      </c>
      <c r="F209" s="167" t="s">
        <v>5724</v>
      </c>
    </row>
    <row r="210" spans="1:6" x14ac:dyDescent="0.3">
      <c r="A210" s="167" t="s">
        <v>5731</v>
      </c>
      <c r="B210" s="167" t="s">
        <v>5505</v>
      </c>
      <c r="C210" s="168">
        <v>10</v>
      </c>
      <c r="D210" s="169" t="s">
        <v>5482</v>
      </c>
      <c r="E210" s="170">
        <v>22.927050000000001</v>
      </c>
      <c r="F210" s="167" t="s">
        <v>5724</v>
      </c>
    </row>
    <row r="211" spans="1:6" x14ac:dyDescent="0.3">
      <c r="A211" s="167" t="s">
        <v>5732</v>
      </c>
      <c r="B211" s="167" t="s">
        <v>5507</v>
      </c>
      <c r="C211" s="168">
        <v>10</v>
      </c>
      <c r="D211" s="169" t="s">
        <v>5482</v>
      </c>
      <c r="E211" s="170">
        <v>22.927050000000001</v>
      </c>
      <c r="F211" s="167" t="s">
        <v>5724</v>
      </c>
    </row>
    <row r="212" spans="1:6" x14ac:dyDescent="0.3">
      <c r="A212" s="167" t="s">
        <v>5733</v>
      </c>
      <c r="B212" s="167" t="s">
        <v>5509</v>
      </c>
      <c r="C212" s="168">
        <v>10</v>
      </c>
      <c r="D212" s="169" t="s">
        <v>5482</v>
      </c>
      <c r="E212" s="170">
        <v>22.927050000000001</v>
      </c>
      <c r="F212" s="167" t="s">
        <v>5724</v>
      </c>
    </row>
    <row r="213" spans="1:6" x14ac:dyDescent="0.3">
      <c r="A213" s="167" t="s">
        <v>5734</v>
      </c>
      <c r="B213" s="167" t="s">
        <v>5511</v>
      </c>
      <c r="C213" s="168">
        <v>10</v>
      </c>
      <c r="D213" s="169" t="s">
        <v>5482</v>
      </c>
      <c r="E213" s="170">
        <v>22.927050000000001</v>
      </c>
      <c r="F213" s="167" t="s">
        <v>5724</v>
      </c>
    </row>
    <row r="214" spans="1:6" x14ac:dyDescent="0.3">
      <c r="A214" s="167" t="s">
        <v>5735</v>
      </c>
      <c r="B214" s="167" t="s">
        <v>5513</v>
      </c>
      <c r="C214" s="168">
        <v>10</v>
      </c>
      <c r="D214" s="169" t="s">
        <v>5482</v>
      </c>
      <c r="E214" s="170">
        <v>22.927050000000001</v>
      </c>
      <c r="F214" s="167" t="s">
        <v>5724</v>
      </c>
    </row>
    <row r="215" spans="1:6" x14ac:dyDescent="0.3">
      <c r="A215" s="167" t="s">
        <v>5736</v>
      </c>
      <c r="B215" s="167" t="s">
        <v>5515</v>
      </c>
      <c r="C215" s="168">
        <v>10</v>
      </c>
      <c r="D215" s="169" t="s">
        <v>5482</v>
      </c>
      <c r="E215" s="170">
        <v>22.927050000000001</v>
      </c>
      <c r="F215" s="167" t="s">
        <v>5724</v>
      </c>
    </row>
    <row r="216" spans="1:6" x14ac:dyDescent="0.3">
      <c r="A216" s="167" t="s">
        <v>5737</v>
      </c>
      <c r="B216" s="167" t="s">
        <v>5517</v>
      </c>
      <c r="C216" s="168">
        <v>10</v>
      </c>
      <c r="D216" s="169" t="s">
        <v>5482</v>
      </c>
      <c r="E216" s="170">
        <v>22.927050000000001</v>
      </c>
      <c r="F216" s="167" t="s">
        <v>5724</v>
      </c>
    </row>
    <row r="217" spans="1:6" x14ac:dyDescent="0.3">
      <c r="A217" s="167" t="s">
        <v>5738</v>
      </c>
      <c r="B217" s="167" t="s">
        <v>5519</v>
      </c>
      <c r="C217" s="168">
        <v>10</v>
      </c>
      <c r="D217" s="169" t="s">
        <v>5482</v>
      </c>
      <c r="E217" s="170">
        <v>22.927050000000001</v>
      </c>
      <c r="F217" s="167" t="s">
        <v>5724</v>
      </c>
    </row>
    <row r="218" spans="1:6" x14ac:dyDescent="0.3">
      <c r="A218" s="167" t="s">
        <v>5739</v>
      </c>
      <c r="B218" s="167" t="s">
        <v>5521</v>
      </c>
      <c r="C218" s="168">
        <v>10</v>
      </c>
      <c r="D218" s="169" t="s">
        <v>5482</v>
      </c>
      <c r="E218" s="170">
        <v>22.927050000000001</v>
      </c>
      <c r="F218" s="167" t="s">
        <v>5724</v>
      </c>
    </row>
    <row r="219" spans="1:6" x14ac:dyDescent="0.3">
      <c r="A219" s="167" t="s">
        <v>5740</v>
      </c>
      <c r="B219" s="167" t="s">
        <v>5523</v>
      </c>
      <c r="C219" s="168">
        <v>10</v>
      </c>
      <c r="D219" s="169" t="s">
        <v>5482</v>
      </c>
      <c r="E219" s="170">
        <v>22.927050000000001</v>
      </c>
      <c r="F219" s="167" t="s">
        <v>5724</v>
      </c>
    </row>
    <row r="220" spans="1:6" x14ac:dyDescent="0.3">
      <c r="A220" s="167" t="s">
        <v>5741</v>
      </c>
      <c r="B220" s="167" t="s">
        <v>5525</v>
      </c>
      <c r="C220" s="168">
        <v>10</v>
      </c>
      <c r="D220" s="169" t="s">
        <v>5482</v>
      </c>
      <c r="E220" s="170">
        <v>22.927050000000001</v>
      </c>
      <c r="F220" s="167" t="s">
        <v>5724</v>
      </c>
    </row>
    <row r="221" spans="1:6" x14ac:dyDescent="0.3">
      <c r="A221" s="167" t="s">
        <v>5742</v>
      </c>
      <c r="B221" s="167" t="s">
        <v>5527</v>
      </c>
      <c r="C221" s="168">
        <v>10</v>
      </c>
      <c r="D221" s="169" t="s">
        <v>5482</v>
      </c>
      <c r="E221" s="170">
        <v>33.871650000000002</v>
      </c>
      <c r="F221" s="167" t="s">
        <v>5724</v>
      </c>
    </row>
    <row r="222" spans="1:6" x14ac:dyDescent="0.3">
      <c r="A222" s="167" t="s">
        <v>5743</v>
      </c>
      <c r="B222" s="167" t="s">
        <v>5481</v>
      </c>
      <c r="C222" s="168">
        <v>1</v>
      </c>
      <c r="D222" s="169" t="s">
        <v>5482</v>
      </c>
      <c r="E222" s="170">
        <v>71.886375000000001</v>
      </c>
      <c r="F222" s="167" t="s">
        <v>5724</v>
      </c>
    </row>
    <row r="223" spans="1:6" x14ac:dyDescent="0.3">
      <c r="A223" s="167" t="s">
        <v>5744</v>
      </c>
      <c r="B223" s="167" t="s">
        <v>5487</v>
      </c>
      <c r="C223" s="168">
        <v>1</v>
      </c>
      <c r="D223" s="169" t="s">
        <v>5482</v>
      </c>
      <c r="E223" s="170">
        <v>62.830624999999998</v>
      </c>
      <c r="F223" s="167" t="s">
        <v>5724</v>
      </c>
    </row>
    <row r="224" spans="1:6" x14ac:dyDescent="0.3">
      <c r="A224" s="167" t="s">
        <v>5745</v>
      </c>
      <c r="B224" s="167" t="s">
        <v>5489</v>
      </c>
      <c r="C224" s="168">
        <v>10</v>
      </c>
      <c r="D224" s="169" t="s">
        <v>5482</v>
      </c>
      <c r="E224" s="170">
        <v>30.192</v>
      </c>
      <c r="F224" s="167" t="s">
        <v>5746</v>
      </c>
    </row>
    <row r="225" spans="1:6" x14ac:dyDescent="0.3">
      <c r="A225" s="167" t="s">
        <v>5747</v>
      </c>
      <c r="B225" s="167" t="s">
        <v>5491</v>
      </c>
      <c r="C225" s="168">
        <v>10</v>
      </c>
      <c r="D225" s="169" t="s">
        <v>5482</v>
      </c>
      <c r="E225" s="170">
        <v>30.192</v>
      </c>
      <c r="F225" s="167" t="s">
        <v>5746</v>
      </c>
    </row>
    <row r="226" spans="1:6" x14ac:dyDescent="0.3">
      <c r="A226" s="167" t="s">
        <v>5748</v>
      </c>
      <c r="B226" s="167" t="s">
        <v>5493</v>
      </c>
      <c r="C226" s="168">
        <v>10</v>
      </c>
      <c r="D226" s="169" t="s">
        <v>5482</v>
      </c>
      <c r="E226" s="170">
        <v>30.192</v>
      </c>
      <c r="F226" s="167" t="s">
        <v>5746</v>
      </c>
    </row>
    <row r="227" spans="1:6" x14ac:dyDescent="0.3">
      <c r="A227" s="167" t="s">
        <v>5749</v>
      </c>
      <c r="B227" s="167" t="s">
        <v>5699</v>
      </c>
      <c r="C227" s="168">
        <v>10</v>
      </c>
      <c r="D227" s="169" t="s">
        <v>5482</v>
      </c>
      <c r="E227" s="170">
        <v>30.192</v>
      </c>
      <c r="F227" s="167" t="s">
        <v>5746</v>
      </c>
    </row>
    <row r="228" spans="1:6" x14ac:dyDescent="0.3">
      <c r="A228" s="167" t="s">
        <v>5750</v>
      </c>
      <c r="B228" s="167" t="s">
        <v>5701</v>
      </c>
      <c r="C228" s="168">
        <v>10</v>
      </c>
      <c r="D228" s="169" t="s">
        <v>5482</v>
      </c>
      <c r="E228" s="170">
        <v>30.192</v>
      </c>
      <c r="F228" s="167" t="s">
        <v>5746</v>
      </c>
    </row>
    <row r="229" spans="1:6" x14ac:dyDescent="0.3">
      <c r="A229" s="167" t="s">
        <v>5751</v>
      </c>
      <c r="B229" s="167" t="s">
        <v>5497</v>
      </c>
      <c r="C229" s="168">
        <v>10</v>
      </c>
      <c r="D229" s="169" t="s">
        <v>5482</v>
      </c>
      <c r="E229" s="170">
        <v>30.192</v>
      </c>
      <c r="F229" s="167" t="s">
        <v>5746</v>
      </c>
    </row>
    <row r="230" spans="1:6" x14ac:dyDescent="0.3">
      <c r="A230" s="167" t="s">
        <v>5752</v>
      </c>
      <c r="B230" s="167" t="s">
        <v>5555</v>
      </c>
      <c r="C230" s="168">
        <v>10</v>
      </c>
      <c r="D230" s="169" t="s">
        <v>5482</v>
      </c>
      <c r="E230" s="170">
        <v>30.192</v>
      </c>
      <c r="F230" s="167" t="s">
        <v>5746</v>
      </c>
    </row>
    <row r="231" spans="1:6" x14ac:dyDescent="0.3">
      <c r="A231" s="167" t="s">
        <v>5753</v>
      </c>
      <c r="B231" s="167" t="s">
        <v>5507</v>
      </c>
      <c r="C231" s="168">
        <v>10</v>
      </c>
      <c r="D231" s="169" t="s">
        <v>5482</v>
      </c>
      <c r="E231" s="170">
        <v>30.192</v>
      </c>
      <c r="F231" s="167" t="s">
        <v>5746</v>
      </c>
    </row>
    <row r="232" spans="1:6" x14ac:dyDescent="0.3">
      <c r="A232" s="167" t="s">
        <v>5754</v>
      </c>
      <c r="B232" s="167" t="s">
        <v>5509</v>
      </c>
      <c r="C232" s="168">
        <v>10</v>
      </c>
      <c r="D232" s="169" t="s">
        <v>5482</v>
      </c>
      <c r="E232" s="170">
        <v>30.192</v>
      </c>
      <c r="F232" s="167" t="s">
        <v>5746</v>
      </c>
    </row>
    <row r="233" spans="1:6" x14ac:dyDescent="0.3">
      <c r="A233" s="167" t="s">
        <v>5755</v>
      </c>
      <c r="B233" s="167" t="s">
        <v>5511</v>
      </c>
      <c r="C233" s="168">
        <v>10</v>
      </c>
      <c r="D233" s="169" t="s">
        <v>5482</v>
      </c>
      <c r="E233" s="170">
        <v>30.192</v>
      </c>
      <c r="F233" s="167" t="s">
        <v>5746</v>
      </c>
    </row>
    <row r="234" spans="1:6" x14ac:dyDescent="0.3">
      <c r="A234" s="167" t="s">
        <v>5756</v>
      </c>
      <c r="B234" s="167" t="s">
        <v>5513</v>
      </c>
      <c r="C234" s="168">
        <v>10</v>
      </c>
      <c r="D234" s="169" t="s">
        <v>5482</v>
      </c>
      <c r="E234" s="170">
        <v>30.192</v>
      </c>
      <c r="F234" s="167" t="s">
        <v>5746</v>
      </c>
    </row>
    <row r="235" spans="1:6" x14ac:dyDescent="0.3">
      <c r="A235" s="167" t="s">
        <v>5757</v>
      </c>
      <c r="B235" s="167" t="s">
        <v>5517</v>
      </c>
      <c r="C235" s="168">
        <v>10</v>
      </c>
      <c r="D235" s="169" t="s">
        <v>5482</v>
      </c>
      <c r="E235" s="170">
        <v>30.192</v>
      </c>
      <c r="F235" s="167" t="s">
        <v>5746</v>
      </c>
    </row>
    <row r="236" spans="1:6" x14ac:dyDescent="0.3">
      <c r="A236" s="167" t="s">
        <v>5758</v>
      </c>
      <c r="B236" s="167" t="s">
        <v>5521</v>
      </c>
      <c r="C236" s="168">
        <v>10</v>
      </c>
      <c r="D236" s="169" t="s">
        <v>5482</v>
      </c>
      <c r="E236" s="170">
        <v>30.192</v>
      </c>
      <c r="F236" s="167" t="s">
        <v>5746</v>
      </c>
    </row>
    <row r="237" spans="1:6" x14ac:dyDescent="0.3">
      <c r="A237" s="167" t="s">
        <v>5759</v>
      </c>
      <c r="B237" s="167" t="s">
        <v>5525</v>
      </c>
      <c r="C237" s="168">
        <v>10</v>
      </c>
      <c r="D237" s="169" t="s">
        <v>5482</v>
      </c>
      <c r="E237" s="170">
        <v>30.192</v>
      </c>
      <c r="F237" s="167" t="s">
        <v>5746</v>
      </c>
    </row>
    <row r="238" spans="1:6" x14ac:dyDescent="0.3">
      <c r="A238" s="167" t="s">
        <v>5760</v>
      </c>
      <c r="B238" s="167" t="s">
        <v>5527</v>
      </c>
      <c r="C238" s="168">
        <v>10</v>
      </c>
      <c r="D238" s="169" t="s">
        <v>5482</v>
      </c>
      <c r="E238" s="170">
        <v>41.136600000000001</v>
      </c>
      <c r="F238" s="167" t="s">
        <v>5746</v>
      </c>
    </row>
    <row r="239" spans="1:6" x14ac:dyDescent="0.3">
      <c r="A239" s="167" t="s">
        <v>5761</v>
      </c>
      <c r="B239" s="167" t="s">
        <v>5489</v>
      </c>
      <c r="C239" s="168">
        <v>10</v>
      </c>
      <c r="D239" s="169" t="s">
        <v>5482</v>
      </c>
      <c r="E239" s="170">
        <v>30.192</v>
      </c>
      <c r="F239" s="167" t="s">
        <v>5746</v>
      </c>
    </row>
    <row r="240" spans="1:6" x14ac:dyDescent="0.3">
      <c r="A240" s="167" t="s">
        <v>5762</v>
      </c>
      <c r="B240" s="167" t="s">
        <v>5491</v>
      </c>
      <c r="C240" s="168">
        <v>10</v>
      </c>
      <c r="D240" s="169" t="s">
        <v>5482</v>
      </c>
      <c r="E240" s="170">
        <v>30.192</v>
      </c>
      <c r="F240" s="167" t="s">
        <v>5746</v>
      </c>
    </row>
    <row r="241" spans="1:6" x14ac:dyDescent="0.3">
      <c r="A241" s="167" t="s">
        <v>5763</v>
      </c>
      <c r="B241" s="167" t="s">
        <v>5493</v>
      </c>
      <c r="C241" s="168">
        <v>10</v>
      </c>
      <c r="D241" s="169" t="s">
        <v>5482</v>
      </c>
      <c r="E241" s="170">
        <v>30.192</v>
      </c>
      <c r="F241" s="167" t="s">
        <v>5746</v>
      </c>
    </row>
    <row r="242" spans="1:6" x14ac:dyDescent="0.3">
      <c r="A242" s="167" t="s">
        <v>5764</v>
      </c>
      <c r="B242" s="167" t="s">
        <v>5699</v>
      </c>
      <c r="C242" s="168">
        <v>10</v>
      </c>
      <c r="D242" s="169" t="s">
        <v>5482</v>
      </c>
      <c r="E242" s="170">
        <v>30.192</v>
      </c>
      <c r="F242" s="167" t="s">
        <v>5746</v>
      </c>
    </row>
    <row r="243" spans="1:6" x14ac:dyDescent="0.3">
      <c r="A243" s="167" t="s">
        <v>5765</v>
      </c>
      <c r="B243" s="167" t="s">
        <v>5701</v>
      </c>
      <c r="C243" s="168">
        <v>10</v>
      </c>
      <c r="D243" s="169" t="s">
        <v>5482</v>
      </c>
      <c r="E243" s="170">
        <v>30.192</v>
      </c>
      <c r="F243" s="167" t="s">
        <v>5746</v>
      </c>
    </row>
    <row r="244" spans="1:6" x14ac:dyDescent="0.3">
      <c r="A244" s="167" t="s">
        <v>5766</v>
      </c>
      <c r="B244" s="167" t="s">
        <v>5497</v>
      </c>
      <c r="C244" s="168">
        <v>10</v>
      </c>
      <c r="D244" s="169" t="s">
        <v>5482</v>
      </c>
      <c r="E244" s="170">
        <v>30.192</v>
      </c>
      <c r="F244" s="167" t="s">
        <v>5746</v>
      </c>
    </row>
    <row r="245" spans="1:6" x14ac:dyDescent="0.3">
      <c r="A245" s="167" t="s">
        <v>5767</v>
      </c>
      <c r="B245" s="167" t="s">
        <v>5555</v>
      </c>
      <c r="C245" s="168">
        <v>10</v>
      </c>
      <c r="D245" s="169" t="s">
        <v>5482</v>
      </c>
      <c r="E245" s="170">
        <v>30.192</v>
      </c>
      <c r="F245" s="167" t="s">
        <v>5746</v>
      </c>
    </row>
    <row r="246" spans="1:6" x14ac:dyDescent="0.3">
      <c r="A246" s="167" t="s">
        <v>5768</v>
      </c>
      <c r="B246" s="167" t="s">
        <v>5507</v>
      </c>
      <c r="C246" s="168">
        <v>10</v>
      </c>
      <c r="D246" s="169" t="s">
        <v>5482</v>
      </c>
      <c r="E246" s="170">
        <v>30.192</v>
      </c>
      <c r="F246" s="167" t="s">
        <v>5746</v>
      </c>
    </row>
    <row r="247" spans="1:6" x14ac:dyDescent="0.3">
      <c r="A247" s="167" t="s">
        <v>5769</v>
      </c>
      <c r="B247" s="167" t="s">
        <v>5509</v>
      </c>
      <c r="C247" s="168">
        <v>10</v>
      </c>
      <c r="D247" s="169" t="s">
        <v>5482</v>
      </c>
      <c r="E247" s="170">
        <v>30.192</v>
      </c>
      <c r="F247" s="167" t="s">
        <v>5746</v>
      </c>
    </row>
    <row r="248" spans="1:6" x14ac:dyDescent="0.3">
      <c r="A248" s="167" t="s">
        <v>5770</v>
      </c>
      <c r="B248" s="167" t="s">
        <v>5511</v>
      </c>
      <c r="C248" s="168">
        <v>10</v>
      </c>
      <c r="D248" s="169" t="s">
        <v>5482</v>
      </c>
      <c r="E248" s="170">
        <v>30.192</v>
      </c>
      <c r="F248" s="167" t="s">
        <v>5746</v>
      </c>
    </row>
    <row r="249" spans="1:6" x14ac:dyDescent="0.3">
      <c r="A249" s="167" t="s">
        <v>5771</v>
      </c>
      <c r="B249" s="167" t="s">
        <v>5513</v>
      </c>
      <c r="C249" s="168">
        <v>10</v>
      </c>
      <c r="D249" s="169" t="s">
        <v>5482</v>
      </c>
      <c r="E249" s="170">
        <v>30.192</v>
      </c>
      <c r="F249" s="167" t="s">
        <v>5746</v>
      </c>
    </row>
    <row r="250" spans="1:6" x14ac:dyDescent="0.3">
      <c r="A250" s="167" t="s">
        <v>5772</v>
      </c>
      <c r="B250" s="167" t="s">
        <v>5515</v>
      </c>
      <c r="C250" s="168">
        <v>10</v>
      </c>
      <c r="D250" s="169" t="s">
        <v>5482</v>
      </c>
      <c r="E250" s="170">
        <v>30.192</v>
      </c>
      <c r="F250" s="167" t="s">
        <v>5746</v>
      </c>
    </row>
    <row r="251" spans="1:6" x14ac:dyDescent="0.3">
      <c r="A251" s="167" t="s">
        <v>5773</v>
      </c>
      <c r="B251" s="167" t="s">
        <v>5517</v>
      </c>
      <c r="C251" s="168">
        <v>10</v>
      </c>
      <c r="D251" s="169" t="s">
        <v>5482</v>
      </c>
      <c r="E251" s="170">
        <v>30.192</v>
      </c>
      <c r="F251" s="167" t="s">
        <v>5746</v>
      </c>
    </row>
    <row r="252" spans="1:6" x14ac:dyDescent="0.3">
      <c r="A252" s="167" t="s">
        <v>5774</v>
      </c>
      <c r="B252" s="167" t="s">
        <v>5521</v>
      </c>
      <c r="C252" s="168">
        <v>10</v>
      </c>
      <c r="D252" s="169" t="s">
        <v>5482</v>
      </c>
      <c r="E252" s="170">
        <v>30.192</v>
      </c>
      <c r="F252" s="167" t="s">
        <v>5746</v>
      </c>
    </row>
    <row r="253" spans="1:6" x14ac:dyDescent="0.3">
      <c r="A253" s="167" t="s">
        <v>5775</v>
      </c>
      <c r="B253" s="167" t="s">
        <v>5525</v>
      </c>
      <c r="C253" s="168">
        <v>10</v>
      </c>
      <c r="D253" s="169" t="s">
        <v>5482</v>
      </c>
      <c r="E253" s="170">
        <v>30.192</v>
      </c>
      <c r="F253" s="167" t="s">
        <v>5746</v>
      </c>
    </row>
    <row r="254" spans="1:6" x14ac:dyDescent="0.3">
      <c r="A254" s="167" t="s">
        <v>5776</v>
      </c>
      <c r="B254" s="167" t="s">
        <v>5527</v>
      </c>
      <c r="C254" s="168">
        <v>10</v>
      </c>
      <c r="D254" s="169" t="s">
        <v>5482</v>
      </c>
      <c r="E254" s="170">
        <v>41.136600000000001</v>
      </c>
      <c r="F254" s="167" t="s">
        <v>5746</v>
      </c>
    </row>
    <row r="255" spans="1:6" x14ac:dyDescent="0.3">
      <c r="A255" s="167" t="s">
        <v>5777</v>
      </c>
      <c r="B255" s="167" t="s">
        <v>5489</v>
      </c>
      <c r="C255" s="168">
        <v>10</v>
      </c>
      <c r="D255" s="169" t="s">
        <v>5482</v>
      </c>
      <c r="E255" s="170">
        <v>24.530999999999999</v>
      </c>
      <c r="F255" s="167" t="s">
        <v>5778</v>
      </c>
    </row>
    <row r="256" spans="1:6" x14ac:dyDescent="0.3">
      <c r="A256" s="167" t="s">
        <v>5779</v>
      </c>
      <c r="B256" s="167" t="s">
        <v>5491</v>
      </c>
      <c r="C256" s="168">
        <v>10</v>
      </c>
      <c r="D256" s="169" t="s">
        <v>5482</v>
      </c>
      <c r="E256" s="170">
        <v>24.530999999999999</v>
      </c>
      <c r="F256" s="167" t="s">
        <v>5778</v>
      </c>
    </row>
    <row r="257" spans="1:6" x14ac:dyDescent="0.3">
      <c r="A257" s="167" t="s">
        <v>5780</v>
      </c>
      <c r="B257" s="167" t="s">
        <v>5493</v>
      </c>
      <c r="C257" s="168">
        <v>10</v>
      </c>
      <c r="D257" s="169" t="s">
        <v>5482</v>
      </c>
      <c r="E257" s="170">
        <v>24.530999999999999</v>
      </c>
      <c r="F257" s="167" t="s">
        <v>5778</v>
      </c>
    </row>
    <row r="258" spans="1:6" x14ac:dyDescent="0.3">
      <c r="A258" s="167" t="s">
        <v>5781</v>
      </c>
      <c r="B258" s="167" t="s">
        <v>5696</v>
      </c>
      <c r="C258" s="168">
        <v>10</v>
      </c>
      <c r="D258" s="169" t="s">
        <v>5482</v>
      </c>
      <c r="E258" s="170">
        <v>24.530999999999999</v>
      </c>
      <c r="F258" s="167" t="s">
        <v>5778</v>
      </c>
    </row>
    <row r="259" spans="1:6" x14ac:dyDescent="0.3">
      <c r="A259" s="167" t="s">
        <v>5782</v>
      </c>
      <c r="B259" s="167" t="s">
        <v>5495</v>
      </c>
      <c r="C259" s="168">
        <v>10</v>
      </c>
      <c r="D259" s="169" t="s">
        <v>5482</v>
      </c>
      <c r="E259" s="170">
        <v>24.530999999999999</v>
      </c>
      <c r="F259" s="167" t="s">
        <v>5778</v>
      </c>
    </row>
    <row r="260" spans="1:6" x14ac:dyDescent="0.3">
      <c r="A260" s="167" t="s">
        <v>5783</v>
      </c>
      <c r="B260" s="167" t="s">
        <v>5497</v>
      </c>
      <c r="C260" s="168">
        <v>10</v>
      </c>
      <c r="D260" s="169" t="s">
        <v>5482</v>
      </c>
      <c r="E260" s="170">
        <v>24.530999999999999</v>
      </c>
      <c r="F260" s="167" t="s">
        <v>5778</v>
      </c>
    </row>
    <row r="261" spans="1:6" x14ac:dyDescent="0.3">
      <c r="A261" s="167" t="s">
        <v>5784</v>
      </c>
      <c r="B261" s="167" t="s">
        <v>5785</v>
      </c>
      <c r="C261" s="168">
        <v>10</v>
      </c>
      <c r="D261" s="169" t="s">
        <v>5482</v>
      </c>
      <c r="E261" s="170">
        <v>24.530999999999999</v>
      </c>
      <c r="F261" s="167" t="s">
        <v>5778</v>
      </c>
    </row>
    <row r="262" spans="1:6" x14ac:dyDescent="0.3">
      <c r="A262" s="167" t="s">
        <v>5786</v>
      </c>
      <c r="B262" s="167" t="s">
        <v>5499</v>
      </c>
      <c r="C262" s="168">
        <v>10</v>
      </c>
      <c r="D262" s="169" t="s">
        <v>5482</v>
      </c>
      <c r="E262" s="170">
        <v>24.530999999999999</v>
      </c>
      <c r="F262" s="167" t="s">
        <v>5778</v>
      </c>
    </row>
    <row r="263" spans="1:6" x14ac:dyDescent="0.3">
      <c r="A263" s="167" t="s">
        <v>5787</v>
      </c>
      <c r="B263" s="167" t="s">
        <v>5555</v>
      </c>
      <c r="C263" s="168">
        <v>10</v>
      </c>
      <c r="D263" s="169" t="s">
        <v>5482</v>
      </c>
      <c r="E263" s="170">
        <v>24.530999999999999</v>
      </c>
      <c r="F263" s="167" t="s">
        <v>5778</v>
      </c>
    </row>
    <row r="264" spans="1:6" x14ac:dyDescent="0.3">
      <c r="A264" s="167" t="s">
        <v>5788</v>
      </c>
      <c r="B264" s="167" t="s">
        <v>5557</v>
      </c>
      <c r="C264" s="168">
        <v>10</v>
      </c>
      <c r="D264" s="169" t="s">
        <v>5482</v>
      </c>
      <c r="E264" s="170">
        <v>24.530999999999999</v>
      </c>
      <c r="F264" s="167" t="s">
        <v>5778</v>
      </c>
    </row>
    <row r="265" spans="1:6" x14ac:dyDescent="0.3">
      <c r="A265" s="167" t="s">
        <v>5789</v>
      </c>
      <c r="B265" s="167" t="s">
        <v>5534</v>
      </c>
      <c r="C265" s="168">
        <v>10</v>
      </c>
      <c r="D265" s="169" t="s">
        <v>5482</v>
      </c>
      <c r="E265" s="170">
        <v>24.530999999999999</v>
      </c>
      <c r="F265" s="167" t="s">
        <v>5778</v>
      </c>
    </row>
    <row r="266" spans="1:6" x14ac:dyDescent="0.3">
      <c r="A266" s="167" t="s">
        <v>5790</v>
      </c>
      <c r="B266" s="167" t="s">
        <v>5503</v>
      </c>
      <c r="C266" s="168">
        <v>10</v>
      </c>
      <c r="D266" s="169" t="s">
        <v>5482</v>
      </c>
      <c r="E266" s="170">
        <v>24.530999999999999</v>
      </c>
      <c r="F266" s="167" t="s">
        <v>5778</v>
      </c>
    </row>
    <row r="267" spans="1:6" x14ac:dyDescent="0.3">
      <c r="A267" s="167" t="s">
        <v>5791</v>
      </c>
      <c r="B267" s="167" t="s">
        <v>5507</v>
      </c>
      <c r="C267" s="168">
        <v>10</v>
      </c>
      <c r="D267" s="169" t="s">
        <v>5482</v>
      </c>
      <c r="E267" s="170">
        <v>24.530999999999999</v>
      </c>
      <c r="F267" s="167" t="s">
        <v>5778</v>
      </c>
    </row>
    <row r="268" spans="1:6" x14ac:dyDescent="0.3">
      <c r="A268" s="167" t="s">
        <v>5792</v>
      </c>
      <c r="B268" s="167" t="s">
        <v>5509</v>
      </c>
      <c r="C268" s="168">
        <v>10</v>
      </c>
      <c r="D268" s="169" t="s">
        <v>5482</v>
      </c>
      <c r="E268" s="170">
        <v>24.530999999999999</v>
      </c>
      <c r="F268" s="167" t="s">
        <v>5778</v>
      </c>
    </row>
    <row r="269" spans="1:6" x14ac:dyDescent="0.3">
      <c r="A269" s="167" t="s">
        <v>5793</v>
      </c>
      <c r="B269" s="167" t="s">
        <v>5511</v>
      </c>
      <c r="C269" s="168">
        <v>10</v>
      </c>
      <c r="D269" s="169" t="s">
        <v>5482</v>
      </c>
      <c r="E269" s="170">
        <v>24.530999999999999</v>
      </c>
      <c r="F269" s="167" t="s">
        <v>5778</v>
      </c>
    </row>
    <row r="270" spans="1:6" x14ac:dyDescent="0.3">
      <c r="A270" s="167" t="s">
        <v>5794</v>
      </c>
      <c r="B270" s="167" t="s">
        <v>5513</v>
      </c>
      <c r="C270" s="168">
        <v>10</v>
      </c>
      <c r="D270" s="169" t="s">
        <v>5482</v>
      </c>
      <c r="E270" s="170">
        <v>24.530999999999999</v>
      </c>
      <c r="F270" s="167" t="s">
        <v>5778</v>
      </c>
    </row>
    <row r="271" spans="1:6" x14ac:dyDescent="0.3">
      <c r="A271" s="167" t="s">
        <v>5795</v>
      </c>
      <c r="B271" s="167" t="s">
        <v>5517</v>
      </c>
      <c r="C271" s="168">
        <v>10</v>
      </c>
      <c r="D271" s="169" t="s">
        <v>5482</v>
      </c>
      <c r="E271" s="170">
        <v>24.530999999999999</v>
      </c>
      <c r="F271" s="167" t="s">
        <v>5778</v>
      </c>
    </row>
    <row r="272" spans="1:6" x14ac:dyDescent="0.3">
      <c r="A272" s="167" t="s">
        <v>5796</v>
      </c>
      <c r="B272" s="167" t="s">
        <v>5519</v>
      </c>
      <c r="C272" s="168">
        <v>10</v>
      </c>
      <c r="D272" s="169" t="s">
        <v>5482</v>
      </c>
      <c r="E272" s="170">
        <v>24.530999999999999</v>
      </c>
      <c r="F272" s="167" t="s">
        <v>5778</v>
      </c>
    </row>
    <row r="273" spans="1:6" x14ac:dyDescent="0.3">
      <c r="A273" s="167" t="s">
        <v>5797</v>
      </c>
      <c r="B273" s="167" t="s">
        <v>5521</v>
      </c>
      <c r="C273" s="168">
        <v>10</v>
      </c>
      <c r="D273" s="169" t="s">
        <v>5482</v>
      </c>
      <c r="E273" s="170">
        <v>24.530999999999999</v>
      </c>
      <c r="F273" s="167" t="s">
        <v>5778</v>
      </c>
    </row>
    <row r="274" spans="1:6" x14ac:dyDescent="0.3">
      <c r="A274" s="167" t="s">
        <v>5798</v>
      </c>
      <c r="B274" s="167" t="s">
        <v>5489</v>
      </c>
      <c r="C274" s="168">
        <v>5</v>
      </c>
      <c r="D274" s="169" t="s">
        <v>5482</v>
      </c>
      <c r="E274" s="170">
        <v>29.437199999999997</v>
      </c>
      <c r="F274" s="167" t="s">
        <v>5799</v>
      </c>
    </row>
    <row r="275" spans="1:6" x14ac:dyDescent="0.3">
      <c r="A275" s="167" t="s">
        <v>5800</v>
      </c>
      <c r="B275" s="167" t="s">
        <v>5491</v>
      </c>
      <c r="C275" s="168">
        <v>5</v>
      </c>
      <c r="D275" s="169" t="s">
        <v>5482</v>
      </c>
      <c r="E275" s="170">
        <v>29.437199999999997</v>
      </c>
      <c r="F275" s="167" t="s">
        <v>5799</v>
      </c>
    </row>
    <row r="276" spans="1:6" x14ac:dyDescent="0.3">
      <c r="A276" s="167" t="s">
        <v>5801</v>
      </c>
      <c r="B276" s="167" t="s">
        <v>5493</v>
      </c>
      <c r="C276" s="168">
        <v>5</v>
      </c>
      <c r="D276" s="169" t="s">
        <v>5482</v>
      </c>
      <c r="E276" s="170">
        <v>29.437199999999997</v>
      </c>
      <c r="F276" s="167" t="s">
        <v>5799</v>
      </c>
    </row>
    <row r="277" spans="1:6" x14ac:dyDescent="0.3">
      <c r="A277" s="167" t="s">
        <v>5802</v>
      </c>
      <c r="B277" s="167" t="s">
        <v>5497</v>
      </c>
      <c r="C277" s="168">
        <v>5</v>
      </c>
      <c r="D277" s="169" t="s">
        <v>5482</v>
      </c>
      <c r="E277" s="170">
        <v>29.437199999999997</v>
      </c>
      <c r="F277" s="167" t="s">
        <v>5799</v>
      </c>
    </row>
    <row r="278" spans="1:6" x14ac:dyDescent="0.3">
      <c r="A278" s="167" t="s">
        <v>5803</v>
      </c>
      <c r="B278" s="167" t="s">
        <v>5557</v>
      </c>
      <c r="C278" s="168">
        <v>5</v>
      </c>
      <c r="D278" s="169" t="s">
        <v>5482</v>
      </c>
      <c r="E278" s="170">
        <v>29.437199999999997</v>
      </c>
      <c r="F278" s="167" t="s">
        <v>5799</v>
      </c>
    </row>
    <row r="279" spans="1:6" x14ac:dyDescent="0.3">
      <c r="A279" s="167" t="s">
        <v>5804</v>
      </c>
      <c r="B279" s="167" t="s">
        <v>5501</v>
      </c>
      <c r="C279" s="168">
        <v>5</v>
      </c>
      <c r="D279" s="169" t="s">
        <v>5482</v>
      </c>
      <c r="E279" s="170">
        <v>29.437199999999997</v>
      </c>
      <c r="F279" s="167" t="s">
        <v>5799</v>
      </c>
    </row>
    <row r="280" spans="1:6" x14ac:dyDescent="0.3">
      <c r="A280" s="167" t="s">
        <v>5805</v>
      </c>
      <c r="B280" s="167" t="s">
        <v>5507</v>
      </c>
      <c r="C280" s="168">
        <v>5</v>
      </c>
      <c r="D280" s="169" t="s">
        <v>5482</v>
      </c>
      <c r="E280" s="170">
        <v>29.437199999999997</v>
      </c>
      <c r="F280" s="167" t="s">
        <v>5799</v>
      </c>
    </row>
    <row r="281" spans="1:6" x14ac:dyDescent="0.3">
      <c r="A281" s="167" t="s">
        <v>5806</v>
      </c>
      <c r="B281" s="167" t="s">
        <v>5509</v>
      </c>
      <c r="C281" s="168">
        <v>5</v>
      </c>
      <c r="D281" s="169" t="s">
        <v>5482</v>
      </c>
      <c r="E281" s="170">
        <v>29.437199999999997</v>
      </c>
      <c r="F281" s="167" t="s">
        <v>5799</v>
      </c>
    </row>
    <row r="282" spans="1:6" x14ac:dyDescent="0.3">
      <c r="A282" s="167" t="s">
        <v>5807</v>
      </c>
      <c r="B282" s="167" t="s">
        <v>5513</v>
      </c>
      <c r="C282" s="168">
        <v>5</v>
      </c>
      <c r="D282" s="169" t="s">
        <v>5482</v>
      </c>
      <c r="E282" s="170">
        <v>29.437199999999997</v>
      </c>
      <c r="F282" s="167" t="s">
        <v>5799</v>
      </c>
    </row>
    <row r="283" spans="1:6" x14ac:dyDescent="0.3">
      <c r="A283" s="167" t="s">
        <v>5808</v>
      </c>
      <c r="B283" s="167" t="s">
        <v>5517</v>
      </c>
      <c r="C283" s="168">
        <v>5</v>
      </c>
      <c r="D283" s="169" t="s">
        <v>5482</v>
      </c>
      <c r="E283" s="170">
        <v>29.437199999999997</v>
      </c>
      <c r="F283" s="167" t="s">
        <v>5799</v>
      </c>
    </row>
    <row r="284" spans="1:6" x14ac:dyDescent="0.3">
      <c r="A284" s="167" t="s">
        <v>5809</v>
      </c>
      <c r="B284" s="167" t="s">
        <v>5519</v>
      </c>
      <c r="C284" s="168">
        <v>5</v>
      </c>
      <c r="D284" s="169" t="s">
        <v>5482</v>
      </c>
      <c r="E284" s="170">
        <v>29.437199999999997</v>
      </c>
      <c r="F284" s="167" t="s">
        <v>5799</v>
      </c>
    </row>
    <row r="285" spans="1:6" x14ac:dyDescent="0.3">
      <c r="A285" s="167" t="s">
        <v>5810</v>
      </c>
      <c r="B285" s="167" t="s">
        <v>5521</v>
      </c>
      <c r="C285" s="168">
        <v>5</v>
      </c>
      <c r="D285" s="169" t="s">
        <v>5482</v>
      </c>
      <c r="E285" s="170">
        <v>29.437199999999997</v>
      </c>
      <c r="F285" s="167" t="s">
        <v>5799</v>
      </c>
    </row>
    <row r="286" spans="1:6" x14ac:dyDescent="0.3">
      <c r="A286" s="167" t="s">
        <v>5811</v>
      </c>
      <c r="B286" s="167" t="s">
        <v>5481</v>
      </c>
      <c r="C286" s="168">
        <v>5</v>
      </c>
      <c r="D286" s="169" t="s">
        <v>5482</v>
      </c>
      <c r="E286" s="170">
        <v>61.558749999999996</v>
      </c>
      <c r="F286" s="167" t="s">
        <v>5812</v>
      </c>
    </row>
    <row r="287" spans="1:6" x14ac:dyDescent="0.3">
      <c r="A287" s="167" t="s">
        <v>5813</v>
      </c>
      <c r="B287" s="167" t="s">
        <v>5487</v>
      </c>
      <c r="C287" s="168">
        <v>5</v>
      </c>
      <c r="D287" s="169" t="s">
        <v>5482</v>
      </c>
      <c r="E287" s="170">
        <v>52.401249999999997</v>
      </c>
      <c r="F287" s="167" t="s">
        <v>5812</v>
      </c>
    </row>
    <row r="288" spans="1:6" x14ac:dyDescent="0.3">
      <c r="A288" s="167" t="s">
        <v>5814</v>
      </c>
      <c r="B288" s="167" t="s">
        <v>5489</v>
      </c>
      <c r="C288" s="168">
        <v>10</v>
      </c>
      <c r="D288" s="169" t="s">
        <v>5482</v>
      </c>
      <c r="E288" s="170">
        <v>11.605050000000002</v>
      </c>
      <c r="F288" s="167" t="s">
        <v>5812</v>
      </c>
    </row>
    <row r="289" spans="1:6" x14ac:dyDescent="0.3">
      <c r="A289" s="167" t="s">
        <v>5815</v>
      </c>
      <c r="B289" s="167" t="s">
        <v>5491</v>
      </c>
      <c r="C289" s="168">
        <v>10</v>
      </c>
      <c r="D289" s="169" t="s">
        <v>5482</v>
      </c>
      <c r="E289" s="170">
        <v>11.605050000000002</v>
      </c>
      <c r="F289" s="167" t="s">
        <v>5812</v>
      </c>
    </row>
    <row r="290" spans="1:6" x14ac:dyDescent="0.3">
      <c r="A290" s="167" t="s">
        <v>5816</v>
      </c>
      <c r="B290" s="167" t="s">
        <v>5693</v>
      </c>
      <c r="C290" s="168">
        <v>10</v>
      </c>
      <c r="D290" s="169" t="s">
        <v>5482</v>
      </c>
      <c r="E290" s="170">
        <v>11.605050000000002</v>
      </c>
      <c r="F290" s="167" t="s">
        <v>5812</v>
      </c>
    </row>
    <row r="291" spans="1:6" x14ac:dyDescent="0.3">
      <c r="A291" s="167" t="s">
        <v>5817</v>
      </c>
      <c r="B291" s="167" t="s">
        <v>5493</v>
      </c>
      <c r="C291" s="168">
        <v>10</v>
      </c>
      <c r="D291" s="169" t="s">
        <v>5482</v>
      </c>
      <c r="E291" s="170">
        <v>11.605050000000002</v>
      </c>
      <c r="F291" s="167" t="s">
        <v>5812</v>
      </c>
    </row>
    <row r="292" spans="1:6" x14ac:dyDescent="0.3">
      <c r="A292" s="167" t="s">
        <v>5818</v>
      </c>
      <c r="B292" s="167" t="s">
        <v>5495</v>
      </c>
      <c r="C292" s="168">
        <v>10</v>
      </c>
      <c r="D292" s="169" t="s">
        <v>5482</v>
      </c>
      <c r="E292" s="170">
        <v>11.605050000000002</v>
      </c>
      <c r="F292" s="167" t="s">
        <v>5812</v>
      </c>
    </row>
    <row r="293" spans="1:6" x14ac:dyDescent="0.3">
      <c r="A293" s="167" t="s">
        <v>5819</v>
      </c>
      <c r="B293" s="167" t="s">
        <v>5699</v>
      </c>
      <c r="C293" s="168">
        <v>10</v>
      </c>
      <c r="D293" s="169" t="s">
        <v>5482</v>
      </c>
      <c r="E293" s="170">
        <v>11.605050000000002</v>
      </c>
      <c r="F293" s="167" t="s">
        <v>5812</v>
      </c>
    </row>
    <row r="294" spans="1:6" x14ac:dyDescent="0.3">
      <c r="A294" s="167" t="s">
        <v>5820</v>
      </c>
      <c r="B294" s="167" t="s">
        <v>5701</v>
      </c>
      <c r="C294" s="168">
        <v>10</v>
      </c>
      <c r="D294" s="169" t="s">
        <v>5482</v>
      </c>
      <c r="E294" s="170">
        <v>11.605050000000002</v>
      </c>
      <c r="F294" s="167" t="s">
        <v>5812</v>
      </c>
    </row>
    <row r="295" spans="1:6" x14ac:dyDescent="0.3">
      <c r="A295" s="167" t="s">
        <v>5821</v>
      </c>
      <c r="B295" s="167" t="s">
        <v>5497</v>
      </c>
      <c r="C295" s="168">
        <v>10</v>
      </c>
      <c r="D295" s="169" t="s">
        <v>5482</v>
      </c>
      <c r="E295" s="170">
        <v>11.605050000000002</v>
      </c>
      <c r="F295" s="167" t="s">
        <v>5812</v>
      </c>
    </row>
    <row r="296" spans="1:6" x14ac:dyDescent="0.3">
      <c r="A296" s="167" t="s">
        <v>5822</v>
      </c>
      <c r="B296" s="167" t="s">
        <v>5499</v>
      </c>
      <c r="C296" s="168">
        <v>10</v>
      </c>
      <c r="D296" s="169" t="s">
        <v>5482</v>
      </c>
      <c r="E296" s="170">
        <v>11.605050000000002</v>
      </c>
      <c r="F296" s="167" t="s">
        <v>5812</v>
      </c>
    </row>
    <row r="297" spans="1:6" x14ac:dyDescent="0.3">
      <c r="A297" s="167" t="s">
        <v>5823</v>
      </c>
      <c r="B297" s="167" t="s">
        <v>5555</v>
      </c>
      <c r="C297" s="168">
        <v>10</v>
      </c>
      <c r="D297" s="169" t="s">
        <v>5482</v>
      </c>
      <c r="E297" s="170">
        <v>11.605050000000002</v>
      </c>
      <c r="F297" s="167" t="s">
        <v>5812</v>
      </c>
    </row>
    <row r="298" spans="1:6" x14ac:dyDescent="0.3">
      <c r="A298" s="167" t="s">
        <v>5824</v>
      </c>
      <c r="B298" s="167" t="s">
        <v>5557</v>
      </c>
      <c r="C298" s="168">
        <v>10</v>
      </c>
      <c r="D298" s="169" t="s">
        <v>5482</v>
      </c>
      <c r="E298" s="170">
        <v>11.605050000000002</v>
      </c>
      <c r="F298" s="167" t="s">
        <v>5812</v>
      </c>
    </row>
    <row r="299" spans="1:6" x14ac:dyDescent="0.3">
      <c r="A299" s="167" t="s">
        <v>5825</v>
      </c>
      <c r="B299" s="167" t="s">
        <v>5534</v>
      </c>
      <c r="C299" s="168">
        <v>10</v>
      </c>
      <c r="D299" s="169" t="s">
        <v>5482</v>
      </c>
      <c r="E299" s="170">
        <v>11.605050000000002</v>
      </c>
      <c r="F299" s="167" t="s">
        <v>5812</v>
      </c>
    </row>
    <row r="300" spans="1:6" x14ac:dyDescent="0.3">
      <c r="A300" s="167" t="s">
        <v>5826</v>
      </c>
      <c r="B300" s="167" t="s">
        <v>5501</v>
      </c>
      <c r="C300" s="168">
        <v>10</v>
      </c>
      <c r="D300" s="169" t="s">
        <v>5482</v>
      </c>
      <c r="E300" s="170">
        <v>11.605050000000002</v>
      </c>
      <c r="F300" s="167" t="s">
        <v>5812</v>
      </c>
    </row>
    <row r="301" spans="1:6" x14ac:dyDescent="0.3">
      <c r="A301" s="167" t="s">
        <v>5827</v>
      </c>
      <c r="B301" s="167" t="s">
        <v>5503</v>
      </c>
      <c r="C301" s="168">
        <v>10</v>
      </c>
      <c r="D301" s="169" t="s">
        <v>5482</v>
      </c>
      <c r="E301" s="170">
        <v>11.605050000000002</v>
      </c>
      <c r="F301" s="167" t="s">
        <v>5812</v>
      </c>
    </row>
    <row r="302" spans="1:6" x14ac:dyDescent="0.3">
      <c r="A302" s="167" t="s">
        <v>5828</v>
      </c>
      <c r="B302" s="167" t="s">
        <v>5505</v>
      </c>
      <c r="C302" s="168">
        <v>10</v>
      </c>
      <c r="D302" s="169" t="s">
        <v>5482</v>
      </c>
      <c r="E302" s="170">
        <v>11.605050000000002</v>
      </c>
      <c r="F302" s="167" t="s">
        <v>5812</v>
      </c>
    </row>
    <row r="303" spans="1:6" x14ac:dyDescent="0.3">
      <c r="A303" s="167" t="s">
        <v>5829</v>
      </c>
      <c r="B303" s="167" t="s">
        <v>5507</v>
      </c>
      <c r="C303" s="168">
        <v>10</v>
      </c>
      <c r="D303" s="169" t="s">
        <v>5482</v>
      </c>
      <c r="E303" s="170">
        <v>11.605050000000002</v>
      </c>
      <c r="F303" s="167" t="s">
        <v>5812</v>
      </c>
    </row>
    <row r="304" spans="1:6" x14ac:dyDescent="0.3">
      <c r="A304" s="167" t="s">
        <v>5830</v>
      </c>
      <c r="B304" s="167" t="s">
        <v>5509</v>
      </c>
      <c r="C304" s="168">
        <v>10</v>
      </c>
      <c r="D304" s="169" t="s">
        <v>5482</v>
      </c>
      <c r="E304" s="170">
        <v>11.605050000000002</v>
      </c>
      <c r="F304" s="167" t="s">
        <v>5812</v>
      </c>
    </row>
    <row r="305" spans="1:6" x14ac:dyDescent="0.3">
      <c r="A305" s="167" t="s">
        <v>5831</v>
      </c>
      <c r="B305" s="167" t="s">
        <v>5511</v>
      </c>
      <c r="C305" s="168">
        <v>10</v>
      </c>
      <c r="D305" s="169" t="s">
        <v>5482</v>
      </c>
      <c r="E305" s="170">
        <v>11.605050000000002</v>
      </c>
      <c r="F305" s="167" t="s">
        <v>5812</v>
      </c>
    </row>
    <row r="306" spans="1:6" x14ac:dyDescent="0.3">
      <c r="A306" s="167" t="s">
        <v>5832</v>
      </c>
      <c r="B306" s="167" t="s">
        <v>5513</v>
      </c>
      <c r="C306" s="168">
        <v>10</v>
      </c>
      <c r="D306" s="169" t="s">
        <v>5482</v>
      </c>
      <c r="E306" s="170">
        <v>11.605050000000002</v>
      </c>
      <c r="F306" s="167" t="s">
        <v>5812</v>
      </c>
    </row>
    <row r="307" spans="1:6" x14ac:dyDescent="0.3">
      <c r="A307" s="167" t="s">
        <v>5833</v>
      </c>
      <c r="B307" s="167" t="s">
        <v>5515</v>
      </c>
      <c r="C307" s="168">
        <v>10</v>
      </c>
      <c r="D307" s="169" t="s">
        <v>5482</v>
      </c>
      <c r="E307" s="170">
        <v>11.605050000000002</v>
      </c>
      <c r="F307" s="167" t="s">
        <v>5812</v>
      </c>
    </row>
    <row r="308" spans="1:6" x14ac:dyDescent="0.3">
      <c r="A308" s="167" t="s">
        <v>5834</v>
      </c>
      <c r="B308" s="167" t="s">
        <v>5517</v>
      </c>
      <c r="C308" s="168">
        <v>10</v>
      </c>
      <c r="D308" s="169" t="s">
        <v>5482</v>
      </c>
      <c r="E308" s="170">
        <v>11.605050000000002</v>
      </c>
      <c r="F308" s="167" t="s">
        <v>5812</v>
      </c>
    </row>
    <row r="309" spans="1:6" x14ac:dyDescent="0.3">
      <c r="A309" s="167" t="s">
        <v>5835</v>
      </c>
      <c r="B309" s="167" t="s">
        <v>5569</v>
      </c>
      <c r="C309" s="168">
        <v>10</v>
      </c>
      <c r="D309" s="169" t="s">
        <v>5482</v>
      </c>
      <c r="E309" s="170">
        <v>11.605050000000002</v>
      </c>
      <c r="F309" s="167" t="s">
        <v>5812</v>
      </c>
    </row>
    <row r="310" spans="1:6" x14ac:dyDescent="0.3">
      <c r="A310" s="167" t="s">
        <v>5836</v>
      </c>
      <c r="B310" s="167" t="s">
        <v>5519</v>
      </c>
      <c r="C310" s="168">
        <v>10</v>
      </c>
      <c r="D310" s="169" t="s">
        <v>5482</v>
      </c>
      <c r="E310" s="170">
        <v>11.605050000000002</v>
      </c>
      <c r="F310" s="167" t="s">
        <v>5812</v>
      </c>
    </row>
    <row r="311" spans="1:6" x14ac:dyDescent="0.3">
      <c r="A311" s="167" t="s">
        <v>5837</v>
      </c>
      <c r="B311" s="167" t="s">
        <v>5521</v>
      </c>
      <c r="C311" s="168">
        <v>10</v>
      </c>
      <c r="D311" s="169" t="s">
        <v>5482</v>
      </c>
      <c r="E311" s="170">
        <v>11.605050000000002</v>
      </c>
      <c r="F311" s="167" t="s">
        <v>5812</v>
      </c>
    </row>
    <row r="312" spans="1:6" x14ac:dyDescent="0.3">
      <c r="A312" s="167" t="s">
        <v>5838</v>
      </c>
      <c r="B312" s="167" t="s">
        <v>5523</v>
      </c>
      <c r="C312" s="168">
        <v>10</v>
      </c>
      <c r="D312" s="169" t="s">
        <v>5482</v>
      </c>
      <c r="E312" s="170">
        <v>11.605050000000002</v>
      </c>
      <c r="F312" s="167" t="s">
        <v>5812</v>
      </c>
    </row>
    <row r="313" spans="1:6" x14ac:dyDescent="0.3">
      <c r="A313" s="167" t="s">
        <v>5839</v>
      </c>
      <c r="B313" s="167" t="s">
        <v>5525</v>
      </c>
      <c r="C313" s="168">
        <v>10</v>
      </c>
      <c r="D313" s="169" t="s">
        <v>5482</v>
      </c>
      <c r="E313" s="170">
        <v>11.605050000000002</v>
      </c>
      <c r="F313" s="167" t="s">
        <v>5812</v>
      </c>
    </row>
    <row r="314" spans="1:6" x14ac:dyDescent="0.3">
      <c r="A314" s="167" t="s">
        <v>5840</v>
      </c>
      <c r="B314" s="167" t="s">
        <v>5527</v>
      </c>
      <c r="C314" s="168">
        <v>10</v>
      </c>
      <c r="D314" s="169" t="s">
        <v>5482</v>
      </c>
      <c r="E314" s="170">
        <v>22.54965</v>
      </c>
      <c r="F314" s="167" t="s">
        <v>5812</v>
      </c>
    </row>
    <row r="315" spans="1:6" x14ac:dyDescent="0.3">
      <c r="A315" s="167" t="s">
        <v>5841</v>
      </c>
      <c r="B315" s="167" t="s">
        <v>5489</v>
      </c>
      <c r="C315" s="168">
        <v>10</v>
      </c>
      <c r="D315" s="169" t="s">
        <v>5482</v>
      </c>
      <c r="E315" s="170">
        <v>22.927050000000001</v>
      </c>
      <c r="F315" s="167" t="s">
        <v>5842</v>
      </c>
    </row>
    <row r="316" spans="1:6" x14ac:dyDescent="0.3">
      <c r="A316" s="167" t="s">
        <v>5843</v>
      </c>
      <c r="B316" s="167" t="s">
        <v>5491</v>
      </c>
      <c r="C316" s="168">
        <v>10</v>
      </c>
      <c r="D316" s="169" t="s">
        <v>5482</v>
      </c>
      <c r="E316" s="170">
        <v>22.927050000000001</v>
      </c>
      <c r="F316" s="167" t="s">
        <v>5842</v>
      </c>
    </row>
    <row r="317" spans="1:6" x14ac:dyDescent="0.3">
      <c r="A317" s="167" t="s">
        <v>5844</v>
      </c>
      <c r="B317" s="167" t="s">
        <v>5693</v>
      </c>
      <c r="C317" s="168">
        <v>10</v>
      </c>
      <c r="D317" s="169" t="s">
        <v>5482</v>
      </c>
      <c r="E317" s="170">
        <v>22.927050000000001</v>
      </c>
      <c r="F317" s="167" t="s">
        <v>5842</v>
      </c>
    </row>
    <row r="318" spans="1:6" x14ac:dyDescent="0.3">
      <c r="A318" s="167" t="s">
        <v>5845</v>
      </c>
      <c r="B318" s="167" t="s">
        <v>5493</v>
      </c>
      <c r="C318" s="168">
        <v>10</v>
      </c>
      <c r="D318" s="169" t="s">
        <v>5482</v>
      </c>
      <c r="E318" s="170">
        <v>22.927050000000001</v>
      </c>
      <c r="F318" s="167" t="s">
        <v>5842</v>
      </c>
    </row>
    <row r="319" spans="1:6" x14ac:dyDescent="0.3">
      <c r="A319" s="167" t="s">
        <v>5846</v>
      </c>
      <c r="B319" s="167" t="s">
        <v>5495</v>
      </c>
      <c r="C319" s="168">
        <v>10</v>
      </c>
      <c r="D319" s="169" t="s">
        <v>5482</v>
      </c>
      <c r="E319" s="170">
        <v>22.927050000000001</v>
      </c>
      <c r="F319" s="167" t="s">
        <v>5842</v>
      </c>
    </row>
    <row r="320" spans="1:6" x14ac:dyDescent="0.3">
      <c r="A320" s="167" t="s">
        <v>5847</v>
      </c>
      <c r="B320" s="167" t="s">
        <v>5699</v>
      </c>
      <c r="C320" s="168">
        <v>10</v>
      </c>
      <c r="D320" s="169" t="s">
        <v>5482</v>
      </c>
      <c r="E320" s="170">
        <v>22.927050000000001</v>
      </c>
      <c r="F320" s="167" t="s">
        <v>5842</v>
      </c>
    </row>
    <row r="321" spans="1:6" x14ac:dyDescent="0.3">
      <c r="A321" s="167" t="s">
        <v>5848</v>
      </c>
      <c r="B321" s="167" t="s">
        <v>5701</v>
      </c>
      <c r="C321" s="168">
        <v>10</v>
      </c>
      <c r="D321" s="169" t="s">
        <v>5482</v>
      </c>
      <c r="E321" s="170">
        <v>22.927050000000001</v>
      </c>
      <c r="F321" s="167" t="s">
        <v>5842</v>
      </c>
    </row>
    <row r="322" spans="1:6" x14ac:dyDescent="0.3">
      <c r="A322" s="167" t="s">
        <v>5849</v>
      </c>
      <c r="B322" s="167" t="s">
        <v>5497</v>
      </c>
      <c r="C322" s="168">
        <v>10</v>
      </c>
      <c r="D322" s="169" t="s">
        <v>5482</v>
      </c>
      <c r="E322" s="170">
        <v>22.927050000000001</v>
      </c>
      <c r="F322" s="167" t="s">
        <v>5842</v>
      </c>
    </row>
    <row r="323" spans="1:6" x14ac:dyDescent="0.3">
      <c r="A323" s="167" t="s">
        <v>5850</v>
      </c>
      <c r="B323" s="167" t="s">
        <v>5505</v>
      </c>
      <c r="C323" s="168">
        <v>10</v>
      </c>
      <c r="D323" s="169" t="s">
        <v>5482</v>
      </c>
      <c r="E323" s="170">
        <v>22.927050000000001</v>
      </c>
      <c r="F323" s="167" t="s">
        <v>5842</v>
      </c>
    </row>
    <row r="324" spans="1:6" x14ac:dyDescent="0.3">
      <c r="A324" s="167" t="s">
        <v>5851</v>
      </c>
      <c r="B324" s="167" t="s">
        <v>5507</v>
      </c>
      <c r="C324" s="168">
        <v>10</v>
      </c>
      <c r="D324" s="169" t="s">
        <v>5482</v>
      </c>
      <c r="E324" s="170">
        <v>22.927050000000001</v>
      </c>
      <c r="F324" s="167" t="s">
        <v>5842</v>
      </c>
    </row>
    <row r="325" spans="1:6" x14ac:dyDescent="0.3">
      <c r="A325" s="167" t="s">
        <v>5852</v>
      </c>
      <c r="B325" s="167" t="s">
        <v>5509</v>
      </c>
      <c r="C325" s="168">
        <v>10</v>
      </c>
      <c r="D325" s="169" t="s">
        <v>5482</v>
      </c>
      <c r="E325" s="170">
        <v>22.927050000000001</v>
      </c>
      <c r="F325" s="167" t="s">
        <v>5842</v>
      </c>
    </row>
    <row r="326" spans="1:6" x14ac:dyDescent="0.3">
      <c r="A326" s="167" t="s">
        <v>5853</v>
      </c>
      <c r="B326" s="167" t="s">
        <v>5511</v>
      </c>
      <c r="C326" s="168">
        <v>10</v>
      </c>
      <c r="D326" s="169" t="s">
        <v>5482</v>
      </c>
      <c r="E326" s="170">
        <v>22.927050000000001</v>
      </c>
      <c r="F326" s="167" t="s">
        <v>5842</v>
      </c>
    </row>
    <row r="327" spans="1:6" x14ac:dyDescent="0.3">
      <c r="A327" s="167" t="s">
        <v>5854</v>
      </c>
      <c r="B327" s="167" t="s">
        <v>5513</v>
      </c>
      <c r="C327" s="168">
        <v>10</v>
      </c>
      <c r="D327" s="169" t="s">
        <v>5482</v>
      </c>
      <c r="E327" s="170">
        <v>22.927050000000001</v>
      </c>
      <c r="F327" s="167" t="s">
        <v>5842</v>
      </c>
    </row>
    <row r="328" spans="1:6" x14ac:dyDescent="0.3">
      <c r="A328" s="167" t="s">
        <v>5855</v>
      </c>
      <c r="B328" s="167" t="s">
        <v>5515</v>
      </c>
      <c r="C328" s="168">
        <v>10</v>
      </c>
      <c r="D328" s="169" t="s">
        <v>5482</v>
      </c>
      <c r="E328" s="170">
        <v>22.927050000000001</v>
      </c>
      <c r="F328" s="167" t="s">
        <v>5842</v>
      </c>
    </row>
    <row r="329" spans="1:6" x14ac:dyDescent="0.3">
      <c r="A329" s="167" t="s">
        <v>5856</v>
      </c>
      <c r="B329" s="167" t="s">
        <v>5517</v>
      </c>
      <c r="C329" s="168">
        <v>10</v>
      </c>
      <c r="D329" s="169" t="s">
        <v>5482</v>
      </c>
      <c r="E329" s="170">
        <v>22.927050000000001</v>
      </c>
      <c r="F329" s="167" t="s">
        <v>5842</v>
      </c>
    </row>
    <row r="330" spans="1:6" x14ac:dyDescent="0.3">
      <c r="A330" s="167" t="s">
        <v>5857</v>
      </c>
      <c r="B330" s="167" t="s">
        <v>5521</v>
      </c>
      <c r="C330" s="168">
        <v>10</v>
      </c>
      <c r="D330" s="169" t="s">
        <v>5482</v>
      </c>
      <c r="E330" s="170">
        <v>22.927050000000001</v>
      </c>
      <c r="F330" s="167" t="s">
        <v>5842</v>
      </c>
    </row>
    <row r="331" spans="1:6" x14ac:dyDescent="0.3">
      <c r="A331" s="167" t="s">
        <v>5858</v>
      </c>
      <c r="B331" s="167" t="s">
        <v>5523</v>
      </c>
      <c r="C331" s="168">
        <v>10</v>
      </c>
      <c r="D331" s="169" t="s">
        <v>5482</v>
      </c>
      <c r="E331" s="170">
        <v>22.927050000000001</v>
      </c>
      <c r="F331" s="167" t="s">
        <v>5842</v>
      </c>
    </row>
    <row r="332" spans="1:6" x14ac:dyDescent="0.3">
      <c r="A332" s="167" t="s">
        <v>5859</v>
      </c>
      <c r="B332" s="167" t="s">
        <v>5525</v>
      </c>
      <c r="C332" s="168">
        <v>10</v>
      </c>
      <c r="D332" s="169" t="s">
        <v>5482</v>
      </c>
      <c r="E332" s="170">
        <v>22.927050000000001</v>
      </c>
      <c r="F332" s="167" t="s">
        <v>5842</v>
      </c>
    </row>
    <row r="333" spans="1:6" x14ac:dyDescent="0.3">
      <c r="A333" s="167" t="s">
        <v>5860</v>
      </c>
      <c r="B333" s="167" t="s">
        <v>5527</v>
      </c>
      <c r="C333" s="168">
        <v>10</v>
      </c>
      <c r="D333" s="169" t="s">
        <v>5482</v>
      </c>
      <c r="E333" s="170">
        <v>33.871650000000002</v>
      </c>
      <c r="F333" s="167" t="s">
        <v>5842</v>
      </c>
    </row>
    <row r="334" spans="1:6" x14ac:dyDescent="0.3">
      <c r="A334" s="167" t="s">
        <v>5861</v>
      </c>
      <c r="B334" s="167" t="s">
        <v>5481</v>
      </c>
      <c r="C334" s="168">
        <v>1</v>
      </c>
      <c r="D334" s="169" t="s">
        <v>5482</v>
      </c>
      <c r="E334" s="170">
        <v>71.886375000000001</v>
      </c>
      <c r="F334" s="167" t="s">
        <v>5842</v>
      </c>
    </row>
    <row r="335" spans="1:6" x14ac:dyDescent="0.3">
      <c r="A335" s="167" t="s">
        <v>5862</v>
      </c>
      <c r="B335" s="167" t="s">
        <v>5487</v>
      </c>
      <c r="C335" s="168">
        <v>1</v>
      </c>
      <c r="D335" s="169" t="s">
        <v>5482</v>
      </c>
      <c r="E335" s="170">
        <v>62.830624999999998</v>
      </c>
      <c r="F335" s="167" t="s">
        <v>5842</v>
      </c>
    </row>
    <row r="336" spans="1:6" x14ac:dyDescent="0.3">
      <c r="A336" s="167" t="s">
        <v>5863</v>
      </c>
      <c r="B336" s="167" t="s">
        <v>5489</v>
      </c>
      <c r="C336" s="168">
        <v>10</v>
      </c>
      <c r="D336" s="169" t="s">
        <v>5482</v>
      </c>
      <c r="E336" s="170">
        <v>24.530999999999999</v>
      </c>
      <c r="F336" s="167" t="s">
        <v>5864</v>
      </c>
    </row>
    <row r="337" spans="1:6" x14ac:dyDescent="0.3">
      <c r="A337" s="167" t="s">
        <v>5865</v>
      </c>
      <c r="B337" s="167" t="s">
        <v>5491</v>
      </c>
      <c r="C337" s="168">
        <v>10</v>
      </c>
      <c r="D337" s="169" t="s">
        <v>5482</v>
      </c>
      <c r="E337" s="170">
        <v>24.530999999999999</v>
      </c>
      <c r="F337" s="167" t="s">
        <v>5864</v>
      </c>
    </row>
    <row r="338" spans="1:6" x14ac:dyDescent="0.3">
      <c r="A338" s="167" t="s">
        <v>5866</v>
      </c>
      <c r="B338" s="167" t="s">
        <v>5493</v>
      </c>
      <c r="C338" s="168">
        <v>10</v>
      </c>
      <c r="D338" s="169" t="s">
        <v>5482</v>
      </c>
      <c r="E338" s="170">
        <v>24.530999999999999</v>
      </c>
      <c r="F338" s="167" t="s">
        <v>5864</v>
      </c>
    </row>
    <row r="339" spans="1:6" x14ac:dyDescent="0.3">
      <c r="A339" s="167" t="s">
        <v>5867</v>
      </c>
      <c r="B339" s="167" t="s">
        <v>5696</v>
      </c>
      <c r="C339" s="168">
        <v>10</v>
      </c>
      <c r="D339" s="169" t="s">
        <v>5482</v>
      </c>
      <c r="E339" s="170">
        <v>24.530999999999999</v>
      </c>
      <c r="F339" s="167" t="s">
        <v>5864</v>
      </c>
    </row>
    <row r="340" spans="1:6" x14ac:dyDescent="0.3">
      <c r="A340" s="167" t="s">
        <v>5868</v>
      </c>
      <c r="B340" s="167" t="s">
        <v>5495</v>
      </c>
      <c r="C340" s="168">
        <v>10</v>
      </c>
      <c r="D340" s="169" t="s">
        <v>5482</v>
      </c>
      <c r="E340" s="170">
        <v>24.530999999999999</v>
      </c>
      <c r="F340" s="167" t="s">
        <v>5864</v>
      </c>
    </row>
    <row r="341" spans="1:6" x14ac:dyDescent="0.3">
      <c r="A341" s="167" t="s">
        <v>5869</v>
      </c>
      <c r="B341" s="167" t="s">
        <v>5497</v>
      </c>
      <c r="C341" s="168">
        <v>10</v>
      </c>
      <c r="D341" s="169" t="s">
        <v>5482</v>
      </c>
      <c r="E341" s="170">
        <v>24.530999999999999</v>
      </c>
      <c r="F341" s="167" t="s">
        <v>5864</v>
      </c>
    </row>
    <row r="342" spans="1:6" x14ac:dyDescent="0.3">
      <c r="A342" s="167" t="s">
        <v>5870</v>
      </c>
      <c r="B342" s="167" t="s">
        <v>5785</v>
      </c>
      <c r="C342" s="168">
        <v>10</v>
      </c>
      <c r="D342" s="169" t="s">
        <v>5482</v>
      </c>
      <c r="E342" s="170">
        <v>24.530999999999999</v>
      </c>
      <c r="F342" s="167" t="s">
        <v>5864</v>
      </c>
    </row>
    <row r="343" spans="1:6" x14ac:dyDescent="0.3">
      <c r="A343" s="167" t="s">
        <v>5871</v>
      </c>
      <c r="B343" s="167" t="s">
        <v>5499</v>
      </c>
      <c r="C343" s="168">
        <v>10</v>
      </c>
      <c r="D343" s="169" t="s">
        <v>5482</v>
      </c>
      <c r="E343" s="170">
        <v>24.530999999999999</v>
      </c>
      <c r="F343" s="167" t="s">
        <v>5864</v>
      </c>
    </row>
    <row r="344" spans="1:6" x14ac:dyDescent="0.3">
      <c r="A344" s="167" t="s">
        <v>5872</v>
      </c>
      <c r="B344" s="167" t="s">
        <v>5555</v>
      </c>
      <c r="C344" s="168">
        <v>10</v>
      </c>
      <c r="D344" s="169" t="s">
        <v>5482</v>
      </c>
      <c r="E344" s="170">
        <v>24.530999999999999</v>
      </c>
      <c r="F344" s="167" t="s">
        <v>5864</v>
      </c>
    </row>
    <row r="345" spans="1:6" x14ac:dyDescent="0.3">
      <c r="A345" s="167" t="s">
        <v>5873</v>
      </c>
      <c r="B345" s="167" t="s">
        <v>5557</v>
      </c>
      <c r="C345" s="168">
        <v>10</v>
      </c>
      <c r="D345" s="169" t="s">
        <v>5482</v>
      </c>
      <c r="E345" s="170">
        <v>24.530999999999999</v>
      </c>
      <c r="F345" s="167" t="s">
        <v>5864</v>
      </c>
    </row>
    <row r="346" spans="1:6" x14ac:dyDescent="0.3">
      <c r="A346" s="167" t="s">
        <v>5874</v>
      </c>
      <c r="B346" s="167" t="s">
        <v>5534</v>
      </c>
      <c r="C346" s="168">
        <v>10</v>
      </c>
      <c r="D346" s="169" t="s">
        <v>5482</v>
      </c>
      <c r="E346" s="170">
        <v>24.530999999999999</v>
      </c>
      <c r="F346" s="167" t="s">
        <v>5864</v>
      </c>
    </row>
    <row r="347" spans="1:6" x14ac:dyDescent="0.3">
      <c r="A347" s="167" t="s">
        <v>5875</v>
      </c>
      <c r="B347" s="167" t="s">
        <v>5503</v>
      </c>
      <c r="C347" s="168">
        <v>10</v>
      </c>
      <c r="D347" s="169" t="s">
        <v>5482</v>
      </c>
      <c r="E347" s="170">
        <v>24.530999999999999</v>
      </c>
      <c r="F347" s="167" t="s">
        <v>5864</v>
      </c>
    </row>
    <row r="348" spans="1:6" x14ac:dyDescent="0.3">
      <c r="A348" s="167" t="s">
        <v>5876</v>
      </c>
      <c r="B348" s="167" t="s">
        <v>5507</v>
      </c>
      <c r="C348" s="168">
        <v>10</v>
      </c>
      <c r="D348" s="169" t="s">
        <v>5482</v>
      </c>
      <c r="E348" s="170">
        <v>24.530999999999999</v>
      </c>
      <c r="F348" s="167" t="s">
        <v>5864</v>
      </c>
    </row>
    <row r="349" spans="1:6" x14ac:dyDescent="0.3">
      <c r="A349" s="167" t="s">
        <v>5877</v>
      </c>
      <c r="B349" s="167" t="s">
        <v>5509</v>
      </c>
      <c r="C349" s="168">
        <v>10</v>
      </c>
      <c r="D349" s="169" t="s">
        <v>5482</v>
      </c>
      <c r="E349" s="170">
        <v>24.530999999999999</v>
      </c>
      <c r="F349" s="167" t="s">
        <v>5864</v>
      </c>
    </row>
    <row r="350" spans="1:6" x14ac:dyDescent="0.3">
      <c r="A350" s="167" t="s">
        <v>5878</v>
      </c>
      <c r="B350" s="167" t="s">
        <v>5511</v>
      </c>
      <c r="C350" s="168">
        <v>10</v>
      </c>
      <c r="D350" s="169" t="s">
        <v>5482</v>
      </c>
      <c r="E350" s="170">
        <v>24.530999999999999</v>
      </c>
      <c r="F350" s="167" t="s">
        <v>5864</v>
      </c>
    </row>
    <row r="351" spans="1:6" x14ac:dyDescent="0.3">
      <c r="A351" s="167" t="s">
        <v>5879</v>
      </c>
      <c r="B351" s="167" t="s">
        <v>5513</v>
      </c>
      <c r="C351" s="168">
        <v>10</v>
      </c>
      <c r="D351" s="169" t="s">
        <v>5482</v>
      </c>
      <c r="E351" s="170">
        <v>24.530999999999999</v>
      </c>
      <c r="F351" s="167" t="s">
        <v>5864</v>
      </c>
    </row>
    <row r="352" spans="1:6" x14ac:dyDescent="0.3">
      <c r="A352" s="167" t="s">
        <v>5880</v>
      </c>
      <c r="B352" s="167" t="s">
        <v>5517</v>
      </c>
      <c r="C352" s="168">
        <v>10</v>
      </c>
      <c r="D352" s="169" t="s">
        <v>5482</v>
      </c>
      <c r="E352" s="170">
        <v>24.530999999999999</v>
      </c>
      <c r="F352" s="167" t="s">
        <v>5864</v>
      </c>
    </row>
    <row r="353" spans="1:6" x14ac:dyDescent="0.3">
      <c r="A353" s="167" t="s">
        <v>5881</v>
      </c>
      <c r="B353" s="167" t="s">
        <v>5519</v>
      </c>
      <c r="C353" s="168">
        <v>10</v>
      </c>
      <c r="D353" s="169" t="s">
        <v>5482</v>
      </c>
      <c r="E353" s="170">
        <v>24.530999999999999</v>
      </c>
      <c r="F353" s="167" t="s">
        <v>5864</v>
      </c>
    </row>
    <row r="354" spans="1:6" x14ac:dyDescent="0.3">
      <c r="A354" s="167" t="s">
        <v>5882</v>
      </c>
      <c r="B354" s="167" t="s">
        <v>5521</v>
      </c>
      <c r="C354" s="168">
        <v>10</v>
      </c>
      <c r="D354" s="169" t="s">
        <v>5482</v>
      </c>
      <c r="E354" s="170">
        <v>24.530999999999999</v>
      </c>
      <c r="F354" s="167" t="s">
        <v>5864</v>
      </c>
    </row>
    <row r="355" spans="1:6" x14ac:dyDescent="0.3">
      <c r="A355" s="167" t="s">
        <v>5883</v>
      </c>
      <c r="B355" s="167" t="s">
        <v>5489</v>
      </c>
      <c r="C355" s="168">
        <v>10</v>
      </c>
      <c r="D355" s="169" t="s">
        <v>5482</v>
      </c>
      <c r="E355" s="170">
        <v>11.5107</v>
      </c>
      <c r="F355" s="167" t="s">
        <v>5884</v>
      </c>
    </row>
    <row r="356" spans="1:6" x14ac:dyDescent="0.3">
      <c r="A356" s="167" t="s">
        <v>5885</v>
      </c>
      <c r="B356" s="167" t="s">
        <v>5491</v>
      </c>
      <c r="C356" s="168">
        <v>10</v>
      </c>
      <c r="D356" s="169" t="s">
        <v>5482</v>
      </c>
      <c r="E356" s="170">
        <v>11.5107</v>
      </c>
      <c r="F356" s="167" t="s">
        <v>5884</v>
      </c>
    </row>
    <row r="357" spans="1:6" x14ac:dyDescent="0.3">
      <c r="A357" s="167" t="s">
        <v>5886</v>
      </c>
      <c r="B357" s="167" t="s">
        <v>5691</v>
      </c>
      <c r="C357" s="168">
        <v>10</v>
      </c>
      <c r="D357" s="169" t="s">
        <v>5482</v>
      </c>
      <c r="E357" s="170">
        <v>11.5107</v>
      </c>
      <c r="F357" s="167" t="s">
        <v>5884</v>
      </c>
    </row>
    <row r="358" spans="1:6" x14ac:dyDescent="0.3">
      <c r="A358" s="167" t="s">
        <v>5887</v>
      </c>
      <c r="B358" s="167" t="s">
        <v>5693</v>
      </c>
      <c r="C358" s="168">
        <v>10</v>
      </c>
      <c r="D358" s="169" t="s">
        <v>5482</v>
      </c>
      <c r="E358" s="170">
        <v>11.5107</v>
      </c>
      <c r="F358" s="167" t="s">
        <v>5884</v>
      </c>
    </row>
    <row r="359" spans="1:6" x14ac:dyDescent="0.3">
      <c r="A359" s="167" t="s">
        <v>5888</v>
      </c>
      <c r="B359" s="167" t="s">
        <v>5493</v>
      </c>
      <c r="C359" s="168">
        <v>10</v>
      </c>
      <c r="D359" s="169" t="s">
        <v>5482</v>
      </c>
      <c r="E359" s="170">
        <v>11.5107</v>
      </c>
      <c r="F359" s="167" t="s">
        <v>5884</v>
      </c>
    </row>
    <row r="360" spans="1:6" x14ac:dyDescent="0.3">
      <c r="A360" s="167" t="s">
        <v>5889</v>
      </c>
      <c r="B360" s="167" t="s">
        <v>5696</v>
      </c>
      <c r="C360" s="168">
        <v>10</v>
      </c>
      <c r="D360" s="169" t="s">
        <v>5482</v>
      </c>
      <c r="E360" s="170">
        <v>11.5107</v>
      </c>
      <c r="F360" s="167" t="s">
        <v>5884</v>
      </c>
    </row>
    <row r="361" spans="1:6" x14ac:dyDescent="0.3">
      <c r="A361" s="167" t="s">
        <v>5890</v>
      </c>
      <c r="B361" s="167" t="s">
        <v>5495</v>
      </c>
      <c r="C361" s="168">
        <v>10</v>
      </c>
      <c r="D361" s="169" t="s">
        <v>5482</v>
      </c>
      <c r="E361" s="170">
        <v>11.5107</v>
      </c>
      <c r="F361" s="167" t="s">
        <v>5884</v>
      </c>
    </row>
    <row r="362" spans="1:6" x14ac:dyDescent="0.3">
      <c r="A362" s="167" t="s">
        <v>5891</v>
      </c>
      <c r="B362" s="167" t="s">
        <v>5699</v>
      </c>
      <c r="C362" s="168">
        <v>10</v>
      </c>
      <c r="D362" s="169" t="s">
        <v>5482</v>
      </c>
      <c r="E362" s="170">
        <v>11.5107</v>
      </c>
      <c r="F362" s="167" t="s">
        <v>5884</v>
      </c>
    </row>
    <row r="363" spans="1:6" x14ac:dyDescent="0.3">
      <c r="A363" s="167" t="s">
        <v>5892</v>
      </c>
      <c r="B363" s="167" t="s">
        <v>5701</v>
      </c>
      <c r="C363" s="168">
        <v>10</v>
      </c>
      <c r="D363" s="169" t="s">
        <v>5482</v>
      </c>
      <c r="E363" s="170">
        <v>11.5107</v>
      </c>
      <c r="F363" s="167" t="s">
        <v>5884</v>
      </c>
    </row>
    <row r="364" spans="1:6" x14ac:dyDescent="0.3">
      <c r="A364" s="167" t="s">
        <v>5893</v>
      </c>
      <c r="B364" s="167" t="s">
        <v>5497</v>
      </c>
      <c r="C364" s="168">
        <v>10</v>
      </c>
      <c r="D364" s="169" t="s">
        <v>5482</v>
      </c>
      <c r="E364" s="170">
        <v>11.5107</v>
      </c>
      <c r="F364" s="167" t="s">
        <v>5884</v>
      </c>
    </row>
    <row r="365" spans="1:6" x14ac:dyDescent="0.3">
      <c r="A365" s="167" t="s">
        <v>5894</v>
      </c>
      <c r="B365" s="167" t="s">
        <v>5555</v>
      </c>
      <c r="C365" s="168">
        <v>10</v>
      </c>
      <c r="D365" s="169" t="s">
        <v>5482</v>
      </c>
      <c r="E365" s="170">
        <v>11.5107</v>
      </c>
      <c r="F365" s="167" t="s">
        <v>5884</v>
      </c>
    </row>
    <row r="366" spans="1:6" x14ac:dyDescent="0.3">
      <c r="A366" s="167" t="s">
        <v>5895</v>
      </c>
      <c r="B366" s="167" t="s">
        <v>5557</v>
      </c>
      <c r="C366" s="168">
        <v>10</v>
      </c>
      <c r="D366" s="169" t="s">
        <v>5482</v>
      </c>
      <c r="E366" s="170">
        <v>11.5107</v>
      </c>
      <c r="F366" s="167" t="s">
        <v>5884</v>
      </c>
    </row>
    <row r="367" spans="1:6" x14ac:dyDescent="0.3">
      <c r="A367" s="167" t="s">
        <v>5896</v>
      </c>
      <c r="B367" s="167" t="s">
        <v>5534</v>
      </c>
      <c r="C367" s="168">
        <v>10</v>
      </c>
      <c r="D367" s="169" t="s">
        <v>5482</v>
      </c>
      <c r="E367" s="170">
        <v>11.5107</v>
      </c>
      <c r="F367" s="167" t="s">
        <v>5884</v>
      </c>
    </row>
    <row r="368" spans="1:6" x14ac:dyDescent="0.3">
      <c r="A368" s="167" t="s">
        <v>5897</v>
      </c>
      <c r="B368" s="167" t="s">
        <v>5501</v>
      </c>
      <c r="C368" s="168">
        <v>10</v>
      </c>
      <c r="D368" s="169" t="s">
        <v>5482</v>
      </c>
      <c r="E368" s="170">
        <v>11.5107</v>
      </c>
      <c r="F368" s="167" t="s">
        <v>5884</v>
      </c>
    </row>
    <row r="369" spans="1:6" x14ac:dyDescent="0.3">
      <c r="A369" s="167" t="s">
        <v>5898</v>
      </c>
      <c r="B369" s="167" t="s">
        <v>5507</v>
      </c>
      <c r="C369" s="168">
        <v>10</v>
      </c>
      <c r="D369" s="169" t="s">
        <v>5482</v>
      </c>
      <c r="E369" s="170">
        <v>11.5107</v>
      </c>
      <c r="F369" s="167" t="s">
        <v>5884</v>
      </c>
    </row>
    <row r="370" spans="1:6" x14ac:dyDescent="0.3">
      <c r="A370" s="167" t="s">
        <v>5899</v>
      </c>
      <c r="B370" s="167" t="s">
        <v>5509</v>
      </c>
      <c r="C370" s="168">
        <v>10</v>
      </c>
      <c r="D370" s="169" t="s">
        <v>5482</v>
      </c>
      <c r="E370" s="170">
        <v>11.5107</v>
      </c>
      <c r="F370" s="167" t="s">
        <v>5884</v>
      </c>
    </row>
    <row r="371" spans="1:6" x14ac:dyDescent="0.3">
      <c r="A371" s="167" t="s">
        <v>5900</v>
      </c>
      <c r="B371" s="167" t="s">
        <v>5511</v>
      </c>
      <c r="C371" s="168">
        <v>10</v>
      </c>
      <c r="D371" s="169" t="s">
        <v>5482</v>
      </c>
      <c r="E371" s="170">
        <v>11.5107</v>
      </c>
      <c r="F371" s="167" t="s">
        <v>5884</v>
      </c>
    </row>
    <row r="372" spans="1:6" x14ac:dyDescent="0.3">
      <c r="A372" s="167" t="s">
        <v>5901</v>
      </c>
      <c r="B372" s="167" t="s">
        <v>5513</v>
      </c>
      <c r="C372" s="168">
        <v>10</v>
      </c>
      <c r="D372" s="169" t="s">
        <v>5482</v>
      </c>
      <c r="E372" s="170">
        <v>11.5107</v>
      </c>
      <c r="F372" s="167" t="s">
        <v>5884</v>
      </c>
    </row>
    <row r="373" spans="1:6" x14ac:dyDescent="0.3">
      <c r="A373" s="167" t="s">
        <v>5902</v>
      </c>
      <c r="B373" s="167" t="s">
        <v>5515</v>
      </c>
      <c r="C373" s="168">
        <v>10</v>
      </c>
      <c r="D373" s="169" t="s">
        <v>5482</v>
      </c>
      <c r="E373" s="170">
        <v>11.5107</v>
      </c>
      <c r="F373" s="167" t="s">
        <v>5884</v>
      </c>
    </row>
    <row r="374" spans="1:6" x14ac:dyDescent="0.3">
      <c r="A374" s="167" t="s">
        <v>5903</v>
      </c>
      <c r="B374" s="167" t="s">
        <v>5517</v>
      </c>
      <c r="C374" s="168">
        <v>10</v>
      </c>
      <c r="D374" s="169" t="s">
        <v>5482</v>
      </c>
      <c r="E374" s="170">
        <v>11.5107</v>
      </c>
      <c r="F374" s="167" t="s">
        <v>5884</v>
      </c>
    </row>
    <row r="375" spans="1:6" x14ac:dyDescent="0.3">
      <c r="A375" s="167" t="s">
        <v>5904</v>
      </c>
      <c r="B375" s="167" t="s">
        <v>5519</v>
      </c>
      <c r="C375" s="168">
        <v>10</v>
      </c>
      <c r="D375" s="169" t="s">
        <v>5482</v>
      </c>
      <c r="E375" s="170">
        <v>11.5107</v>
      </c>
      <c r="F375" s="167" t="s">
        <v>5884</v>
      </c>
    </row>
    <row r="376" spans="1:6" x14ac:dyDescent="0.3">
      <c r="A376" s="167" t="s">
        <v>5905</v>
      </c>
      <c r="B376" s="167" t="s">
        <v>5521</v>
      </c>
      <c r="C376" s="168">
        <v>10</v>
      </c>
      <c r="D376" s="169" t="s">
        <v>5482</v>
      </c>
      <c r="E376" s="170">
        <v>11.5107</v>
      </c>
      <c r="F376" s="167" t="s">
        <v>5884</v>
      </c>
    </row>
    <row r="377" spans="1:6" x14ac:dyDescent="0.3">
      <c r="A377" s="167" t="s">
        <v>5906</v>
      </c>
      <c r="B377" s="167" t="s">
        <v>5523</v>
      </c>
      <c r="C377" s="168">
        <v>10</v>
      </c>
      <c r="D377" s="169" t="s">
        <v>5482</v>
      </c>
      <c r="E377" s="170">
        <v>11.5107</v>
      </c>
      <c r="F377" s="167" t="s">
        <v>5884</v>
      </c>
    </row>
    <row r="378" spans="1:6" x14ac:dyDescent="0.3">
      <c r="A378" s="167" t="s">
        <v>5907</v>
      </c>
      <c r="B378" s="167" t="s">
        <v>5481</v>
      </c>
      <c r="C378" s="168">
        <v>5</v>
      </c>
      <c r="D378" s="169" t="s">
        <v>5482</v>
      </c>
      <c r="E378" s="170">
        <v>46.703249999999997</v>
      </c>
      <c r="F378" s="167" t="s">
        <v>5884</v>
      </c>
    </row>
    <row r="379" spans="1:6" x14ac:dyDescent="0.3">
      <c r="A379" s="167" t="s">
        <v>5908</v>
      </c>
      <c r="B379" s="167" t="s">
        <v>5487</v>
      </c>
      <c r="C379" s="168">
        <v>5</v>
      </c>
      <c r="D379" s="169" t="s">
        <v>5482</v>
      </c>
      <c r="E379" s="170">
        <v>37.545749999999998</v>
      </c>
      <c r="F379" s="167" t="s">
        <v>5884</v>
      </c>
    </row>
    <row r="380" spans="1:6" x14ac:dyDescent="0.3">
      <c r="A380" s="167" t="s">
        <v>5909</v>
      </c>
      <c r="B380" s="167" t="s">
        <v>5489</v>
      </c>
      <c r="C380" s="168">
        <v>10</v>
      </c>
      <c r="D380" s="169" t="s">
        <v>5482</v>
      </c>
      <c r="E380" s="170">
        <v>11.5107</v>
      </c>
      <c r="F380" s="167" t="s">
        <v>5884</v>
      </c>
    </row>
    <row r="381" spans="1:6" x14ac:dyDescent="0.3">
      <c r="A381" s="167" t="s">
        <v>5910</v>
      </c>
      <c r="B381" s="167" t="s">
        <v>5491</v>
      </c>
      <c r="C381" s="168">
        <v>10</v>
      </c>
      <c r="D381" s="169" t="s">
        <v>5482</v>
      </c>
      <c r="E381" s="170">
        <v>11.5107</v>
      </c>
      <c r="F381" s="167" t="s">
        <v>5884</v>
      </c>
    </row>
    <row r="382" spans="1:6" x14ac:dyDescent="0.3">
      <c r="A382" s="167" t="s">
        <v>5911</v>
      </c>
      <c r="B382" s="167" t="s">
        <v>5691</v>
      </c>
      <c r="C382" s="168">
        <v>10</v>
      </c>
      <c r="D382" s="169" t="s">
        <v>5482</v>
      </c>
      <c r="E382" s="170">
        <v>11.5107</v>
      </c>
      <c r="F382" s="167" t="s">
        <v>5884</v>
      </c>
    </row>
    <row r="383" spans="1:6" x14ac:dyDescent="0.3">
      <c r="A383" s="167" t="s">
        <v>5912</v>
      </c>
      <c r="B383" s="167" t="s">
        <v>5693</v>
      </c>
      <c r="C383" s="168">
        <v>10</v>
      </c>
      <c r="D383" s="169" t="s">
        <v>5482</v>
      </c>
      <c r="E383" s="170">
        <v>11.5107</v>
      </c>
      <c r="F383" s="167" t="s">
        <v>5884</v>
      </c>
    </row>
    <row r="384" spans="1:6" x14ac:dyDescent="0.3">
      <c r="A384" s="167" t="s">
        <v>5913</v>
      </c>
      <c r="B384" s="167" t="s">
        <v>5493</v>
      </c>
      <c r="C384" s="168">
        <v>10</v>
      </c>
      <c r="D384" s="169" t="s">
        <v>5482</v>
      </c>
      <c r="E384" s="170">
        <v>11.5107</v>
      </c>
      <c r="F384" s="167" t="s">
        <v>5884</v>
      </c>
    </row>
    <row r="385" spans="1:6" x14ac:dyDescent="0.3">
      <c r="A385" s="167" t="s">
        <v>5914</v>
      </c>
      <c r="B385" s="167" t="s">
        <v>5696</v>
      </c>
      <c r="C385" s="168">
        <v>10</v>
      </c>
      <c r="D385" s="169" t="s">
        <v>5482</v>
      </c>
      <c r="E385" s="170">
        <v>11.5107</v>
      </c>
      <c r="F385" s="167" t="s">
        <v>5884</v>
      </c>
    </row>
    <row r="386" spans="1:6" x14ac:dyDescent="0.3">
      <c r="A386" s="167" t="s">
        <v>5915</v>
      </c>
      <c r="B386" s="167" t="s">
        <v>5495</v>
      </c>
      <c r="C386" s="168">
        <v>10</v>
      </c>
      <c r="D386" s="169" t="s">
        <v>5482</v>
      </c>
      <c r="E386" s="170">
        <v>11.5107</v>
      </c>
      <c r="F386" s="167" t="s">
        <v>5884</v>
      </c>
    </row>
    <row r="387" spans="1:6" x14ac:dyDescent="0.3">
      <c r="A387" s="167" t="s">
        <v>5916</v>
      </c>
      <c r="B387" s="167" t="s">
        <v>5699</v>
      </c>
      <c r="C387" s="168">
        <v>10</v>
      </c>
      <c r="D387" s="169" t="s">
        <v>5482</v>
      </c>
      <c r="E387" s="170">
        <v>11.5107</v>
      </c>
      <c r="F387" s="167" t="s">
        <v>5884</v>
      </c>
    </row>
    <row r="388" spans="1:6" x14ac:dyDescent="0.3">
      <c r="A388" s="167" t="s">
        <v>5917</v>
      </c>
      <c r="B388" s="167" t="s">
        <v>5701</v>
      </c>
      <c r="C388" s="168">
        <v>10</v>
      </c>
      <c r="D388" s="169" t="s">
        <v>5482</v>
      </c>
      <c r="E388" s="170">
        <v>11.5107</v>
      </c>
      <c r="F388" s="167" t="s">
        <v>5884</v>
      </c>
    </row>
    <row r="389" spans="1:6" x14ac:dyDescent="0.3">
      <c r="A389" s="167" t="s">
        <v>5918</v>
      </c>
      <c r="B389" s="167" t="s">
        <v>5497</v>
      </c>
      <c r="C389" s="168">
        <v>10</v>
      </c>
      <c r="D389" s="169" t="s">
        <v>5482</v>
      </c>
      <c r="E389" s="170">
        <v>11.5107</v>
      </c>
      <c r="F389" s="167" t="s">
        <v>5884</v>
      </c>
    </row>
    <row r="390" spans="1:6" x14ac:dyDescent="0.3">
      <c r="A390" s="167" t="s">
        <v>5919</v>
      </c>
      <c r="B390" s="167" t="s">
        <v>5499</v>
      </c>
      <c r="C390" s="168">
        <v>10</v>
      </c>
      <c r="D390" s="169" t="s">
        <v>5482</v>
      </c>
      <c r="E390" s="170">
        <v>11.5107</v>
      </c>
      <c r="F390" s="167" t="s">
        <v>5884</v>
      </c>
    </row>
    <row r="391" spans="1:6" x14ac:dyDescent="0.3">
      <c r="A391" s="167" t="s">
        <v>5920</v>
      </c>
      <c r="B391" s="167" t="s">
        <v>5534</v>
      </c>
      <c r="C391" s="168">
        <v>10</v>
      </c>
      <c r="D391" s="169" t="s">
        <v>5482</v>
      </c>
      <c r="E391" s="170">
        <v>11.5107</v>
      </c>
      <c r="F391" s="167" t="s">
        <v>5884</v>
      </c>
    </row>
    <row r="392" spans="1:6" x14ac:dyDescent="0.3">
      <c r="A392" s="167" t="s">
        <v>5921</v>
      </c>
      <c r="B392" s="167" t="s">
        <v>5501</v>
      </c>
      <c r="C392" s="168">
        <v>10</v>
      </c>
      <c r="D392" s="169" t="s">
        <v>5482</v>
      </c>
      <c r="E392" s="170">
        <v>11.5107</v>
      </c>
      <c r="F392" s="167" t="s">
        <v>5884</v>
      </c>
    </row>
    <row r="393" spans="1:6" x14ac:dyDescent="0.3">
      <c r="A393" s="167" t="s">
        <v>5922</v>
      </c>
      <c r="B393" s="167" t="s">
        <v>5503</v>
      </c>
      <c r="C393" s="168">
        <v>10</v>
      </c>
      <c r="D393" s="169" t="s">
        <v>5482</v>
      </c>
      <c r="E393" s="170">
        <v>11.5107</v>
      </c>
      <c r="F393" s="167" t="s">
        <v>5884</v>
      </c>
    </row>
    <row r="394" spans="1:6" x14ac:dyDescent="0.3">
      <c r="A394" s="167" t="s">
        <v>5923</v>
      </c>
      <c r="B394" s="167" t="s">
        <v>5505</v>
      </c>
      <c r="C394" s="168">
        <v>10</v>
      </c>
      <c r="D394" s="169" t="s">
        <v>5482</v>
      </c>
      <c r="E394" s="170">
        <v>11.5107</v>
      </c>
      <c r="F394" s="167" t="s">
        <v>5884</v>
      </c>
    </row>
    <row r="395" spans="1:6" x14ac:dyDescent="0.3">
      <c r="A395" s="167" t="s">
        <v>5924</v>
      </c>
      <c r="B395" s="167" t="s">
        <v>5507</v>
      </c>
      <c r="C395" s="168">
        <v>10</v>
      </c>
      <c r="D395" s="169" t="s">
        <v>5482</v>
      </c>
      <c r="E395" s="170">
        <v>11.5107</v>
      </c>
      <c r="F395" s="167" t="s">
        <v>5884</v>
      </c>
    </row>
    <row r="396" spans="1:6" x14ac:dyDescent="0.3">
      <c r="A396" s="167" t="s">
        <v>5925</v>
      </c>
      <c r="B396" s="167" t="s">
        <v>5509</v>
      </c>
      <c r="C396" s="168">
        <v>10</v>
      </c>
      <c r="D396" s="169" t="s">
        <v>5482</v>
      </c>
      <c r="E396" s="170">
        <v>11.5107</v>
      </c>
      <c r="F396" s="167" t="s">
        <v>5884</v>
      </c>
    </row>
    <row r="397" spans="1:6" x14ac:dyDescent="0.3">
      <c r="A397" s="167" t="s">
        <v>5926</v>
      </c>
      <c r="B397" s="167" t="s">
        <v>5511</v>
      </c>
      <c r="C397" s="168">
        <v>10</v>
      </c>
      <c r="D397" s="169" t="s">
        <v>5482</v>
      </c>
      <c r="E397" s="170">
        <v>11.5107</v>
      </c>
      <c r="F397" s="167" t="s">
        <v>5884</v>
      </c>
    </row>
    <row r="398" spans="1:6" x14ac:dyDescent="0.3">
      <c r="A398" s="167" t="s">
        <v>5927</v>
      </c>
      <c r="B398" s="167" t="s">
        <v>5513</v>
      </c>
      <c r="C398" s="168">
        <v>10</v>
      </c>
      <c r="D398" s="169" t="s">
        <v>5482</v>
      </c>
      <c r="E398" s="170">
        <v>11.5107</v>
      </c>
      <c r="F398" s="167" t="s">
        <v>5884</v>
      </c>
    </row>
    <row r="399" spans="1:6" x14ac:dyDescent="0.3">
      <c r="A399" s="167" t="s">
        <v>5928</v>
      </c>
      <c r="B399" s="167" t="s">
        <v>5517</v>
      </c>
      <c r="C399" s="168">
        <v>10</v>
      </c>
      <c r="D399" s="169" t="s">
        <v>5482</v>
      </c>
      <c r="E399" s="170">
        <v>11.5107</v>
      </c>
      <c r="F399" s="167" t="s">
        <v>5884</v>
      </c>
    </row>
    <row r="400" spans="1:6" x14ac:dyDescent="0.3">
      <c r="A400" s="167" t="s">
        <v>5929</v>
      </c>
      <c r="B400" s="167" t="s">
        <v>5521</v>
      </c>
      <c r="C400" s="168">
        <v>10</v>
      </c>
      <c r="D400" s="169" t="s">
        <v>5482</v>
      </c>
      <c r="E400" s="170">
        <v>11.5107</v>
      </c>
      <c r="F400" s="167" t="s">
        <v>5884</v>
      </c>
    </row>
    <row r="401" spans="1:6" x14ac:dyDescent="0.3">
      <c r="A401" s="167" t="s">
        <v>5930</v>
      </c>
      <c r="B401" s="167" t="s">
        <v>5523</v>
      </c>
      <c r="C401" s="168">
        <v>10</v>
      </c>
      <c r="D401" s="169" t="s">
        <v>5482</v>
      </c>
      <c r="E401" s="170">
        <v>11.5107</v>
      </c>
      <c r="F401" s="167" t="s">
        <v>5884</v>
      </c>
    </row>
    <row r="402" spans="1:6" x14ac:dyDescent="0.3">
      <c r="A402" s="167" t="s">
        <v>5931</v>
      </c>
      <c r="B402" s="167" t="s">
        <v>5525</v>
      </c>
      <c r="C402" s="168">
        <v>10</v>
      </c>
      <c r="D402" s="169" t="s">
        <v>5482</v>
      </c>
      <c r="E402" s="170">
        <v>11.5107</v>
      </c>
      <c r="F402" s="167" t="s">
        <v>5884</v>
      </c>
    </row>
    <row r="403" spans="1:6" x14ac:dyDescent="0.3">
      <c r="A403" s="167" t="s">
        <v>5932</v>
      </c>
      <c r="B403" s="167" t="s">
        <v>5481</v>
      </c>
      <c r="C403" s="168">
        <v>10</v>
      </c>
      <c r="D403" s="169" t="s">
        <v>5482</v>
      </c>
      <c r="E403" s="170">
        <v>46.703249999999997</v>
      </c>
      <c r="F403" s="167" t="s">
        <v>5884</v>
      </c>
    </row>
    <row r="404" spans="1:6" x14ac:dyDescent="0.3">
      <c r="A404" s="167" t="s">
        <v>5933</v>
      </c>
      <c r="B404" s="167" t="s">
        <v>5487</v>
      </c>
      <c r="C404" s="168">
        <v>10</v>
      </c>
      <c r="D404" s="169" t="s">
        <v>5482</v>
      </c>
      <c r="E404" s="170">
        <v>37.545749999999998</v>
      </c>
      <c r="F404" s="167" t="s">
        <v>5884</v>
      </c>
    </row>
    <row r="405" spans="1:6" x14ac:dyDescent="0.3">
      <c r="A405" s="167" t="s">
        <v>5934</v>
      </c>
      <c r="B405" s="167" t="s">
        <v>5489</v>
      </c>
      <c r="C405" s="168">
        <v>10</v>
      </c>
      <c r="D405" s="169" t="s">
        <v>5482</v>
      </c>
      <c r="E405" s="170">
        <v>22.344299999999997</v>
      </c>
      <c r="F405" s="167" t="s">
        <v>5884</v>
      </c>
    </row>
    <row r="406" spans="1:6" x14ac:dyDescent="0.3">
      <c r="A406" s="167" t="s">
        <v>5935</v>
      </c>
      <c r="B406" s="167" t="s">
        <v>5491</v>
      </c>
      <c r="C406" s="168">
        <v>10</v>
      </c>
      <c r="D406" s="169" t="s">
        <v>5482</v>
      </c>
      <c r="E406" s="170">
        <v>22.344299999999997</v>
      </c>
      <c r="F406" s="167" t="s">
        <v>5884</v>
      </c>
    </row>
    <row r="407" spans="1:6" x14ac:dyDescent="0.3">
      <c r="A407" s="167" t="s">
        <v>5936</v>
      </c>
      <c r="B407" s="167" t="s">
        <v>5493</v>
      </c>
      <c r="C407" s="168">
        <v>10</v>
      </c>
      <c r="D407" s="169" t="s">
        <v>5482</v>
      </c>
      <c r="E407" s="170">
        <v>22.344299999999997</v>
      </c>
      <c r="F407" s="167" t="s">
        <v>5884</v>
      </c>
    </row>
    <row r="408" spans="1:6" x14ac:dyDescent="0.3">
      <c r="A408" s="167" t="s">
        <v>5937</v>
      </c>
      <c r="B408" s="167" t="s">
        <v>5497</v>
      </c>
      <c r="C408" s="168">
        <v>10</v>
      </c>
      <c r="D408" s="169" t="s">
        <v>5482</v>
      </c>
      <c r="E408" s="170">
        <v>22.344299999999997</v>
      </c>
      <c r="F408" s="167" t="s">
        <v>5884</v>
      </c>
    </row>
    <row r="409" spans="1:6" x14ac:dyDescent="0.3">
      <c r="A409" s="167" t="s">
        <v>5938</v>
      </c>
      <c r="B409" s="167" t="s">
        <v>5501</v>
      </c>
      <c r="C409" s="168">
        <v>10</v>
      </c>
      <c r="D409" s="169" t="s">
        <v>5482</v>
      </c>
      <c r="E409" s="170">
        <v>22.344299999999997</v>
      </c>
      <c r="F409" s="167" t="s">
        <v>5884</v>
      </c>
    </row>
    <row r="410" spans="1:6" x14ac:dyDescent="0.3">
      <c r="A410" s="167" t="s">
        <v>5939</v>
      </c>
      <c r="B410" s="167" t="s">
        <v>5507</v>
      </c>
      <c r="C410" s="168">
        <v>10</v>
      </c>
      <c r="D410" s="169" t="s">
        <v>5482</v>
      </c>
      <c r="E410" s="170">
        <v>22.344299999999997</v>
      </c>
      <c r="F410" s="167" t="s">
        <v>5884</v>
      </c>
    </row>
    <row r="411" spans="1:6" x14ac:dyDescent="0.3">
      <c r="A411" s="167" t="s">
        <v>5940</v>
      </c>
      <c r="B411" s="167" t="s">
        <v>5509</v>
      </c>
      <c r="C411" s="168">
        <v>10</v>
      </c>
      <c r="D411" s="169" t="s">
        <v>5482</v>
      </c>
      <c r="E411" s="170">
        <v>22.344299999999997</v>
      </c>
      <c r="F411" s="167" t="s">
        <v>5884</v>
      </c>
    </row>
    <row r="412" spans="1:6" x14ac:dyDescent="0.3">
      <c r="A412" s="167" t="s">
        <v>5941</v>
      </c>
      <c r="B412" s="167" t="s">
        <v>5513</v>
      </c>
      <c r="C412" s="168">
        <v>10</v>
      </c>
      <c r="D412" s="169" t="s">
        <v>5482</v>
      </c>
      <c r="E412" s="170">
        <v>22.344299999999997</v>
      </c>
      <c r="F412" s="167" t="s">
        <v>5884</v>
      </c>
    </row>
    <row r="413" spans="1:6" x14ac:dyDescent="0.3">
      <c r="A413" s="167" t="s">
        <v>5942</v>
      </c>
      <c r="B413" s="167" t="s">
        <v>5517</v>
      </c>
      <c r="C413" s="168">
        <v>10</v>
      </c>
      <c r="D413" s="169" t="s">
        <v>5482</v>
      </c>
      <c r="E413" s="170">
        <v>22.344299999999997</v>
      </c>
      <c r="F413" s="167" t="s">
        <v>5884</v>
      </c>
    </row>
    <row r="414" spans="1:6" x14ac:dyDescent="0.3">
      <c r="A414" s="167" t="s">
        <v>5943</v>
      </c>
      <c r="B414" s="167" t="s">
        <v>5519</v>
      </c>
      <c r="C414" s="168">
        <v>10</v>
      </c>
      <c r="D414" s="169" t="s">
        <v>5482</v>
      </c>
      <c r="E414" s="170">
        <v>22.344299999999997</v>
      </c>
      <c r="F414" s="167" t="s">
        <v>5884</v>
      </c>
    </row>
    <row r="415" spans="1:6" x14ac:dyDescent="0.3">
      <c r="A415" s="167" t="s">
        <v>5944</v>
      </c>
      <c r="B415" s="167" t="s">
        <v>5521</v>
      </c>
      <c r="C415" s="168">
        <v>10</v>
      </c>
      <c r="D415" s="169" t="s">
        <v>5482</v>
      </c>
      <c r="E415" s="170">
        <v>22.344299999999997</v>
      </c>
      <c r="F415" s="167" t="s">
        <v>5884</v>
      </c>
    </row>
    <row r="416" spans="1:6" x14ac:dyDescent="0.3">
      <c r="A416" s="167" t="s">
        <v>5945</v>
      </c>
      <c r="B416" s="167" t="s">
        <v>5481</v>
      </c>
      <c r="C416" s="168">
        <v>10</v>
      </c>
      <c r="D416" s="169" t="s">
        <v>5482</v>
      </c>
      <c r="E416" s="170">
        <v>46.703249999999997</v>
      </c>
      <c r="F416" s="167" t="s">
        <v>5884</v>
      </c>
    </row>
    <row r="417" spans="1:6" x14ac:dyDescent="0.3">
      <c r="A417" s="167" t="s">
        <v>5946</v>
      </c>
      <c r="B417" s="167" t="s">
        <v>5487</v>
      </c>
      <c r="C417" s="168">
        <v>10</v>
      </c>
      <c r="D417" s="169" t="s">
        <v>5482</v>
      </c>
      <c r="E417" s="170">
        <v>37.545749999999998</v>
      </c>
      <c r="F417" s="167" t="s">
        <v>5884</v>
      </c>
    </row>
    <row r="418" spans="1:6" x14ac:dyDescent="0.3">
      <c r="A418" s="167" t="s">
        <v>5947</v>
      </c>
      <c r="B418" s="167" t="s">
        <v>5489</v>
      </c>
      <c r="C418" s="168">
        <v>10</v>
      </c>
      <c r="D418" s="169" t="s">
        <v>5482</v>
      </c>
      <c r="E418" s="170">
        <v>22.344299999999997</v>
      </c>
      <c r="F418" s="167" t="s">
        <v>5884</v>
      </c>
    </row>
    <row r="419" spans="1:6" x14ac:dyDescent="0.3">
      <c r="A419" s="167" t="s">
        <v>5948</v>
      </c>
      <c r="B419" s="167" t="s">
        <v>5491</v>
      </c>
      <c r="C419" s="168">
        <v>10</v>
      </c>
      <c r="D419" s="169" t="s">
        <v>5482</v>
      </c>
      <c r="E419" s="170">
        <v>22.344299999999997</v>
      </c>
      <c r="F419" s="167" t="s">
        <v>5884</v>
      </c>
    </row>
    <row r="420" spans="1:6" x14ac:dyDescent="0.3">
      <c r="A420" s="167" t="s">
        <v>5949</v>
      </c>
      <c r="B420" s="167" t="s">
        <v>5493</v>
      </c>
      <c r="C420" s="168">
        <v>10</v>
      </c>
      <c r="D420" s="169" t="s">
        <v>5482</v>
      </c>
      <c r="E420" s="170">
        <v>22.344299999999997</v>
      </c>
      <c r="F420" s="167" t="s">
        <v>5884</v>
      </c>
    </row>
    <row r="421" spans="1:6" x14ac:dyDescent="0.3">
      <c r="A421" s="167" t="s">
        <v>5950</v>
      </c>
      <c r="B421" s="167" t="s">
        <v>5497</v>
      </c>
      <c r="C421" s="168">
        <v>10</v>
      </c>
      <c r="D421" s="169" t="s">
        <v>5482</v>
      </c>
      <c r="E421" s="170">
        <v>22.344299999999997</v>
      </c>
      <c r="F421" s="167" t="s">
        <v>5884</v>
      </c>
    </row>
    <row r="422" spans="1:6" x14ac:dyDescent="0.3">
      <c r="A422" s="167" t="s">
        <v>5951</v>
      </c>
      <c r="B422" s="167" t="s">
        <v>5501</v>
      </c>
      <c r="C422" s="168">
        <v>10</v>
      </c>
      <c r="D422" s="169" t="s">
        <v>5482</v>
      </c>
      <c r="E422" s="170">
        <v>22.344299999999997</v>
      </c>
      <c r="F422" s="167" t="s">
        <v>5884</v>
      </c>
    </row>
    <row r="423" spans="1:6" x14ac:dyDescent="0.3">
      <c r="A423" s="167" t="s">
        <v>5952</v>
      </c>
      <c r="B423" s="167" t="s">
        <v>5507</v>
      </c>
      <c r="C423" s="168">
        <v>10</v>
      </c>
      <c r="D423" s="169" t="s">
        <v>5482</v>
      </c>
      <c r="E423" s="170">
        <v>22.344299999999997</v>
      </c>
      <c r="F423" s="167" t="s">
        <v>5884</v>
      </c>
    </row>
    <row r="424" spans="1:6" x14ac:dyDescent="0.3">
      <c r="A424" s="167" t="s">
        <v>5953</v>
      </c>
      <c r="B424" s="167" t="s">
        <v>5509</v>
      </c>
      <c r="C424" s="168">
        <v>10</v>
      </c>
      <c r="D424" s="169" t="s">
        <v>5482</v>
      </c>
      <c r="E424" s="170">
        <v>22.344299999999997</v>
      </c>
      <c r="F424" s="167" t="s">
        <v>5884</v>
      </c>
    </row>
    <row r="425" spans="1:6" x14ac:dyDescent="0.3">
      <c r="A425" s="167" t="s">
        <v>5954</v>
      </c>
      <c r="B425" s="167" t="s">
        <v>5513</v>
      </c>
      <c r="C425" s="168">
        <v>10</v>
      </c>
      <c r="D425" s="169" t="s">
        <v>5482</v>
      </c>
      <c r="E425" s="170">
        <v>22.344299999999997</v>
      </c>
      <c r="F425" s="167" t="s">
        <v>5884</v>
      </c>
    </row>
    <row r="426" spans="1:6" x14ac:dyDescent="0.3">
      <c r="A426" s="167" t="s">
        <v>5955</v>
      </c>
      <c r="B426" s="167" t="s">
        <v>5517</v>
      </c>
      <c r="C426" s="168">
        <v>10</v>
      </c>
      <c r="D426" s="169" t="s">
        <v>5482</v>
      </c>
      <c r="E426" s="170">
        <v>22.344299999999997</v>
      </c>
      <c r="F426" s="167" t="s">
        <v>5884</v>
      </c>
    </row>
    <row r="427" spans="1:6" x14ac:dyDescent="0.3">
      <c r="A427" s="167" t="s">
        <v>5956</v>
      </c>
      <c r="B427" s="167" t="s">
        <v>5519</v>
      </c>
      <c r="C427" s="168">
        <v>10</v>
      </c>
      <c r="D427" s="169" t="s">
        <v>5482</v>
      </c>
      <c r="E427" s="170">
        <v>22.344299999999997</v>
      </c>
      <c r="F427" s="167" t="s">
        <v>5884</v>
      </c>
    </row>
    <row r="428" spans="1:6" x14ac:dyDescent="0.3">
      <c r="A428" s="167" t="s">
        <v>5957</v>
      </c>
      <c r="B428" s="167" t="s">
        <v>5521</v>
      </c>
      <c r="C428" s="168">
        <v>10</v>
      </c>
      <c r="D428" s="169" t="s">
        <v>5482</v>
      </c>
      <c r="E428" s="170">
        <v>22.344299999999997</v>
      </c>
      <c r="F428" s="167" t="s">
        <v>5884</v>
      </c>
    </row>
    <row r="429" spans="1:6" x14ac:dyDescent="0.3">
      <c r="A429" s="167" t="s">
        <v>5958</v>
      </c>
      <c r="B429" s="167" t="s">
        <v>5489</v>
      </c>
      <c r="C429" s="168">
        <v>10</v>
      </c>
      <c r="D429" s="169" t="s">
        <v>5482</v>
      </c>
      <c r="E429" s="170">
        <v>35.852999999999994</v>
      </c>
      <c r="F429" s="167" t="s">
        <v>5959</v>
      </c>
    </row>
    <row r="430" spans="1:6" x14ac:dyDescent="0.3">
      <c r="A430" s="167" t="s">
        <v>5960</v>
      </c>
      <c r="B430" s="167" t="s">
        <v>5491</v>
      </c>
      <c r="C430" s="168">
        <v>10</v>
      </c>
      <c r="D430" s="169" t="s">
        <v>5482</v>
      </c>
      <c r="E430" s="170">
        <v>35.852999999999994</v>
      </c>
      <c r="F430" s="167" t="s">
        <v>5959</v>
      </c>
    </row>
    <row r="431" spans="1:6" x14ac:dyDescent="0.3">
      <c r="A431" s="167" t="s">
        <v>5961</v>
      </c>
      <c r="B431" s="167" t="s">
        <v>5691</v>
      </c>
      <c r="C431" s="168">
        <v>10</v>
      </c>
      <c r="D431" s="169" t="s">
        <v>5482</v>
      </c>
      <c r="E431" s="170">
        <v>35.852999999999994</v>
      </c>
      <c r="F431" s="167" t="s">
        <v>5959</v>
      </c>
    </row>
    <row r="432" spans="1:6" x14ac:dyDescent="0.3">
      <c r="A432" s="167" t="s">
        <v>5962</v>
      </c>
      <c r="B432" s="167" t="s">
        <v>5693</v>
      </c>
      <c r="C432" s="168">
        <v>10</v>
      </c>
      <c r="D432" s="169" t="s">
        <v>5482</v>
      </c>
      <c r="E432" s="170">
        <v>35.852999999999994</v>
      </c>
      <c r="F432" s="167" t="s">
        <v>5959</v>
      </c>
    </row>
    <row r="433" spans="1:6" x14ac:dyDescent="0.3">
      <c r="A433" s="167" t="s">
        <v>5963</v>
      </c>
      <c r="B433" s="167" t="s">
        <v>5493</v>
      </c>
      <c r="C433" s="168">
        <v>10</v>
      </c>
      <c r="D433" s="169" t="s">
        <v>5482</v>
      </c>
      <c r="E433" s="170">
        <v>35.852999999999994</v>
      </c>
      <c r="F433" s="167" t="s">
        <v>5959</v>
      </c>
    </row>
    <row r="434" spans="1:6" x14ac:dyDescent="0.3">
      <c r="A434" s="167" t="s">
        <v>5964</v>
      </c>
      <c r="B434" s="167" t="s">
        <v>5696</v>
      </c>
      <c r="C434" s="168">
        <v>10</v>
      </c>
      <c r="D434" s="169" t="s">
        <v>5482</v>
      </c>
      <c r="E434" s="170">
        <v>35.852999999999994</v>
      </c>
      <c r="F434" s="167" t="s">
        <v>5959</v>
      </c>
    </row>
    <row r="435" spans="1:6" x14ac:dyDescent="0.3">
      <c r="A435" s="167" t="s">
        <v>5965</v>
      </c>
      <c r="B435" s="167" t="s">
        <v>5495</v>
      </c>
      <c r="C435" s="168">
        <v>10</v>
      </c>
      <c r="D435" s="169" t="s">
        <v>5482</v>
      </c>
      <c r="E435" s="170">
        <v>35.852999999999994</v>
      </c>
      <c r="F435" s="167" t="s">
        <v>5959</v>
      </c>
    </row>
    <row r="436" spans="1:6" x14ac:dyDescent="0.3">
      <c r="A436" s="167" t="s">
        <v>5966</v>
      </c>
      <c r="B436" s="167" t="s">
        <v>5699</v>
      </c>
      <c r="C436" s="168">
        <v>10</v>
      </c>
      <c r="D436" s="169" t="s">
        <v>5482</v>
      </c>
      <c r="E436" s="170">
        <v>35.852999999999994</v>
      </c>
      <c r="F436" s="167" t="s">
        <v>5959</v>
      </c>
    </row>
    <row r="437" spans="1:6" x14ac:dyDescent="0.3">
      <c r="A437" s="167" t="s">
        <v>5967</v>
      </c>
      <c r="B437" s="167" t="s">
        <v>5701</v>
      </c>
      <c r="C437" s="168">
        <v>10</v>
      </c>
      <c r="D437" s="169" t="s">
        <v>5482</v>
      </c>
      <c r="E437" s="170">
        <v>35.852999999999994</v>
      </c>
      <c r="F437" s="167" t="s">
        <v>5959</v>
      </c>
    </row>
    <row r="438" spans="1:6" x14ac:dyDescent="0.3">
      <c r="A438" s="167" t="s">
        <v>5968</v>
      </c>
      <c r="B438" s="167" t="s">
        <v>5497</v>
      </c>
      <c r="C438" s="168">
        <v>10</v>
      </c>
      <c r="D438" s="169" t="s">
        <v>5482</v>
      </c>
      <c r="E438" s="170">
        <v>35.852999999999994</v>
      </c>
      <c r="F438" s="167" t="s">
        <v>5959</v>
      </c>
    </row>
    <row r="439" spans="1:6" x14ac:dyDescent="0.3">
      <c r="A439" s="167" t="s">
        <v>5969</v>
      </c>
      <c r="B439" s="167" t="s">
        <v>5507</v>
      </c>
      <c r="C439" s="168">
        <v>10</v>
      </c>
      <c r="D439" s="169" t="s">
        <v>5482</v>
      </c>
      <c r="E439" s="170">
        <v>35.852999999999994</v>
      </c>
      <c r="F439" s="167" t="s">
        <v>5959</v>
      </c>
    </row>
    <row r="440" spans="1:6" x14ac:dyDescent="0.3">
      <c r="A440" s="167" t="s">
        <v>5970</v>
      </c>
      <c r="B440" s="167" t="s">
        <v>5509</v>
      </c>
      <c r="C440" s="168">
        <v>10</v>
      </c>
      <c r="D440" s="169" t="s">
        <v>5482</v>
      </c>
      <c r="E440" s="170">
        <v>35.852999999999994</v>
      </c>
      <c r="F440" s="167" t="s">
        <v>5959</v>
      </c>
    </row>
    <row r="441" spans="1:6" x14ac:dyDescent="0.3">
      <c r="A441" s="167" t="s">
        <v>5971</v>
      </c>
      <c r="B441" s="167" t="s">
        <v>5511</v>
      </c>
      <c r="C441" s="168">
        <v>10</v>
      </c>
      <c r="D441" s="169" t="s">
        <v>5482</v>
      </c>
      <c r="E441" s="170">
        <v>35.852999999999994</v>
      </c>
      <c r="F441" s="167" t="s">
        <v>5959</v>
      </c>
    </row>
    <row r="442" spans="1:6" x14ac:dyDescent="0.3">
      <c r="A442" s="167" t="s">
        <v>5972</v>
      </c>
      <c r="B442" s="167" t="s">
        <v>5513</v>
      </c>
      <c r="C442" s="168">
        <v>10</v>
      </c>
      <c r="D442" s="169" t="s">
        <v>5482</v>
      </c>
      <c r="E442" s="170">
        <v>35.852999999999994</v>
      </c>
      <c r="F442" s="167" t="s">
        <v>5959</v>
      </c>
    </row>
    <row r="443" spans="1:6" x14ac:dyDescent="0.3">
      <c r="A443" s="167" t="s">
        <v>5973</v>
      </c>
      <c r="B443" s="167" t="s">
        <v>5523</v>
      </c>
      <c r="C443" s="168">
        <v>10</v>
      </c>
      <c r="D443" s="169" t="s">
        <v>5482</v>
      </c>
      <c r="E443" s="170">
        <v>35.852999999999994</v>
      </c>
      <c r="F443" s="167" t="s">
        <v>5959</v>
      </c>
    </row>
    <row r="444" spans="1:6" x14ac:dyDescent="0.3">
      <c r="A444" s="167" t="s">
        <v>5974</v>
      </c>
      <c r="B444" s="167" t="s">
        <v>5489</v>
      </c>
      <c r="C444" s="168">
        <v>10</v>
      </c>
      <c r="D444" s="169" t="s">
        <v>5482</v>
      </c>
      <c r="E444" s="170">
        <v>35.852999999999994</v>
      </c>
      <c r="F444" s="167" t="s">
        <v>5959</v>
      </c>
    </row>
    <row r="445" spans="1:6" x14ac:dyDescent="0.3">
      <c r="A445" s="167" t="s">
        <v>5975</v>
      </c>
      <c r="B445" s="167" t="s">
        <v>5491</v>
      </c>
      <c r="C445" s="168">
        <v>10</v>
      </c>
      <c r="D445" s="169" t="s">
        <v>5482</v>
      </c>
      <c r="E445" s="170">
        <v>35.852999999999994</v>
      </c>
      <c r="F445" s="167" t="s">
        <v>5959</v>
      </c>
    </row>
    <row r="446" spans="1:6" x14ac:dyDescent="0.3">
      <c r="A446" s="167" t="s">
        <v>5976</v>
      </c>
      <c r="B446" s="167" t="s">
        <v>5691</v>
      </c>
      <c r="C446" s="168">
        <v>10</v>
      </c>
      <c r="D446" s="169" t="s">
        <v>5482</v>
      </c>
      <c r="E446" s="170">
        <v>35.852999999999994</v>
      </c>
      <c r="F446" s="167" t="s">
        <v>5959</v>
      </c>
    </row>
    <row r="447" spans="1:6" x14ac:dyDescent="0.3">
      <c r="A447" s="167" t="s">
        <v>5977</v>
      </c>
      <c r="B447" s="167" t="s">
        <v>5693</v>
      </c>
      <c r="C447" s="168">
        <v>10</v>
      </c>
      <c r="D447" s="169" t="s">
        <v>5482</v>
      </c>
      <c r="E447" s="170">
        <v>35.852999999999994</v>
      </c>
      <c r="F447" s="167" t="s">
        <v>5959</v>
      </c>
    </row>
    <row r="448" spans="1:6" x14ac:dyDescent="0.3">
      <c r="A448" s="167" t="s">
        <v>5978</v>
      </c>
      <c r="B448" s="167" t="s">
        <v>5493</v>
      </c>
      <c r="C448" s="168">
        <v>10</v>
      </c>
      <c r="D448" s="169" t="s">
        <v>5482</v>
      </c>
      <c r="E448" s="170">
        <v>35.852999999999994</v>
      </c>
      <c r="F448" s="167" t="s">
        <v>5959</v>
      </c>
    </row>
    <row r="449" spans="1:6" x14ac:dyDescent="0.3">
      <c r="A449" s="167" t="s">
        <v>5979</v>
      </c>
      <c r="B449" s="167" t="s">
        <v>5696</v>
      </c>
      <c r="C449" s="168">
        <v>10</v>
      </c>
      <c r="D449" s="169" t="s">
        <v>5482</v>
      </c>
      <c r="E449" s="170">
        <v>35.852999999999994</v>
      </c>
      <c r="F449" s="167" t="s">
        <v>5959</v>
      </c>
    </row>
    <row r="450" spans="1:6" x14ac:dyDescent="0.3">
      <c r="A450" s="167" t="s">
        <v>5980</v>
      </c>
      <c r="B450" s="167" t="s">
        <v>5495</v>
      </c>
      <c r="C450" s="168">
        <v>10</v>
      </c>
      <c r="D450" s="169" t="s">
        <v>5482</v>
      </c>
      <c r="E450" s="170">
        <v>35.852999999999994</v>
      </c>
      <c r="F450" s="167" t="s">
        <v>5959</v>
      </c>
    </row>
    <row r="451" spans="1:6" x14ac:dyDescent="0.3">
      <c r="A451" s="167" t="s">
        <v>5981</v>
      </c>
      <c r="B451" s="167" t="s">
        <v>5699</v>
      </c>
      <c r="C451" s="168">
        <v>10</v>
      </c>
      <c r="D451" s="169" t="s">
        <v>5482</v>
      </c>
      <c r="E451" s="170">
        <v>35.852999999999994</v>
      </c>
      <c r="F451" s="167" t="s">
        <v>5959</v>
      </c>
    </row>
    <row r="452" spans="1:6" x14ac:dyDescent="0.3">
      <c r="A452" s="167" t="s">
        <v>5982</v>
      </c>
      <c r="B452" s="167" t="s">
        <v>5701</v>
      </c>
      <c r="C452" s="168">
        <v>10</v>
      </c>
      <c r="D452" s="169" t="s">
        <v>5482</v>
      </c>
      <c r="E452" s="170">
        <v>35.852999999999994</v>
      </c>
      <c r="F452" s="167" t="s">
        <v>5959</v>
      </c>
    </row>
    <row r="453" spans="1:6" x14ac:dyDescent="0.3">
      <c r="A453" s="167" t="s">
        <v>5983</v>
      </c>
      <c r="B453" s="167" t="s">
        <v>5497</v>
      </c>
      <c r="C453" s="168">
        <v>10</v>
      </c>
      <c r="D453" s="169" t="s">
        <v>5482</v>
      </c>
      <c r="E453" s="170">
        <v>35.852999999999994</v>
      </c>
      <c r="F453" s="167" t="s">
        <v>5959</v>
      </c>
    </row>
    <row r="454" spans="1:6" x14ac:dyDescent="0.3">
      <c r="A454" s="167" t="s">
        <v>5984</v>
      </c>
      <c r="B454" s="167" t="s">
        <v>5505</v>
      </c>
      <c r="C454" s="168">
        <v>10</v>
      </c>
      <c r="D454" s="169" t="s">
        <v>5482</v>
      </c>
      <c r="E454" s="170">
        <v>35.852999999999994</v>
      </c>
      <c r="F454" s="167" t="s">
        <v>5959</v>
      </c>
    </row>
    <row r="455" spans="1:6" x14ac:dyDescent="0.3">
      <c r="A455" s="167" t="s">
        <v>5985</v>
      </c>
      <c r="B455" s="167" t="s">
        <v>5507</v>
      </c>
      <c r="C455" s="168">
        <v>10</v>
      </c>
      <c r="D455" s="169" t="s">
        <v>5482</v>
      </c>
      <c r="E455" s="170">
        <v>35.852999999999994</v>
      </c>
      <c r="F455" s="167" t="s">
        <v>5959</v>
      </c>
    </row>
    <row r="456" spans="1:6" x14ac:dyDescent="0.3">
      <c r="A456" s="167" t="s">
        <v>5986</v>
      </c>
      <c r="B456" s="167" t="s">
        <v>5509</v>
      </c>
      <c r="C456" s="168">
        <v>10</v>
      </c>
      <c r="D456" s="169" t="s">
        <v>5482</v>
      </c>
      <c r="E456" s="170">
        <v>35.852999999999994</v>
      </c>
      <c r="F456" s="167" t="s">
        <v>5959</v>
      </c>
    </row>
    <row r="457" spans="1:6" x14ac:dyDescent="0.3">
      <c r="A457" s="167" t="s">
        <v>5987</v>
      </c>
      <c r="B457" s="167" t="s">
        <v>5513</v>
      </c>
      <c r="C457" s="168">
        <v>10</v>
      </c>
      <c r="D457" s="169" t="s">
        <v>5482</v>
      </c>
      <c r="E457" s="170">
        <v>35.852999999999994</v>
      </c>
      <c r="F457" s="167" t="s">
        <v>5959</v>
      </c>
    </row>
    <row r="458" spans="1:6" x14ac:dyDescent="0.3">
      <c r="A458" s="167" t="s">
        <v>5988</v>
      </c>
      <c r="B458" s="167" t="s">
        <v>5521</v>
      </c>
      <c r="C458" s="168">
        <v>10</v>
      </c>
      <c r="D458" s="169" t="s">
        <v>5482</v>
      </c>
      <c r="E458" s="170">
        <v>35.852999999999994</v>
      </c>
      <c r="F458" s="167" t="s">
        <v>5959</v>
      </c>
    </row>
    <row r="459" spans="1:6" x14ac:dyDescent="0.3">
      <c r="A459" s="167" t="s">
        <v>5989</v>
      </c>
      <c r="B459" s="167" t="s">
        <v>5523</v>
      </c>
      <c r="C459" s="168">
        <v>10</v>
      </c>
      <c r="D459" s="169" t="s">
        <v>5482</v>
      </c>
      <c r="E459" s="170">
        <v>35.852999999999994</v>
      </c>
      <c r="F459" s="167" t="s">
        <v>5959</v>
      </c>
    </row>
    <row r="460" spans="1:6" x14ac:dyDescent="0.3">
      <c r="A460" s="167" t="s">
        <v>5990</v>
      </c>
      <c r="B460" s="167" t="s">
        <v>5481</v>
      </c>
      <c r="C460" s="168">
        <v>1</v>
      </c>
      <c r="D460" s="169" t="s">
        <v>5482</v>
      </c>
      <c r="E460" s="170">
        <v>68.57950000000001</v>
      </c>
      <c r="F460" s="167" t="s">
        <v>5959</v>
      </c>
    </row>
    <row r="461" spans="1:6" x14ac:dyDescent="0.3">
      <c r="A461" s="167" t="s">
        <v>5991</v>
      </c>
      <c r="B461" s="167" t="s">
        <v>5487</v>
      </c>
      <c r="C461" s="168">
        <v>1</v>
      </c>
      <c r="D461" s="169" t="s">
        <v>5482</v>
      </c>
      <c r="E461" s="170">
        <v>59.625500000000002</v>
      </c>
      <c r="F461" s="167" t="s">
        <v>5959</v>
      </c>
    </row>
    <row r="462" spans="1:6" x14ac:dyDescent="0.3">
      <c r="A462" s="167" t="s">
        <v>5992</v>
      </c>
      <c r="B462" s="167" t="s">
        <v>5489</v>
      </c>
      <c r="C462" s="168">
        <v>10</v>
      </c>
      <c r="D462" s="169" t="s">
        <v>5482</v>
      </c>
      <c r="E462" s="170">
        <v>38.400450000000006</v>
      </c>
      <c r="F462" s="167" t="s">
        <v>5993</v>
      </c>
    </row>
    <row r="463" spans="1:6" x14ac:dyDescent="0.3">
      <c r="A463" s="167" t="s">
        <v>5994</v>
      </c>
      <c r="B463" s="167" t="s">
        <v>5491</v>
      </c>
      <c r="C463" s="168">
        <v>10</v>
      </c>
      <c r="D463" s="169" t="s">
        <v>5482</v>
      </c>
      <c r="E463" s="170">
        <v>38.400450000000006</v>
      </c>
      <c r="F463" s="167" t="s">
        <v>5993</v>
      </c>
    </row>
    <row r="464" spans="1:6" x14ac:dyDescent="0.3">
      <c r="A464" s="167" t="s">
        <v>5995</v>
      </c>
      <c r="B464" s="167" t="s">
        <v>5691</v>
      </c>
      <c r="C464" s="168">
        <v>10</v>
      </c>
      <c r="D464" s="169" t="s">
        <v>5482</v>
      </c>
      <c r="E464" s="170">
        <v>38.400450000000006</v>
      </c>
      <c r="F464" s="167" t="s">
        <v>5993</v>
      </c>
    </row>
    <row r="465" spans="1:6" x14ac:dyDescent="0.3">
      <c r="A465" s="167" t="s">
        <v>5996</v>
      </c>
      <c r="B465" s="167" t="s">
        <v>5693</v>
      </c>
      <c r="C465" s="168">
        <v>10</v>
      </c>
      <c r="D465" s="169" t="s">
        <v>5482</v>
      </c>
      <c r="E465" s="170">
        <v>38.400450000000006</v>
      </c>
      <c r="F465" s="167" t="s">
        <v>5993</v>
      </c>
    </row>
    <row r="466" spans="1:6" x14ac:dyDescent="0.3">
      <c r="A466" s="167" t="s">
        <v>5997</v>
      </c>
      <c r="B466" s="167" t="s">
        <v>5493</v>
      </c>
      <c r="C466" s="168">
        <v>10</v>
      </c>
      <c r="D466" s="169" t="s">
        <v>5482</v>
      </c>
      <c r="E466" s="170">
        <v>38.400450000000006</v>
      </c>
      <c r="F466" s="167" t="s">
        <v>5993</v>
      </c>
    </row>
    <row r="467" spans="1:6" x14ac:dyDescent="0.3">
      <c r="A467" s="167" t="s">
        <v>5998</v>
      </c>
      <c r="B467" s="167" t="s">
        <v>5696</v>
      </c>
      <c r="C467" s="168">
        <v>10</v>
      </c>
      <c r="D467" s="169" t="s">
        <v>5482</v>
      </c>
      <c r="E467" s="170">
        <v>38.400450000000006</v>
      </c>
      <c r="F467" s="167" t="s">
        <v>5993</v>
      </c>
    </row>
    <row r="468" spans="1:6" x14ac:dyDescent="0.3">
      <c r="A468" s="167" t="s">
        <v>5999</v>
      </c>
      <c r="B468" s="167" t="s">
        <v>5495</v>
      </c>
      <c r="C468" s="168">
        <v>10</v>
      </c>
      <c r="D468" s="169" t="s">
        <v>5482</v>
      </c>
      <c r="E468" s="170">
        <v>38.400450000000006</v>
      </c>
      <c r="F468" s="167" t="s">
        <v>5993</v>
      </c>
    </row>
    <row r="469" spans="1:6" x14ac:dyDescent="0.3">
      <c r="A469" s="167" t="s">
        <v>6000</v>
      </c>
      <c r="B469" s="167" t="s">
        <v>5699</v>
      </c>
      <c r="C469" s="168">
        <v>10</v>
      </c>
      <c r="D469" s="169" t="s">
        <v>5482</v>
      </c>
      <c r="E469" s="170">
        <v>38.400450000000006</v>
      </c>
      <c r="F469" s="167" t="s">
        <v>5993</v>
      </c>
    </row>
    <row r="470" spans="1:6" x14ac:dyDescent="0.3">
      <c r="A470" s="167" t="s">
        <v>6001</v>
      </c>
      <c r="B470" s="167" t="s">
        <v>5701</v>
      </c>
      <c r="C470" s="168">
        <v>10</v>
      </c>
      <c r="D470" s="169" t="s">
        <v>5482</v>
      </c>
      <c r="E470" s="170">
        <v>38.400450000000006</v>
      </c>
      <c r="F470" s="167" t="s">
        <v>5993</v>
      </c>
    </row>
    <row r="471" spans="1:6" x14ac:dyDescent="0.3">
      <c r="A471" s="167" t="s">
        <v>6002</v>
      </c>
      <c r="B471" s="167" t="s">
        <v>5497</v>
      </c>
      <c r="C471" s="168">
        <v>10</v>
      </c>
      <c r="D471" s="169" t="s">
        <v>5482</v>
      </c>
      <c r="E471" s="170">
        <v>38.400450000000006</v>
      </c>
      <c r="F471" s="167" t="s">
        <v>5993</v>
      </c>
    </row>
    <row r="472" spans="1:6" x14ac:dyDescent="0.3">
      <c r="A472" s="167" t="s">
        <v>6003</v>
      </c>
      <c r="B472" s="167" t="s">
        <v>5507</v>
      </c>
      <c r="C472" s="168">
        <v>10</v>
      </c>
      <c r="D472" s="169" t="s">
        <v>5482</v>
      </c>
      <c r="E472" s="170">
        <v>38.400450000000006</v>
      </c>
      <c r="F472" s="167" t="s">
        <v>5993</v>
      </c>
    </row>
    <row r="473" spans="1:6" x14ac:dyDescent="0.3">
      <c r="A473" s="167" t="s">
        <v>6004</v>
      </c>
      <c r="B473" s="167" t="s">
        <v>5509</v>
      </c>
      <c r="C473" s="168">
        <v>10</v>
      </c>
      <c r="D473" s="169" t="s">
        <v>5482</v>
      </c>
      <c r="E473" s="170">
        <v>38.400450000000006</v>
      </c>
      <c r="F473" s="167" t="s">
        <v>5993</v>
      </c>
    </row>
    <row r="474" spans="1:6" x14ac:dyDescent="0.3">
      <c r="A474" s="167" t="s">
        <v>6005</v>
      </c>
      <c r="B474" s="167" t="s">
        <v>5513</v>
      </c>
      <c r="C474" s="168">
        <v>10</v>
      </c>
      <c r="D474" s="169" t="s">
        <v>5482</v>
      </c>
      <c r="E474" s="170">
        <v>38.400450000000006</v>
      </c>
      <c r="F474" s="167" t="s">
        <v>5993</v>
      </c>
    </row>
    <row r="475" spans="1:6" x14ac:dyDescent="0.3">
      <c r="A475" s="167" t="s">
        <v>6006</v>
      </c>
      <c r="B475" s="167" t="s">
        <v>5515</v>
      </c>
      <c r="C475" s="168">
        <v>10</v>
      </c>
      <c r="D475" s="169" t="s">
        <v>5482</v>
      </c>
      <c r="E475" s="170">
        <v>38.400450000000006</v>
      </c>
      <c r="F475" s="167" t="s">
        <v>5993</v>
      </c>
    </row>
    <row r="476" spans="1:6" x14ac:dyDescent="0.3">
      <c r="A476" s="167" t="s">
        <v>6007</v>
      </c>
      <c r="B476" s="167" t="s">
        <v>5523</v>
      </c>
      <c r="C476" s="168">
        <v>10</v>
      </c>
      <c r="D476" s="169" t="s">
        <v>5482</v>
      </c>
      <c r="E476" s="170">
        <v>38.400450000000006</v>
      </c>
      <c r="F476" s="167" t="s">
        <v>5993</v>
      </c>
    </row>
    <row r="477" spans="1:6" x14ac:dyDescent="0.3">
      <c r="A477" s="167" t="s">
        <v>6008</v>
      </c>
      <c r="B477" s="167" t="s">
        <v>5489</v>
      </c>
      <c r="C477" s="168">
        <v>10</v>
      </c>
      <c r="D477" s="169" t="s">
        <v>5482</v>
      </c>
      <c r="E477" s="170">
        <v>69.596999999999994</v>
      </c>
      <c r="F477" s="167" t="s">
        <v>5959</v>
      </c>
    </row>
    <row r="478" spans="1:6" x14ac:dyDescent="0.3">
      <c r="A478" s="167" t="s">
        <v>6009</v>
      </c>
      <c r="B478" s="167" t="s">
        <v>5491</v>
      </c>
      <c r="C478" s="168">
        <v>10</v>
      </c>
      <c r="D478" s="169" t="s">
        <v>5482</v>
      </c>
      <c r="E478" s="170">
        <v>69.596999999999994</v>
      </c>
      <c r="F478" s="167" t="s">
        <v>5959</v>
      </c>
    </row>
    <row r="479" spans="1:6" x14ac:dyDescent="0.3">
      <c r="A479" s="167" t="s">
        <v>6010</v>
      </c>
      <c r="B479" s="167" t="s">
        <v>5493</v>
      </c>
      <c r="C479" s="168">
        <v>10</v>
      </c>
      <c r="D479" s="169" t="s">
        <v>5482</v>
      </c>
      <c r="E479" s="170">
        <v>69.596999999999994</v>
      </c>
      <c r="F479" s="167" t="s">
        <v>5959</v>
      </c>
    </row>
    <row r="480" spans="1:6" x14ac:dyDescent="0.3">
      <c r="A480" s="167" t="s">
        <v>6011</v>
      </c>
      <c r="B480" s="167" t="s">
        <v>5497</v>
      </c>
      <c r="C480" s="168">
        <v>10</v>
      </c>
      <c r="D480" s="169" t="s">
        <v>5482</v>
      </c>
      <c r="E480" s="170">
        <v>69.596999999999994</v>
      </c>
      <c r="F480" s="167" t="s">
        <v>5959</v>
      </c>
    </row>
    <row r="481" spans="1:6" x14ac:dyDescent="0.3">
      <c r="A481" s="167" t="s">
        <v>6012</v>
      </c>
      <c r="B481" s="167" t="s">
        <v>5507</v>
      </c>
      <c r="C481" s="168">
        <v>10</v>
      </c>
      <c r="D481" s="169" t="s">
        <v>5482</v>
      </c>
      <c r="E481" s="170">
        <v>69.596999999999994</v>
      </c>
      <c r="F481" s="167" t="s">
        <v>5959</v>
      </c>
    </row>
    <row r="482" spans="1:6" x14ac:dyDescent="0.3">
      <c r="A482" s="167" t="s">
        <v>6013</v>
      </c>
      <c r="B482" s="167" t="s">
        <v>5509</v>
      </c>
      <c r="C482" s="168">
        <v>10</v>
      </c>
      <c r="D482" s="169" t="s">
        <v>5482</v>
      </c>
      <c r="E482" s="170">
        <v>69.596999999999994</v>
      </c>
      <c r="F482" s="167" t="s">
        <v>5959</v>
      </c>
    </row>
    <row r="483" spans="1:6" x14ac:dyDescent="0.3">
      <c r="A483" s="167" t="s">
        <v>6014</v>
      </c>
      <c r="B483" s="167" t="s">
        <v>5513</v>
      </c>
      <c r="C483" s="168">
        <v>10</v>
      </c>
      <c r="D483" s="169" t="s">
        <v>5482</v>
      </c>
      <c r="E483" s="170">
        <v>69.596999999999994</v>
      </c>
      <c r="F483" s="167" t="s">
        <v>5959</v>
      </c>
    </row>
    <row r="484" spans="1:6" x14ac:dyDescent="0.3">
      <c r="A484" s="167" t="s">
        <v>6015</v>
      </c>
      <c r="B484" s="167" t="s">
        <v>5517</v>
      </c>
      <c r="C484" s="168">
        <v>10</v>
      </c>
      <c r="D484" s="169" t="s">
        <v>5482</v>
      </c>
      <c r="E484" s="170">
        <v>69.596999999999994</v>
      </c>
      <c r="F484" s="167" t="s">
        <v>5959</v>
      </c>
    </row>
    <row r="485" spans="1:6" x14ac:dyDescent="0.3">
      <c r="A485" s="167" t="s">
        <v>6016</v>
      </c>
      <c r="B485" s="167" t="s">
        <v>5519</v>
      </c>
      <c r="C485" s="168">
        <v>10</v>
      </c>
      <c r="D485" s="169" t="s">
        <v>5482</v>
      </c>
      <c r="E485" s="170">
        <v>69.596999999999994</v>
      </c>
      <c r="F485" s="167" t="s">
        <v>5959</v>
      </c>
    </row>
    <row r="486" spans="1:6" x14ac:dyDescent="0.3">
      <c r="A486" s="167" t="s">
        <v>6017</v>
      </c>
      <c r="B486" s="167" t="s">
        <v>5521</v>
      </c>
      <c r="C486" s="168">
        <v>10</v>
      </c>
      <c r="D486" s="169" t="s">
        <v>5482</v>
      </c>
      <c r="E486" s="170">
        <v>69.596999999999994</v>
      </c>
      <c r="F486" s="167" t="s">
        <v>5959</v>
      </c>
    </row>
    <row r="487" spans="1:6" x14ac:dyDescent="0.3">
      <c r="A487" s="167" t="s">
        <v>6018</v>
      </c>
      <c r="B487" s="167" t="s">
        <v>5489</v>
      </c>
      <c r="C487" s="168">
        <v>10</v>
      </c>
      <c r="D487" s="169" t="s">
        <v>5482</v>
      </c>
      <c r="E487" s="170">
        <v>74.542050000000017</v>
      </c>
      <c r="F487" s="167" t="s">
        <v>5993</v>
      </c>
    </row>
    <row r="488" spans="1:6" x14ac:dyDescent="0.3">
      <c r="A488" s="167" t="s">
        <v>6019</v>
      </c>
      <c r="B488" s="167" t="s">
        <v>5491</v>
      </c>
      <c r="C488" s="168">
        <v>10</v>
      </c>
      <c r="D488" s="169" t="s">
        <v>5482</v>
      </c>
      <c r="E488" s="170">
        <v>74.542050000000017</v>
      </c>
      <c r="F488" s="167" t="s">
        <v>5993</v>
      </c>
    </row>
    <row r="489" spans="1:6" x14ac:dyDescent="0.3">
      <c r="A489" s="167" t="s">
        <v>6020</v>
      </c>
      <c r="B489" s="167" t="s">
        <v>5493</v>
      </c>
      <c r="C489" s="168">
        <v>10</v>
      </c>
      <c r="D489" s="169" t="s">
        <v>5482</v>
      </c>
      <c r="E489" s="170">
        <v>74.542050000000017</v>
      </c>
      <c r="F489" s="167" t="s">
        <v>5993</v>
      </c>
    </row>
    <row r="490" spans="1:6" x14ac:dyDescent="0.3">
      <c r="A490" s="167" t="s">
        <v>6021</v>
      </c>
      <c r="B490" s="167" t="s">
        <v>5497</v>
      </c>
      <c r="C490" s="168">
        <v>10</v>
      </c>
      <c r="D490" s="169" t="s">
        <v>5482</v>
      </c>
      <c r="E490" s="170">
        <v>74.542050000000017</v>
      </c>
      <c r="F490" s="167" t="s">
        <v>5993</v>
      </c>
    </row>
    <row r="491" spans="1:6" x14ac:dyDescent="0.3">
      <c r="A491" s="167" t="s">
        <v>6022</v>
      </c>
      <c r="B491" s="167" t="s">
        <v>5507</v>
      </c>
      <c r="C491" s="168">
        <v>10</v>
      </c>
      <c r="D491" s="169" t="s">
        <v>5482</v>
      </c>
      <c r="E491" s="170">
        <v>74.542050000000017</v>
      </c>
      <c r="F491" s="167" t="s">
        <v>5993</v>
      </c>
    </row>
    <row r="492" spans="1:6" x14ac:dyDescent="0.3">
      <c r="A492" s="167" t="s">
        <v>6023</v>
      </c>
      <c r="B492" s="167" t="s">
        <v>5509</v>
      </c>
      <c r="C492" s="168">
        <v>10</v>
      </c>
      <c r="D492" s="169" t="s">
        <v>5482</v>
      </c>
      <c r="E492" s="170">
        <v>74.542050000000017</v>
      </c>
      <c r="F492" s="167" t="s">
        <v>5993</v>
      </c>
    </row>
    <row r="493" spans="1:6" x14ac:dyDescent="0.3">
      <c r="A493" s="167" t="s">
        <v>6024</v>
      </c>
      <c r="B493" s="167" t="s">
        <v>5513</v>
      </c>
      <c r="C493" s="168">
        <v>10</v>
      </c>
      <c r="D493" s="169" t="s">
        <v>5482</v>
      </c>
      <c r="E493" s="170">
        <v>74.542050000000017</v>
      </c>
      <c r="F493" s="167" t="s">
        <v>5993</v>
      </c>
    </row>
    <row r="494" spans="1:6" x14ac:dyDescent="0.3">
      <c r="A494" s="167" t="s">
        <v>6025</v>
      </c>
      <c r="B494" s="167" t="s">
        <v>5517</v>
      </c>
      <c r="C494" s="168">
        <v>10</v>
      </c>
      <c r="D494" s="169" t="s">
        <v>5482</v>
      </c>
      <c r="E494" s="170">
        <v>74.542050000000017</v>
      </c>
      <c r="F494" s="167" t="s">
        <v>5993</v>
      </c>
    </row>
    <row r="495" spans="1:6" x14ac:dyDescent="0.3">
      <c r="A495" s="167" t="s">
        <v>6026</v>
      </c>
      <c r="B495" s="167" t="s">
        <v>5519</v>
      </c>
      <c r="C495" s="168">
        <v>10</v>
      </c>
      <c r="D495" s="169" t="s">
        <v>5482</v>
      </c>
      <c r="E495" s="170">
        <v>74.542050000000017</v>
      </c>
      <c r="F495" s="167" t="s">
        <v>5993</v>
      </c>
    </row>
    <row r="496" spans="1:6" x14ac:dyDescent="0.3">
      <c r="A496" s="167" t="s">
        <v>6027</v>
      </c>
      <c r="B496" s="167" t="s">
        <v>5521</v>
      </c>
      <c r="C496" s="168">
        <v>10</v>
      </c>
      <c r="D496" s="169" t="s">
        <v>5482</v>
      </c>
      <c r="E496" s="170">
        <v>74.542050000000017</v>
      </c>
      <c r="F496" s="167" t="s">
        <v>5993</v>
      </c>
    </row>
    <row r="497" spans="1:6" x14ac:dyDescent="0.3">
      <c r="A497" s="167" t="s">
        <v>6028</v>
      </c>
      <c r="B497" s="167" t="s">
        <v>5525</v>
      </c>
      <c r="C497" s="168">
        <v>10</v>
      </c>
      <c r="D497" s="169" t="s">
        <v>5482</v>
      </c>
      <c r="E497" s="170">
        <v>74.542050000000017</v>
      </c>
      <c r="F497" s="167" t="s">
        <v>5993</v>
      </c>
    </row>
    <row r="498" spans="1:6" x14ac:dyDescent="0.3">
      <c r="A498" s="167" t="s">
        <v>6029</v>
      </c>
      <c r="B498" s="167" t="s">
        <v>5489</v>
      </c>
      <c r="C498" s="168">
        <v>10</v>
      </c>
      <c r="D498" s="169" t="s">
        <v>5482</v>
      </c>
      <c r="E498" s="170">
        <v>22.643999999999998</v>
      </c>
      <c r="F498" s="167" t="s">
        <v>6030</v>
      </c>
    </row>
    <row r="499" spans="1:6" x14ac:dyDescent="0.3">
      <c r="A499" s="167" t="s">
        <v>6031</v>
      </c>
      <c r="B499" s="167" t="s">
        <v>5491</v>
      </c>
      <c r="C499" s="168">
        <v>10</v>
      </c>
      <c r="D499" s="169" t="s">
        <v>5482</v>
      </c>
      <c r="E499" s="170">
        <v>22.643999999999998</v>
      </c>
      <c r="F499" s="167" t="s">
        <v>6030</v>
      </c>
    </row>
    <row r="500" spans="1:6" x14ac:dyDescent="0.3">
      <c r="A500" s="167" t="s">
        <v>6032</v>
      </c>
      <c r="B500" s="167" t="s">
        <v>5493</v>
      </c>
      <c r="C500" s="168">
        <v>10</v>
      </c>
      <c r="D500" s="169" t="s">
        <v>5482</v>
      </c>
      <c r="E500" s="170">
        <v>22.643999999999998</v>
      </c>
      <c r="F500" s="167" t="s">
        <v>6030</v>
      </c>
    </row>
    <row r="501" spans="1:6" x14ac:dyDescent="0.3">
      <c r="A501" s="167" t="s">
        <v>6033</v>
      </c>
      <c r="B501" s="167" t="s">
        <v>5497</v>
      </c>
      <c r="C501" s="168">
        <v>10</v>
      </c>
      <c r="D501" s="169" t="s">
        <v>5482</v>
      </c>
      <c r="E501" s="170">
        <v>22.643999999999998</v>
      </c>
      <c r="F501" s="167" t="s">
        <v>6030</v>
      </c>
    </row>
    <row r="502" spans="1:6" x14ac:dyDescent="0.3">
      <c r="A502" s="167" t="s">
        <v>6034</v>
      </c>
      <c r="B502" s="167" t="s">
        <v>5785</v>
      </c>
      <c r="C502" s="168">
        <v>10</v>
      </c>
      <c r="D502" s="169" t="s">
        <v>5482</v>
      </c>
      <c r="E502" s="170">
        <v>22.643999999999998</v>
      </c>
      <c r="F502" s="167" t="s">
        <v>6030</v>
      </c>
    </row>
    <row r="503" spans="1:6" x14ac:dyDescent="0.3">
      <c r="A503" s="167" t="s">
        <v>6035</v>
      </c>
      <c r="B503" s="167" t="s">
        <v>5507</v>
      </c>
      <c r="C503" s="168">
        <v>10</v>
      </c>
      <c r="D503" s="169" t="s">
        <v>5482</v>
      </c>
      <c r="E503" s="170">
        <v>22.643999999999998</v>
      </c>
      <c r="F503" s="167" t="s">
        <v>6030</v>
      </c>
    </row>
    <row r="504" spans="1:6" x14ac:dyDescent="0.3">
      <c r="A504" s="167" t="s">
        <v>6036</v>
      </c>
      <c r="B504" s="167" t="s">
        <v>5509</v>
      </c>
      <c r="C504" s="168">
        <v>10</v>
      </c>
      <c r="D504" s="169" t="s">
        <v>5482</v>
      </c>
      <c r="E504" s="170">
        <v>22.643999999999998</v>
      </c>
      <c r="F504" s="167" t="s">
        <v>6030</v>
      </c>
    </row>
    <row r="505" spans="1:6" x14ac:dyDescent="0.3">
      <c r="A505" s="167" t="s">
        <v>6037</v>
      </c>
      <c r="B505" s="167" t="s">
        <v>5511</v>
      </c>
      <c r="C505" s="168">
        <v>10</v>
      </c>
      <c r="D505" s="169" t="s">
        <v>5482</v>
      </c>
      <c r="E505" s="170">
        <v>22.643999999999998</v>
      </c>
      <c r="F505" s="167" t="s">
        <v>6030</v>
      </c>
    </row>
    <row r="506" spans="1:6" x14ac:dyDescent="0.3">
      <c r="A506" s="167" t="s">
        <v>6038</v>
      </c>
      <c r="B506" s="167" t="s">
        <v>5513</v>
      </c>
      <c r="C506" s="168">
        <v>10</v>
      </c>
      <c r="D506" s="169" t="s">
        <v>5482</v>
      </c>
      <c r="E506" s="170">
        <v>22.643999999999998</v>
      </c>
      <c r="F506" s="167" t="s">
        <v>6030</v>
      </c>
    </row>
    <row r="507" spans="1:6" x14ac:dyDescent="0.3">
      <c r="A507" s="167" t="s">
        <v>6039</v>
      </c>
      <c r="B507" s="167" t="s">
        <v>5523</v>
      </c>
      <c r="C507" s="168">
        <v>10</v>
      </c>
      <c r="D507" s="169" t="s">
        <v>5482</v>
      </c>
      <c r="E507" s="170">
        <v>22.643999999999998</v>
      </c>
      <c r="F507" s="167" t="s">
        <v>6030</v>
      </c>
    </row>
    <row r="508" spans="1:6" x14ac:dyDescent="0.3">
      <c r="A508" s="167" t="s">
        <v>6040</v>
      </c>
      <c r="B508" s="167" t="s">
        <v>5489</v>
      </c>
      <c r="C508" s="168">
        <v>10</v>
      </c>
      <c r="D508" s="169" t="s">
        <v>5482</v>
      </c>
      <c r="E508" s="170">
        <v>43.956000000000003</v>
      </c>
      <c r="F508" s="167" t="s">
        <v>6030</v>
      </c>
    </row>
    <row r="509" spans="1:6" x14ac:dyDescent="0.3">
      <c r="A509" s="167" t="s">
        <v>6041</v>
      </c>
      <c r="B509" s="167" t="s">
        <v>5491</v>
      </c>
      <c r="C509" s="168">
        <v>10</v>
      </c>
      <c r="D509" s="169" t="s">
        <v>5482</v>
      </c>
      <c r="E509" s="170">
        <v>43.956000000000003</v>
      </c>
      <c r="F509" s="167" t="s">
        <v>6030</v>
      </c>
    </row>
    <row r="510" spans="1:6" x14ac:dyDescent="0.3">
      <c r="A510" s="167" t="s">
        <v>6042</v>
      </c>
      <c r="B510" s="167" t="s">
        <v>5493</v>
      </c>
      <c r="C510" s="168">
        <v>10</v>
      </c>
      <c r="D510" s="169" t="s">
        <v>5482</v>
      </c>
      <c r="E510" s="170">
        <v>43.956000000000003</v>
      </c>
      <c r="F510" s="167" t="s">
        <v>6030</v>
      </c>
    </row>
    <row r="511" spans="1:6" x14ac:dyDescent="0.3">
      <c r="A511" s="167" t="s">
        <v>6043</v>
      </c>
      <c r="B511" s="167" t="s">
        <v>5497</v>
      </c>
      <c r="C511" s="168">
        <v>10</v>
      </c>
      <c r="D511" s="169" t="s">
        <v>5482</v>
      </c>
      <c r="E511" s="170">
        <v>43.956000000000003</v>
      </c>
      <c r="F511" s="167" t="s">
        <v>6030</v>
      </c>
    </row>
    <row r="512" spans="1:6" x14ac:dyDescent="0.3">
      <c r="A512" s="167" t="s">
        <v>6044</v>
      </c>
      <c r="B512" s="167" t="s">
        <v>5507</v>
      </c>
      <c r="C512" s="168">
        <v>10</v>
      </c>
      <c r="D512" s="169" t="s">
        <v>5482</v>
      </c>
      <c r="E512" s="170">
        <v>43.956000000000003</v>
      </c>
      <c r="F512" s="167" t="s">
        <v>6030</v>
      </c>
    </row>
    <row r="513" spans="1:6" x14ac:dyDescent="0.3">
      <c r="A513" s="167" t="s">
        <v>6045</v>
      </c>
      <c r="B513" s="167" t="s">
        <v>5509</v>
      </c>
      <c r="C513" s="168">
        <v>10</v>
      </c>
      <c r="D513" s="169" t="s">
        <v>5482</v>
      </c>
      <c r="E513" s="170">
        <v>43.956000000000003</v>
      </c>
      <c r="F513" s="167" t="s">
        <v>6030</v>
      </c>
    </row>
    <row r="514" spans="1:6" x14ac:dyDescent="0.3">
      <c r="A514" s="167" t="s">
        <v>6046</v>
      </c>
      <c r="B514" s="167" t="s">
        <v>5513</v>
      </c>
      <c r="C514" s="168">
        <v>10</v>
      </c>
      <c r="D514" s="169" t="s">
        <v>5482</v>
      </c>
      <c r="E514" s="170">
        <v>43.956000000000003</v>
      </c>
      <c r="F514" s="167" t="s">
        <v>6030</v>
      </c>
    </row>
    <row r="515" spans="1:6" x14ac:dyDescent="0.3">
      <c r="A515" s="167" t="s">
        <v>6047</v>
      </c>
      <c r="B515" s="167" t="s">
        <v>5517</v>
      </c>
      <c r="C515" s="168">
        <v>10</v>
      </c>
      <c r="D515" s="169" t="s">
        <v>5482</v>
      </c>
      <c r="E515" s="170">
        <v>43.956000000000003</v>
      </c>
      <c r="F515" s="167" t="s">
        <v>6030</v>
      </c>
    </row>
    <row r="516" spans="1:6" x14ac:dyDescent="0.3">
      <c r="A516" s="167" t="s">
        <v>6048</v>
      </c>
      <c r="B516" s="167" t="s">
        <v>5519</v>
      </c>
      <c r="C516" s="168">
        <v>10</v>
      </c>
      <c r="D516" s="169" t="s">
        <v>5482</v>
      </c>
      <c r="E516" s="170">
        <v>43.956000000000003</v>
      </c>
      <c r="F516" s="167" t="s">
        <v>6030</v>
      </c>
    </row>
    <row r="517" spans="1:6" x14ac:dyDescent="0.3">
      <c r="A517" s="167" t="s">
        <v>6049</v>
      </c>
      <c r="B517" s="167" t="s">
        <v>5521</v>
      </c>
      <c r="C517" s="168">
        <v>10</v>
      </c>
      <c r="D517" s="169" t="s">
        <v>5482</v>
      </c>
      <c r="E517" s="170">
        <v>43.956000000000003</v>
      </c>
      <c r="F517" s="167" t="s">
        <v>6030</v>
      </c>
    </row>
    <row r="518" spans="1:6" x14ac:dyDescent="0.3">
      <c r="A518" s="167" t="s">
        <v>6050</v>
      </c>
      <c r="B518" s="167" t="s">
        <v>5489</v>
      </c>
      <c r="C518" s="168">
        <v>10</v>
      </c>
      <c r="D518" s="169" t="s">
        <v>5482</v>
      </c>
      <c r="E518" s="170">
        <v>43.956000000000003</v>
      </c>
      <c r="F518" s="167" t="s">
        <v>6030</v>
      </c>
    </row>
    <row r="519" spans="1:6" x14ac:dyDescent="0.3">
      <c r="A519" s="167" t="s">
        <v>6051</v>
      </c>
      <c r="B519" s="167" t="s">
        <v>5491</v>
      </c>
      <c r="C519" s="168">
        <v>10</v>
      </c>
      <c r="D519" s="169" t="s">
        <v>5482</v>
      </c>
      <c r="E519" s="170">
        <v>43.956000000000003</v>
      </c>
      <c r="F519" s="167" t="s">
        <v>6030</v>
      </c>
    </row>
    <row r="520" spans="1:6" x14ac:dyDescent="0.3">
      <c r="A520" s="167" t="s">
        <v>6052</v>
      </c>
      <c r="B520" s="167" t="s">
        <v>5493</v>
      </c>
      <c r="C520" s="168">
        <v>10</v>
      </c>
      <c r="D520" s="169" t="s">
        <v>5482</v>
      </c>
      <c r="E520" s="170">
        <v>43.956000000000003</v>
      </c>
      <c r="F520" s="167" t="s">
        <v>6030</v>
      </c>
    </row>
    <row r="521" spans="1:6" x14ac:dyDescent="0.3">
      <c r="A521" s="167" t="s">
        <v>6053</v>
      </c>
      <c r="B521" s="167" t="s">
        <v>5497</v>
      </c>
      <c r="C521" s="168">
        <v>10</v>
      </c>
      <c r="D521" s="169" t="s">
        <v>5482</v>
      </c>
      <c r="E521" s="170">
        <v>43.956000000000003</v>
      </c>
      <c r="F521" s="167" t="s">
        <v>6030</v>
      </c>
    </row>
    <row r="522" spans="1:6" x14ac:dyDescent="0.3">
      <c r="A522" s="167" t="s">
        <v>6054</v>
      </c>
      <c r="B522" s="167" t="s">
        <v>5507</v>
      </c>
      <c r="C522" s="168">
        <v>10</v>
      </c>
      <c r="D522" s="169" t="s">
        <v>5482</v>
      </c>
      <c r="E522" s="170">
        <v>43.956000000000003</v>
      </c>
      <c r="F522" s="167" t="s">
        <v>6030</v>
      </c>
    </row>
    <row r="523" spans="1:6" x14ac:dyDescent="0.3">
      <c r="A523" s="167" t="s">
        <v>6055</v>
      </c>
      <c r="B523" s="167" t="s">
        <v>5509</v>
      </c>
      <c r="C523" s="168">
        <v>10</v>
      </c>
      <c r="D523" s="169" t="s">
        <v>5482</v>
      </c>
      <c r="E523" s="170">
        <v>43.956000000000003</v>
      </c>
      <c r="F523" s="167" t="s">
        <v>6030</v>
      </c>
    </row>
    <row r="524" spans="1:6" x14ac:dyDescent="0.3">
      <c r="A524" s="167" t="s">
        <v>6056</v>
      </c>
      <c r="B524" s="167" t="s">
        <v>5513</v>
      </c>
      <c r="C524" s="168">
        <v>10</v>
      </c>
      <c r="D524" s="169" t="s">
        <v>5482</v>
      </c>
      <c r="E524" s="170">
        <v>43.956000000000003</v>
      </c>
      <c r="F524" s="167" t="s">
        <v>6030</v>
      </c>
    </row>
    <row r="525" spans="1:6" x14ac:dyDescent="0.3">
      <c r="A525" s="167" t="s">
        <v>6057</v>
      </c>
      <c r="B525" s="167" t="s">
        <v>5517</v>
      </c>
      <c r="C525" s="168">
        <v>10</v>
      </c>
      <c r="D525" s="169" t="s">
        <v>5482</v>
      </c>
      <c r="E525" s="170">
        <v>43.956000000000003</v>
      </c>
      <c r="F525" s="167" t="s">
        <v>6030</v>
      </c>
    </row>
    <row r="526" spans="1:6" x14ac:dyDescent="0.3">
      <c r="A526" s="167" t="s">
        <v>6058</v>
      </c>
      <c r="B526" s="167" t="s">
        <v>5519</v>
      </c>
      <c r="C526" s="168">
        <v>10</v>
      </c>
      <c r="D526" s="169" t="s">
        <v>5482</v>
      </c>
      <c r="E526" s="170">
        <v>43.956000000000003</v>
      </c>
      <c r="F526" s="167" t="s">
        <v>6030</v>
      </c>
    </row>
    <row r="527" spans="1:6" x14ac:dyDescent="0.3">
      <c r="A527" s="167" t="s">
        <v>6059</v>
      </c>
      <c r="B527" s="167" t="s">
        <v>5521</v>
      </c>
      <c r="C527" s="168">
        <v>10</v>
      </c>
      <c r="D527" s="169" t="s">
        <v>5482</v>
      </c>
      <c r="E527" s="170">
        <v>43.956000000000003</v>
      </c>
      <c r="F527" s="167" t="s">
        <v>6030</v>
      </c>
    </row>
    <row r="528" spans="1:6" x14ac:dyDescent="0.3">
      <c r="A528" s="167" t="s">
        <v>6060</v>
      </c>
      <c r="B528" s="167" t="s">
        <v>5681</v>
      </c>
      <c r="C528" s="168">
        <v>10</v>
      </c>
      <c r="D528" s="169" t="s">
        <v>5482</v>
      </c>
      <c r="E528" s="170">
        <v>8.3971499999999999</v>
      </c>
      <c r="F528" s="167" t="s">
        <v>6061</v>
      </c>
    </row>
    <row r="529" spans="1:6" x14ac:dyDescent="0.3">
      <c r="A529" s="167" t="s">
        <v>6062</v>
      </c>
      <c r="B529" s="167" t="s">
        <v>5681</v>
      </c>
      <c r="C529" s="168">
        <v>10</v>
      </c>
      <c r="D529" s="169" t="s">
        <v>5482</v>
      </c>
      <c r="E529" s="170">
        <v>10.048275</v>
      </c>
      <c r="F529" s="167" t="s">
        <v>6063</v>
      </c>
    </row>
    <row r="530" spans="1:6" x14ac:dyDescent="0.3">
      <c r="A530" s="167" t="s">
        <v>6064</v>
      </c>
      <c r="B530" s="167" t="s">
        <v>5681</v>
      </c>
      <c r="C530" s="168">
        <v>10</v>
      </c>
      <c r="D530" s="169" t="s">
        <v>5482</v>
      </c>
      <c r="E530" s="170">
        <v>11.605050000000002</v>
      </c>
      <c r="F530" s="167" t="s">
        <v>6065</v>
      </c>
    </row>
    <row r="531" spans="1:6" x14ac:dyDescent="0.3">
      <c r="A531" s="167" t="s">
        <v>6066</v>
      </c>
      <c r="B531" s="167" t="s">
        <v>5489</v>
      </c>
      <c r="C531" s="168">
        <v>10</v>
      </c>
      <c r="D531" s="169" t="s">
        <v>5482</v>
      </c>
      <c r="E531" s="170">
        <v>22.527450000000002</v>
      </c>
      <c r="F531" s="167" t="s">
        <v>6067</v>
      </c>
    </row>
    <row r="532" spans="1:6" x14ac:dyDescent="0.3">
      <c r="A532" s="167" t="s">
        <v>6068</v>
      </c>
      <c r="B532" s="167" t="s">
        <v>5491</v>
      </c>
      <c r="C532" s="168">
        <v>10</v>
      </c>
      <c r="D532" s="169" t="s">
        <v>5482</v>
      </c>
      <c r="E532" s="170">
        <v>22.527450000000002</v>
      </c>
      <c r="F532" s="167" t="s">
        <v>6067</v>
      </c>
    </row>
    <row r="533" spans="1:6" x14ac:dyDescent="0.3">
      <c r="A533" s="167" t="s">
        <v>6069</v>
      </c>
      <c r="B533" s="167" t="s">
        <v>5493</v>
      </c>
      <c r="C533" s="168">
        <v>10</v>
      </c>
      <c r="D533" s="169" t="s">
        <v>5482</v>
      </c>
      <c r="E533" s="170">
        <v>22.527450000000002</v>
      </c>
      <c r="F533" s="167" t="s">
        <v>6067</v>
      </c>
    </row>
    <row r="534" spans="1:6" x14ac:dyDescent="0.3">
      <c r="A534" s="167" t="s">
        <v>6070</v>
      </c>
      <c r="B534" s="167" t="s">
        <v>5497</v>
      </c>
      <c r="C534" s="168">
        <v>10</v>
      </c>
      <c r="D534" s="169" t="s">
        <v>5482</v>
      </c>
      <c r="E534" s="170">
        <v>22.527450000000002</v>
      </c>
      <c r="F534" s="167" t="s">
        <v>6067</v>
      </c>
    </row>
    <row r="535" spans="1:6" x14ac:dyDescent="0.3">
      <c r="A535" s="167" t="s">
        <v>6071</v>
      </c>
      <c r="B535" s="167" t="s">
        <v>5501</v>
      </c>
      <c r="C535" s="168">
        <v>10</v>
      </c>
      <c r="D535" s="169" t="s">
        <v>5482</v>
      </c>
      <c r="E535" s="170">
        <v>22.527450000000002</v>
      </c>
      <c r="F535" s="167" t="s">
        <v>6067</v>
      </c>
    </row>
    <row r="536" spans="1:6" x14ac:dyDescent="0.3">
      <c r="A536" s="167" t="s">
        <v>6072</v>
      </c>
      <c r="B536" s="167" t="s">
        <v>5507</v>
      </c>
      <c r="C536" s="168">
        <v>10</v>
      </c>
      <c r="D536" s="169" t="s">
        <v>5482</v>
      </c>
      <c r="E536" s="170">
        <v>22.527450000000002</v>
      </c>
      <c r="F536" s="167" t="s">
        <v>6067</v>
      </c>
    </row>
    <row r="537" spans="1:6" x14ac:dyDescent="0.3">
      <c r="A537" s="167" t="s">
        <v>6073</v>
      </c>
      <c r="B537" s="167" t="s">
        <v>5509</v>
      </c>
      <c r="C537" s="168">
        <v>10</v>
      </c>
      <c r="D537" s="169" t="s">
        <v>5482</v>
      </c>
      <c r="E537" s="170">
        <v>22.527450000000002</v>
      </c>
      <c r="F537" s="167" t="s">
        <v>6067</v>
      </c>
    </row>
    <row r="538" spans="1:6" x14ac:dyDescent="0.3">
      <c r="A538" s="167" t="s">
        <v>6074</v>
      </c>
      <c r="B538" s="167" t="s">
        <v>5513</v>
      </c>
      <c r="C538" s="168">
        <v>10</v>
      </c>
      <c r="D538" s="169" t="s">
        <v>5482</v>
      </c>
      <c r="E538" s="170">
        <v>22.527450000000002</v>
      </c>
      <c r="F538" s="167" t="s">
        <v>6067</v>
      </c>
    </row>
    <row r="539" spans="1:6" x14ac:dyDescent="0.3">
      <c r="A539" s="167" t="s">
        <v>6075</v>
      </c>
      <c r="B539" s="167" t="s">
        <v>5517</v>
      </c>
      <c r="C539" s="168">
        <v>10</v>
      </c>
      <c r="D539" s="169" t="s">
        <v>5482</v>
      </c>
      <c r="E539" s="170">
        <v>22.527450000000002</v>
      </c>
      <c r="F539" s="167" t="s">
        <v>6067</v>
      </c>
    </row>
    <row r="540" spans="1:6" x14ac:dyDescent="0.3">
      <c r="A540" s="167" t="s">
        <v>6076</v>
      </c>
      <c r="B540" s="167" t="s">
        <v>5519</v>
      </c>
      <c r="C540" s="168">
        <v>10</v>
      </c>
      <c r="D540" s="169" t="s">
        <v>5482</v>
      </c>
      <c r="E540" s="170">
        <v>22.527450000000002</v>
      </c>
      <c r="F540" s="167" t="s">
        <v>6067</v>
      </c>
    </row>
    <row r="541" spans="1:6" x14ac:dyDescent="0.3">
      <c r="A541" s="167" t="s">
        <v>6077</v>
      </c>
      <c r="B541" s="167" t="s">
        <v>5521</v>
      </c>
      <c r="C541" s="168">
        <v>10</v>
      </c>
      <c r="D541" s="169" t="s">
        <v>5482</v>
      </c>
      <c r="E541" s="170">
        <v>22.527450000000002</v>
      </c>
      <c r="F541" s="167" t="s">
        <v>6067</v>
      </c>
    </row>
    <row r="542" spans="1:6" x14ac:dyDescent="0.3">
      <c r="A542" s="167" t="s">
        <v>6078</v>
      </c>
      <c r="B542" s="167" t="s">
        <v>5489</v>
      </c>
      <c r="C542" s="168">
        <v>10</v>
      </c>
      <c r="D542" s="169" t="s">
        <v>5482</v>
      </c>
      <c r="E542" s="170">
        <v>22.527450000000002</v>
      </c>
      <c r="F542" s="167" t="s">
        <v>6067</v>
      </c>
    </row>
    <row r="543" spans="1:6" x14ac:dyDescent="0.3">
      <c r="A543" s="167" t="s">
        <v>6079</v>
      </c>
      <c r="B543" s="167" t="s">
        <v>5491</v>
      </c>
      <c r="C543" s="168">
        <v>10</v>
      </c>
      <c r="D543" s="169" t="s">
        <v>5482</v>
      </c>
      <c r="E543" s="170">
        <v>22.527450000000002</v>
      </c>
      <c r="F543" s="167" t="s">
        <v>6067</v>
      </c>
    </row>
    <row r="544" spans="1:6" x14ac:dyDescent="0.3">
      <c r="A544" s="167" t="s">
        <v>6080</v>
      </c>
      <c r="B544" s="167" t="s">
        <v>5493</v>
      </c>
      <c r="C544" s="168">
        <v>10</v>
      </c>
      <c r="D544" s="169" t="s">
        <v>5482</v>
      </c>
      <c r="E544" s="170">
        <v>22.527450000000002</v>
      </c>
      <c r="F544" s="167" t="s">
        <v>6067</v>
      </c>
    </row>
    <row r="545" spans="1:6" x14ac:dyDescent="0.3">
      <c r="A545" s="167" t="s">
        <v>6081</v>
      </c>
      <c r="B545" s="167" t="s">
        <v>5497</v>
      </c>
      <c r="C545" s="168">
        <v>10</v>
      </c>
      <c r="D545" s="169" t="s">
        <v>5482</v>
      </c>
      <c r="E545" s="170">
        <v>22.527450000000002</v>
      </c>
      <c r="F545" s="167" t="s">
        <v>6067</v>
      </c>
    </row>
    <row r="546" spans="1:6" x14ac:dyDescent="0.3">
      <c r="A546" s="167" t="s">
        <v>6082</v>
      </c>
      <c r="B546" s="167" t="s">
        <v>5501</v>
      </c>
      <c r="C546" s="168">
        <v>10</v>
      </c>
      <c r="D546" s="169" t="s">
        <v>5482</v>
      </c>
      <c r="E546" s="170">
        <v>22.527450000000002</v>
      </c>
      <c r="F546" s="167" t="s">
        <v>6067</v>
      </c>
    </row>
    <row r="547" spans="1:6" x14ac:dyDescent="0.3">
      <c r="A547" s="167" t="s">
        <v>6083</v>
      </c>
      <c r="B547" s="167" t="s">
        <v>5507</v>
      </c>
      <c r="C547" s="168">
        <v>10</v>
      </c>
      <c r="D547" s="169" t="s">
        <v>5482</v>
      </c>
      <c r="E547" s="170">
        <v>22.527450000000002</v>
      </c>
      <c r="F547" s="167" t="s">
        <v>6067</v>
      </c>
    </row>
    <row r="548" spans="1:6" x14ac:dyDescent="0.3">
      <c r="A548" s="167" t="s">
        <v>6084</v>
      </c>
      <c r="B548" s="167" t="s">
        <v>5509</v>
      </c>
      <c r="C548" s="168">
        <v>10</v>
      </c>
      <c r="D548" s="169" t="s">
        <v>5482</v>
      </c>
      <c r="E548" s="170">
        <v>22.527450000000002</v>
      </c>
      <c r="F548" s="167" t="s">
        <v>6067</v>
      </c>
    </row>
    <row r="549" spans="1:6" x14ac:dyDescent="0.3">
      <c r="A549" s="167" t="s">
        <v>6085</v>
      </c>
      <c r="B549" s="167" t="s">
        <v>5513</v>
      </c>
      <c r="C549" s="168">
        <v>10</v>
      </c>
      <c r="D549" s="169" t="s">
        <v>5482</v>
      </c>
      <c r="E549" s="170">
        <v>22.527450000000002</v>
      </c>
      <c r="F549" s="167" t="s">
        <v>6067</v>
      </c>
    </row>
    <row r="550" spans="1:6" x14ac:dyDescent="0.3">
      <c r="A550" s="167" t="s">
        <v>6086</v>
      </c>
      <c r="B550" s="167" t="s">
        <v>5517</v>
      </c>
      <c r="C550" s="168">
        <v>10</v>
      </c>
      <c r="D550" s="169" t="s">
        <v>5482</v>
      </c>
      <c r="E550" s="170">
        <v>22.527450000000002</v>
      </c>
      <c r="F550" s="167" t="s">
        <v>6067</v>
      </c>
    </row>
    <row r="551" spans="1:6" x14ac:dyDescent="0.3">
      <c r="A551" s="167" t="s">
        <v>6087</v>
      </c>
      <c r="B551" s="167" t="s">
        <v>5519</v>
      </c>
      <c r="C551" s="168">
        <v>10</v>
      </c>
      <c r="D551" s="169" t="s">
        <v>5482</v>
      </c>
      <c r="E551" s="170">
        <v>22.527450000000002</v>
      </c>
      <c r="F551" s="167" t="s">
        <v>6067</v>
      </c>
    </row>
    <row r="552" spans="1:6" x14ac:dyDescent="0.3">
      <c r="A552" s="167" t="s">
        <v>6088</v>
      </c>
      <c r="B552" s="167" t="s">
        <v>5521</v>
      </c>
      <c r="C552" s="168">
        <v>10</v>
      </c>
      <c r="D552" s="169" t="s">
        <v>5482</v>
      </c>
      <c r="E552" s="170">
        <v>22.527450000000002</v>
      </c>
      <c r="F552" s="167" t="s">
        <v>6067</v>
      </c>
    </row>
    <row r="553" spans="1:6" x14ac:dyDescent="0.3">
      <c r="A553" s="167" t="s">
        <v>6089</v>
      </c>
      <c r="B553" s="167" t="s">
        <v>5489</v>
      </c>
      <c r="C553" s="168">
        <v>10</v>
      </c>
      <c r="D553" s="169" t="s">
        <v>5482</v>
      </c>
      <c r="E553" s="170">
        <v>22.527450000000002</v>
      </c>
      <c r="F553" s="167" t="s">
        <v>6067</v>
      </c>
    </row>
    <row r="554" spans="1:6" x14ac:dyDescent="0.3">
      <c r="A554" s="167" t="s">
        <v>6090</v>
      </c>
      <c r="B554" s="167" t="s">
        <v>5491</v>
      </c>
      <c r="C554" s="168">
        <v>10</v>
      </c>
      <c r="D554" s="169" t="s">
        <v>5482</v>
      </c>
      <c r="E554" s="170">
        <v>22.527450000000002</v>
      </c>
      <c r="F554" s="167" t="s">
        <v>6067</v>
      </c>
    </row>
    <row r="555" spans="1:6" x14ac:dyDescent="0.3">
      <c r="A555" s="167" t="s">
        <v>6091</v>
      </c>
      <c r="B555" s="167" t="s">
        <v>5493</v>
      </c>
      <c r="C555" s="168">
        <v>10</v>
      </c>
      <c r="D555" s="169" t="s">
        <v>5482</v>
      </c>
      <c r="E555" s="170">
        <v>22.527450000000002</v>
      </c>
      <c r="F555" s="167" t="s">
        <v>6067</v>
      </c>
    </row>
    <row r="556" spans="1:6" x14ac:dyDescent="0.3">
      <c r="A556" s="167" t="s">
        <v>6092</v>
      </c>
      <c r="B556" s="167" t="s">
        <v>5497</v>
      </c>
      <c r="C556" s="168">
        <v>10</v>
      </c>
      <c r="D556" s="169" t="s">
        <v>5482</v>
      </c>
      <c r="E556" s="170">
        <v>22.527450000000002</v>
      </c>
      <c r="F556" s="167" t="s">
        <v>6067</v>
      </c>
    </row>
    <row r="557" spans="1:6" x14ac:dyDescent="0.3">
      <c r="A557" s="167" t="s">
        <v>6093</v>
      </c>
      <c r="B557" s="167" t="s">
        <v>5501</v>
      </c>
      <c r="C557" s="168">
        <v>10</v>
      </c>
      <c r="D557" s="169" t="s">
        <v>5482</v>
      </c>
      <c r="E557" s="170">
        <v>22.527450000000002</v>
      </c>
      <c r="F557" s="167" t="s">
        <v>6067</v>
      </c>
    </row>
    <row r="558" spans="1:6" x14ac:dyDescent="0.3">
      <c r="A558" s="167" t="s">
        <v>6094</v>
      </c>
      <c r="B558" s="167" t="s">
        <v>5507</v>
      </c>
      <c r="C558" s="168">
        <v>10</v>
      </c>
      <c r="D558" s="169" t="s">
        <v>5482</v>
      </c>
      <c r="E558" s="170">
        <v>22.527450000000002</v>
      </c>
      <c r="F558" s="167" t="s">
        <v>6067</v>
      </c>
    </row>
    <row r="559" spans="1:6" x14ac:dyDescent="0.3">
      <c r="A559" s="167" t="s">
        <v>6095</v>
      </c>
      <c r="B559" s="167" t="s">
        <v>5509</v>
      </c>
      <c r="C559" s="168">
        <v>10</v>
      </c>
      <c r="D559" s="169" t="s">
        <v>5482</v>
      </c>
      <c r="E559" s="170">
        <v>22.527450000000002</v>
      </c>
      <c r="F559" s="167" t="s">
        <v>6067</v>
      </c>
    </row>
    <row r="560" spans="1:6" x14ac:dyDescent="0.3">
      <c r="A560" s="167" t="s">
        <v>6096</v>
      </c>
      <c r="B560" s="167" t="s">
        <v>5513</v>
      </c>
      <c r="C560" s="168">
        <v>10</v>
      </c>
      <c r="D560" s="169" t="s">
        <v>5482</v>
      </c>
      <c r="E560" s="170">
        <v>22.527450000000002</v>
      </c>
      <c r="F560" s="167" t="s">
        <v>6067</v>
      </c>
    </row>
    <row r="561" spans="1:6" x14ac:dyDescent="0.3">
      <c r="A561" s="167" t="s">
        <v>6097</v>
      </c>
      <c r="B561" s="167" t="s">
        <v>5517</v>
      </c>
      <c r="C561" s="168">
        <v>10</v>
      </c>
      <c r="D561" s="169" t="s">
        <v>5482</v>
      </c>
      <c r="E561" s="170">
        <v>22.527450000000002</v>
      </c>
      <c r="F561" s="167" t="s">
        <v>6067</v>
      </c>
    </row>
    <row r="562" spans="1:6" x14ac:dyDescent="0.3">
      <c r="A562" s="167" t="s">
        <v>6098</v>
      </c>
      <c r="B562" s="167" t="s">
        <v>5519</v>
      </c>
      <c r="C562" s="168">
        <v>10</v>
      </c>
      <c r="D562" s="169" t="s">
        <v>5482</v>
      </c>
      <c r="E562" s="170">
        <v>22.527450000000002</v>
      </c>
      <c r="F562" s="167" t="s">
        <v>6067</v>
      </c>
    </row>
    <row r="563" spans="1:6" x14ac:dyDescent="0.3">
      <c r="A563" s="167" t="s">
        <v>6099</v>
      </c>
      <c r="B563" s="167" t="s">
        <v>5521</v>
      </c>
      <c r="C563" s="168">
        <v>10</v>
      </c>
      <c r="D563" s="169" t="s">
        <v>5482</v>
      </c>
      <c r="E563" s="170">
        <v>22.527450000000002</v>
      </c>
      <c r="F563" s="167" t="s">
        <v>6067</v>
      </c>
    </row>
    <row r="564" spans="1:6" x14ac:dyDescent="0.3">
      <c r="A564" s="167" t="s">
        <v>6100</v>
      </c>
      <c r="B564" s="167" t="s">
        <v>5481</v>
      </c>
      <c r="C564" s="168">
        <v>5</v>
      </c>
      <c r="D564" s="169" t="s">
        <v>5482</v>
      </c>
      <c r="E564" s="170">
        <v>93.202999999999989</v>
      </c>
      <c r="F564" s="167" t="s">
        <v>6101</v>
      </c>
    </row>
    <row r="565" spans="1:6" x14ac:dyDescent="0.3">
      <c r="A565" s="167" t="s">
        <v>6102</v>
      </c>
      <c r="B565" s="167" t="s">
        <v>5487</v>
      </c>
      <c r="C565" s="168">
        <v>5</v>
      </c>
      <c r="D565" s="169" t="s">
        <v>5482</v>
      </c>
      <c r="E565" s="170">
        <v>75.091499999999996</v>
      </c>
      <c r="F565" s="167" t="s">
        <v>6101</v>
      </c>
    </row>
    <row r="566" spans="1:6" x14ac:dyDescent="0.3">
      <c r="A566" s="167" t="s">
        <v>6103</v>
      </c>
      <c r="B566" s="167" t="s">
        <v>5489</v>
      </c>
      <c r="C566" s="168">
        <v>5</v>
      </c>
      <c r="D566" s="169" t="s">
        <v>5482</v>
      </c>
      <c r="E566" s="170">
        <v>36.81315</v>
      </c>
      <c r="F566" s="167" t="s">
        <v>6101</v>
      </c>
    </row>
    <row r="567" spans="1:6" x14ac:dyDescent="0.3">
      <c r="A567" s="167" t="s">
        <v>6104</v>
      </c>
      <c r="B567" s="167" t="s">
        <v>5491</v>
      </c>
      <c r="C567" s="168">
        <v>5</v>
      </c>
      <c r="D567" s="169" t="s">
        <v>5482</v>
      </c>
      <c r="E567" s="170">
        <v>36.81315</v>
      </c>
      <c r="F567" s="167" t="s">
        <v>6101</v>
      </c>
    </row>
    <row r="568" spans="1:6" x14ac:dyDescent="0.3">
      <c r="A568" s="167" t="s">
        <v>6105</v>
      </c>
      <c r="B568" s="167" t="s">
        <v>5493</v>
      </c>
      <c r="C568" s="168">
        <v>5</v>
      </c>
      <c r="D568" s="169" t="s">
        <v>5482</v>
      </c>
      <c r="E568" s="170">
        <v>36.81315</v>
      </c>
      <c r="F568" s="167" t="s">
        <v>6101</v>
      </c>
    </row>
    <row r="569" spans="1:6" x14ac:dyDescent="0.3">
      <c r="A569" s="167" t="s">
        <v>6106</v>
      </c>
      <c r="B569" s="167" t="s">
        <v>5497</v>
      </c>
      <c r="C569" s="168">
        <v>5</v>
      </c>
      <c r="D569" s="169" t="s">
        <v>5482</v>
      </c>
      <c r="E569" s="170">
        <v>36.81315</v>
      </c>
      <c r="F569" s="167" t="s">
        <v>6101</v>
      </c>
    </row>
    <row r="570" spans="1:6" x14ac:dyDescent="0.3">
      <c r="A570" s="167" t="s">
        <v>6107</v>
      </c>
      <c r="B570" s="167" t="s">
        <v>5501</v>
      </c>
      <c r="C570" s="168">
        <v>5</v>
      </c>
      <c r="D570" s="169" t="s">
        <v>5482</v>
      </c>
      <c r="E570" s="170">
        <v>36.81315</v>
      </c>
      <c r="F570" s="167" t="s">
        <v>6101</v>
      </c>
    </row>
    <row r="571" spans="1:6" x14ac:dyDescent="0.3">
      <c r="A571" s="167" t="s">
        <v>6108</v>
      </c>
      <c r="B571" s="167" t="s">
        <v>5507</v>
      </c>
      <c r="C571" s="168">
        <v>5</v>
      </c>
      <c r="D571" s="169" t="s">
        <v>5482</v>
      </c>
      <c r="E571" s="170">
        <v>36.81315</v>
      </c>
      <c r="F571" s="167" t="s">
        <v>6101</v>
      </c>
    </row>
    <row r="572" spans="1:6" x14ac:dyDescent="0.3">
      <c r="A572" s="167" t="s">
        <v>6109</v>
      </c>
      <c r="B572" s="167" t="s">
        <v>5509</v>
      </c>
      <c r="C572" s="168">
        <v>5</v>
      </c>
      <c r="D572" s="169" t="s">
        <v>5482</v>
      </c>
      <c r="E572" s="170">
        <v>36.81315</v>
      </c>
      <c r="F572" s="167" t="s">
        <v>6101</v>
      </c>
    </row>
    <row r="573" spans="1:6" x14ac:dyDescent="0.3">
      <c r="A573" s="167" t="s">
        <v>6110</v>
      </c>
      <c r="B573" s="167" t="s">
        <v>5513</v>
      </c>
      <c r="C573" s="168">
        <v>5</v>
      </c>
      <c r="D573" s="169" t="s">
        <v>5482</v>
      </c>
      <c r="E573" s="170">
        <v>36.81315</v>
      </c>
      <c r="F573" s="167" t="s">
        <v>6101</v>
      </c>
    </row>
    <row r="574" spans="1:6" x14ac:dyDescent="0.3">
      <c r="A574" s="167" t="s">
        <v>6111</v>
      </c>
      <c r="B574" s="167" t="s">
        <v>5517</v>
      </c>
      <c r="C574" s="168">
        <v>5</v>
      </c>
      <c r="D574" s="169" t="s">
        <v>5482</v>
      </c>
      <c r="E574" s="170">
        <v>36.81315</v>
      </c>
      <c r="F574" s="167" t="s">
        <v>6101</v>
      </c>
    </row>
    <row r="575" spans="1:6" x14ac:dyDescent="0.3">
      <c r="A575" s="167" t="s">
        <v>6112</v>
      </c>
      <c r="B575" s="167" t="s">
        <v>5519</v>
      </c>
      <c r="C575" s="168">
        <v>5</v>
      </c>
      <c r="D575" s="169" t="s">
        <v>5482</v>
      </c>
      <c r="E575" s="170">
        <v>36.81315</v>
      </c>
      <c r="F575" s="167" t="s">
        <v>6101</v>
      </c>
    </row>
    <row r="576" spans="1:6" x14ac:dyDescent="0.3">
      <c r="A576" s="167" t="s">
        <v>6113</v>
      </c>
      <c r="B576" s="167" t="s">
        <v>5521</v>
      </c>
      <c r="C576" s="168">
        <v>5</v>
      </c>
      <c r="D576" s="169" t="s">
        <v>5482</v>
      </c>
      <c r="E576" s="170">
        <v>36.81315</v>
      </c>
      <c r="F576" s="167" t="s">
        <v>6101</v>
      </c>
    </row>
    <row r="577" spans="1:6" x14ac:dyDescent="0.3">
      <c r="A577" s="167" t="s">
        <v>6114</v>
      </c>
      <c r="B577" s="167" t="s">
        <v>5681</v>
      </c>
      <c r="C577" s="168">
        <v>5</v>
      </c>
      <c r="D577" s="169" t="s">
        <v>5482</v>
      </c>
      <c r="E577" s="170">
        <v>12.4542</v>
      </c>
      <c r="F577" s="167" t="s">
        <v>6115</v>
      </c>
    </row>
    <row r="578" spans="1:6" x14ac:dyDescent="0.3">
      <c r="A578" s="167" t="s">
        <v>6116</v>
      </c>
      <c r="B578" s="167" t="s">
        <v>5681</v>
      </c>
      <c r="C578" s="168">
        <v>5</v>
      </c>
      <c r="D578" s="169" t="s">
        <v>5482</v>
      </c>
      <c r="E578" s="170">
        <v>12.4542</v>
      </c>
      <c r="F578" s="167" t="s">
        <v>6115</v>
      </c>
    </row>
    <row r="579" spans="1:6" x14ac:dyDescent="0.3">
      <c r="A579" s="167" t="s">
        <v>6117</v>
      </c>
      <c r="B579" s="167" t="s">
        <v>5681</v>
      </c>
      <c r="C579" s="168">
        <v>5</v>
      </c>
      <c r="D579" s="169" t="s">
        <v>5482</v>
      </c>
      <c r="E579" s="170">
        <v>12.4542</v>
      </c>
      <c r="F579" s="167" t="s">
        <v>6115</v>
      </c>
    </row>
    <row r="580" spans="1:6" x14ac:dyDescent="0.3">
      <c r="A580" s="167" t="s">
        <v>6118</v>
      </c>
      <c r="B580" s="167" t="s">
        <v>6119</v>
      </c>
      <c r="C580" s="168">
        <v>100</v>
      </c>
      <c r="D580" s="169" t="s">
        <v>5482</v>
      </c>
      <c r="E580" s="170">
        <v>1.64835</v>
      </c>
      <c r="F580" s="167" t="s">
        <v>6120</v>
      </c>
    </row>
    <row r="581" spans="1:6" x14ac:dyDescent="0.3">
      <c r="A581" s="167" t="s">
        <v>6121</v>
      </c>
      <c r="B581" s="167" t="s">
        <v>6119</v>
      </c>
      <c r="C581" s="168">
        <v>100</v>
      </c>
      <c r="D581" s="169" t="s">
        <v>5482</v>
      </c>
      <c r="E581" s="170">
        <v>1.7399249999999999</v>
      </c>
      <c r="F581" s="167" t="s">
        <v>6120</v>
      </c>
    </row>
    <row r="582" spans="1:6" x14ac:dyDescent="0.3">
      <c r="A582" s="167" t="s">
        <v>6122</v>
      </c>
      <c r="B582" s="167" t="s">
        <v>6119</v>
      </c>
      <c r="C582" s="168">
        <v>100</v>
      </c>
      <c r="D582" s="169" t="s">
        <v>5482</v>
      </c>
      <c r="E582" s="170">
        <v>1.7582399999999998</v>
      </c>
      <c r="F582" s="167" t="s">
        <v>6120</v>
      </c>
    </row>
    <row r="583" spans="1:6" x14ac:dyDescent="0.3">
      <c r="A583" s="167" t="s">
        <v>6123</v>
      </c>
      <c r="B583" s="167" t="s">
        <v>6119</v>
      </c>
      <c r="C583" s="168">
        <v>100</v>
      </c>
      <c r="D583" s="169" t="s">
        <v>5482</v>
      </c>
      <c r="E583" s="170">
        <v>1.8131849999999998</v>
      </c>
      <c r="F583" s="167" t="s">
        <v>6120</v>
      </c>
    </row>
    <row r="584" spans="1:6" x14ac:dyDescent="0.3">
      <c r="A584" s="167" t="s">
        <v>6124</v>
      </c>
      <c r="B584" s="167" t="s">
        <v>6119</v>
      </c>
      <c r="C584" s="168">
        <v>100</v>
      </c>
      <c r="D584" s="169" t="s">
        <v>5482</v>
      </c>
      <c r="E584" s="170">
        <v>1.64835</v>
      </c>
      <c r="F584" s="167" t="s">
        <v>6120</v>
      </c>
    </row>
    <row r="585" spans="1:6" x14ac:dyDescent="0.3">
      <c r="A585" s="167" t="s">
        <v>6125</v>
      </c>
      <c r="B585" s="167" t="s">
        <v>6119</v>
      </c>
      <c r="C585" s="168">
        <v>100</v>
      </c>
      <c r="D585" s="169" t="s">
        <v>5482</v>
      </c>
      <c r="E585" s="170">
        <v>1.8131849999999998</v>
      </c>
      <c r="F585" s="167" t="s">
        <v>6120</v>
      </c>
    </row>
    <row r="586" spans="1:6" x14ac:dyDescent="0.3">
      <c r="A586" s="167" t="s">
        <v>6126</v>
      </c>
      <c r="B586" s="167" t="s">
        <v>6119</v>
      </c>
      <c r="C586" s="168">
        <v>100</v>
      </c>
      <c r="D586" s="169" t="s">
        <v>5482</v>
      </c>
      <c r="E586" s="170">
        <v>1.35531</v>
      </c>
      <c r="F586" s="167" t="s">
        <v>6120</v>
      </c>
    </row>
    <row r="587" spans="1:6" x14ac:dyDescent="0.3">
      <c r="A587" s="167" t="s">
        <v>6127</v>
      </c>
      <c r="B587" s="167" t="s">
        <v>5489</v>
      </c>
      <c r="C587" s="168">
        <v>10</v>
      </c>
      <c r="D587" s="169" t="s">
        <v>5482</v>
      </c>
      <c r="E587" s="170">
        <v>9.4349999999999987</v>
      </c>
      <c r="F587" s="167" t="s">
        <v>6128</v>
      </c>
    </row>
    <row r="588" spans="1:6" x14ac:dyDescent="0.3">
      <c r="A588" s="167" t="s">
        <v>6129</v>
      </c>
      <c r="B588" s="167" t="s">
        <v>5491</v>
      </c>
      <c r="C588" s="168">
        <v>10</v>
      </c>
      <c r="D588" s="169" t="s">
        <v>5482</v>
      </c>
      <c r="E588" s="170">
        <v>9.4349999999999987</v>
      </c>
      <c r="F588" s="167" t="s">
        <v>6128</v>
      </c>
    </row>
    <row r="589" spans="1:6" x14ac:dyDescent="0.3">
      <c r="A589" s="167" t="s">
        <v>6130</v>
      </c>
      <c r="B589" s="167" t="s">
        <v>5691</v>
      </c>
      <c r="C589" s="168">
        <v>10</v>
      </c>
      <c r="D589" s="169" t="s">
        <v>5482</v>
      </c>
      <c r="E589" s="170">
        <v>9.4349999999999987</v>
      </c>
      <c r="F589" s="167" t="s">
        <v>6128</v>
      </c>
    </row>
    <row r="590" spans="1:6" x14ac:dyDescent="0.3">
      <c r="A590" s="167" t="s">
        <v>6131</v>
      </c>
      <c r="B590" s="167" t="s">
        <v>5693</v>
      </c>
      <c r="C590" s="168">
        <v>10</v>
      </c>
      <c r="D590" s="169" t="s">
        <v>5482</v>
      </c>
      <c r="E590" s="170">
        <v>9.4349999999999987</v>
      </c>
      <c r="F590" s="167" t="s">
        <v>6128</v>
      </c>
    </row>
    <row r="591" spans="1:6" x14ac:dyDescent="0.3">
      <c r="A591" s="167" t="s">
        <v>6132</v>
      </c>
      <c r="B591" s="167" t="s">
        <v>5493</v>
      </c>
      <c r="C591" s="168">
        <v>10</v>
      </c>
      <c r="D591" s="169" t="s">
        <v>5482</v>
      </c>
      <c r="E591" s="170">
        <v>9.4349999999999987</v>
      </c>
      <c r="F591" s="167" t="s">
        <v>6128</v>
      </c>
    </row>
    <row r="592" spans="1:6" x14ac:dyDescent="0.3">
      <c r="A592" s="167" t="s">
        <v>6133</v>
      </c>
      <c r="B592" s="167" t="s">
        <v>5696</v>
      </c>
      <c r="C592" s="168">
        <v>10</v>
      </c>
      <c r="D592" s="169" t="s">
        <v>5482</v>
      </c>
      <c r="E592" s="170">
        <v>9.4349999999999987</v>
      </c>
      <c r="F592" s="167" t="s">
        <v>6128</v>
      </c>
    </row>
    <row r="593" spans="1:6" x14ac:dyDescent="0.3">
      <c r="A593" s="167" t="s">
        <v>6134</v>
      </c>
      <c r="B593" s="167" t="s">
        <v>5495</v>
      </c>
      <c r="C593" s="168">
        <v>10</v>
      </c>
      <c r="D593" s="169" t="s">
        <v>5482</v>
      </c>
      <c r="E593" s="170">
        <v>9.4349999999999987</v>
      </c>
      <c r="F593" s="167" t="s">
        <v>6128</v>
      </c>
    </row>
    <row r="594" spans="1:6" x14ac:dyDescent="0.3">
      <c r="A594" s="167" t="s">
        <v>6135</v>
      </c>
      <c r="B594" s="167" t="s">
        <v>5699</v>
      </c>
      <c r="C594" s="168">
        <v>10</v>
      </c>
      <c r="D594" s="169" t="s">
        <v>5482</v>
      </c>
      <c r="E594" s="170">
        <v>9.4349999999999987</v>
      </c>
      <c r="F594" s="167" t="s">
        <v>6128</v>
      </c>
    </row>
    <row r="595" spans="1:6" x14ac:dyDescent="0.3">
      <c r="A595" s="167" t="s">
        <v>6136</v>
      </c>
      <c r="B595" s="167" t="s">
        <v>5701</v>
      </c>
      <c r="C595" s="168">
        <v>10</v>
      </c>
      <c r="D595" s="169" t="s">
        <v>5482</v>
      </c>
      <c r="E595" s="170">
        <v>9.4349999999999987</v>
      </c>
      <c r="F595" s="167" t="s">
        <v>6128</v>
      </c>
    </row>
    <row r="596" spans="1:6" x14ac:dyDescent="0.3">
      <c r="A596" s="167" t="s">
        <v>6137</v>
      </c>
      <c r="B596" s="167" t="s">
        <v>5497</v>
      </c>
      <c r="C596" s="168">
        <v>10</v>
      </c>
      <c r="D596" s="169" t="s">
        <v>5482</v>
      </c>
      <c r="E596" s="170">
        <v>9.4349999999999987</v>
      </c>
      <c r="F596" s="167" t="s">
        <v>6128</v>
      </c>
    </row>
    <row r="597" spans="1:6" x14ac:dyDescent="0.3">
      <c r="A597" s="167" t="s">
        <v>6138</v>
      </c>
      <c r="B597" s="167" t="s">
        <v>5785</v>
      </c>
      <c r="C597" s="168">
        <v>10</v>
      </c>
      <c r="D597" s="169" t="s">
        <v>5482</v>
      </c>
      <c r="E597" s="170">
        <v>9.4349999999999987</v>
      </c>
      <c r="F597" s="167" t="s">
        <v>6128</v>
      </c>
    </row>
    <row r="598" spans="1:6" x14ac:dyDescent="0.3">
      <c r="A598" s="167" t="s">
        <v>6139</v>
      </c>
      <c r="B598" s="167" t="s">
        <v>5499</v>
      </c>
      <c r="C598" s="168">
        <v>10</v>
      </c>
      <c r="D598" s="169" t="s">
        <v>5482</v>
      </c>
      <c r="E598" s="170">
        <v>9.4349999999999987</v>
      </c>
      <c r="F598" s="167" t="s">
        <v>6128</v>
      </c>
    </row>
    <row r="599" spans="1:6" x14ac:dyDescent="0.3">
      <c r="A599" s="167" t="s">
        <v>6140</v>
      </c>
      <c r="B599" s="167" t="s">
        <v>5555</v>
      </c>
      <c r="C599" s="168">
        <v>10</v>
      </c>
      <c r="D599" s="169" t="s">
        <v>5482</v>
      </c>
      <c r="E599" s="170">
        <v>9.4349999999999987</v>
      </c>
      <c r="F599" s="167" t="s">
        <v>6128</v>
      </c>
    </row>
    <row r="600" spans="1:6" x14ac:dyDescent="0.3">
      <c r="A600" s="167" t="s">
        <v>6141</v>
      </c>
      <c r="B600" s="167" t="s">
        <v>5557</v>
      </c>
      <c r="C600" s="168">
        <v>10</v>
      </c>
      <c r="D600" s="169" t="s">
        <v>5482</v>
      </c>
      <c r="E600" s="170">
        <v>9.4349999999999987</v>
      </c>
      <c r="F600" s="167" t="s">
        <v>6128</v>
      </c>
    </row>
    <row r="601" spans="1:6" x14ac:dyDescent="0.3">
      <c r="A601" s="167" t="s">
        <v>6142</v>
      </c>
      <c r="B601" s="167" t="s">
        <v>5534</v>
      </c>
      <c r="C601" s="168">
        <v>10</v>
      </c>
      <c r="D601" s="169" t="s">
        <v>5482</v>
      </c>
      <c r="E601" s="170">
        <v>9.4349999999999987</v>
      </c>
      <c r="F601" s="167" t="s">
        <v>6128</v>
      </c>
    </row>
    <row r="602" spans="1:6" x14ac:dyDescent="0.3">
      <c r="A602" s="167" t="s">
        <v>6143</v>
      </c>
      <c r="B602" s="167" t="s">
        <v>5501</v>
      </c>
      <c r="C602" s="168">
        <v>10</v>
      </c>
      <c r="D602" s="169" t="s">
        <v>5482</v>
      </c>
      <c r="E602" s="170">
        <v>9.4349999999999987</v>
      </c>
      <c r="F602" s="167" t="s">
        <v>6128</v>
      </c>
    </row>
    <row r="603" spans="1:6" x14ac:dyDescent="0.3">
      <c r="A603" s="167" t="s">
        <v>6144</v>
      </c>
      <c r="B603" s="167" t="s">
        <v>5503</v>
      </c>
      <c r="C603" s="168">
        <v>10</v>
      </c>
      <c r="D603" s="169" t="s">
        <v>5482</v>
      </c>
      <c r="E603" s="170">
        <v>9.4349999999999987</v>
      </c>
      <c r="F603" s="167" t="s">
        <v>6128</v>
      </c>
    </row>
    <row r="604" spans="1:6" x14ac:dyDescent="0.3">
      <c r="A604" s="167" t="s">
        <v>6145</v>
      </c>
      <c r="B604" s="167" t="s">
        <v>5505</v>
      </c>
      <c r="C604" s="168">
        <v>10</v>
      </c>
      <c r="D604" s="169" t="s">
        <v>5482</v>
      </c>
      <c r="E604" s="170">
        <v>9.4349999999999987</v>
      </c>
      <c r="F604" s="167" t="s">
        <v>6128</v>
      </c>
    </row>
    <row r="605" spans="1:6" x14ac:dyDescent="0.3">
      <c r="A605" s="167" t="s">
        <v>6146</v>
      </c>
      <c r="B605" s="167" t="s">
        <v>5507</v>
      </c>
      <c r="C605" s="168">
        <v>10</v>
      </c>
      <c r="D605" s="169" t="s">
        <v>5482</v>
      </c>
      <c r="E605" s="170">
        <v>9.4349999999999987</v>
      </c>
      <c r="F605" s="167" t="s">
        <v>6128</v>
      </c>
    </row>
    <row r="606" spans="1:6" x14ac:dyDescent="0.3">
      <c r="A606" s="167" t="s">
        <v>6147</v>
      </c>
      <c r="B606" s="167" t="s">
        <v>5509</v>
      </c>
      <c r="C606" s="168">
        <v>10</v>
      </c>
      <c r="D606" s="169" t="s">
        <v>5482</v>
      </c>
      <c r="E606" s="170">
        <v>9.4349999999999987</v>
      </c>
      <c r="F606" s="167" t="s">
        <v>6128</v>
      </c>
    </row>
    <row r="607" spans="1:6" x14ac:dyDescent="0.3">
      <c r="A607" s="167" t="s">
        <v>6148</v>
      </c>
      <c r="B607" s="167" t="s">
        <v>5511</v>
      </c>
      <c r="C607" s="168">
        <v>10</v>
      </c>
      <c r="D607" s="169" t="s">
        <v>5482</v>
      </c>
      <c r="E607" s="170">
        <v>9.4349999999999987</v>
      </c>
      <c r="F607" s="167" t="s">
        <v>6128</v>
      </c>
    </row>
    <row r="608" spans="1:6" x14ac:dyDescent="0.3">
      <c r="A608" s="167" t="s">
        <v>6149</v>
      </c>
      <c r="B608" s="167" t="s">
        <v>5513</v>
      </c>
      <c r="C608" s="168">
        <v>10</v>
      </c>
      <c r="D608" s="169" t="s">
        <v>5482</v>
      </c>
      <c r="E608" s="170">
        <v>9.4349999999999987</v>
      </c>
      <c r="F608" s="167" t="s">
        <v>6128</v>
      </c>
    </row>
    <row r="609" spans="1:6" x14ac:dyDescent="0.3">
      <c r="A609" s="167" t="s">
        <v>6150</v>
      </c>
      <c r="B609" s="167" t="s">
        <v>5515</v>
      </c>
      <c r="C609" s="168">
        <v>10</v>
      </c>
      <c r="D609" s="169" t="s">
        <v>5482</v>
      </c>
      <c r="E609" s="170">
        <v>9.4349999999999987</v>
      </c>
      <c r="F609" s="167" t="s">
        <v>6128</v>
      </c>
    </row>
    <row r="610" spans="1:6" x14ac:dyDescent="0.3">
      <c r="A610" s="167" t="s">
        <v>6151</v>
      </c>
      <c r="B610" s="167" t="s">
        <v>5517</v>
      </c>
      <c r="C610" s="168">
        <v>10</v>
      </c>
      <c r="D610" s="169" t="s">
        <v>5482</v>
      </c>
      <c r="E610" s="170">
        <v>9.4349999999999987</v>
      </c>
      <c r="F610" s="167" t="s">
        <v>6128</v>
      </c>
    </row>
    <row r="611" spans="1:6" x14ac:dyDescent="0.3">
      <c r="A611" s="167" t="s">
        <v>6152</v>
      </c>
      <c r="B611" s="167" t="s">
        <v>5519</v>
      </c>
      <c r="C611" s="168">
        <v>10</v>
      </c>
      <c r="D611" s="169" t="s">
        <v>5482</v>
      </c>
      <c r="E611" s="170">
        <v>9.4349999999999987</v>
      </c>
      <c r="F611" s="167" t="s">
        <v>6128</v>
      </c>
    </row>
    <row r="612" spans="1:6" x14ac:dyDescent="0.3">
      <c r="A612" s="167" t="s">
        <v>6153</v>
      </c>
      <c r="B612" s="167" t="s">
        <v>5572</v>
      </c>
      <c r="C612" s="168">
        <v>10</v>
      </c>
      <c r="D612" s="169" t="s">
        <v>5482</v>
      </c>
      <c r="E612" s="170">
        <v>9.4349999999999987</v>
      </c>
      <c r="F612" s="167" t="s">
        <v>6128</v>
      </c>
    </row>
    <row r="613" spans="1:6" x14ac:dyDescent="0.3">
      <c r="A613" s="167" t="s">
        <v>6154</v>
      </c>
      <c r="B613" s="167" t="s">
        <v>5521</v>
      </c>
      <c r="C613" s="168">
        <v>10</v>
      </c>
      <c r="D613" s="169" t="s">
        <v>5482</v>
      </c>
      <c r="E613" s="170">
        <v>9.4349999999999987</v>
      </c>
      <c r="F613" s="167" t="s">
        <v>6128</v>
      </c>
    </row>
    <row r="614" spans="1:6" x14ac:dyDescent="0.3">
      <c r="A614" s="167" t="s">
        <v>6155</v>
      </c>
      <c r="B614" s="167" t="s">
        <v>5523</v>
      </c>
      <c r="C614" s="168">
        <v>10</v>
      </c>
      <c r="D614" s="169" t="s">
        <v>5482</v>
      </c>
      <c r="E614" s="170">
        <v>9.4349999999999987</v>
      </c>
      <c r="F614" s="167" t="s">
        <v>6128</v>
      </c>
    </row>
    <row r="615" spans="1:6" x14ac:dyDescent="0.3">
      <c r="A615" s="167" t="s">
        <v>6156</v>
      </c>
      <c r="B615" s="167" t="s">
        <v>5525</v>
      </c>
      <c r="C615" s="168">
        <v>10</v>
      </c>
      <c r="D615" s="169" t="s">
        <v>5482</v>
      </c>
      <c r="E615" s="170">
        <v>9.4349999999999987</v>
      </c>
      <c r="F615" s="167" t="s">
        <v>6128</v>
      </c>
    </row>
    <row r="616" spans="1:6" x14ac:dyDescent="0.3">
      <c r="A616" s="167" t="s">
        <v>6157</v>
      </c>
      <c r="B616" s="167" t="s">
        <v>5527</v>
      </c>
      <c r="C616" s="168">
        <v>10</v>
      </c>
      <c r="D616" s="169" t="s">
        <v>5482</v>
      </c>
      <c r="E616" s="170">
        <v>21.134399999999999</v>
      </c>
      <c r="F616" s="167" t="s">
        <v>6128</v>
      </c>
    </row>
    <row r="617" spans="1:6" x14ac:dyDescent="0.3">
      <c r="A617" s="167" t="s">
        <v>6158</v>
      </c>
      <c r="B617" s="167" t="s">
        <v>5481</v>
      </c>
      <c r="C617" s="168">
        <v>5</v>
      </c>
      <c r="D617" s="169" t="s">
        <v>5482</v>
      </c>
      <c r="E617" s="170">
        <v>61.558749999999996</v>
      </c>
      <c r="F617" s="167" t="s">
        <v>6159</v>
      </c>
    </row>
    <row r="618" spans="1:6" x14ac:dyDescent="0.3">
      <c r="A618" s="167" t="s">
        <v>6160</v>
      </c>
      <c r="B618" s="167" t="s">
        <v>5487</v>
      </c>
      <c r="C618" s="168">
        <v>5</v>
      </c>
      <c r="D618" s="169" t="s">
        <v>5482</v>
      </c>
      <c r="E618" s="170">
        <v>52.401249999999997</v>
      </c>
      <c r="F618" s="167" t="s">
        <v>6159</v>
      </c>
    </row>
    <row r="619" spans="1:6" x14ac:dyDescent="0.3">
      <c r="A619" s="167" t="s">
        <v>6161</v>
      </c>
      <c r="B619" s="167" t="s">
        <v>5489</v>
      </c>
      <c r="C619" s="168">
        <v>10</v>
      </c>
      <c r="D619" s="169" t="s">
        <v>5482</v>
      </c>
      <c r="E619" s="170">
        <v>11.605050000000002</v>
      </c>
      <c r="F619" s="167" t="s">
        <v>6159</v>
      </c>
    </row>
    <row r="620" spans="1:6" x14ac:dyDescent="0.3">
      <c r="A620" s="167" t="s">
        <v>6162</v>
      </c>
      <c r="B620" s="167" t="s">
        <v>5491</v>
      </c>
      <c r="C620" s="168">
        <v>10</v>
      </c>
      <c r="D620" s="169" t="s">
        <v>5482</v>
      </c>
      <c r="E620" s="170">
        <v>11.605050000000002</v>
      </c>
      <c r="F620" s="167" t="s">
        <v>6159</v>
      </c>
    </row>
    <row r="621" spans="1:6" x14ac:dyDescent="0.3">
      <c r="A621" s="167" t="s">
        <v>6163</v>
      </c>
      <c r="B621" s="167" t="s">
        <v>5691</v>
      </c>
      <c r="C621" s="168">
        <v>10</v>
      </c>
      <c r="D621" s="169" t="s">
        <v>5482</v>
      </c>
      <c r="E621" s="170">
        <v>11.605050000000002</v>
      </c>
      <c r="F621" s="167" t="s">
        <v>6159</v>
      </c>
    </row>
    <row r="622" spans="1:6" x14ac:dyDescent="0.3">
      <c r="A622" s="167" t="s">
        <v>6164</v>
      </c>
      <c r="B622" s="167" t="s">
        <v>5693</v>
      </c>
      <c r="C622" s="168">
        <v>10</v>
      </c>
      <c r="D622" s="169" t="s">
        <v>5482</v>
      </c>
      <c r="E622" s="170">
        <v>11.605050000000002</v>
      </c>
      <c r="F622" s="167" t="s">
        <v>6159</v>
      </c>
    </row>
    <row r="623" spans="1:6" x14ac:dyDescent="0.3">
      <c r="A623" s="167" t="s">
        <v>6165</v>
      </c>
      <c r="B623" s="167" t="s">
        <v>5493</v>
      </c>
      <c r="C623" s="168">
        <v>10</v>
      </c>
      <c r="D623" s="169" t="s">
        <v>5482</v>
      </c>
      <c r="E623" s="170">
        <v>11.605050000000002</v>
      </c>
      <c r="F623" s="167" t="s">
        <v>6159</v>
      </c>
    </row>
    <row r="624" spans="1:6" x14ac:dyDescent="0.3">
      <c r="A624" s="167" t="s">
        <v>6166</v>
      </c>
      <c r="B624" s="167" t="s">
        <v>5696</v>
      </c>
      <c r="C624" s="168">
        <v>10</v>
      </c>
      <c r="D624" s="169" t="s">
        <v>5482</v>
      </c>
      <c r="E624" s="170">
        <v>11.605050000000002</v>
      </c>
      <c r="F624" s="167" t="s">
        <v>6159</v>
      </c>
    </row>
    <row r="625" spans="1:6" x14ac:dyDescent="0.3">
      <c r="A625" s="167" t="s">
        <v>6167</v>
      </c>
      <c r="B625" s="167" t="s">
        <v>5495</v>
      </c>
      <c r="C625" s="168">
        <v>10</v>
      </c>
      <c r="D625" s="169" t="s">
        <v>5482</v>
      </c>
      <c r="E625" s="170">
        <v>11.605050000000002</v>
      </c>
      <c r="F625" s="167" t="s">
        <v>6159</v>
      </c>
    </row>
    <row r="626" spans="1:6" x14ac:dyDescent="0.3">
      <c r="A626" s="167" t="s">
        <v>6168</v>
      </c>
      <c r="B626" s="167" t="s">
        <v>5699</v>
      </c>
      <c r="C626" s="168">
        <v>10</v>
      </c>
      <c r="D626" s="169" t="s">
        <v>5482</v>
      </c>
      <c r="E626" s="170">
        <v>11.605050000000002</v>
      </c>
      <c r="F626" s="167" t="s">
        <v>6159</v>
      </c>
    </row>
    <row r="627" spans="1:6" x14ac:dyDescent="0.3">
      <c r="A627" s="167" t="s">
        <v>6169</v>
      </c>
      <c r="B627" s="167" t="s">
        <v>5701</v>
      </c>
      <c r="C627" s="168">
        <v>10</v>
      </c>
      <c r="D627" s="169" t="s">
        <v>5482</v>
      </c>
      <c r="E627" s="170">
        <v>11.605050000000002</v>
      </c>
      <c r="F627" s="167" t="s">
        <v>6159</v>
      </c>
    </row>
    <row r="628" spans="1:6" x14ac:dyDescent="0.3">
      <c r="A628" s="167" t="s">
        <v>6170</v>
      </c>
      <c r="B628" s="167" t="s">
        <v>5497</v>
      </c>
      <c r="C628" s="168">
        <v>10</v>
      </c>
      <c r="D628" s="169" t="s">
        <v>5482</v>
      </c>
      <c r="E628" s="170">
        <v>11.605050000000002</v>
      </c>
      <c r="F628" s="167" t="s">
        <v>6159</v>
      </c>
    </row>
    <row r="629" spans="1:6" x14ac:dyDescent="0.3">
      <c r="A629" s="167" t="s">
        <v>6171</v>
      </c>
      <c r="B629" s="167" t="s">
        <v>5785</v>
      </c>
      <c r="C629" s="168">
        <v>10</v>
      </c>
      <c r="D629" s="169" t="s">
        <v>5482</v>
      </c>
      <c r="E629" s="170">
        <v>11.605050000000002</v>
      </c>
      <c r="F629" s="167" t="s">
        <v>6159</v>
      </c>
    </row>
    <row r="630" spans="1:6" x14ac:dyDescent="0.3">
      <c r="A630" s="167" t="s">
        <v>6172</v>
      </c>
      <c r="B630" s="167" t="s">
        <v>5499</v>
      </c>
      <c r="C630" s="168">
        <v>10</v>
      </c>
      <c r="D630" s="169" t="s">
        <v>5482</v>
      </c>
      <c r="E630" s="170">
        <v>11.605050000000002</v>
      </c>
      <c r="F630" s="167" t="s">
        <v>6159</v>
      </c>
    </row>
    <row r="631" spans="1:6" x14ac:dyDescent="0.3">
      <c r="A631" s="167" t="s">
        <v>6173</v>
      </c>
      <c r="B631" s="167" t="s">
        <v>5555</v>
      </c>
      <c r="C631" s="168">
        <v>10</v>
      </c>
      <c r="D631" s="169" t="s">
        <v>5482</v>
      </c>
      <c r="E631" s="170">
        <v>11.605050000000002</v>
      </c>
      <c r="F631" s="167" t="s">
        <v>6159</v>
      </c>
    </row>
    <row r="632" spans="1:6" x14ac:dyDescent="0.3">
      <c r="A632" s="167" t="s">
        <v>6174</v>
      </c>
      <c r="B632" s="167" t="s">
        <v>5557</v>
      </c>
      <c r="C632" s="168">
        <v>10</v>
      </c>
      <c r="D632" s="169" t="s">
        <v>5482</v>
      </c>
      <c r="E632" s="170">
        <v>11.605050000000002</v>
      </c>
      <c r="F632" s="167" t="s">
        <v>6159</v>
      </c>
    </row>
    <row r="633" spans="1:6" x14ac:dyDescent="0.3">
      <c r="A633" s="167" t="s">
        <v>6175</v>
      </c>
      <c r="B633" s="167" t="s">
        <v>5534</v>
      </c>
      <c r="C633" s="168">
        <v>10</v>
      </c>
      <c r="D633" s="169" t="s">
        <v>5482</v>
      </c>
      <c r="E633" s="170">
        <v>11.605050000000002</v>
      </c>
      <c r="F633" s="167" t="s">
        <v>6159</v>
      </c>
    </row>
    <row r="634" spans="1:6" x14ac:dyDescent="0.3">
      <c r="A634" s="167" t="s">
        <v>6176</v>
      </c>
      <c r="B634" s="167" t="s">
        <v>5501</v>
      </c>
      <c r="C634" s="168">
        <v>10</v>
      </c>
      <c r="D634" s="169" t="s">
        <v>5482</v>
      </c>
      <c r="E634" s="170">
        <v>11.605050000000002</v>
      </c>
      <c r="F634" s="167" t="s">
        <v>6159</v>
      </c>
    </row>
    <row r="635" spans="1:6" x14ac:dyDescent="0.3">
      <c r="A635" s="167" t="s">
        <v>6177</v>
      </c>
      <c r="B635" s="167" t="s">
        <v>5505</v>
      </c>
      <c r="C635" s="168">
        <v>10</v>
      </c>
      <c r="D635" s="169" t="s">
        <v>5482</v>
      </c>
      <c r="E635" s="170">
        <v>11.605050000000002</v>
      </c>
      <c r="F635" s="167" t="s">
        <v>6159</v>
      </c>
    </row>
    <row r="636" spans="1:6" x14ac:dyDescent="0.3">
      <c r="A636" s="167" t="s">
        <v>6178</v>
      </c>
      <c r="B636" s="167" t="s">
        <v>5507</v>
      </c>
      <c r="C636" s="168">
        <v>10</v>
      </c>
      <c r="D636" s="169" t="s">
        <v>5482</v>
      </c>
      <c r="E636" s="170">
        <v>11.605050000000002</v>
      </c>
      <c r="F636" s="167" t="s">
        <v>6159</v>
      </c>
    </row>
    <row r="637" spans="1:6" x14ac:dyDescent="0.3">
      <c r="A637" s="167" t="s">
        <v>6179</v>
      </c>
      <c r="B637" s="167" t="s">
        <v>5509</v>
      </c>
      <c r="C637" s="168">
        <v>10</v>
      </c>
      <c r="D637" s="169" t="s">
        <v>5482</v>
      </c>
      <c r="E637" s="170">
        <v>11.605050000000002</v>
      </c>
      <c r="F637" s="167" t="s">
        <v>6159</v>
      </c>
    </row>
    <row r="638" spans="1:6" x14ac:dyDescent="0.3">
      <c r="A638" s="167" t="s">
        <v>6180</v>
      </c>
      <c r="B638" s="167" t="s">
        <v>5511</v>
      </c>
      <c r="C638" s="168">
        <v>10</v>
      </c>
      <c r="D638" s="169" t="s">
        <v>5482</v>
      </c>
      <c r="E638" s="170">
        <v>11.605050000000002</v>
      </c>
      <c r="F638" s="167" t="s">
        <v>6159</v>
      </c>
    </row>
    <row r="639" spans="1:6" x14ac:dyDescent="0.3">
      <c r="A639" s="167" t="s">
        <v>6181</v>
      </c>
      <c r="B639" s="167" t="s">
        <v>5513</v>
      </c>
      <c r="C639" s="168">
        <v>10</v>
      </c>
      <c r="D639" s="169" t="s">
        <v>5482</v>
      </c>
      <c r="E639" s="170">
        <v>11.605050000000002</v>
      </c>
      <c r="F639" s="167" t="s">
        <v>6159</v>
      </c>
    </row>
    <row r="640" spans="1:6" x14ac:dyDescent="0.3">
      <c r="A640" s="167" t="s">
        <v>6182</v>
      </c>
      <c r="B640" s="167" t="s">
        <v>5515</v>
      </c>
      <c r="C640" s="168">
        <v>10</v>
      </c>
      <c r="D640" s="169" t="s">
        <v>5482</v>
      </c>
      <c r="E640" s="170">
        <v>11.605050000000002</v>
      </c>
      <c r="F640" s="167" t="s">
        <v>6159</v>
      </c>
    </row>
    <row r="641" spans="1:6" x14ac:dyDescent="0.3">
      <c r="A641" s="167" t="s">
        <v>6183</v>
      </c>
      <c r="B641" s="167" t="s">
        <v>5521</v>
      </c>
      <c r="C641" s="168">
        <v>10</v>
      </c>
      <c r="D641" s="169" t="s">
        <v>5482</v>
      </c>
      <c r="E641" s="170">
        <v>11.605050000000002</v>
      </c>
      <c r="F641" s="167" t="s">
        <v>6159</v>
      </c>
    </row>
    <row r="642" spans="1:6" x14ac:dyDescent="0.3">
      <c r="A642" s="167" t="s">
        <v>6184</v>
      </c>
      <c r="B642" s="167" t="s">
        <v>5523</v>
      </c>
      <c r="C642" s="168">
        <v>10</v>
      </c>
      <c r="D642" s="169" t="s">
        <v>5482</v>
      </c>
      <c r="E642" s="170">
        <v>11.605050000000002</v>
      </c>
      <c r="F642" s="167" t="s">
        <v>6159</v>
      </c>
    </row>
    <row r="643" spans="1:6" x14ac:dyDescent="0.3">
      <c r="A643" s="167" t="s">
        <v>6185</v>
      </c>
      <c r="B643" s="167" t="s">
        <v>5525</v>
      </c>
      <c r="C643" s="168">
        <v>10</v>
      </c>
      <c r="D643" s="169" t="s">
        <v>5482</v>
      </c>
      <c r="E643" s="170">
        <v>11.605050000000002</v>
      </c>
      <c r="F643" s="167" t="s">
        <v>6159</v>
      </c>
    </row>
    <row r="644" spans="1:6" x14ac:dyDescent="0.3">
      <c r="A644" s="167" t="s">
        <v>6186</v>
      </c>
      <c r="B644" s="167" t="s">
        <v>5527</v>
      </c>
      <c r="C644" s="168">
        <v>10</v>
      </c>
      <c r="D644" s="169" t="s">
        <v>5482</v>
      </c>
      <c r="E644" s="170">
        <v>22.54965</v>
      </c>
      <c r="F644" s="167" t="s">
        <v>6159</v>
      </c>
    </row>
    <row r="645" spans="1:6" x14ac:dyDescent="0.3">
      <c r="A645" s="167" t="s">
        <v>6187</v>
      </c>
      <c r="B645" s="167" t="s">
        <v>5489</v>
      </c>
      <c r="C645" s="168">
        <v>10</v>
      </c>
      <c r="D645" s="169" t="s">
        <v>5482</v>
      </c>
      <c r="E645" s="170">
        <v>22.927050000000001</v>
      </c>
      <c r="F645" s="167" t="s">
        <v>6188</v>
      </c>
    </row>
    <row r="646" spans="1:6" x14ac:dyDescent="0.3">
      <c r="A646" s="167" t="s">
        <v>6189</v>
      </c>
      <c r="B646" s="167" t="s">
        <v>5491</v>
      </c>
      <c r="C646" s="168">
        <v>10</v>
      </c>
      <c r="D646" s="169" t="s">
        <v>5482</v>
      </c>
      <c r="E646" s="170">
        <v>22.927050000000001</v>
      </c>
      <c r="F646" s="167" t="s">
        <v>6188</v>
      </c>
    </row>
    <row r="647" spans="1:6" x14ac:dyDescent="0.3">
      <c r="A647" s="167" t="s">
        <v>6190</v>
      </c>
      <c r="B647" s="167" t="s">
        <v>5691</v>
      </c>
      <c r="C647" s="168">
        <v>10</v>
      </c>
      <c r="D647" s="169" t="s">
        <v>5482</v>
      </c>
      <c r="E647" s="170">
        <v>22.927050000000001</v>
      </c>
      <c r="F647" s="167" t="s">
        <v>6188</v>
      </c>
    </row>
    <row r="648" spans="1:6" x14ac:dyDescent="0.3">
      <c r="A648" s="167" t="s">
        <v>6191</v>
      </c>
      <c r="B648" s="167" t="s">
        <v>5693</v>
      </c>
      <c r="C648" s="168">
        <v>10</v>
      </c>
      <c r="D648" s="169" t="s">
        <v>5482</v>
      </c>
      <c r="E648" s="170">
        <v>22.927050000000001</v>
      </c>
      <c r="F648" s="167" t="s">
        <v>6188</v>
      </c>
    </row>
    <row r="649" spans="1:6" x14ac:dyDescent="0.3">
      <c r="A649" s="167" t="s">
        <v>6192</v>
      </c>
      <c r="B649" s="167" t="s">
        <v>5493</v>
      </c>
      <c r="C649" s="168">
        <v>10</v>
      </c>
      <c r="D649" s="169" t="s">
        <v>5482</v>
      </c>
      <c r="E649" s="170">
        <v>22.927050000000001</v>
      </c>
      <c r="F649" s="167" t="s">
        <v>6188</v>
      </c>
    </row>
    <row r="650" spans="1:6" x14ac:dyDescent="0.3">
      <c r="A650" s="167" t="s">
        <v>6193</v>
      </c>
      <c r="B650" s="167" t="s">
        <v>5696</v>
      </c>
      <c r="C650" s="168">
        <v>10</v>
      </c>
      <c r="D650" s="169" t="s">
        <v>5482</v>
      </c>
      <c r="E650" s="170">
        <v>22.927050000000001</v>
      </c>
      <c r="F650" s="167" t="s">
        <v>6188</v>
      </c>
    </row>
    <row r="651" spans="1:6" x14ac:dyDescent="0.3">
      <c r="A651" s="167" t="s">
        <v>6194</v>
      </c>
      <c r="B651" s="167" t="s">
        <v>5495</v>
      </c>
      <c r="C651" s="168">
        <v>10</v>
      </c>
      <c r="D651" s="169" t="s">
        <v>5482</v>
      </c>
      <c r="E651" s="170">
        <v>22.927050000000001</v>
      </c>
      <c r="F651" s="167" t="s">
        <v>6188</v>
      </c>
    </row>
    <row r="652" spans="1:6" x14ac:dyDescent="0.3">
      <c r="A652" s="167" t="s">
        <v>6195</v>
      </c>
      <c r="B652" s="167" t="s">
        <v>5699</v>
      </c>
      <c r="C652" s="168">
        <v>10</v>
      </c>
      <c r="D652" s="169" t="s">
        <v>5482</v>
      </c>
      <c r="E652" s="170">
        <v>22.927050000000001</v>
      </c>
      <c r="F652" s="167" t="s">
        <v>6188</v>
      </c>
    </row>
    <row r="653" spans="1:6" x14ac:dyDescent="0.3">
      <c r="A653" s="167" t="s">
        <v>6196</v>
      </c>
      <c r="B653" s="167" t="s">
        <v>5701</v>
      </c>
      <c r="C653" s="168">
        <v>10</v>
      </c>
      <c r="D653" s="169" t="s">
        <v>5482</v>
      </c>
      <c r="E653" s="170">
        <v>22.927050000000001</v>
      </c>
      <c r="F653" s="167" t="s">
        <v>6188</v>
      </c>
    </row>
    <row r="654" spans="1:6" x14ac:dyDescent="0.3">
      <c r="A654" s="167" t="s">
        <v>6197</v>
      </c>
      <c r="B654" s="167" t="s">
        <v>5497</v>
      </c>
      <c r="C654" s="168">
        <v>10</v>
      </c>
      <c r="D654" s="169" t="s">
        <v>5482</v>
      </c>
      <c r="E654" s="170">
        <v>22.927050000000001</v>
      </c>
      <c r="F654" s="167" t="s">
        <v>6188</v>
      </c>
    </row>
    <row r="655" spans="1:6" x14ac:dyDescent="0.3">
      <c r="A655" s="167" t="s">
        <v>6198</v>
      </c>
      <c r="B655" s="167" t="s">
        <v>5555</v>
      </c>
      <c r="C655" s="168">
        <v>10</v>
      </c>
      <c r="D655" s="169" t="s">
        <v>5482</v>
      </c>
      <c r="E655" s="170">
        <v>22.927050000000001</v>
      </c>
      <c r="F655" s="167" t="s">
        <v>6188</v>
      </c>
    </row>
    <row r="656" spans="1:6" x14ac:dyDescent="0.3">
      <c r="A656" s="167" t="s">
        <v>6199</v>
      </c>
      <c r="B656" s="167" t="s">
        <v>5557</v>
      </c>
      <c r="C656" s="168">
        <v>10</v>
      </c>
      <c r="D656" s="169" t="s">
        <v>5482</v>
      </c>
      <c r="E656" s="170">
        <v>22.927050000000001</v>
      </c>
      <c r="F656" s="167" t="s">
        <v>6188</v>
      </c>
    </row>
    <row r="657" spans="1:6" x14ac:dyDescent="0.3">
      <c r="A657" s="167" t="s">
        <v>6200</v>
      </c>
      <c r="B657" s="167" t="s">
        <v>5534</v>
      </c>
      <c r="C657" s="168">
        <v>10</v>
      </c>
      <c r="D657" s="169" t="s">
        <v>5482</v>
      </c>
      <c r="E657" s="170">
        <v>22.927050000000001</v>
      </c>
      <c r="F657" s="167" t="s">
        <v>6188</v>
      </c>
    </row>
    <row r="658" spans="1:6" x14ac:dyDescent="0.3">
      <c r="A658" s="167" t="s">
        <v>6201</v>
      </c>
      <c r="B658" s="167" t="s">
        <v>5503</v>
      </c>
      <c r="C658" s="168">
        <v>10</v>
      </c>
      <c r="D658" s="169" t="s">
        <v>5482</v>
      </c>
      <c r="E658" s="170">
        <v>22.927050000000001</v>
      </c>
      <c r="F658" s="167" t="s">
        <v>6188</v>
      </c>
    </row>
    <row r="659" spans="1:6" x14ac:dyDescent="0.3">
      <c r="A659" s="167" t="s">
        <v>6202</v>
      </c>
      <c r="B659" s="167" t="s">
        <v>5505</v>
      </c>
      <c r="C659" s="168">
        <v>10</v>
      </c>
      <c r="D659" s="169" t="s">
        <v>5482</v>
      </c>
      <c r="E659" s="170">
        <v>22.927050000000001</v>
      </c>
      <c r="F659" s="167" t="s">
        <v>6188</v>
      </c>
    </row>
    <row r="660" spans="1:6" x14ac:dyDescent="0.3">
      <c r="A660" s="167" t="s">
        <v>6203</v>
      </c>
      <c r="B660" s="167" t="s">
        <v>5507</v>
      </c>
      <c r="C660" s="168">
        <v>10</v>
      </c>
      <c r="D660" s="169" t="s">
        <v>5482</v>
      </c>
      <c r="E660" s="170">
        <v>22.927050000000001</v>
      </c>
      <c r="F660" s="167" t="s">
        <v>6188</v>
      </c>
    </row>
    <row r="661" spans="1:6" x14ac:dyDescent="0.3">
      <c r="A661" s="167" t="s">
        <v>6204</v>
      </c>
      <c r="B661" s="167" t="s">
        <v>5509</v>
      </c>
      <c r="C661" s="168">
        <v>10</v>
      </c>
      <c r="D661" s="169" t="s">
        <v>5482</v>
      </c>
      <c r="E661" s="170">
        <v>22.927050000000001</v>
      </c>
      <c r="F661" s="167" t="s">
        <v>6188</v>
      </c>
    </row>
    <row r="662" spans="1:6" x14ac:dyDescent="0.3">
      <c r="A662" s="167" t="s">
        <v>6205</v>
      </c>
      <c r="B662" s="167" t="s">
        <v>5511</v>
      </c>
      <c r="C662" s="168">
        <v>10</v>
      </c>
      <c r="D662" s="169" t="s">
        <v>5482</v>
      </c>
      <c r="E662" s="170">
        <v>22.927050000000001</v>
      </c>
      <c r="F662" s="167" t="s">
        <v>6188</v>
      </c>
    </row>
    <row r="663" spans="1:6" x14ac:dyDescent="0.3">
      <c r="A663" s="167" t="s">
        <v>6206</v>
      </c>
      <c r="B663" s="167" t="s">
        <v>5513</v>
      </c>
      <c r="C663" s="168">
        <v>10</v>
      </c>
      <c r="D663" s="169" t="s">
        <v>5482</v>
      </c>
      <c r="E663" s="170">
        <v>22.927050000000001</v>
      </c>
      <c r="F663" s="167" t="s">
        <v>6188</v>
      </c>
    </row>
    <row r="664" spans="1:6" x14ac:dyDescent="0.3">
      <c r="A664" s="167" t="s">
        <v>6207</v>
      </c>
      <c r="B664" s="167" t="s">
        <v>5517</v>
      </c>
      <c r="C664" s="168">
        <v>10</v>
      </c>
      <c r="D664" s="169" t="s">
        <v>5482</v>
      </c>
      <c r="E664" s="170">
        <v>22.927050000000001</v>
      </c>
      <c r="F664" s="167" t="s">
        <v>6188</v>
      </c>
    </row>
    <row r="665" spans="1:6" x14ac:dyDescent="0.3">
      <c r="A665" s="167" t="s">
        <v>6208</v>
      </c>
      <c r="B665" s="167" t="s">
        <v>5521</v>
      </c>
      <c r="C665" s="168">
        <v>10</v>
      </c>
      <c r="D665" s="169" t="s">
        <v>5482</v>
      </c>
      <c r="E665" s="170">
        <v>22.927050000000001</v>
      </c>
      <c r="F665" s="167" t="s">
        <v>6188</v>
      </c>
    </row>
    <row r="666" spans="1:6" x14ac:dyDescent="0.3">
      <c r="A666" s="167" t="s">
        <v>6209</v>
      </c>
      <c r="B666" s="167" t="s">
        <v>5523</v>
      </c>
      <c r="C666" s="168">
        <v>10</v>
      </c>
      <c r="D666" s="169" t="s">
        <v>5482</v>
      </c>
      <c r="E666" s="170">
        <v>22.927050000000001</v>
      </c>
      <c r="F666" s="167" t="s">
        <v>6188</v>
      </c>
    </row>
    <row r="667" spans="1:6" x14ac:dyDescent="0.3">
      <c r="A667" s="167" t="s">
        <v>6210</v>
      </c>
      <c r="B667" s="167" t="s">
        <v>5525</v>
      </c>
      <c r="C667" s="168">
        <v>10</v>
      </c>
      <c r="D667" s="169" t="s">
        <v>5482</v>
      </c>
      <c r="E667" s="170">
        <v>22.927050000000001</v>
      </c>
      <c r="F667" s="167" t="s">
        <v>6188</v>
      </c>
    </row>
    <row r="668" spans="1:6" x14ac:dyDescent="0.3">
      <c r="A668" s="167" t="s">
        <v>6211</v>
      </c>
      <c r="B668" s="167" t="s">
        <v>5527</v>
      </c>
      <c r="C668" s="168">
        <v>10</v>
      </c>
      <c r="D668" s="169" t="s">
        <v>5482</v>
      </c>
      <c r="E668" s="170">
        <v>33.871650000000002</v>
      </c>
      <c r="F668" s="167" t="s">
        <v>6188</v>
      </c>
    </row>
    <row r="669" spans="1:6" x14ac:dyDescent="0.3">
      <c r="A669" s="167" t="s">
        <v>6212</v>
      </c>
      <c r="B669" s="167" t="s">
        <v>5481</v>
      </c>
      <c r="C669" s="168">
        <v>1</v>
      </c>
      <c r="D669" s="169" t="s">
        <v>5482</v>
      </c>
      <c r="E669" s="170">
        <v>71.886375000000001</v>
      </c>
      <c r="F669" s="167" t="s">
        <v>6188</v>
      </c>
    </row>
    <row r="670" spans="1:6" x14ac:dyDescent="0.3">
      <c r="A670" s="167" t="s">
        <v>6213</v>
      </c>
      <c r="B670" s="167" t="s">
        <v>5487</v>
      </c>
      <c r="C670" s="168">
        <v>1</v>
      </c>
      <c r="D670" s="169" t="s">
        <v>5482</v>
      </c>
      <c r="E670" s="170">
        <v>62.830624999999998</v>
      </c>
      <c r="F670" s="167" t="s">
        <v>6188</v>
      </c>
    </row>
    <row r="671" spans="1:6" x14ac:dyDescent="0.3">
      <c r="A671" s="167" t="s">
        <v>6214</v>
      </c>
      <c r="B671" s="167" t="s">
        <v>5489</v>
      </c>
      <c r="C671" s="168">
        <v>10</v>
      </c>
      <c r="D671" s="169" t="s">
        <v>5482</v>
      </c>
      <c r="E671" s="170">
        <v>34.720799999999997</v>
      </c>
      <c r="F671" s="167" t="s">
        <v>6215</v>
      </c>
    </row>
    <row r="672" spans="1:6" x14ac:dyDescent="0.3">
      <c r="A672" s="167" t="s">
        <v>6216</v>
      </c>
      <c r="B672" s="167" t="s">
        <v>5491</v>
      </c>
      <c r="C672" s="168">
        <v>10</v>
      </c>
      <c r="D672" s="169" t="s">
        <v>5482</v>
      </c>
      <c r="E672" s="170">
        <v>34.720799999999997</v>
      </c>
      <c r="F672" s="167" t="s">
        <v>6215</v>
      </c>
    </row>
    <row r="673" spans="1:6" x14ac:dyDescent="0.3">
      <c r="A673" s="167" t="s">
        <v>6217</v>
      </c>
      <c r="B673" s="167" t="s">
        <v>5691</v>
      </c>
      <c r="C673" s="168">
        <v>10</v>
      </c>
      <c r="D673" s="169" t="s">
        <v>5482</v>
      </c>
      <c r="E673" s="170">
        <v>34.720799999999997</v>
      </c>
      <c r="F673" s="167" t="s">
        <v>6215</v>
      </c>
    </row>
    <row r="674" spans="1:6" x14ac:dyDescent="0.3">
      <c r="A674" s="167" t="s">
        <v>6218</v>
      </c>
      <c r="B674" s="167" t="s">
        <v>5693</v>
      </c>
      <c r="C674" s="168">
        <v>10</v>
      </c>
      <c r="D674" s="169" t="s">
        <v>5482</v>
      </c>
      <c r="E674" s="170">
        <v>34.720799999999997</v>
      </c>
      <c r="F674" s="167" t="s">
        <v>6215</v>
      </c>
    </row>
    <row r="675" spans="1:6" x14ac:dyDescent="0.3">
      <c r="A675" s="167" t="s">
        <v>6219</v>
      </c>
      <c r="B675" s="167" t="s">
        <v>5493</v>
      </c>
      <c r="C675" s="168">
        <v>10</v>
      </c>
      <c r="D675" s="169" t="s">
        <v>5482</v>
      </c>
      <c r="E675" s="170">
        <v>34.720799999999997</v>
      </c>
      <c r="F675" s="167" t="s">
        <v>6215</v>
      </c>
    </row>
    <row r="676" spans="1:6" x14ac:dyDescent="0.3">
      <c r="A676" s="167" t="s">
        <v>6220</v>
      </c>
      <c r="B676" s="167" t="s">
        <v>5696</v>
      </c>
      <c r="C676" s="168">
        <v>10</v>
      </c>
      <c r="D676" s="169" t="s">
        <v>5482</v>
      </c>
      <c r="E676" s="170">
        <v>34.720799999999997</v>
      </c>
      <c r="F676" s="167" t="s">
        <v>6215</v>
      </c>
    </row>
    <row r="677" spans="1:6" x14ac:dyDescent="0.3">
      <c r="A677" s="167" t="s">
        <v>6221</v>
      </c>
      <c r="B677" s="167" t="s">
        <v>5495</v>
      </c>
      <c r="C677" s="168">
        <v>10</v>
      </c>
      <c r="D677" s="169" t="s">
        <v>5482</v>
      </c>
      <c r="E677" s="170">
        <v>34.720799999999997</v>
      </c>
      <c r="F677" s="167" t="s">
        <v>6215</v>
      </c>
    </row>
    <row r="678" spans="1:6" x14ac:dyDescent="0.3">
      <c r="A678" s="167" t="s">
        <v>6222</v>
      </c>
      <c r="B678" s="167" t="s">
        <v>5699</v>
      </c>
      <c r="C678" s="168">
        <v>10</v>
      </c>
      <c r="D678" s="169" t="s">
        <v>5482</v>
      </c>
      <c r="E678" s="170">
        <v>34.720799999999997</v>
      </c>
      <c r="F678" s="167" t="s">
        <v>6215</v>
      </c>
    </row>
    <row r="679" spans="1:6" x14ac:dyDescent="0.3">
      <c r="A679" s="167" t="s">
        <v>6223</v>
      </c>
      <c r="B679" s="167" t="s">
        <v>5701</v>
      </c>
      <c r="C679" s="168">
        <v>10</v>
      </c>
      <c r="D679" s="169" t="s">
        <v>5482</v>
      </c>
      <c r="E679" s="170">
        <v>34.720799999999997</v>
      </c>
      <c r="F679" s="167" t="s">
        <v>6215</v>
      </c>
    </row>
    <row r="680" spans="1:6" x14ac:dyDescent="0.3">
      <c r="A680" s="167" t="s">
        <v>6224</v>
      </c>
      <c r="B680" s="167" t="s">
        <v>5497</v>
      </c>
      <c r="C680" s="168">
        <v>10</v>
      </c>
      <c r="D680" s="169" t="s">
        <v>5482</v>
      </c>
      <c r="E680" s="170">
        <v>34.720799999999997</v>
      </c>
      <c r="F680" s="167" t="s">
        <v>6215</v>
      </c>
    </row>
    <row r="681" spans="1:6" x14ac:dyDescent="0.3">
      <c r="A681" s="167" t="s">
        <v>6225</v>
      </c>
      <c r="B681" s="167" t="s">
        <v>5555</v>
      </c>
      <c r="C681" s="168">
        <v>10</v>
      </c>
      <c r="D681" s="169" t="s">
        <v>5482</v>
      </c>
      <c r="E681" s="170">
        <v>34.720799999999997</v>
      </c>
      <c r="F681" s="167" t="s">
        <v>6215</v>
      </c>
    </row>
    <row r="682" spans="1:6" x14ac:dyDescent="0.3">
      <c r="A682" s="167" t="s">
        <v>6226</v>
      </c>
      <c r="B682" s="167" t="s">
        <v>5507</v>
      </c>
      <c r="C682" s="168">
        <v>10</v>
      </c>
      <c r="D682" s="169" t="s">
        <v>5482</v>
      </c>
      <c r="E682" s="170">
        <v>34.720799999999997</v>
      </c>
      <c r="F682" s="167" t="s">
        <v>6215</v>
      </c>
    </row>
    <row r="683" spans="1:6" x14ac:dyDescent="0.3">
      <c r="A683" s="167" t="s">
        <v>6227</v>
      </c>
      <c r="B683" s="167" t="s">
        <v>5509</v>
      </c>
      <c r="C683" s="168">
        <v>10</v>
      </c>
      <c r="D683" s="169" t="s">
        <v>5482</v>
      </c>
      <c r="E683" s="170">
        <v>34.720799999999997</v>
      </c>
      <c r="F683" s="167" t="s">
        <v>6215</v>
      </c>
    </row>
    <row r="684" spans="1:6" x14ac:dyDescent="0.3">
      <c r="A684" s="167" t="s">
        <v>6228</v>
      </c>
      <c r="B684" s="167" t="s">
        <v>5511</v>
      </c>
      <c r="C684" s="168">
        <v>10</v>
      </c>
      <c r="D684" s="169" t="s">
        <v>5482</v>
      </c>
      <c r="E684" s="170">
        <v>34.720799999999997</v>
      </c>
      <c r="F684" s="167" t="s">
        <v>6215</v>
      </c>
    </row>
    <row r="685" spans="1:6" x14ac:dyDescent="0.3">
      <c r="A685" s="167" t="s">
        <v>6229</v>
      </c>
      <c r="B685" s="167" t="s">
        <v>5513</v>
      </c>
      <c r="C685" s="168">
        <v>10</v>
      </c>
      <c r="D685" s="169" t="s">
        <v>5482</v>
      </c>
      <c r="E685" s="170">
        <v>34.720799999999997</v>
      </c>
      <c r="F685" s="167" t="s">
        <v>6215</v>
      </c>
    </row>
    <row r="686" spans="1:6" x14ac:dyDescent="0.3">
      <c r="A686" s="167" t="s">
        <v>6230</v>
      </c>
      <c r="B686" s="167" t="s">
        <v>5517</v>
      </c>
      <c r="C686" s="168">
        <v>10</v>
      </c>
      <c r="D686" s="169" t="s">
        <v>5482</v>
      </c>
      <c r="E686" s="170">
        <v>34.720799999999997</v>
      </c>
      <c r="F686" s="167" t="s">
        <v>6215</v>
      </c>
    </row>
    <row r="687" spans="1:6" x14ac:dyDescent="0.3">
      <c r="A687" s="167" t="s">
        <v>6231</v>
      </c>
      <c r="B687" s="167" t="s">
        <v>5523</v>
      </c>
      <c r="C687" s="168">
        <v>10</v>
      </c>
      <c r="D687" s="169" t="s">
        <v>5482</v>
      </c>
      <c r="E687" s="170">
        <v>34.720799999999997</v>
      </c>
      <c r="F687" s="167" t="s">
        <v>6215</v>
      </c>
    </row>
    <row r="688" spans="1:6" x14ac:dyDescent="0.3">
      <c r="A688" s="167" t="s">
        <v>6232</v>
      </c>
      <c r="B688" s="167" t="s">
        <v>5525</v>
      </c>
      <c r="C688" s="168">
        <v>10</v>
      </c>
      <c r="D688" s="169" t="s">
        <v>5482</v>
      </c>
      <c r="E688" s="170">
        <v>34.720799999999997</v>
      </c>
      <c r="F688" s="167" t="s">
        <v>6215</v>
      </c>
    </row>
    <row r="689" spans="1:6" x14ac:dyDescent="0.3">
      <c r="A689" s="167" t="s">
        <v>6233</v>
      </c>
      <c r="B689" s="167" t="s">
        <v>5527</v>
      </c>
      <c r="C689" s="168">
        <v>10</v>
      </c>
      <c r="D689" s="169" t="s">
        <v>5482</v>
      </c>
      <c r="E689" s="170">
        <v>45.759749999999997</v>
      </c>
      <c r="F689" s="167" t="s">
        <v>6215</v>
      </c>
    </row>
    <row r="690" spans="1:6" x14ac:dyDescent="0.3">
      <c r="A690" s="167" t="s">
        <v>6234</v>
      </c>
      <c r="B690" s="167" t="s">
        <v>5489</v>
      </c>
      <c r="C690" s="168">
        <v>10</v>
      </c>
      <c r="D690" s="169" t="s">
        <v>5482</v>
      </c>
      <c r="E690" s="170">
        <v>34.720799999999997</v>
      </c>
      <c r="F690" s="167" t="s">
        <v>6215</v>
      </c>
    </row>
    <row r="691" spans="1:6" x14ac:dyDescent="0.3">
      <c r="A691" s="167" t="s">
        <v>6235</v>
      </c>
      <c r="B691" s="167" t="s">
        <v>5491</v>
      </c>
      <c r="C691" s="168">
        <v>10</v>
      </c>
      <c r="D691" s="169" t="s">
        <v>5482</v>
      </c>
      <c r="E691" s="170">
        <v>34.720799999999997</v>
      </c>
      <c r="F691" s="167" t="s">
        <v>6215</v>
      </c>
    </row>
    <row r="692" spans="1:6" x14ac:dyDescent="0.3">
      <c r="A692" s="167" t="s">
        <v>6236</v>
      </c>
      <c r="B692" s="167" t="s">
        <v>5691</v>
      </c>
      <c r="C692" s="168">
        <v>10</v>
      </c>
      <c r="D692" s="169" t="s">
        <v>5482</v>
      </c>
      <c r="E692" s="170">
        <v>34.720799999999997</v>
      </c>
      <c r="F692" s="167" t="s">
        <v>6215</v>
      </c>
    </row>
    <row r="693" spans="1:6" x14ac:dyDescent="0.3">
      <c r="A693" s="167" t="s">
        <v>6237</v>
      </c>
      <c r="B693" s="167" t="s">
        <v>5693</v>
      </c>
      <c r="C693" s="168">
        <v>10</v>
      </c>
      <c r="D693" s="169" t="s">
        <v>5482</v>
      </c>
      <c r="E693" s="170">
        <v>34.720799999999997</v>
      </c>
      <c r="F693" s="167" t="s">
        <v>6215</v>
      </c>
    </row>
    <row r="694" spans="1:6" x14ac:dyDescent="0.3">
      <c r="A694" s="167" t="s">
        <v>6238</v>
      </c>
      <c r="B694" s="167" t="s">
        <v>5493</v>
      </c>
      <c r="C694" s="168">
        <v>10</v>
      </c>
      <c r="D694" s="169" t="s">
        <v>5482</v>
      </c>
      <c r="E694" s="170">
        <v>34.720799999999997</v>
      </c>
      <c r="F694" s="167" t="s">
        <v>6215</v>
      </c>
    </row>
    <row r="695" spans="1:6" x14ac:dyDescent="0.3">
      <c r="A695" s="167" t="s">
        <v>6239</v>
      </c>
      <c r="B695" s="167" t="s">
        <v>5696</v>
      </c>
      <c r="C695" s="168">
        <v>10</v>
      </c>
      <c r="D695" s="169" t="s">
        <v>5482</v>
      </c>
      <c r="E695" s="170">
        <v>34.720799999999997</v>
      </c>
      <c r="F695" s="167" t="s">
        <v>6215</v>
      </c>
    </row>
    <row r="696" spans="1:6" x14ac:dyDescent="0.3">
      <c r="A696" s="167" t="s">
        <v>6240</v>
      </c>
      <c r="B696" s="167" t="s">
        <v>5495</v>
      </c>
      <c r="C696" s="168">
        <v>10</v>
      </c>
      <c r="D696" s="169" t="s">
        <v>5482</v>
      </c>
      <c r="E696" s="170">
        <v>34.720799999999997</v>
      </c>
      <c r="F696" s="167" t="s">
        <v>6215</v>
      </c>
    </row>
    <row r="697" spans="1:6" x14ac:dyDescent="0.3">
      <c r="A697" s="167" t="s">
        <v>6241</v>
      </c>
      <c r="B697" s="167" t="s">
        <v>5699</v>
      </c>
      <c r="C697" s="168">
        <v>10</v>
      </c>
      <c r="D697" s="169" t="s">
        <v>5482</v>
      </c>
      <c r="E697" s="170">
        <v>34.720799999999997</v>
      </c>
      <c r="F697" s="167" t="s">
        <v>6215</v>
      </c>
    </row>
    <row r="698" spans="1:6" x14ac:dyDescent="0.3">
      <c r="A698" s="167" t="s">
        <v>6242</v>
      </c>
      <c r="B698" s="167" t="s">
        <v>5701</v>
      </c>
      <c r="C698" s="168">
        <v>10</v>
      </c>
      <c r="D698" s="169" t="s">
        <v>5482</v>
      </c>
      <c r="E698" s="170">
        <v>34.720799999999997</v>
      </c>
      <c r="F698" s="167" t="s">
        <v>6215</v>
      </c>
    </row>
    <row r="699" spans="1:6" x14ac:dyDescent="0.3">
      <c r="A699" s="167" t="s">
        <v>6243</v>
      </c>
      <c r="B699" s="167" t="s">
        <v>5497</v>
      </c>
      <c r="C699" s="168">
        <v>10</v>
      </c>
      <c r="D699" s="169" t="s">
        <v>5482</v>
      </c>
      <c r="E699" s="170">
        <v>34.720799999999997</v>
      </c>
      <c r="F699" s="167" t="s">
        <v>6215</v>
      </c>
    </row>
    <row r="700" spans="1:6" x14ac:dyDescent="0.3">
      <c r="A700" s="167" t="s">
        <v>6244</v>
      </c>
      <c r="B700" s="167" t="s">
        <v>5555</v>
      </c>
      <c r="C700" s="168">
        <v>10</v>
      </c>
      <c r="D700" s="169" t="s">
        <v>5482</v>
      </c>
      <c r="E700" s="170">
        <v>34.720799999999997</v>
      </c>
      <c r="F700" s="167" t="s">
        <v>6215</v>
      </c>
    </row>
    <row r="701" spans="1:6" x14ac:dyDescent="0.3">
      <c r="A701" s="167" t="s">
        <v>6245</v>
      </c>
      <c r="B701" s="167" t="s">
        <v>5557</v>
      </c>
      <c r="C701" s="168">
        <v>10</v>
      </c>
      <c r="D701" s="169" t="s">
        <v>5482</v>
      </c>
      <c r="E701" s="170">
        <v>34.720799999999997</v>
      </c>
      <c r="F701" s="167" t="s">
        <v>6215</v>
      </c>
    </row>
    <row r="702" spans="1:6" x14ac:dyDescent="0.3">
      <c r="A702" s="167" t="s">
        <v>6246</v>
      </c>
      <c r="B702" s="167" t="s">
        <v>5507</v>
      </c>
      <c r="C702" s="168">
        <v>10</v>
      </c>
      <c r="D702" s="169" t="s">
        <v>5482</v>
      </c>
      <c r="E702" s="170">
        <v>34.720799999999997</v>
      </c>
      <c r="F702" s="167" t="s">
        <v>6215</v>
      </c>
    </row>
    <row r="703" spans="1:6" x14ac:dyDescent="0.3">
      <c r="A703" s="167" t="s">
        <v>6247</v>
      </c>
      <c r="B703" s="167" t="s">
        <v>5509</v>
      </c>
      <c r="C703" s="168">
        <v>10</v>
      </c>
      <c r="D703" s="169" t="s">
        <v>5482</v>
      </c>
      <c r="E703" s="170">
        <v>34.720799999999997</v>
      </c>
      <c r="F703" s="167" t="s">
        <v>6215</v>
      </c>
    </row>
    <row r="704" spans="1:6" x14ac:dyDescent="0.3">
      <c r="A704" s="167" t="s">
        <v>6248</v>
      </c>
      <c r="B704" s="167" t="s">
        <v>5511</v>
      </c>
      <c r="C704" s="168">
        <v>10</v>
      </c>
      <c r="D704" s="169" t="s">
        <v>5482</v>
      </c>
      <c r="E704" s="170">
        <v>34.720799999999997</v>
      </c>
      <c r="F704" s="167" t="s">
        <v>6215</v>
      </c>
    </row>
    <row r="705" spans="1:6" x14ac:dyDescent="0.3">
      <c r="A705" s="167" t="s">
        <v>6249</v>
      </c>
      <c r="B705" s="167" t="s">
        <v>5513</v>
      </c>
      <c r="C705" s="168">
        <v>10</v>
      </c>
      <c r="D705" s="169" t="s">
        <v>5482</v>
      </c>
      <c r="E705" s="170">
        <v>34.720799999999997</v>
      </c>
      <c r="F705" s="167" t="s">
        <v>6215</v>
      </c>
    </row>
    <row r="706" spans="1:6" x14ac:dyDescent="0.3">
      <c r="A706" s="167" t="s">
        <v>6250</v>
      </c>
      <c r="B706" s="167" t="s">
        <v>5517</v>
      </c>
      <c r="C706" s="168">
        <v>10</v>
      </c>
      <c r="D706" s="169" t="s">
        <v>5482</v>
      </c>
      <c r="E706" s="170">
        <v>34.720799999999997</v>
      </c>
      <c r="F706" s="167" t="s">
        <v>6215</v>
      </c>
    </row>
    <row r="707" spans="1:6" x14ac:dyDescent="0.3">
      <c r="A707" s="167" t="s">
        <v>6251</v>
      </c>
      <c r="B707" s="167" t="s">
        <v>5572</v>
      </c>
      <c r="C707" s="168">
        <v>10</v>
      </c>
      <c r="D707" s="169" t="s">
        <v>5482</v>
      </c>
      <c r="E707" s="170">
        <v>34.720799999999997</v>
      </c>
      <c r="F707" s="167" t="s">
        <v>6215</v>
      </c>
    </row>
    <row r="708" spans="1:6" x14ac:dyDescent="0.3">
      <c r="A708" s="167" t="s">
        <v>6252</v>
      </c>
      <c r="B708" s="167" t="s">
        <v>5523</v>
      </c>
      <c r="C708" s="168">
        <v>10</v>
      </c>
      <c r="D708" s="169" t="s">
        <v>5482</v>
      </c>
      <c r="E708" s="170">
        <v>34.720799999999997</v>
      </c>
      <c r="F708" s="167" t="s">
        <v>6215</v>
      </c>
    </row>
    <row r="709" spans="1:6" x14ac:dyDescent="0.3">
      <c r="A709" s="167" t="s">
        <v>6253</v>
      </c>
      <c r="B709" s="167" t="s">
        <v>5525</v>
      </c>
      <c r="C709" s="168">
        <v>10</v>
      </c>
      <c r="D709" s="169" t="s">
        <v>5482</v>
      </c>
      <c r="E709" s="170">
        <v>34.720799999999997</v>
      </c>
      <c r="F709" s="167" t="s">
        <v>6215</v>
      </c>
    </row>
    <row r="710" spans="1:6" x14ac:dyDescent="0.3">
      <c r="A710" s="167" t="s">
        <v>6254</v>
      </c>
      <c r="B710" s="167" t="s">
        <v>5527</v>
      </c>
      <c r="C710" s="168">
        <v>10</v>
      </c>
      <c r="D710" s="169" t="s">
        <v>5482</v>
      </c>
      <c r="E710" s="170">
        <v>45.759749999999997</v>
      </c>
      <c r="F710" s="167" t="s">
        <v>6215</v>
      </c>
    </row>
    <row r="711" spans="1:6" x14ac:dyDescent="0.3">
      <c r="A711" s="167" t="s">
        <v>6255</v>
      </c>
      <c r="B711" s="167" t="s">
        <v>5489</v>
      </c>
      <c r="C711" s="168">
        <v>5</v>
      </c>
      <c r="D711" s="169" t="s">
        <v>5482</v>
      </c>
      <c r="E711" s="170">
        <v>22.425699999999999</v>
      </c>
      <c r="F711" s="167" t="s">
        <v>6256</v>
      </c>
    </row>
    <row r="712" spans="1:6" x14ac:dyDescent="0.3">
      <c r="A712" s="167" t="s">
        <v>6257</v>
      </c>
      <c r="B712" s="167" t="s">
        <v>5491</v>
      </c>
      <c r="C712" s="168">
        <v>5</v>
      </c>
      <c r="D712" s="169" t="s">
        <v>5482</v>
      </c>
      <c r="E712" s="170">
        <v>22.425699999999999</v>
      </c>
      <c r="F712" s="167" t="s">
        <v>6256</v>
      </c>
    </row>
    <row r="713" spans="1:6" x14ac:dyDescent="0.3">
      <c r="A713" s="167" t="s">
        <v>6258</v>
      </c>
      <c r="B713" s="167" t="s">
        <v>5693</v>
      </c>
      <c r="C713" s="168">
        <v>5</v>
      </c>
      <c r="D713" s="169" t="s">
        <v>5482</v>
      </c>
      <c r="E713" s="170">
        <v>22.425699999999999</v>
      </c>
      <c r="F713" s="167" t="s">
        <v>6256</v>
      </c>
    </row>
    <row r="714" spans="1:6" x14ac:dyDescent="0.3">
      <c r="A714" s="167" t="s">
        <v>6259</v>
      </c>
      <c r="B714" s="167" t="s">
        <v>5493</v>
      </c>
      <c r="C714" s="168">
        <v>5</v>
      </c>
      <c r="D714" s="169" t="s">
        <v>5482</v>
      </c>
      <c r="E714" s="170">
        <v>22.425699999999999</v>
      </c>
      <c r="F714" s="167" t="s">
        <v>6256</v>
      </c>
    </row>
    <row r="715" spans="1:6" x14ac:dyDescent="0.3">
      <c r="A715" s="167" t="s">
        <v>6260</v>
      </c>
      <c r="B715" s="167" t="s">
        <v>5696</v>
      </c>
      <c r="C715" s="168">
        <v>5</v>
      </c>
      <c r="D715" s="169" t="s">
        <v>5482</v>
      </c>
      <c r="E715" s="170">
        <v>22.425699999999999</v>
      </c>
      <c r="F715" s="167" t="s">
        <v>6256</v>
      </c>
    </row>
    <row r="716" spans="1:6" x14ac:dyDescent="0.3">
      <c r="A716" s="167" t="s">
        <v>6261</v>
      </c>
      <c r="B716" s="167" t="s">
        <v>5497</v>
      </c>
      <c r="C716" s="168">
        <v>5</v>
      </c>
      <c r="D716" s="169" t="s">
        <v>5482</v>
      </c>
      <c r="E716" s="170">
        <v>22.425699999999999</v>
      </c>
      <c r="F716" s="167" t="s">
        <v>6256</v>
      </c>
    </row>
    <row r="717" spans="1:6" x14ac:dyDescent="0.3">
      <c r="A717" s="167" t="s">
        <v>6262</v>
      </c>
      <c r="B717" s="167" t="s">
        <v>5534</v>
      </c>
      <c r="C717" s="168">
        <v>5</v>
      </c>
      <c r="D717" s="169" t="s">
        <v>5482</v>
      </c>
      <c r="E717" s="170">
        <v>22.425699999999999</v>
      </c>
      <c r="F717" s="167" t="s">
        <v>6256</v>
      </c>
    </row>
    <row r="718" spans="1:6" x14ac:dyDescent="0.3">
      <c r="A718" s="167" t="s">
        <v>6263</v>
      </c>
      <c r="B718" s="167" t="s">
        <v>5501</v>
      </c>
      <c r="C718" s="168">
        <v>5</v>
      </c>
      <c r="D718" s="169" t="s">
        <v>5482</v>
      </c>
      <c r="E718" s="170">
        <v>22.425699999999999</v>
      </c>
      <c r="F718" s="167" t="s">
        <v>6256</v>
      </c>
    </row>
    <row r="719" spans="1:6" x14ac:dyDescent="0.3">
      <c r="A719" s="167" t="s">
        <v>6264</v>
      </c>
      <c r="B719" s="167" t="s">
        <v>5503</v>
      </c>
      <c r="C719" s="168">
        <v>5</v>
      </c>
      <c r="D719" s="169" t="s">
        <v>5482</v>
      </c>
      <c r="E719" s="170">
        <v>22.425699999999999</v>
      </c>
      <c r="F719" s="167" t="s">
        <v>6256</v>
      </c>
    </row>
    <row r="720" spans="1:6" x14ac:dyDescent="0.3">
      <c r="A720" s="167" t="s">
        <v>6265</v>
      </c>
      <c r="B720" s="167" t="s">
        <v>5505</v>
      </c>
      <c r="C720" s="168">
        <v>5</v>
      </c>
      <c r="D720" s="169" t="s">
        <v>5482</v>
      </c>
      <c r="E720" s="170">
        <v>22.425699999999999</v>
      </c>
      <c r="F720" s="167" t="s">
        <v>6256</v>
      </c>
    </row>
    <row r="721" spans="1:6" x14ac:dyDescent="0.3">
      <c r="A721" s="167" t="s">
        <v>6266</v>
      </c>
      <c r="B721" s="167" t="s">
        <v>5507</v>
      </c>
      <c r="C721" s="168">
        <v>5</v>
      </c>
      <c r="D721" s="169" t="s">
        <v>5482</v>
      </c>
      <c r="E721" s="170">
        <v>22.425699999999999</v>
      </c>
      <c r="F721" s="167" t="s">
        <v>6256</v>
      </c>
    </row>
    <row r="722" spans="1:6" x14ac:dyDescent="0.3">
      <c r="A722" s="167" t="s">
        <v>6267</v>
      </c>
      <c r="B722" s="167" t="s">
        <v>5509</v>
      </c>
      <c r="C722" s="168">
        <v>5</v>
      </c>
      <c r="D722" s="169" t="s">
        <v>5482</v>
      </c>
      <c r="E722" s="170">
        <v>22.425699999999999</v>
      </c>
      <c r="F722" s="167" t="s">
        <v>6256</v>
      </c>
    </row>
    <row r="723" spans="1:6" x14ac:dyDescent="0.3">
      <c r="A723" s="167" t="s">
        <v>6268</v>
      </c>
      <c r="B723" s="167" t="s">
        <v>5511</v>
      </c>
      <c r="C723" s="168">
        <v>5</v>
      </c>
      <c r="D723" s="169" t="s">
        <v>5482</v>
      </c>
      <c r="E723" s="170">
        <v>22.425699999999999</v>
      </c>
      <c r="F723" s="167" t="s">
        <v>6256</v>
      </c>
    </row>
    <row r="724" spans="1:6" x14ac:dyDescent="0.3">
      <c r="A724" s="167" t="s">
        <v>6269</v>
      </c>
      <c r="B724" s="167" t="s">
        <v>5513</v>
      </c>
      <c r="C724" s="168">
        <v>5</v>
      </c>
      <c r="D724" s="169" t="s">
        <v>5482</v>
      </c>
      <c r="E724" s="170">
        <v>22.425699999999999</v>
      </c>
      <c r="F724" s="167" t="s">
        <v>6256</v>
      </c>
    </row>
    <row r="725" spans="1:6" x14ac:dyDescent="0.3">
      <c r="A725" s="167" t="s">
        <v>6270</v>
      </c>
      <c r="B725" s="167" t="s">
        <v>5515</v>
      </c>
      <c r="C725" s="168">
        <v>5</v>
      </c>
      <c r="D725" s="169" t="s">
        <v>5482</v>
      </c>
      <c r="E725" s="170">
        <v>22.425699999999999</v>
      </c>
      <c r="F725" s="167" t="s">
        <v>6256</v>
      </c>
    </row>
    <row r="726" spans="1:6" x14ac:dyDescent="0.3">
      <c r="A726" s="167" t="s">
        <v>6271</v>
      </c>
      <c r="B726" s="167" t="s">
        <v>5521</v>
      </c>
      <c r="C726" s="168">
        <v>5</v>
      </c>
      <c r="D726" s="169" t="s">
        <v>5482</v>
      </c>
      <c r="E726" s="170">
        <v>22.425699999999999</v>
      </c>
      <c r="F726" s="167" t="s">
        <v>6256</v>
      </c>
    </row>
    <row r="727" spans="1:6" x14ac:dyDescent="0.3">
      <c r="A727" s="167" t="s">
        <v>6272</v>
      </c>
      <c r="B727" s="167" t="s">
        <v>5523</v>
      </c>
      <c r="C727" s="168">
        <v>5</v>
      </c>
      <c r="D727" s="169" t="s">
        <v>5482</v>
      </c>
      <c r="E727" s="170">
        <v>22.425699999999999</v>
      </c>
      <c r="F727" s="167" t="s">
        <v>6256</v>
      </c>
    </row>
    <row r="728" spans="1:6" x14ac:dyDescent="0.3">
      <c r="A728" s="167" t="s">
        <v>6273</v>
      </c>
      <c r="B728" s="167" t="s">
        <v>5525</v>
      </c>
      <c r="C728" s="168">
        <v>5</v>
      </c>
      <c r="D728" s="169" t="s">
        <v>5482</v>
      </c>
      <c r="E728" s="170">
        <v>22.425699999999999</v>
      </c>
      <c r="F728" s="167" t="s">
        <v>6256</v>
      </c>
    </row>
    <row r="729" spans="1:6" x14ac:dyDescent="0.3">
      <c r="A729" s="167" t="s">
        <v>6274</v>
      </c>
      <c r="B729" s="167" t="s">
        <v>5491</v>
      </c>
      <c r="C729" s="168">
        <v>5</v>
      </c>
      <c r="D729" s="169" t="s">
        <v>5482</v>
      </c>
      <c r="E729" s="170">
        <v>22.425699999999999</v>
      </c>
      <c r="F729" s="167" t="s">
        <v>6275</v>
      </c>
    </row>
    <row r="730" spans="1:6" x14ac:dyDescent="0.3">
      <c r="A730" s="167" t="s">
        <v>6276</v>
      </c>
      <c r="B730" s="167" t="s">
        <v>5493</v>
      </c>
      <c r="C730" s="168">
        <v>5</v>
      </c>
      <c r="D730" s="169" t="s">
        <v>5482</v>
      </c>
      <c r="E730" s="170">
        <v>22.425699999999999</v>
      </c>
      <c r="F730" s="167" t="s">
        <v>6275</v>
      </c>
    </row>
    <row r="731" spans="1:6" x14ac:dyDescent="0.3">
      <c r="A731" s="167" t="s">
        <v>6277</v>
      </c>
      <c r="B731" s="167" t="s">
        <v>5497</v>
      </c>
      <c r="C731" s="168">
        <v>5</v>
      </c>
      <c r="D731" s="169" t="s">
        <v>5482</v>
      </c>
      <c r="E731" s="170">
        <v>22.425699999999999</v>
      </c>
      <c r="F731" s="167" t="s">
        <v>6275</v>
      </c>
    </row>
    <row r="732" spans="1:6" x14ac:dyDescent="0.3">
      <c r="A732" s="167" t="s">
        <v>6278</v>
      </c>
      <c r="B732" s="167" t="s">
        <v>5501</v>
      </c>
      <c r="C732" s="168">
        <v>5</v>
      </c>
      <c r="D732" s="169" t="s">
        <v>5482</v>
      </c>
      <c r="E732" s="170">
        <v>22.425699999999999</v>
      </c>
      <c r="F732" s="167" t="s">
        <v>6275</v>
      </c>
    </row>
    <row r="733" spans="1:6" x14ac:dyDescent="0.3">
      <c r="A733" s="167" t="s">
        <v>6279</v>
      </c>
      <c r="B733" s="167" t="s">
        <v>5507</v>
      </c>
      <c r="C733" s="168">
        <v>5</v>
      </c>
      <c r="D733" s="169" t="s">
        <v>5482</v>
      </c>
      <c r="E733" s="170">
        <v>22.425699999999999</v>
      </c>
      <c r="F733" s="167" t="s">
        <v>6275</v>
      </c>
    </row>
    <row r="734" spans="1:6" x14ac:dyDescent="0.3">
      <c r="A734" s="167" t="s">
        <v>6280</v>
      </c>
      <c r="B734" s="167" t="s">
        <v>5509</v>
      </c>
      <c r="C734" s="168">
        <v>5</v>
      </c>
      <c r="D734" s="169" t="s">
        <v>5482</v>
      </c>
      <c r="E734" s="170">
        <v>22.425699999999999</v>
      </c>
      <c r="F734" s="167" t="s">
        <v>6275</v>
      </c>
    </row>
    <row r="735" spans="1:6" x14ac:dyDescent="0.3">
      <c r="A735" s="167" t="s">
        <v>6281</v>
      </c>
      <c r="B735" s="167" t="s">
        <v>5513</v>
      </c>
      <c r="C735" s="168">
        <v>5</v>
      </c>
      <c r="D735" s="169" t="s">
        <v>5482</v>
      </c>
      <c r="E735" s="170">
        <v>22.425699999999999</v>
      </c>
      <c r="F735" s="167" t="s">
        <v>6275</v>
      </c>
    </row>
    <row r="736" spans="1:6" x14ac:dyDescent="0.3">
      <c r="A736" s="167" t="s">
        <v>6282</v>
      </c>
      <c r="B736" s="167" t="s">
        <v>5515</v>
      </c>
      <c r="C736" s="168">
        <v>5</v>
      </c>
      <c r="D736" s="169" t="s">
        <v>5482</v>
      </c>
      <c r="E736" s="170">
        <v>22.425699999999999</v>
      </c>
      <c r="F736" s="167" t="s">
        <v>6275</v>
      </c>
    </row>
    <row r="737" spans="1:6" x14ac:dyDescent="0.3">
      <c r="A737" s="167" t="s">
        <v>6283</v>
      </c>
      <c r="B737" s="167" t="s">
        <v>5521</v>
      </c>
      <c r="C737" s="168">
        <v>5</v>
      </c>
      <c r="D737" s="169" t="s">
        <v>5482</v>
      </c>
      <c r="E737" s="170">
        <v>22.425699999999999</v>
      </c>
      <c r="F737" s="167" t="s">
        <v>6275</v>
      </c>
    </row>
    <row r="738" spans="1:6" x14ac:dyDescent="0.3">
      <c r="A738" s="167" t="s">
        <v>6284</v>
      </c>
      <c r="B738" s="167" t="s">
        <v>5491</v>
      </c>
      <c r="C738" s="168">
        <v>5</v>
      </c>
      <c r="D738" s="169" t="s">
        <v>5482</v>
      </c>
      <c r="E738" s="170">
        <v>35.408999999999999</v>
      </c>
      <c r="F738" s="167" t="s">
        <v>6285</v>
      </c>
    </row>
    <row r="739" spans="1:6" x14ac:dyDescent="0.3">
      <c r="A739" s="167" t="s">
        <v>6286</v>
      </c>
      <c r="B739" s="167" t="s">
        <v>5493</v>
      </c>
      <c r="C739" s="168">
        <v>5</v>
      </c>
      <c r="D739" s="169" t="s">
        <v>5482</v>
      </c>
      <c r="E739" s="170">
        <v>35.408999999999999</v>
      </c>
      <c r="F739" s="167" t="s">
        <v>6285</v>
      </c>
    </row>
    <row r="740" spans="1:6" x14ac:dyDescent="0.3">
      <c r="A740" s="167" t="s">
        <v>6287</v>
      </c>
      <c r="B740" s="167" t="s">
        <v>5497</v>
      </c>
      <c r="C740" s="168">
        <v>5</v>
      </c>
      <c r="D740" s="169" t="s">
        <v>5482</v>
      </c>
      <c r="E740" s="170">
        <v>35.408999999999999</v>
      </c>
      <c r="F740" s="167" t="s">
        <v>6285</v>
      </c>
    </row>
    <row r="741" spans="1:6" x14ac:dyDescent="0.3">
      <c r="A741" s="167" t="s">
        <v>6288</v>
      </c>
      <c r="B741" s="167" t="s">
        <v>5507</v>
      </c>
      <c r="C741" s="168">
        <v>5</v>
      </c>
      <c r="D741" s="169" t="s">
        <v>5482</v>
      </c>
      <c r="E741" s="170">
        <v>35.408999999999999</v>
      </c>
      <c r="F741" s="167" t="s">
        <v>6285</v>
      </c>
    </row>
    <row r="742" spans="1:6" x14ac:dyDescent="0.3">
      <c r="A742" s="167" t="s">
        <v>6289</v>
      </c>
      <c r="B742" s="167" t="s">
        <v>5509</v>
      </c>
      <c r="C742" s="168">
        <v>5</v>
      </c>
      <c r="D742" s="169" t="s">
        <v>5482</v>
      </c>
      <c r="E742" s="170">
        <v>35.408999999999999</v>
      </c>
      <c r="F742" s="167" t="s">
        <v>6285</v>
      </c>
    </row>
    <row r="743" spans="1:6" x14ac:dyDescent="0.3">
      <c r="A743" s="167" t="s">
        <v>6290</v>
      </c>
      <c r="B743" s="167" t="s">
        <v>5513</v>
      </c>
      <c r="C743" s="168">
        <v>5</v>
      </c>
      <c r="D743" s="169" t="s">
        <v>5482</v>
      </c>
      <c r="E743" s="170">
        <v>35.408999999999999</v>
      </c>
      <c r="F743" s="167" t="s">
        <v>6285</v>
      </c>
    </row>
    <row r="744" spans="1:6" x14ac:dyDescent="0.3">
      <c r="A744" s="167" t="s">
        <v>6291</v>
      </c>
      <c r="B744" s="167" t="s">
        <v>5491</v>
      </c>
      <c r="C744" s="168">
        <v>5</v>
      </c>
      <c r="D744" s="169" t="s">
        <v>5482</v>
      </c>
      <c r="E744" s="170">
        <v>35.408999999999999</v>
      </c>
      <c r="F744" s="167" t="s">
        <v>6292</v>
      </c>
    </row>
    <row r="745" spans="1:6" x14ac:dyDescent="0.3">
      <c r="A745" s="167" t="s">
        <v>6293</v>
      </c>
      <c r="B745" s="167" t="s">
        <v>5493</v>
      </c>
      <c r="C745" s="168">
        <v>5</v>
      </c>
      <c r="D745" s="169" t="s">
        <v>5482</v>
      </c>
      <c r="E745" s="170">
        <v>35.408999999999999</v>
      </c>
      <c r="F745" s="167" t="s">
        <v>6292</v>
      </c>
    </row>
    <row r="746" spans="1:6" x14ac:dyDescent="0.3">
      <c r="A746" s="167" t="s">
        <v>6294</v>
      </c>
      <c r="B746" s="167" t="s">
        <v>5497</v>
      </c>
      <c r="C746" s="168">
        <v>5</v>
      </c>
      <c r="D746" s="169" t="s">
        <v>5482</v>
      </c>
      <c r="E746" s="170">
        <v>35.408999999999999</v>
      </c>
      <c r="F746" s="167" t="s">
        <v>6292</v>
      </c>
    </row>
    <row r="747" spans="1:6" x14ac:dyDescent="0.3">
      <c r="A747" s="167" t="s">
        <v>6295</v>
      </c>
      <c r="B747" s="167" t="s">
        <v>5507</v>
      </c>
      <c r="C747" s="168">
        <v>5</v>
      </c>
      <c r="D747" s="169" t="s">
        <v>5482</v>
      </c>
      <c r="E747" s="170">
        <v>35.408999999999999</v>
      </c>
      <c r="F747" s="167" t="s">
        <v>6292</v>
      </c>
    </row>
    <row r="748" spans="1:6" x14ac:dyDescent="0.3">
      <c r="A748" s="167" t="s">
        <v>6296</v>
      </c>
      <c r="B748" s="167" t="s">
        <v>5509</v>
      </c>
      <c r="C748" s="168">
        <v>5</v>
      </c>
      <c r="D748" s="169" t="s">
        <v>5482</v>
      </c>
      <c r="E748" s="170">
        <v>35.408999999999999</v>
      </c>
      <c r="F748" s="167" t="s">
        <v>6292</v>
      </c>
    </row>
    <row r="749" spans="1:6" x14ac:dyDescent="0.3">
      <c r="A749" s="167" t="s">
        <v>6297</v>
      </c>
      <c r="B749" s="167" t="s">
        <v>5513</v>
      </c>
      <c r="C749" s="168">
        <v>5</v>
      </c>
      <c r="D749" s="169" t="s">
        <v>5482</v>
      </c>
      <c r="E749" s="170">
        <v>35.408999999999999</v>
      </c>
      <c r="F749" s="167" t="s">
        <v>6292</v>
      </c>
    </row>
    <row r="750" spans="1:6" x14ac:dyDescent="0.3">
      <c r="A750" s="167" t="s">
        <v>6298</v>
      </c>
      <c r="B750" s="167" t="s">
        <v>5489</v>
      </c>
      <c r="C750" s="168">
        <v>10</v>
      </c>
      <c r="D750" s="169" t="s">
        <v>5482</v>
      </c>
      <c r="E750" s="170">
        <v>22.927050000000001</v>
      </c>
      <c r="F750" s="167" t="s">
        <v>6299</v>
      </c>
    </row>
    <row r="751" spans="1:6" x14ac:dyDescent="0.3">
      <c r="A751" s="167" t="s">
        <v>6300</v>
      </c>
      <c r="B751" s="167" t="s">
        <v>5491</v>
      </c>
      <c r="C751" s="168">
        <v>10</v>
      </c>
      <c r="D751" s="169" t="s">
        <v>5482</v>
      </c>
      <c r="E751" s="170">
        <v>22.927050000000001</v>
      </c>
      <c r="F751" s="167" t="s">
        <v>6299</v>
      </c>
    </row>
    <row r="752" spans="1:6" x14ac:dyDescent="0.3">
      <c r="A752" s="167" t="s">
        <v>6301</v>
      </c>
      <c r="B752" s="167" t="s">
        <v>5493</v>
      </c>
      <c r="C752" s="168">
        <v>10</v>
      </c>
      <c r="D752" s="169" t="s">
        <v>5482</v>
      </c>
      <c r="E752" s="170">
        <v>22.927050000000001</v>
      </c>
      <c r="F752" s="167" t="s">
        <v>6299</v>
      </c>
    </row>
    <row r="753" spans="1:6" x14ac:dyDescent="0.3">
      <c r="A753" s="167" t="s">
        <v>6302</v>
      </c>
      <c r="B753" s="167" t="s">
        <v>5696</v>
      </c>
      <c r="C753" s="168">
        <v>10</v>
      </c>
      <c r="D753" s="169" t="s">
        <v>5482</v>
      </c>
      <c r="E753" s="170">
        <v>22.927050000000001</v>
      </c>
      <c r="F753" s="167" t="s">
        <v>6299</v>
      </c>
    </row>
    <row r="754" spans="1:6" x14ac:dyDescent="0.3">
      <c r="A754" s="167" t="s">
        <v>6303</v>
      </c>
      <c r="B754" s="167" t="s">
        <v>5495</v>
      </c>
      <c r="C754" s="168">
        <v>10</v>
      </c>
      <c r="D754" s="169" t="s">
        <v>5482</v>
      </c>
      <c r="E754" s="170">
        <v>22.927050000000001</v>
      </c>
      <c r="F754" s="167" t="s">
        <v>6299</v>
      </c>
    </row>
    <row r="755" spans="1:6" x14ac:dyDescent="0.3">
      <c r="A755" s="167" t="s">
        <v>6304</v>
      </c>
      <c r="B755" s="167" t="s">
        <v>5497</v>
      </c>
      <c r="C755" s="168">
        <v>10</v>
      </c>
      <c r="D755" s="169" t="s">
        <v>5482</v>
      </c>
      <c r="E755" s="170">
        <v>22.927050000000001</v>
      </c>
      <c r="F755" s="167" t="s">
        <v>6299</v>
      </c>
    </row>
    <row r="756" spans="1:6" x14ac:dyDescent="0.3">
      <c r="A756" s="167" t="s">
        <v>6305</v>
      </c>
      <c r="B756" s="167" t="s">
        <v>5785</v>
      </c>
      <c r="C756" s="168">
        <v>10</v>
      </c>
      <c r="D756" s="169" t="s">
        <v>5482</v>
      </c>
      <c r="E756" s="170">
        <v>22.927050000000001</v>
      </c>
      <c r="F756" s="167" t="s">
        <v>6299</v>
      </c>
    </row>
    <row r="757" spans="1:6" x14ac:dyDescent="0.3">
      <c r="A757" s="167" t="s">
        <v>6306</v>
      </c>
      <c r="B757" s="167" t="s">
        <v>5555</v>
      </c>
      <c r="C757" s="168">
        <v>10</v>
      </c>
      <c r="D757" s="169" t="s">
        <v>5482</v>
      </c>
      <c r="E757" s="170">
        <v>22.927050000000001</v>
      </c>
      <c r="F757" s="167" t="s">
        <v>6299</v>
      </c>
    </row>
    <row r="758" spans="1:6" x14ac:dyDescent="0.3">
      <c r="A758" s="167" t="s">
        <v>6307</v>
      </c>
      <c r="B758" s="167" t="s">
        <v>5557</v>
      </c>
      <c r="C758" s="168">
        <v>10</v>
      </c>
      <c r="D758" s="169" t="s">
        <v>5482</v>
      </c>
      <c r="E758" s="170">
        <v>22.927050000000001</v>
      </c>
      <c r="F758" s="167" t="s">
        <v>6299</v>
      </c>
    </row>
    <row r="759" spans="1:6" x14ac:dyDescent="0.3">
      <c r="A759" s="167" t="s">
        <v>6308</v>
      </c>
      <c r="B759" s="167" t="s">
        <v>5501</v>
      </c>
      <c r="C759" s="168">
        <v>10</v>
      </c>
      <c r="D759" s="169" t="s">
        <v>5482</v>
      </c>
      <c r="E759" s="170">
        <v>22.927050000000001</v>
      </c>
      <c r="F759" s="167" t="s">
        <v>6299</v>
      </c>
    </row>
    <row r="760" spans="1:6" x14ac:dyDescent="0.3">
      <c r="A760" s="167" t="s">
        <v>6309</v>
      </c>
      <c r="B760" s="167" t="s">
        <v>5507</v>
      </c>
      <c r="C760" s="168">
        <v>10</v>
      </c>
      <c r="D760" s="169" t="s">
        <v>5482</v>
      </c>
      <c r="E760" s="170">
        <v>22.927050000000001</v>
      </c>
      <c r="F760" s="167" t="s">
        <v>6299</v>
      </c>
    </row>
    <row r="761" spans="1:6" x14ac:dyDescent="0.3">
      <c r="A761" s="167" t="s">
        <v>6310</v>
      </c>
      <c r="B761" s="167" t="s">
        <v>5509</v>
      </c>
      <c r="C761" s="168">
        <v>10</v>
      </c>
      <c r="D761" s="169" t="s">
        <v>5482</v>
      </c>
      <c r="E761" s="170">
        <v>22.927050000000001</v>
      </c>
      <c r="F761" s="167" t="s">
        <v>6299</v>
      </c>
    </row>
    <row r="762" spans="1:6" x14ac:dyDescent="0.3">
      <c r="A762" s="167" t="s">
        <v>6311</v>
      </c>
      <c r="B762" s="167" t="s">
        <v>5511</v>
      </c>
      <c r="C762" s="168">
        <v>10</v>
      </c>
      <c r="D762" s="169" t="s">
        <v>5482</v>
      </c>
      <c r="E762" s="170">
        <v>22.927050000000001</v>
      </c>
      <c r="F762" s="167" t="s">
        <v>6299</v>
      </c>
    </row>
    <row r="763" spans="1:6" x14ac:dyDescent="0.3">
      <c r="A763" s="167" t="s">
        <v>6312</v>
      </c>
      <c r="B763" s="167" t="s">
        <v>5513</v>
      </c>
      <c r="C763" s="168">
        <v>10</v>
      </c>
      <c r="D763" s="169" t="s">
        <v>5482</v>
      </c>
      <c r="E763" s="170">
        <v>22.927050000000001</v>
      </c>
      <c r="F763" s="167" t="s">
        <v>6299</v>
      </c>
    </row>
    <row r="764" spans="1:6" x14ac:dyDescent="0.3">
      <c r="A764" s="167" t="s">
        <v>6313</v>
      </c>
      <c r="B764" s="167" t="s">
        <v>5523</v>
      </c>
      <c r="C764" s="168">
        <v>10</v>
      </c>
      <c r="D764" s="169" t="s">
        <v>5482</v>
      </c>
      <c r="E764" s="170">
        <v>22.927050000000001</v>
      </c>
      <c r="F764" s="167" t="s">
        <v>6299</v>
      </c>
    </row>
    <row r="765" spans="1:6" x14ac:dyDescent="0.3">
      <c r="A765" s="167" t="s">
        <v>6314</v>
      </c>
      <c r="B765" s="167" t="s">
        <v>5493</v>
      </c>
      <c r="C765" s="168">
        <v>10</v>
      </c>
      <c r="D765" s="169" t="s">
        <v>5482</v>
      </c>
      <c r="E765" s="170">
        <v>7.9254000000000016</v>
      </c>
      <c r="F765" s="167" t="s">
        <v>6315</v>
      </c>
    </row>
    <row r="766" spans="1:6" x14ac:dyDescent="0.3">
      <c r="A766" s="167" t="s">
        <v>6316</v>
      </c>
      <c r="B766" s="167" t="s">
        <v>5489</v>
      </c>
      <c r="C766" s="168">
        <v>10</v>
      </c>
      <c r="D766" s="169" t="s">
        <v>5482</v>
      </c>
      <c r="E766" s="170">
        <v>9.4349999999999987</v>
      </c>
      <c r="F766" s="167" t="s">
        <v>6317</v>
      </c>
    </row>
    <row r="767" spans="1:6" x14ac:dyDescent="0.3">
      <c r="A767" s="167" t="s">
        <v>6318</v>
      </c>
      <c r="B767" s="167" t="s">
        <v>5491</v>
      </c>
      <c r="C767" s="168">
        <v>10</v>
      </c>
      <c r="D767" s="169" t="s">
        <v>5482</v>
      </c>
      <c r="E767" s="170">
        <v>9.4349999999999987</v>
      </c>
      <c r="F767" s="167" t="s">
        <v>6317</v>
      </c>
    </row>
    <row r="768" spans="1:6" x14ac:dyDescent="0.3">
      <c r="A768" s="167" t="s">
        <v>6319</v>
      </c>
      <c r="B768" s="167" t="s">
        <v>5691</v>
      </c>
      <c r="C768" s="168">
        <v>10</v>
      </c>
      <c r="D768" s="169" t="s">
        <v>5482</v>
      </c>
      <c r="E768" s="170">
        <v>9.4349999999999987</v>
      </c>
      <c r="F768" s="167" t="s">
        <v>6317</v>
      </c>
    </row>
    <row r="769" spans="1:6" x14ac:dyDescent="0.3">
      <c r="A769" s="167" t="s">
        <v>6320</v>
      </c>
      <c r="B769" s="167" t="s">
        <v>5693</v>
      </c>
      <c r="C769" s="168">
        <v>10</v>
      </c>
      <c r="D769" s="169" t="s">
        <v>5482</v>
      </c>
      <c r="E769" s="170">
        <v>9.4349999999999987</v>
      </c>
      <c r="F769" s="167" t="s">
        <v>6317</v>
      </c>
    </row>
    <row r="770" spans="1:6" x14ac:dyDescent="0.3">
      <c r="A770" s="167" t="s">
        <v>6321</v>
      </c>
      <c r="B770" s="167" t="s">
        <v>5493</v>
      </c>
      <c r="C770" s="168">
        <v>10</v>
      </c>
      <c r="D770" s="169" t="s">
        <v>5482</v>
      </c>
      <c r="E770" s="170">
        <v>9.4349999999999987</v>
      </c>
      <c r="F770" s="167" t="s">
        <v>6317</v>
      </c>
    </row>
    <row r="771" spans="1:6" x14ac:dyDescent="0.3">
      <c r="A771" s="167" t="s">
        <v>6322</v>
      </c>
      <c r="B771" s="167" t="s">
        <v>5696</v>
      </c>
      <c r="C771" s="168">
        <v>10</v>
      </c>
      <c r="D771" s="169" t="s">
        <v>5482</v>
      </c>
      <c r="E771" s="170">
        <v>9.4349999999999987</v>
      </c>
      <c r="F771" s="167" t="s">
        <v>6317</v>
      </c>
    </row>
    <row r="772" spans="1:6" x14ac:dyDescent="0.3">
      <c r="A772" s="167" t="s">
        <v>6323</v>
      </c>
      <c r="B772" s="167" t="s">
        <v>5495</v>
      </c>
      <c r="C772" s="168">
        <v>10</v>
      </c>
      <c r="D772" s="169" t="s">
        <v>5482</v>
      </c>
      <c r="E772" s="170">
        <v>9.4349999999999987</v>
      </c>
      <c r="F772" s="167" t="s">
        <v>6317</v>
      </c>
    </row>
    <row r="773" spans="1:6" x14ac:dyDescent="0.3">
      <c r="A773" s="167" t="s">
        <v>6324</v>
      </c>
      <c r="B773" s="167" t="s">
        <v>5699</v>
      </c>
      <c r="C773" s="168">
        <v>10</v>
      </c>
      <c r="D773" s="169" t="s">
        <v>5482</v>
      </c>
      <c r="E773" s="170">
        <v>9.4349999999999987</v>
      </c>
      <c r="F773" s="167" t="s">
        <v>6317</v>
      </c>
    </row>
    <row r="774" spans="1:6" x14ac:dyDescent="0.3">
      <c r="A774" s="167" t="s">
        <v>6325</v>
      </c>
      <c r="B774" s="167" t="s">
        <v>5701</v>
      </c>
      <c r="C774" s="168">
        <v>10</v>
      </c>
      <c r="D774" s="169" t="s">
        <v>5482</v>
      </c>
      <c r="E774" s="170">
        <v>9.4349999999999987</v>
      </c>
      <c r="F774" s="167" t="s">
        <v>6317</v>
      </c>
    </row>
    <row r="775" spans="1:6" x14ac:dyDescent="0.3">
      <c r="A775" s="167" t="s">
        <v>6326</v>
      </c>
      <c r="B775" s="167" t="s">
        <v>5497</v>
      </c>
      <c r="C775" s="168">
        <v>10</v>
      </c>
      <c r="D775" s="169" t="s">
        <v>5482</v>
      </c>
      <c r="E775" s="170">
        <v>9.4349999999999987</v>
      </c>
      <c r="F775" s="167" t="s">
        <v>6317</v>
      </c>
    </row>
    <row r="776" spans="1:6" x14ac:dyDescent="0.3">
      <c r="A776" s="167" t="s">
        <v>6327</v>
      </c>
      <c r="B776" s="167" t="s">
        <v>5785</v>
      </c>
      <c r="C776" s="168">
        <v>10</v>
      </c>
      <c r="D776" s="169" t="s">
        <v>5482</v>
      </c>
      <c r="E776" s="170">
        <v>9.4349999999999987</v>
      </c>
      <c r="F776" s="167" t="s">
        <v>6317</v>
      </c>
    </row>
    <row r="777" spans="1:6" x14ac:dyDescent="0.3">
      <c r="A777" s="167" t="s">
        <v>6328</v>
      </c>
      <c r="B777" s="167" t="s">
        <v>5499</v>
      </c>
      <c r="C777" s="168">
        <v>10</v>
      </c>
      <c r="D777" s="169" t="s">
        <v>5482</v>
      </c>
      <c r="E777" s="170">
        <v>9.4349999999999987</v>
      </c>
      <c r="F777" s="167" t="s">
        <v>6317</v>
      </c>
    </row>
    <row r="778" spans="1:6" x14ac:dyDescent="0.3">
      <c r="A778" s="167" t="s">
        <v>6329</v>
      </c>
      <c r="B778" s="167" t="s">
        <v>5555</v>
      </c>
      <c r="C778" s="168">
        <v>10</v>
      </c>
      <c r="D778" s="169" t="s">
        <v>5482</v>
      </c>
      <c r="E778" s="170">
        <v>9.4349999999999987</v>
      </c>
      <c r="F778" s="167" t="s">
        <v>6317</v>
      </c>
    </row>
    <row r="779" spans="1:6" x14ac:dyDescent="0.3">
      <c r="A779" s="167" t="s">
        <v>6330</v>
      </c>
      <c r="B779" s="167" t="s">
        <v>5557</v>
      </c>
      <c r="C779" s="168">
        <v>10</v>
      </c>
      <c r="D779" s="169" t="s">
        <v>5482</v>
      </c>
      <c r="E779" s="170">
        <v>9.4349999999999987</v>
      </c>
      <c r="F779" s="167" t="s">
        <v>6317</v>
      </c>
    </row>
    <row r="780" spans="1:6" x14ac:dyDescent="0.3">
      <c r="A780" s="167" t="s">
        <v>6331</v>
      </c>
      <c r="B780" s="167" t="s">
        <v>5534</v>
      </c>
      <c r="C780" s="168">
        <v>10</v>
      </c>
      <c r="D780" s="169" t="s">
        <v>5482</v>
      </c>
      <c r="E780" s="170">
        <v>9.4349999999999987</v>
      </c>
      <c r="F780" s="167" t="s">
        <v>6317</v>
      </c>
    </row>
    <row r="781" spans="1:6" x14ac:dyDescent="0.3">
      <c r="A781" s="167" t="s">
        <v>6332</v>
      </c>
      <c r="B781" s="167" t="s">
        <v>5501</v>
      </c>
      <c r="C781" s="168">
        <v>10</v>
      </c>
      <c r="D781" s="169" t="s">
        <v>5482</v>
      </c>
      <c r="E781" s="170">
        <v>9.4349999999999987</v>
      </c>
      <c r="F781" s="167" t="s">
        <v>6317</v>
      </c>
    </row>
    <row r="782" spans="1:6" x14ac:dyDescent="0.3">
      <c r="A782" s="167" t="s">
        <v>6333</v>
      </c>
      <c r="B782" s="167" t="s">
        <v>5503</v>
      </c>
      <c r="C782" s="168">
        <v>10</v>
      </c>
      <c r="D782" s="169" t="s">
        <v>5482</v>
      </c>
      <c r="E782" s="170">
        <v>9.4349999999999987</v>
      </c>
      <c r="F782" s="167" t="s">
        <v>6317</v>
      </c>
    </row>
    <row r="783" spans="1:6" x14ac:dyDescent="0.3">
      <c r="A783" s="167" t="s">
        <v>6334</v>
      </c>
      <c r="B783" s="167" t="s">
        <v>5505</v>
      </c>
      <c r="C783" s="168">
        <v>10</v>
      </c>
      <c r="D783" s="169" t="s">
        <v>5482</v>
      </c>
      <c r="E783" s="170">
        <v>9.4349999999999987</v>
      </c>
      <c r="F783" s="167" t="s">
        <v>6317</v>
      </c>
    </row>
    <row r="784" spans="1:6" x14ac:dyDescent="0.3">
      <c r="A784" s="167" t="s">
        <v>6335</v>
      </c>
      <c r="B784" s="167" t="s">
        <v>5507</v>
      </c>
      <c r="C784" s="168">
        <v>10</v>
      </c>
      <c r="D784" s="169" t="s">
        <v>5482</v>
      </c>
      <c r="E784" s="170">
        <v>9.4349999999999987</v>
      </c>
      <c r="F784" s="167" t="s">
        <v>6317</v>
      </c>
    </row>
    <row r="785" spans="1:6" x14ac:dyDescent="0.3">
      <c r="A785" s="167" t="s">
        <v>6336</v>
      </c>
      <c r="B785" s="167" t="s">
        <v>5509</v>
      </c>
      <c r="C785" s="168">
        <v>10</v>
      </c>
      <c r="D785" s="169" t="s">
        <v>5482</v>
      </c>
      <c r="E785" s="170">
        <v>9.4349999999999987</v>
      </c>
      <c r="F785" s="167" t="s">
        <v>6317</v>
      </c>
    </row>
    <row r="786" spans="1:6" x14ac:dyDescent="0.3">
      <c r="A786" s="167" t="s">
        <v>6337</v>
      </c>
      <c r="B786" s="167" t="s">
        <v>5511</v>
      </c>
      <c r="C786" s="168">
        <v>10</v>
      </c>
      <c r="D786" s="169" t="s">
        <v>5482</v>
      </c>
      <c r="E786" s="170">
        <v>9.4349999999999987</v>
      </c>
      <c r="F786" s="167" t="s">
        <v>6317</v>
      </c>
    </row>
    <row r="787" spans="1:6" x14ac:dyDescent="0.3">
      <c r="A787" s="167" t="s">
        <v>6338</v>
      </c>
      <c r="B787" s="167" t="s">
        <v>5513</v>
      </c>
      <c r="C787" s="168">
        <v>10</v>
      </c>
      <c r="D787" s="169" t="s">
        <v>5482</v>
      </c>
      <c r="E787" s="170">
        <v>9.4349999999999987</v>
      </c>
      <c r="F787" s="167" t="s">
        <v>6317</v>
      </c>
    </row>
    <row r="788" spans="1:6" x14ac:dyDescent="0.3">
      <c r="A788" s="167" t="s">
        <v>6339</v>
      </c>
      <c r="B788" s="167" t="s">
        <v>5515</v>
      </c>
      <c r="C788" s="168">
        <v>10</v>
      </c>
      <c r="D788" s="169" t="s">
        <v>5482</v>
      </c>
      <c r="E788" s="170">
        <v>9.4349999999999987</v>
      </c>
      <c r="F788" s="167" t="s">
        <v>6317</v>
      </c>
    </row>
    <row r="789" spans="1:6" x14ac:dyDescent="0.3">
      <c r="A789" s="167" t="s">
        <v>6340</v>
      </c>
      <c r="B789" s="167" t="s">
        <v>5517</v>
      </c>
      <c r="C789" s="168">
        <v>10</v>
      </c>
      <c r="D789" s="169" t="s">
        <v>5482</v>
      </c>
      <c r="E789" s="170">
        <v>9.4349999999999987</v>
      </c>
      <c r="F789" s="167" t="s">
        <v>6317</v>
      </c>
    </row>
    <row r="790" spans="1:6" x14ac:dyDescent="0.3">
      <c r="A790" s="167" t="s">
        <v>6341</v>
      </c>
      <c r="B790" s="167" t="s">
        <v>5569</v>
      </c>
      <c r="C790" s="168">
        <v>10</v>
      </c>
      <c r="D790" s="169" t="s">
        <v>5482</v>
      </c>
      <c r="E790" s="170">
        <v>9.4349999999999987</v>
      </c>
      <c r="F790" s="167" t="s">
        <v>6317</v>
      </c>
    </row>
    <row r="791" spans="1:6" x14ac:dyDescent="0.3">
      <c r="A791" s="167" t="s">
        <v>6342</v>
      </c>
      <c r="B791" s="167" t="s">
        <v>5521</v>
      </c>
      <c r="C791" s="168">
        <v>10</v>
      </c>
      <c r="D791" s="169" t="s">
        <v>5482</v>
      </c>
      <c r="E791" s="170">
        <v>9.4349999999999987</v>
      </c>
      <c r="F791" s="167" t="s">
        <v>6317</v>
      </c>
    </row>
    <row r="792" spans="1:6" x14ac:dyDescent="0.3">
      <c r="A792" s="167" t="s">
        <v>6343</v>
      </c>
      <c r="B792" s="167" t="s">
        <v>5523</v>
      </c>
      <c r="C792" s="168">
        <v>10</v>
      </c>
      <c r="D792" s="169" t="s">
        <v>5482</v>
      </c>
      <c r="E792" s="170">
        <v>9.4349999999999987</v>
      </c>
      <c r="F792" s="167" t="s">
        <v>6317</v>
      </c>
    </row>
    <row r="793" spans="1:6" x14ac:dyDescent="0.3">
      <c r="A793" s="167" t="s">
        <v>6344</v>
      </c>
      <c r="B793" s="167" t="s">
        <v>5525</v>
      </c>
      <c r="C793" s="168">
        <v>10</v>
      </c>
      <c r="D793" s="169" t="s">
        <v>5482</v>
      </c>
      <c r="E793" s="170">
        <v>9.4349999999999987</v>
      </c>
      <c r="F793" s="167" t="s">
        <v>6317</v>
      </c>
    </row>
    <row r="794" spans="1:6" x14ac:dyDescent="0.3">
      <c r="A794" s="167" t="s">
        <v>6345</v>
      </c>
      <c r="B794" s="167" t="s">
        <v>5489</v>
      </c>
      <c r="C794" s="168">
        <v>10</v>
      </c>
      <c r="D794" s="169" t="s">
        <v>5482</v>
      </c>
      <c r="E794" s="170">
        <v>10.803075</v>
      </c>
      <c r="F794" s="167" t="s">
        <v>6346</v>
      </c>
    </row>
    <row r="795" spans="1:6" x14ac:dyDescent="0.3">
      <c r="A795" s="167" t="s">
        <v>6347</v>
      </c>
      <c r="B795" s="167" t="s">
        <v>5491</v>
      </c>
      <c r="C795" s="168">
        <v>10</v>
      </c>
      <c r="D795" s="169" t="s">
        <v>5482</v>
      </c>
      <c r="E795" s="170">
        <v>10.803075</v>
      </c>
      <c r="F795" s="167" t="s">
        <v>6346</v>
      </c>
    </row>
    <row r="796" spans="1:6" x14ac:dyDescent="0.3">
      <c r="A796" s="167" t="s">
        <v>6348</v>
      </c>
      <c r="B796" s="167" t="s">
        <v>5691</v>
      </c>
      <c r="C796" s="168">
        <v>10</v>
      </c>
      <c r="D796" s="169" t="s">
        <v>5482</v>
      </c>
      <c r="E796" s="170">
        <v>10.803075</v>
      </c>
      <c r="F796" s="167" t="s">
        <v>6346</v>
      </c>
    </row>
    <row r="797" spans="1:6" x14ac:dyDescent="0.3">
      <c r="A797" s="167" t="s">
        <v>6349</v>
      </c>
      <c r="B797" s="167" t="s">
        <v>5493</v>
      </c>
      <c r="C797" s="168">
        <v>10</v>
      </c>
      <c r="D797" s="169" t="s">
        <v>5482</v>
      </c>
      <c r="E797" s="170">
        <v>10.803075</v>
      </c>
      <c r="F797" s="167" t="s">
        <v>6346</v>
      </c>
    </row>
    <row r="798" spans="1:6" x14ac:dyDescent="0.3">
      <c r="A798" s="167" t="s">
        <v>6350</v>
      </c>
      <c r="B798" s="167" t="s">
        <v>5497</v>
      </c>
      <c r="C798" s="168">
        <v>10</v>
      </c>
      <c r="D798" s="169" t="s">
        <v>5482</v>
      </c>
      <c r="E798" s="170">
        <v>10.803075</v>
      </c>
      <c r="F798" s="167" t="s">
        <v>6346</v>
      </c>
    </row>
    <row r="799" spans="1:6" x14ac:dyDescent="0.3">
      <c r="A799" s="167" t="s">
        <v>6351</v>
      </c>
      <c r="B799" s="167" t="s">
        <v>5534</v>
      </c>
      <c r="C799" s="168">
        <v>10</v>
      </c>
      <c r="D799" s="169" t="s">
        <v>5482</v>
      </c>
      <c r="E799" s="170">
        <v>10.803075</v>
      </c>
      <c r="F799" s="167" t="s">
        <v>6346</v>
      </c>
    </row>
    <row r="800" spans="1:6" x14ac:dyDescent="0.3">
      <c r="A800" s="167" t="s">
        <v>6352</v>
      </c>
      <c r="B800" s="167" t="s">
        <v>5501</v>
      </c>
      <c r="C800" s="168">
        <v>10</v>
      </c>
      <c r="D800" s="169" t="s">
        <v>5482</v>
      </c>
      <c r="E800" s="170">
        <v>10.803075</v>
      </c>
      <c r="F800" s="167" t="s">
        <v>6346</v>
      </c>
    </row>
    <row r="801" spans="1:6" x14ac:dyDescent="0.3">
      <c r="A801" s="167" t="s">
        <v>6353</v>
      </c>
      <c r="B801" s="167" t="s">
        <v>5507</v>
      </c>
      <c r="C801" s="168">
        <v>10</v>
      </c>
      <c r="D801" s="169" t="s">
        <v>5482</v>
      </c>
      <c r="E801" s="170">
        <v>10.803075</v>
      </c>
      <c r="F801" s="167" t="s">
        <v>6346</v>
      </c>
    </row>
    <row r="802" spans="1:6" x14ac:dyDescent="0.3">
      <c r="A802" s="167" t="s">
        <v>6354</v>
      </c>
      <c r="B802" s="167" t="s">
        <v>5509</v>
      </c>
      <c r="C802" s="168">
        <v>10</v>
      </c>
      <c r="D802" s="169" t="s">
        <v>5482</v>
      </c>
      <c r="E802" s="170">
        <v>10.803075</v>
      </c>
      <c r="F802" s="167" t="s">
        <v>6346</v>
      </c>
    </row>
    <row r="803" spans="1:6" x14ac:dyDescent="0.3">
      <c r="A803" s="167" t="s">
        <v>6355</v>
      </c>
      <c r="B803" s="167" t="s">
        <v>5513</v>
      </c>
      <c r="C803" s="168">
        <v>10</v>
      </c>
      <c r="D803" s="169" t="s">
        <v>5482</v>
      </c>
      <c r="E803" s="170">
        <v>10.803075</v>
      </c>
      <c r="F803" s="167" t="s">
        <v>6346</v>
      </c>
    </row>
    <row r="804" spans="1:6" x14ac:dyDescent="0.3">
      <c r="A804" s="167" t="s">
        <v>6356</v>
      </c>
      <c r="B804" s="167" t="s">
        <v>5523</v>
      </c>
      <c r="C804" s="168">
        <v>10</v>
      </c>
      <c r="D804" s="169" t="s">
        <v>5482</v>
      </c>
      <c r="E804" s="170">
        <v>10.803075</v>
      </c>
      <c r="F804" s="167" t="s">
        <v>6346</v>
      </c>
    </row>
    <row r="805" spans="1:6" x14ac:dyDescent="0.3">
      <c r="A805" s="167" t="s">
        <v>6357</v>
      </c>
      <c r="B805" s="167" t="s">
        <v>5683</v>
      </c>
      <c r="C805" s="168">
        <v>50</v>
      </c>
      <c r="D805" s="169" t="s">
        <v>5482</v>
      </c>
      <c r="E805" s="170">
        <v>0.67931999999999992</v>
      </c>
      <c r="F805" s="167" t="s">
        <v>6358</v>
      </c>
    </row>
    <row r="806" spans="1:6" x14ac:dyDescent="0.3">
      <c r="A806" s="167" t="s">
        <v>6359</v>
      </c>
      <c r="B806" s="167" t="s">
        <v>5481</v>
      </c>
      <c r="C806" s="168">
        <v>5</v>
      </c>
      <c r="D806" s="169" t="s">
        <v>5482</v>
      </c>
      <c r="E806" s="170">
        <v>61.558749999999996</v>
      </c>
      <c r="F806" s="167" t="s">
        <v>6360</v>
      </c>
    </row>
    <row r="807" spans="1:6" x14ac:dyDescent="0.3">
      <c r="A807" s="167" t="s">
        <v>6361</v>
      </c>
      <c r="B807" s="167" t="s">
        <v>5487</v>
      </c>
      <c r="C807" s="168">
        <v>5</v>
      </c>
      <c r="D807" s="169" t="s">
        <v>5482</v>
      </c>
      <c r="E807" s="170">
        <v>52.401249999999997</v>
      </c>
      <c r="F807" s="167" t="s">
        <v>6360</v>
      </c>
    </row>
    <row r="808" spans="1:6" x14ac:dyDescent="0.3">
      <c r="A808" s="167" t="s">
        <v>6362</v>
      </c>
      <c r="B808" s="167" t="s">
        <v>5489</v>
      </c>
      <c r="C808" s="168">
        <v>10</v>
      </c>
      <c r="D808" s="169" t="s">
        <v>5482</v>
      </c>
      <c r="E808" s="170">
        <v>11.605050000000002</v>
      </c>
      <c r="F808" s="167" t="s">
        <v>6360</v>
      </c>
    </row>
    <row r="809" spans="1:6" x14ac:dyDescent="0.3">
      <c r="A809" s="167" t="s">
        <v>6363</v>
      </c>
      <c r="B809" s="167" t="s">
        <v>5491</v>
      </c>
      <c r="C809" s="168">
        <v>10</v>
      </c>
      <c r="D809" s="169" t="s">
        <v>5482</v>
      </c>
      <c r="E809" s="170">
        <v>11.605050000000002</v>
      </c>
      <c r="F809" s="167" t="s">
        <v>6360</v>
      </c>
    </row>
    <row r="810" spans="1:6" x14ac:dyDescent="0.3">
      <c r="A810" s="167" t="s">
        <v>6364</v>
      </c>
      <c r="B810" s="167" t="s">
        <v>5691</v>
      </c>
      <c r="C810" s="168">
        <v>10</v>
      </c>
      <c r="D810" s="169" t="s">
        <v>5482</v>
      </c>
      <c r="E810" s="170">
        <v>11.605050000000002</v>
      </c>
      <c r="F810" s="167" t="s">
        <v>6360</v>
      </c>
    </row>
    <row r="811" spans="1:6" x14ac:dyDescent="0.3">
      <c r="A811" s="167" t="s">
        <v>6365</v>
      </c>
      <c r="B811" s="167" t="s">
        <v>5693</v>
      </c>
      <c r="C811" s="168">
        <v>10</v>
      </c>
      <c r="D811" s="169" t="s">
        <v>5482</v>
      </c>
      <c r="E811" s="170">
        <v>11.605050000000002</v>
      </c>
      <c r="F811" s="167" t="s">
        <v>6360</v>
      </c>
    </row>
    <row r="812" spans="1:6" x14ac:dyDescent="0.3">
      <c r="A812" s="167" t="s">
        <v>6366</v>
      </c>
      <c r="B812" s="167" t="s">
        <v>5493</v>
      </c>
      <c r="C812" s="168">
        <v>10</v>
      </c>
      <c r="D812" s="169" t="s">
        <v>5482</v>
      </c>
      <c r="E812" s="170">
        <v>11.605050000000002</v>
      </c>
      <c r="F812" s="167" t="s">
        <v>6360</v>
      </c>
    </row>
    <row r="813" spans="1:6" x14ac:dyDescent="0.3">
      <c r="A813" s="167" t="s">
        <v>6367</v>
      </c>
      <c r="B813" s="167" t="s">
        <v>5696</v>
      </c>
      <c r="C813" s="168">
        <v>10</v>
      </c>
      <c r="D813" s="169" t="s">
        <v>5482</v>
      </c>
      <c r="E813" s="170">
        <v>11.605050000000002</v>
      </c>
      <c r="F813" s="167" t="s">
        <v>6360</v>
      </c>
    </row>
    <row r="814" spans="1:6" x14ac:dyDescent="0.3">
      <c r="A814" s="167" t="s">
        <v>6368</v>
      </c>
      <c r="B814" s="167" t="s">
        <v>5495</v>
      </c>
      <c r="C814" s="168">
        <v>10</v>
      </c>
      <c r="D814" s="169" t="s">
        <v>5482</v>
      </c>
      <c r="E814" s="170">
        <v>11.605050000000002</v>
      </c>
      <c r="F814" s="167" t="s">
        <v>6360</v>
      </c>
    </row>
    <row r="815" spans="1:6" x14ac:dyDescent="0.3">
      <c r="A815" s="167" t="s">
        <v>6369</v>
      </c>
      <c r="B815" s="167" t="s">
        <v>5699</v>
      </c>
      <c r="C815" s="168">
        <v>10</v>
      </c>
      <c r="D815" s="169" t="s">
        <v>5482</v>
      </c>
      <c r="E815" s="170">
        <v>11.605050000000002</v>
      </c>
      <c r="F815" s="167" t="s">
        <v>6360</v>
      </c>
    </row>
    <row r="816" spans="1:6" x14ac:dyDescent="0.3">
      <c r="A816" s="167" t="s">
        <v>6370</v>
      </c>
      <c r="B816" s="167" t="s">
        <v>5701</v>
      </c>
      <c r="C816" s="168">
        <v>10</v>
      </c>
      <c r="D816" s="169" t="s">
        <v>5482</v>
      </c>
      <c r="E816" s="170">
        <v>11.605050000000002</v>
      </c>
      <c r="F816" s="167" t="s">
        <v>6360</v>
      </c>
    </row>
    <row r="817" spans="1:6" x14ac:dyDescent="0.3">
      <c r="A817" s="167" t="s">
        <v>6371</v>
      </c>
      <c r="B817" s="167" t="s">
        <v>5497</v>
      </c>
      <c r="C817" s="168">
        <v>10</v>
      </c>
      <c r="D817" s="169" t="s">
        <v>5482</v>
      </c>
      <c r="E817" s="170">
        <v>11.605050000000002</v>
      </c>
      <c r="F817" s="167" t="s">
        <v>6360</v>
      </c>
    </row>
    <row r="818" spans="1:6" x14ac:dyDescent="0.3">
      <c r="A818" s="167" t="s">
        <v>6372</v>
      </c>
      <c r="B818" s="167" t="s">
        <v>5785</v>
      </c>
      <c r="C818" s="168">
        <v>10</v>
      </c>
      <c r="D818" s="169" t="s">
        <v>5482</v>
      </c>
      <c r="E818" s="170">
        <v>11.605050000000002</v>
      </c>
      <c r="F818" s="167" t="s">
        <v>6360</v>
      </c>
    </row>
    <row r="819" spans="1:6" x14ac:dyDescent="0.3">
      <c r="A819" s="167" t="s">
        <v>6373</v>
      </c>
      <c r="B819" s="167" t="s">
        <v>5499</v>
      </c>
      <c r="C819" s="168">
        <v>10</v>
      </c>
      <c r="D819" s="169" t="s">
        <v>5482</v>
      </c>
      <c r="E819" s="170">
        <v>11.605050000000002</v>
      </c>
      <c r="F819" s="167" t="s">
        <v>6360</v>
      </c>
    </row>
    <row r="820" spans="1:6" x14ac:dyDescent="0.3">
      <c r="A820" s="167" t="s">
        <v>6374</v>
      </c>
      <c r="B820" s="167" t="s">
        <v>5555</v>
      </c>
      <c r="C820" s="168">
        <v>10</v>
      </c>
      <c r="D820" s="169" t="s">
        <v>5482</v>
      </c>
      <c r="E820" s="170">
        <v>11.605050000000002</v>
      </c>
      <c r="F820" s="167" t="s">
        <v>6360</v>
      </c>
    </row>
    <row r="821" spans="1:6" x14ac:dyDescent="0.3">
      <c r="A821" s="167" t="s">
        <v>6375</v>
      </c>
      <c r="B821" s="167" t="s">
        <v>5557</v>
      </c>
      <c r="C821" s="168">
        <v>10</v>
      </c>
      <c r="D821" s="169" t="s">
        <v>5482</v>
      </c>
      <c r="E821" s="170">
        <v>11.605050000000002</v>
      </c>
      <c r="F821" s="167" t="s">
        <v>6360</v>
      </c>
    </row>
    <row r="822" spans="1:6" x14ac:dyDescent="0.3">
      <c r="A822" s="167" t="s">
        <v>6376</v>
      </c>
      <c r="B822" s="167" t="s">
        <v>5534</v>
      </c>
      <c r="C822" s="168">
        <v>10</v>
      </c>
      <c r="D822" s="169" t="s">
        <v>5482</v>
      </c>
      <c r="E822" s="170">
        <v>11.605050000000002</v>
      </c>
      <c r="F822" s="167" t="s">
        <v>6360</v>
      </c>
    </row>
    <row r="823" spans="1:6" x14ac:dyDescent="0.3">
      <c r="A823" s="167" t="s">
        <v>6377</v>
      </c>
      <c r="B823" s="167" t="s">
        <v>5501</v>
      </c>
      <c r="C823" s="168">
        <v>10</v>
      </c>
      <c r="D823" s="169" t="s">
        <v>5482</v>
      </c>
      <c r="E823" s="170">
        <v>11.605050000000002</v>
      </c>
      <c r="F823" s="167" t="s">
        <v>6360</v>
      </c>
    </row>
    <row r="824" spans="1:6" x14ac:dyDescent="0.3">
      <c r="A824" s="167" t="s">
        <v>6378</v>
      </c>
      <c r="B824" s="167" t="s">
        <v>5505</v>
      </c>
      <c r="C824" s="168">
        <v>10</v>
      </c>
      <c r="D824" s="169" t="s">
        <v>5482</v>
      </c>
      <c r="E824" s="170">
        <v>11.605050000000002</v>
      </c>
      <c r="F824" s="167" t="s">
        <v>6360</v>
      </c>
    </row>
    <row r="825" spans="1:6" x14ac:dyDescent="0.3">
      <c r="A825" s="167" t="s">
        <v>6379</v>
      </c>
      <c r="B825" s="167" t="s">
        <v>5507</v>
      </c>
      <c r="C825" s="168">
        <v>10</v>
      </c>
      <c r="D825" s="169" t="s">
        <v>5482</v>
      </c>
      <c r="E825" s="170">
        <v>11.605050000000002</v>
      </c>
      <c r="F825" s="167" t="s">
        <v>6360</v>
      </c>
    </row>
    <row r="826" spans="1:6" x14ac:dyDescent="0.3">
      <c r="A826" s="167" t="s">
        <v>6380</v>
      </c>
      <c r="B826" s="167" t="s">
        <v>5509</v>
      </c>
      <c r="C826" s="168">
        <v>10</v>
      </c>
      <c r="D826" s="169" t="s">
        <v>5482</v>
      </c>
      <c r="E826" s="170">
        <v>11.605050000000002</v>
      </c>
      <c r="F826" s="167" t="s">
        <v>6360</v>
      </c>
    </row>
    <row r="827" spans="1:6" x14ac:dyDescent="0.3">
      <c r="A827" s="167" t="s">
        <v>6381</v>
      </c>
      <c r="B827" s="167" t="s">
        <v>5511</v>
      </c>
      <c r="C827" s="168">
        <v>10</v>
      </c>
      <c r="D827" s="169" t="s">
        <v>5482</v>
      </c>
      <c r="E827" s="170">
        <v>11.605050000000002</v>
      </c>
      <c r="F827" s="167" t="s">
        <v>6360</v>
      </c>
    </row>
    <row r="828" spans="1:6" x14ac:dyDescent="0.3">
      <c r="A828" s="167" t="s">
        <v>6382</v>
      </c>
      <c r="B828" s="167" t="s">
        <v>5513</v>
      </c>
      <c r="C828" s="168">
        <v>10</v>
      </c>
      <c r="D828" s="169" t="s">
        <v>5482</v>
      </c>
      <c r="E828" s="170">
        <v>11.605050000000002</v>
      </c>
      <c r="F828" s="167" t="s">
        <v>6360</v>
      </c>
    </row>
    <row r="829" spans="1:6" x14ac:dyDescent="0.3">
      <c r="A829" s="167" t="s">
        <v>6383</v>
      </c>
      <c r="B829" s="167" t="s">
        <v>5515</v>
      </c>
      <c r="C829" s="168">
        <v>10</v>
      </c>
      <c r="D829" s="169" t="s">
        <v>5482</v>
      </c>
      <c r="E829" s="170">
        <v>11.605050000000002</v>
      </c>
      <c r="F829" s="167" t="s">
        <v>6360</v>
      </c>
    </row>
    <row r="830" spans="1:6" x14ac:dyDescent="0.3">
      <c r="A830" s="167" t="s">
        <v>6384</v>
      </c>
      <c r="B830" s="167" t="s">
        <v>5521</v>
      </c>
      <c r="C830" s="168">
        <v>10</v>
      </c>
      <c r="D830" s="169" t="s">
        <v>5482</v>
      </c>
      <c r="E830" s="170">
        <v>11.605050000000002</v>
      </c>
      <c r="F830" s="167" t="s">
        <v>6360</v>
      </c>
    </row>
    <row r="831" spans="1:6" x14ac:dyDescent="0.3">
      <c r="A831" s="167" t="s">
        <v>6385</v>
      </c>
      <c r="B831" s="167" t="s">
        <v>5523</v>
      </c>
      <c r="C831" s="168">
        <v>10</v>
      </c>
      <c r="D831" s="169" t="s">
        <v>5482</v>
      </c>
      <c r="E831" s="170">
        <v>11.605050000000002</v>
      </c>
      <c r="F831" s="167" t="s">
        <v>6360</v>
      </c>
    </row>
    <row r="832" spans="1:6" x14ac:dyDescent="0.3">
      <c r="A832" s="167" t="s">
        <v>6386</v>
      </c>
      <c r="B832" s="167" t="s">
        <v>5525</v>
      </c>
      <c r="C832" s="168">
        <v>10</v>
      </c>
      <c r="D832" s="169" t="s">
        <v>5482</v>
      </c>
      <c r="E832" s="170">
        <v>11.605050000000002</v>
      </c>
      <c r="F832" s="167" t="s">
        <v>6360</v>
      </c>
    </row>
    <row r="833" spans="1:6" x14ac:dyDescent="0.3">
      <c r="A833" s="167" t="s">
        <v>6387</v>
      </c>
      <c r="B833" s="167" t="s">
        <v>5489</v>
      </c>
      <c r="C833" s="168">
        <v>10</v>
      </c>
      <c r="D833" s="169" t="s">
        <v>5482</v>
      </c>
      <c r="E833" s="170">
        <v>22.927050000000001</v>
      </c>
      <c r="F833" s="167" t="s">
        <v>6388</v>
      </c>
    </row>
    <row r="834" spans="1:6" x14ac:dyDescent="0.3">
      <c r="A834" s="167" t="s">
        <v>6389</v>
      </c>
      <c r="B834" s="167" t="s">
        <v>5491</v>
      </c>
      <c r="C834" s="168">
        <v>10</v>
      </c>
      <c r="D834" s="169" t="s">
        <v>5482</v>
      </c>
      <c r="E834" s="170">
        <v>22.927050000000001</v>
      </c>
      <c r="F834" s="167" t="s">
        <v>6388</v>
      </c>
    </row>
    <row r="835" spans="1:6" x14ac:dyDescent="0.3">
      <c r="A835" s="167" t="s">
        <v>6390</v>
      </c>
      <c r="B835" s="167" t="s">
        <v>5691</v>
      </c>
      <c r="C835" s="168">
        <v>10</v>
      </c>
      <c r="D835" s="169" t="s">
        <v>5482</v>
      </c>
      <c r="E835" s="170">
        <v>22.927050000000001</v>
      </c>
      <c r="F835" s="167" t="s">
        <v>6388</v>
      </c>
    </row>
    <row r="836" spans="1:6" x14ac:dyDescent="0.3">
      <c r="A836" s="167" t="s">
        <v>6391</v>
      </c>
      <c r="B836" s="167" t="s">
        <v>5693</v>
      </c>
      <c r="C836" s="168">
        <v>10</v>
      </c>
      <c r="D836" s="169" t="s">
        <v>5482</v>
      </c>
      <c r="E836" s="170">
        <v>22.927050000000001</v>
      </c>
      <c r="F836" s="167" t="s">
        <v>6388</v>
      </c>
    </row>
    <row r="837" spans="1:6" x14ac:dyDescent="0.3">
      <c r="A837" s="167" t="s">
        <v>6392</v>
      </c>
      <c r="B837" s="167" t="s">
        <v>5493</v>
      </c>
      <c r="C837" s="168">
        <v>10</v>
      </c>
      <c r="D837" s="169" t="s">
        <v>5482</v>
      </c>
      <c r="E837" s="170">
        <v>22.927050000000001</v>
      </c>
      <c r="F837" s="167" t="s">
        <v>6388</v>
      </c>
    </row>
    <row r="838" spans="1:6" x14ac:dyDescent="0.3">
      <c r="A838" s="167" t="s">
        <v>6393</v>
      </c>
      <c r="B838" s="167" t="s">
        <v>5696</v>
      </c>
      <c r="C838" s="168">
        <v>10</v>
      </c>
      <c r="D838" s="169" t="s">
        <v>5482</v>
      </c>
      <c r="E838" s="170">
        <v>22.927050000000001</v>
      </c>
      <c r="F838" s="167" t="s">
        <v>6388</v>
      </c>
    </row>
    <row r="839" spans="1:6" x14ac:dyDescent="0.3">
      <c r="A839" s="167" t="s">
        <v>6394</v>
      </c>
      <c r="B839" s="167" t="s">
        <v>5495</v>
      </c>
      <c r="C839" s="168">
        <v>10</v>
      </c>
      <c r="D839" s="169" t="s">
        <v>5482</v>
      </c>
      <c r="E839" s="170">
        <v>22.927050000000001</v>
      </c>
      <c r="F839" s="167" t="s">
        <v>6388</v>
      </c>
    </row>
    <row r="840" spans="1:6" x14ac:dyDescent="0.3">
      <c r="A840" s="167" t="s">
        <v>6395</v>
      </c>
      <c r="B840" s="167" t="s">
        <v>5699</v>
      </c>
      <c r="C840" s="168">
        <v>10</v>
      </c>
      <c r="D840" s="169" t="s">
        <v>5482</v>
      </c>
      <c r="E840" s="170">
        <v>22.927050000000001</v>
      </c>
      <c r="F840" s="167" t="s">
        <v>6388</v>
      </c>
    </row>
    <row r="841" spans="1:6" x14ac:dyDescent="0.3">
      <c r="A841" s="167" t="s">
        <v>6396</v>
      </c>
      <c r="B841" s="167" t="s">
        <v>5701</v>
      </c>
      <c r="C841" s="168">
        <v>10</v>
      </c>
      <c r="D841" s="169" t="s">
        <v>5482</v>
      </c>
      <c r="E841" s="170">
        <v>22.927050000000001</v>
      </c>
      <c r="F841" s="167" t="s">
        <v>6388</v>
      </c>
    </row>
    <row r="842" spans="1:6" x14ac:dyDescent="0.3">
      <c r="A842" s="167" t="s">
        <v>6397</v>
      </c>
      <c r="B842" s="167" t="s">
        <v>5497</v>
      </c>
      <c r="C842" s="168">
        <v>10</v>
      </c>
      <c r="D842" s="169" t="s">
        <v>5482</v>
      </c>
      <c r="E842" s="170">
        <v>22.927050000000001</v>
      </c>
      <c r="F842" s="167" t="s">
        <v>6388</v>
      </c>
    </row>
    <row r="843" spans="1:6" x14ac:dyDescent="0.3">
      <c r="A843" s="167" t="s">
        <v>6398</v>
      </c>
      <c r="B843" s="167" t="s">
        <v>5555</v>
      </c>
      <c r="C843" s="168">
        <v>10</v>
      </c>
      <c r="D843" s="169" t="s">
        <v>5482</v>
      </c>
      <c r="E843" s="170">
        <v>22.927050000000001</v>
      </c>
      <c r="F843" s="167" t="s">
        <v>6388</v>
      </c>
    </row>
    <row r="844" spans="1:6" x14ac:dyDescent="0.3">
      <c r="A844" s="167" t="s">
        <v>6399</v>
      </c>
      <c r="B844" s="167" t="s">
        <v>5557</v>
      </c>
      <c r="C844" s="168">
        <v>10</v>
      </c>
      <c r="D844" s="169" t="s">
        <v>5482</v>
      </c>
      <c r="E844" s="170">
        <v>22.927050000000001</v>
      </c>
      <c r="F844" s="167" t="s">
        <v>6388</v>
      </c>
    </row>
    <row r="845" spans="1:6" x14ac:dyDescent="0.3">
      <c r="A845" s="167" t="s">
        <v>6400</v>
      </c>
      <c r="B845" s="167" t="s">
        <v>5534</v>
      </c>
      <c r="C845" s="168">
        <v>10</v>
      </c>
      <c r="D845" s="169" t="s">
        <v>5482</v>
      </c>
      <c r="E845" s="170">
        <v>22.927050000000001</v>
      </c>
      <c r="F845" s="167" t="s">
        <v>6388</v>
      </c>
    </row>
    <row r="846" spans="1:6" x14ac:dyDescent="0.3">
      <c r="A846" s="167" t="s">
        <v>6401</v>
      </c>
      <c r="B846" s="167" t="s">
        <v>5505</v>
      </c>
      <c r="C846" s="168">
        <v>10</v>
      </c>
      <c r="D846" s="169" t="s">
        <v>5482</v>
      </c>
      <c r="E846" s="170">
        <v>22.927050000000001</v>
      </c>
      <c r="F846" s="167" t="s">
        <v>6388</v>
      </c>
    </row>
    <row r="847" spans="1:6" x14ac:dyDescent="0.3">
      <c r="A847" s="167" t="s">
        <v>6402</v>
      </c>
      <c r="B847" s="167" t="s">
        <v>5507</v>
      </c>
      <c r="C847" s="168">
        <v>10</v>
      </c>
      <c r="D847" s="169" t="s">
        <v>5482</v>
      </c>
      <c r="E847" s="170">
        <v>22.927050000000001</v>
      </c>
      <c r="F847" s="167" t="s">
        <v>6388</v>
      </c>
    </row>
    <row r="848" spans="1:6" x14ac:dyDescent="0.3">
      <c r="A848" s="167" t="s">
        <v>6403</v>
      </c>
      <c r="B848" s="167" t="s">
        <v>5509</v>
      </c>
      <c r="C848" s="168">
        <v>10</v>
      </c>
      <c r="D848" s="169" t="s">
        <v>5482</v>
      </c>
      <c r="E848" s="170">
        <v>22.927050000000001</v>
      </c>
      <c r="F848" s="167" t="s">
        <v>6388</v>
      </c>
    </row>
    <row r="849" spans="1:6" x14ac:dyDescent="0.3">
      <c r="A849" s="167" t="s">
        <v>6404</v>
      </c>
      <c r="B849" s="167" t="s">
        <v>5511</v>
      </c>
      <c r="C849" s="168">
        <v>10</v>
      </c>
      <c r="D849" s="169" t="s">
        <v>5482</v>
      </c>
      <c r="E849" s="170">
        <v>22.927050000000001</v>
      </c>
      <c r="F849" s="167" t="s">
        <v>6388</v>
      </c>
    </row>
    <row r="850" spans="1:6" x14ac:dyDescent="0.3">
      <c r="A850" s="167" t="s">
        <v>6405</v>
      </c>
      <c r="B850" s="167" t="s">
        <v>5513</v>
      </c>
      <c r="C850" s="168">
        <v>10</v>
      </c>
      <c r="D850" s="169" t="s">
        <v>5482</v>
      </c>
      <c r="E850" s="170">
        <v>22.927050000000001</v>
      </c>
      <c r="F850" s="167" t="s">
        <v>6388</v>
      </c>
    </row>
    <row r="851" spans="1:6" x14ac:dyDescent="0.3">
      <c r="A851" s="167" t="s">
        <v>6406</v>
      </c>
      <c r="B851" s="167" t="s">
        <v>5523</v>
      </c>
      <c r="C851" s="168">
        <v>10</v>
      </c>
      <c r="D851" s="169" t="s">
        <v>5482</v>
      </c>
      <c r="E851" s="170">
        <v>22.927050000000001</v>
      </c>
      <c r="F851" s="167" t="s">
        <v>6388</v>
      </c>
    </row>
    <row r="852" spans="1:6" x14ac:dyDescent="0.3">
      <c r="A852" s="167" t="s">
        <v>6407</v>
      </c>
      <c r="B852" s="167" t="s">
        <v>5525</v>
      </c>
      <c r="C852" s="168">
        <v>10</v>
      </c>
      <c r="D852" s="169" t="s">
        <v>5482</v>
      </c>
      <c r="E852" s="170">
        <v>22.927050000000001</v>
      </c>
      <c r="F852" s="167" t="s">
        <v>6388</v>
      </c>
    </row>
    <row r="853" spans="1:6" x14ac:dyDescent="0.3">
      <c r="A853" s="167" t="s">
        <v>6408</v>
      </c>
      <c r="B853" s="167" t="s">
        <v>5481</v>
      </c>
      <c r="C853" s="168">
        <v>1</v>
      </c>
      <c r="D853" s="169" t="s">
        <v>5482</v>
      </c>
      <c r="E853" s="170">
        <v>71.886375000000001</v>
      </c>
      <c r="F853" s="167" t="s">
        <v>6388</v>
      </c>
    </row>
    <row r="854" spans="1:6" x14ac:dyDescent="0.3">
      <c r="A854" s="167" t="s">
        <v>6409</v>
      </c>
      <c r="B854" s="167" t="s">
        <v>5487</v>
      </c>
      <c r="C854" s="168">
        <v>1</v>
      </c>
      <c r="D854" s="169" t="s">
        <v>5482</v>
      </c>
      <c r="E854" s="170">
        <v>62.830624999999998</v>
      </c>
      <c r="F854" s="167" t="s">
        <v>6388</v>
      </c>
    </row>
    <row r="855" spans="1:6" x14ac:dyDescent="0.3">
      <c r="A855" s="167" t="s">
        <v>6410</v>
      </c>
      <c r="B855" s="167" t="s">
        <v>5489</v>
      </c>
      <c r="C855" s="168">
        <v>10</v>
      </c>
      <c r="D855" s="169" t="s">
        <v>5482</v>
      </c>
      <c r="E855" s="170">
        <v>22.927050000000001</v>
      </c>
      <c r="F855" s="167" t="s">
        <v>6411</v>
      </c>
    </row>
    <row r="856" spans="1:6" x14ac:dyDescent="0.3">
      <c r="A856" s="167" t="s">
        <v>6412</v>
      </c>
      <c r="B856" s="167" t="s">
        <v>5491</v>
      </c>
      <c r="C856" s="168">
        <v>10</v>
      </c>
      <c r="D856" s="169" t="s">
        <v>5482</v>
      </c>
      <c r="E856" s="170">
        <v>22.927050000000001</v>
      </c>
      <c r="F856" s="167" t="s">
        <v>6411</v>
      </c>
    </row>
    <row r="857" spans="1:6" x14ac:dyDescent="0.3">
      <c r="A857" s="167" t="s">
        <v>6413</v>
      </c>
      <c r="B857" s="167" t="s">
        <v>5493</v>
      </c>
      <c r="C857" s="168">
        <v>10</v>
      </c>
      <c r="D857" s="169" t="s">
        <v>5482</v>
      </c>
      <c r="E857" s="170">
        <v>22.927050000000001</v>
      </c>
      <c r="F857" s="167" t="s">
        <v>6411</v>
      </c>
    </row>
    <row r="858" spans="1:6" x14ac:dyDescent="0.3">
      <c r="A858" s="167" t="s">
        <v>6414</v>
      </c>
      <c r="B858" s="167" t="s">
        <v>5497</v>
      </c>
      <c r="C858" s="168">
        <v>10</v>
      </c>
      <c r="D858" s="169" t="s">
        <v>5482</v>
      </c>
      <c r="E858" s="170">
        <v>22.927050000000001</v>
      </c>
      <c r="F858" s="167" t="s">
        <v>6411</v>
      </c>
    </row>
    <row r="859" spans="1:6" x14ac:dyDescent="0.3">
      <c r="A859" s="167" t="s">
        <v>6415</v>
      </c>
      <c r="B859" s="167" t="s">
        <v>5557</v>
      </c>
      <c r="C859" s="168">
        <v>10</v>
      </c>
      <c r="D859" s="169" t="s">
        <v>5482</v>
      </c>
      <c r="E859" s="170">
        <v>22.927050000000001</v>
      </c>
      <c r="F859" s="167" t="s">
        <v>6411</v>
      </c>
    </row>
    <row r="860" spans="1:6" x14ac:dyDescent="0.3">
      <c r="A860" s="167" t="s">
        <v>6416</v>
      </c>
      <c r="B860" s="167" t="s">
        <v>5507</v>
      </c>
      <c r="C860" s="168">
        <v>10</v>
      </c>
      <c r="D860" s="169" t="s">
        <v>5482</v>
      </c>
      <c r="E860" s="170">
        <v>22.927050000000001</v>
      </c>
      <c r="F860" s="167" t="s">
        <v>6411</v>
      </c>
    </row>
    <row r="861" spans="1:6" x14ac:dyDescent="0.3">
      <c r="A861" s="167" t="s">
        <v>6417</v>
      </c>
      <c r="B861" s="167" t="s">
        <v>5509</v>
      </c>
      <c r="C861" s="168">
        <v>10</v>
      </c>
      <c r="D861" s="169" t="s">
        <v>5482</v>
      </c>
      <c r="E861" s="170">
        <v>22.927050000000001</v>
      </c>
      <c r="F861" s="167" t="s">
        <v>6411</v>
      </c>
    </row>
    <row r="862" spans="1:6" x14ac:dyDescent="0.3">
      <c r="A862" s="167" t="s">
        <v>6418</v>
      </c>
      <c r="B862" s="167" t="s">
        <v>5513</v>
      </c>
      <c r="C862" s="168">
        <v>10</v>
      </c>
      <c r="D862" s="169" t="s">
        <v>5482</v>
      </c>
      <c r="E862" s="170">
        <v>22.927050000000001</v>
      </c>
      <c r="F862" s="167" t="s">
        <v>6411</v>
      </c>
    </row>
    <row r="863" spans="1:6" x14ac:dyDescent="0.3">
      <c r="A863" s="167" t="s">
        <v>6419</v>
      </c>
      <c r="B863" s="167" t="s">
        <v>5523</v>
      </c>
      <c r="C863" s="168">
        <v>10</v>
      </c>
      <c r="D863" s="169" t="s">
        <v>5482</v>
      </c>
      <c r="E863" s="170">
        <v>22.927050000000001</v>
      </c>
      <c r="F863" s="167" t="s">
        <v>6411</v>
      </c>
    </row>
    <row r="864" spans="1:6" x14ac:dyDescent="0.3">
      <c r="A864" s="167" t="s">
        <v>6420</v>
      </c>
      <c r="B864" s="167" t="s">
        <v>6119</v>
      </c>
      <c r="C864" s="168">
        <v>10</v>
      </c>
      <c r="D864" s="169" t="s">
        <v>5482</v>
      </c>
      <c r="E864" s="170">
        <v>72.749399999999994</v>
      </c>
      <c r="F864" s="167" t="s">
        <v>6421</v>
      </c>
    </row>
    <row r="865" spans="1:6" x14ac:dyDescent="0.3">
      <c r="A865" s="167" t="s">
        <v>6422</v>
      </c>
      <c r="B865" s="167" t="s">
        <v>6119</v>
      </c>
      <c r="C865" s="168">
        <v>10</v>
      </c>
      <c r="D865" s="169" t="s">
        <v>5482</v>
      </c>
      <c r="E865" s="170">
        <v>72.749399999999994</v>
      </c>
      <c r="F865" s="167" t="s">
        <v>6423</v>
      </c>
    </row>
    <row r="866" spans="1:6" x14ac:dyDescent="0.3">
      <c r="A866" s="167" t="s">
        <v>6424</v>
      </c>
      <c r="B866" s="167" t="s">
        <v>6119</v>
      </c>
      <c r="C866" s="168">
        <v>10</v>
      </c>
      <c r="D866" s="169" t="s">
        <v>5482</v>
      </c>
      <c r="E866" s="170">
        <v>73.715100000000007</v>
      </c>
      <c r="F866" s="167" t="s">
        <v>6425</v>
      </c>
    </row>
    <row r="867" spans="1:6" x14ac:dyDescent="0.3">
      <c r="A867" s="167" t="s">
        <v>6426</v>
      </c>
      <c r="B867" s="167" t="s">
        <v>6119</v>
      </c>
      <c r="C867" s="168">
        <v>10</v>
      </c>
      <c r="D867" s="169" t="s">
        <v>5482</v>
      </c>
      <c r="E867" s="170">
        <v>73.715100000000007</v>
      </c>
      <c r="F867" s="167" t="s">
        <v>5435</v>
      </c>
    </row>
    <row r="868" spans="1:6" x14ac:dyDescent="0.3">
      <c r="A868" s="167" t="s">
        <v>6427</v>
      </c>
      <c r="B868" s="167" t="s">
        <v>6119</v>
      </c>
      <c r="C868" s="168">
        <v>10</v>
      </c>
      <c r="D868" s="169" t="s">
        <v>5482</v>
      </c>
      <c r="E868" s="170">
        <v>69.852299999999985</v>
      </c>
      <c r="F868" s="167" t="s">
        <v>6428</v>
      </c>
    </row>
    <row r="869" spans="1:6" x14ac:dyDescent="0.3">
      <c r="A869" s="167" t="s">
        <v>6429</v>
      </c>
      <c r="B869" s="167" t="s">
        <v>6119</v>
      </c>
      <c r="C869" s="168">
        <v>10</v>
      </c>
      <c r="D869" s="169" t="s">
        <v>5482</v>
      </c>
      <c r="E869" s="170">
        <v>69.852299999999985</v>
      </c>
      <c r="F869" s="167" t="s">
        <v>5467</v>
      </c>
    </row>
    <row r="870" spans="1:6" x14ac:dyDescent="0.3">
      <c r="A870" s="167" t="s">
        <v>6430</v>
      </c>
      <c r="B870" s="167" t="s">
        <v>6119</v>
      </c>
      <c r="C870" s="168">
        <v>10</v>
      </c>
      <c r="D870" s="169" t="s">
        <v>5482</v>
      </c>
      <c r="E870" s="170">
        <v>69.852299999999985</v>
      </c>
      <c r="F870" s="167" t="s">
        <v>6431</v>
      </c>
    </row>
    <row r="871" spans="1:6" x14ac:dyDescent="0.3">
      <c r="A871" s="167" t="s">
        <v>6432</v>
      </c>
      <c r="B871" s="167" t="s">
        <v>6119</v>
      </c>
      <c r="C871" s="168">
        <v>10</v>
      </c>
      <c r="D871" s="169" t="s">
        <v>5482</v>
      </c>
      <c r="E871" s="170">
        <v>69.852299999999985</v>
      </c>
      <c r="F871" s="167" t="s">
        <v>6433</v>
      </c>
    </row>
    <row r="872" spans="1:6" x14ac:dyDescent="0.3">
      <c r="A872" s="167" t="s">
        <v>6434</v>
      </c>
      <c r="B872" s="167" t="s">
        <v>6119</v>
      </c>
      <c r="C872" s="168">
        <v>10</v>
      </c>
      <c r="D872" s="169" t="s">
        <v>5482</v>
      </c>
      <c r="E872" s="170">
        <v>99.789000000000016</v>
      </c>
      <c r="F872" s="167" t="s">
        <v>6435</v>
      </c>
    </row>
    <row r="873" spans="1:6" x14ac:dyDescent="0.3">
      <c r="A873" s="167" t="s">
        <v>6436</v>
      </c>
      <c r="B873" s="167" t="s">
        <v>6119</v>
      </c>
      <c r="C873" s="168">
        <v>10</v>
      </c>
      <c r="D873" s="169" t="s">
        <v>5482</v>
      </c>
      <c r="E873" s="170">
        <v>99.789000000000016</v>
      </c>
      <c r="F873" s="167" t="s">
        <v>6437</v>
      </c>
    </row>
    <row r="874" spans="1:6" x14ac:dyDescent="0.3">
      <c r="A874" s="167" t="s">
        <v>6438</v>
      </c>
      <c r="B874" s="167" t="s">
        <v>6119</v>
      </c>
      <c r="C874" s="168">
        <v>10</v>
      </c>
      <c r="D874" s="169" t="s">
        <v>5482</v>
      </c>
      <c r="E874" s="170">
        <v>101.18389999999999</v>
      </c>
      <c r="F874" s="167" t="s">
        <v>6439</v>
      </c>
    </row>
    <row r="875" spans="1:6" x14ac:dyDescent="0.3">
      <c r="A875" s="167" t="s">
        <v>6440</v>
      </c>
      <c r="B875" s="167" t="s">
        <v>6119</v>
      </c>
      <c r="C875" s="168">
        <v>10</v>
      </c>
      <c r="D875" s="169" t="s">
        <v>5482</v>
      </c>
      <c r="E875" s="170">
        <v>101.18389999999999</v>
      </c>
      <c r="F875" s="167" t="s">
        <v>6441</v>
      </c>
    </row>
    <row r="876" spans="1:6" x14ac:dyDescent="0.3">
      <c r="A876" s="167" t="s">
        <v>6442</v>
      </c>
      <c r="B876" s="167" t="s">
        <v>5491</v>
      </c>
      <c r="C876" s="168">
        <v>10</v>
      </c>
      <c r="D876" s="169" t="s">
        <v>5482</v>
      </c>
      <c r="E876" s="170">
        <v>58.156600000000005</v>
      </c>
      <c r="F876" s="167" t="s">
        <v>6443</v>
      </c>
    </row>
    <row r="877" spans="1:6" x14ac:dyDescent="0.3">
      <c r="A877" s="167" t="s">
        <v>6444</v>
      </c>
      <c r="B877" s="167" t="s">
        <v>5493</v>
      </c>
      <c r="C877" s="168">
        <v>10</v>
      </c>
      <c r="D877" s="169" t="s">
        <v>5482</v>
      </c>
      <c r="E877" s="170">
        <v>58.156600000000005</v>
      </c>
      <c r="F877" s="167" t="s">
        <v>6443</v>
      </c>
    </row>
    <row r="878" spans="1:6" x14ac:dyDescent="0.3">
      <c r="A878" s="167" t="s">
        <v>6445</v>
      </c>
      <c r="B878" s="167" t="s">
        <v>5497</v>
      </c>
      <c r="C878" s="168">
        <v>10</v>
      </c>
      <c r="D878" s="169" t="s">
        <v>5482</v>
      </c>
      <c r="E878" s="170">
        <v>58.156600000000005</v>
      </c>
      <c r="F878" s="167" t="s">
        <v>6443</v>
      </c>
    </row>
    <row r="879" spans="1:6" x14ac:dyDescent="0.3">
      <c r="A879" s="167" t="s">
        <v>6446</v>
      </c>
      <c r="B879" s="167" t="s">
        <v>5507</v>
      </c>
      <c r="C879" s="168">
        <v>10</v>
      </c>
      <c r="D879" s="169" t="s">
        <v>5482</v>
      </c>
      <c r="E879" s="170">
        <v>58.156600000000005</v>
      </c>
      <c r="F879" s="167" t="s">
        <v>6443</v>
      </c>
    </row>
    <row r="880" spans="1:6" x14ac:dyDescent="0.3">
      <c r="A880" s="167" t="s">
        <v>6447</v>
      </c>
      <c r="B880" s="167" t="s">
        <v>5509</v>
      </c>
      <c r="C880" s="168">
        <v>10</v>
      </c>
      <c r="D880" s="169" t="s">
        <v>5482</v>
      </c>
      <c r="E880" s="170">
        <v>58.156600000000005</v>
      </c>
      <c r="F880" s="167" t="s">
        <v>6443</v>
      </c>
    </row>
    <row r="881" spans="1:6" x14ac:dyDescent="0.3">
      <c r="A881" s="167" t="s">
        <v>6448</v>
      </c>
      <c r="B881" s="167" t="s">
        <v>5491</v>
      </c>
      <c r="C881" s="168">
        <v>10</v>
      </c>
      <c r="D881" s="169" t="s">
        <v>5482</v>
      </c>
      <c r="E881" s="170">
        <v>60.624499999999991</v>
      </c>
      <c r="F881" s="167" t="s">
        <v>6443</v>
      </c>
    </row>
    <row r="882" spans="1:6" x14ac:dyDescent="0.3">
      <c r="A882" s="167" t="s">
        <v>6449</v>
      </c>
      <c r="B882" s="167" t="s">
        <v>5493</v>
      </c>
      <c r="C882" s="168">
        <v>10</v>
      </c>
      <c r="D882" s="169" t="s">
        <v>5482</v>
      </c>
      <c r="E882" s="170">
        <v>60.624499999999991</v>
      </c>
      <c r="F882" s="167" t="s">
        <v>6443</v>
      </c>
    </row>
    <row r="883" spans="1:6" x14ac:dyDescent="0.3">
      <c r="A883" s="167" t="s">
        <v>6450</v>
      </c>
      <c r="B883" s="167" t="s">
        <v>5497</v>
      </c>
      <c r="C883" s="168">
        <v>10</v>
      </c>
      <c r="D883" s="169" t="s">
        <v>5482</v>
      </c>
      <c r="E883" s="170">
        <v>60.624499999999991</v>
      </c>
      <c r="F883" s="167" t="s">
        <v>6443</v>
      </c>
    </row>
    <row r="884" spans="1:6" x14ac:dyDescent="0.3">
      <c r="A884" s="167" t="s">
        <v>6451</v>
      </c>
      <c r="B884" s="167" t="s">
        <v>5507</v>
      </c>
      <c r="C884" s="168">
        <v>10</v>
      </c>
      <c r="D884" s="169" t="s">
        <v>5482</v>
      </c>
      <c r="E884" s="170">
        <v>60.624499999999991</v>
      </c>
      <c r="F884" s="167" t="s">
        <v>6443</v>
      </c>
    </row>
    <row r="885" spans="1:6" x14ac:dyDescent="0.3">
      <c r="A885" s="167" t="s">
        <v>6452</v>
      </c>
      <c r="B885" s="167" t="s">
        <v>5509</v>
      </c>
      <c r="C885" s="168">
        <v>10</v>
      </c>
      <c r="D885" s="169" t="s">
        <v>5482</v>
      </c>
      <c r="E885" s="170">
        <v>60.624499999999991</v>
      </c>
      <c r="F885" s="167" t="s">
        <v>6443</v>
      </c>
    </row>
    <row r="886" spans="1:6" x14ac:dyDescent="0.3">
      <c r="A886" s="167" t="s">
        <v>6453</v>
      </c>
      <c r="B886" s="167" t="s">
        <v>5491</v>
      </c>
      <c r="C886" s="168">
        <v>10</v>
      </c>
      <c r="D886" s="169" t="s">
        <v>5482</v>
      </c>
      <c r="E886" s="170">
        <v>58.585800000000006</v>
      </c>
      <c r="F886" s="167" t="s">
        <v>6443</v>
      </c>
    </row>
    <row r="887" spans="1:6" x14ac:dyDescent="0.3">
      <c r="A887" s="167" t="s">
        <v>6454</v>
      </c>
      <c r="B887" s="167" t="s">
        <v>5493</v>
      </c>
      <c r="C887" s="168">
        <v>10</v>
      </c>
      <c r="D887" s="169" t="s">
        <v>5482</v>
      </c>
      <c r="E887" s="170">
        <v>58.585800000000006</v>
      </c>
      <c r="F887" s="167" t="s">
        <v>6443</v>
      </c>
    </row>
    <row r="888" spans="1:6" x14ac:dyDescent="0.3">
      <c r="A888" s="167" t="s">
        <v>6455</v>
      </c>
      <c r="B888" s="167" t="s">
        <v>5497</v>
      </c>
      <c r="C888" s="168">
        <v>10</v>
      </c>
      <c r="D888" s="169" t="s">
        <v>5482</v>
      </c>
      <c r="E888" s="170">
        <v>58.585800000000006</v>
      </c>
      <c r="F888" s="167" t="s">
        <v>6443</v>
      </c>
    </row>
    <row r="889" spans="1:6" x14ac:dyDescent="0.3">
      <c r="A889" s="167" t="s">
        <v>6456</v>
      </c>
      <c r="B889" s="167" t="s">
        <v>5507</v>
      </c>
      <c r="C889" s="168">
        <v>10</v>
      </c>
      <c r="D889" s="169" t="s">
        <v>5482</v>
      </c>
      <c r="E889" s="170">
        <v>58.585800000000006</v>
      </c>
      <c r="F889" s="167" t="s">
        <v>6443</v>
      </c>
    </row>
    <row r="890" spans="1:6" x14ac:dyDescent="0.3">
      <c r="A890" s="167" t="s">
        <v>6457</v>
      </c>
      <c r="B890" s="167" t="s">
        <v>5509</v>
      </c>
      <c r="C890" s="168">
        <v>10</v>
      </c>
      <c r="D890" s="169" t="s">
        <v>5482</v>
      </c>
      <c r="E890" s="170">
        <v>58.585800000000006</v>
      </c>
      <c r="F890" s="167" t="s">
        <v>6443</v>
      </c>
    </row>
    <row r="891" spans="1:6" x14ac:dyDescent="0.3">
      <c r="A891" s="167" t="s">
        <v>6458</v>
      </c>
      <c r="B891" s="167" t="s">
        <v>5491</v>
      </c>
      <c r="C891" s="168">
        <v>10</v>
      </c>
      <c r="D891" s="169" t="s">
        <v>5482</v>
      </c>
      <c r="E891" s="170">
        <v>61.053699999999992</v>
      </c>
      <c r="F891" s="167" t="s">
        <v>6443</v>
      </c>
    </row>
    <row r="892" spans="1:6" x14ac:dyDescent="0.3">
      <c r="A892" s="167" t="s">
        <v>6459</v>
      </c>
      <c r="B892" s="167" t="s">
        <v>5493</v>
      </c>
      <c r="C892" s="168">
        <v>10</v>
      </c>
      <c r="D892" s="169" t="s">
        <v>5482</v>
      </c>
      <c r="E892" s="170">
        <v>61.053699999999992</v>
      </c>
      <c r="F892" s="167" t="s">
        <v>6443</v>
      </c>
    </row>
    <row r="893" spans="1:6" x14ac:dyDescent="0.3">
      <c r="A893" s="167" t="s">
        <v>6460</v>
      </c>
      <c r="B893" s="167" t="s">
        <v>5497</v>
      </c>
      <c r="C893" s="168">
        <v>10</v>
      </c>
      <c r="D893" s="169" t="s">
        <v>5482</v>
      </c>
      <c r="E893" s="170">
        <v>61.053699999999992</v>
      </c>
      <c r="F893" s="167" t="s">
        <v>6443</v>
      </c>
    </row>
    <row r="894" spans="1:6" x14ac:dyDescent="0.3">
      <c r="A894" s="167" t="s">
        <v>6461</v>
      </c>
      <c r="B894" s="167" t="s">
        <v>5507</v>
      </c>
      <c r="C894" s="168">
        <v>10</v>
      </c>
      <c r="D894" s="169" t="s">
        <v>5482</v>
      </c>
      <c r="E894" s="170">
        <v>61.053699999999992</v>
      </c>
      <c r="F894" s="167" t="s">
        <v>6443</v>
      </c>
    </row>
    <row r="895" spans="1:6" x14ac:dyDescent="0.3">
      <c r="A895" s="167" t="s">
        <v>6462</v>
      </c>
      <c r="B895" s="167" t="s">
        <v>5509</v>
      </c>
      <c r="C895" s="168">
        <v>10</v>
      </c>
      <c r="D895" s="169" t="s">
        <v>5482</v>
      </c>
      <c r="E895" s="170">
        <v>61.053699999999992</v>
      </c>
      <c r="F895" s="167" t="s">
        <v>6443</v>
      </c>
    </row>
    <row r="896" spans="1:6" x14ac:dyDescent="0.3">
      <c r="A896" s="167" t="s">
        <v>6463</v>
      </c>
      <c r="B896" s="167" t="s">
        <v>5491</v>
      </c>
      <c r="C896" s="168">
        <v>10</v>
      </c>
      <c r="D896" s="169" t="s">
        <v>5482</v>
      </c>
      <c r="E896" s="170">
        <v>84.015900000000002</v>
      </c>
      <c r="F896" s="167" t="s">
        <v>6443</v>
      </c>
    </row>
    <row r="897" spans="1:6" x14ac:dyDescent="0.3">
      <c r="A897" s="167" t="s">
        <v>6464</v>
      </c>
      <c r="B897" s="167" t="s">
        <v>5493</v>
      </c>
      <c r="C897" s="168">
        <v>10</v>
      </c>
      <c r="D897" s="169" t="s">
        <v>5482</v>
      </c>
      <c r="E897" s="170">
        <v>84.015900000000002</v>
      </c>
      <c r="F897" s="167" t="s">
        <v>6443</v>
      </c>
    </row>
    <row r="898" spans="1:6" x14ac:dyDescent="0.3">
      <c r="A898" s="167" t="s">
        <v>6465</v>
      </c>
      <c r="B898" s="167" t="s">
        <v>5497</v>
      </c>
      <c r="C898" s="168">
        <v>10</v>
      </c>
      <c r="D898" s="169" t="s">
        <v>5482</v>
      </c>
      <c r="E898" s="170">
        <v>84.015900000000002</v>
      </c>
      <c r="F898" s="167" t="s">
        <v>6443</v>
      </c>
    </row>
    <row r="899" spans="1:6" x14ac:dyDescent="0.3">
      <c r="A899" s="167" t="s">
        <v>6466</v>
      </c>
      <c r="B899" s="167" t="s">
        <v>5507</v>
      </c>
      <c r="C899" s="168">
        <v>10</v>
      </c>
      <c r="D899" s="169" t="s">
        <v>5482</v>
      </c>
      <c r="E899" s="170">
        <v>84.015900000000002</v>
      </c>
      <c r="F899" s="167" t="s">
        <v>6443</v>
      </c>
    </row>
    <row r="900" spans="1:6" x14ac:dyDescent="0.3">
      <c r="A900" s="167" t="s">
        <v>6467</v>
      </c>
      <c r="B900" s="167" t="s">
        <v>5509</v>
      </c>
      <c r="C900" s="168">
        <v>10</v>
      </c>
      <c r="D900" s="169" t="s">
        <v>5482</v>
      </c>
      <c r="E900" s="170">
        <v>84.015900000000002</v>
      </c>
      <c r="F900" s="167" t="s">
        <v>6443</v>
      </c>
    </row>
    <row r="901" spans="1:6" x14ac:dyDescent="0.3">
      <c r="A901" s="167" t="s">
        <v>6468</v>
      </c>
      <c r="B901" s="167" t="s">
        <v>5491</v>
      </c>
      <c r="C901" s="168">
        <v>10</v>
      </c>
      <c r="D901" s="169" t="s">
        <v>5482</v>
      </c>
      <c r="E901" s="170">
        <v>86.483800000000002</v>
      </c>
      <c r="F901" s="167" t="s">
        <v>6443</v>
      </c>
    </row>
    <row r="902" spans="1:6" x14ac:dyDescent="0.3">
      <c r="A902" s="167" t="s">
        <v>6469</v>
      </c>
      <c r="B902" s="167" t="s">
        <v>5493</v>
      </c>
      <c r="C902" s="168">
        <v>10</v>
      </c>
      <c r="D902" s="169" t="s">
        <v>5482</v>
      </c>
      <c r="E902" s="170">
        <v>86.483800000000002</v>
      </c>
      <c r="F902" s="167" t="s">
        <v>6443</v>
      </c>
    </row>
    <row r="903" spans="1:6" x14ac:dyDescent="0.3">
      <c r="A903" s="167" t="s">
        <v>6470</v>
      </c>
      <c r="B903" s="167" t="s">
        <v>5497</v>
      </c>
      <c r="C903" s="168">
        <v>10</v>
      </c>
      <c r="D903" s="169" t="s">
        <v>5482</v>
      </c>
      <c r="E903" s="170">
        <v>86.483800000000002</v>
      </c>
      <c r="F903" s="167" t="s">
        <v>6443</v>
      </c>
    </row>
    <row r="904" spans="1:6" x14ac:dyDescent="0.3">
      <c r="A904" s="167" t="s">
        <v>6471</v>
      </c>
      <c r="B904" s="167" t="s">
        <v>5507</v>
      </c>
      <c r="C904" s="168">
        <v>10</v>
      </c>
      <c r="D904" s="169" t="s">
        <v>5482</v>
      </c>
      <c r="E904" s="170">
        <v>86.483800000000002</v>
      </c>
      <c r="F904" s="167" t="s">
        <v>6443</v>
      </c>
    </row>
    <row r="905" spans="1:6" x14ac:dyDescent="0.3">
      <c r="A905" s="167" t="s">
        <v>6472</v>
      </c>
      <c r="B905" s="167" t="s">
        <v>5509</v>
      </c>
      <c r="C905" s="168">
        <v>10</v>
      </c>
      <c r="D905" s="169" t="s">
        <v>5482</v>
      </c>
      <c r="E905" s="170">
        <v>86.483800000000002</v>
      </c>
      <c r="F905" s="167" t="s">
        <v>6443</v>
      </c>
    </row>
    <row r="906" spans="1:6" x14ac:dyDescent="0.3">
      <c r="A906" s="167" t="s">
        <v>6473</v>
      </c>
      <c r="B906" s="167" t="s">
        <v>5491</v>
      </c>
      <c r="C906" s="168">
        <v>10</v>
      </c>
      <c r="D906" s="169" t="s">
        <v>5482</v>
      </c>
      <c r="E906" s="170">
        <v>84.445099999999996</v>
      </c>
      <c r="F906" s="167" t="s">
        <v>6443</v>
      </c>
    </row>
    <row r="907" spans="1:6" x14ac:dyDescent="0.3">
      <c r="A907" s="167" t="s">
        <v>6474</v>
      </c>
      <c r="B907" s="167" t="s">
        <v>5493</v>
      </c>
      <c r="C907" s="168">
        <v>10</v>
      </c>
      <c r="D907" s="169" t="s">
        <v>5482</v>
      </c>
      <c r="E907" s="170">
        <v>84.445099999999996</v>
      </c>
      <c r="F907" s="167" t="s">
        <v>6443</v>
      </c>
    </row>
    <row r="908" spans="1:6" x14ac:dyDescent="0.3">
      <c r="A908" s="167" t="s">
        <v>6475</v>
      </c>
      <c r="B908" s="167" t="s">
        <v>5497</v>
      </c>
      <c r="C908" s="168">
        <v>10</v>
      </c>
      <c r="D908" s="169" t="s">
        <v>5482</v>
      </c>
      <c r="E908" s="170">
        <v>84.445099999999996</v>
      </c>
      <c r="F908" s="167" t="s">
        <v>6443</v>
      </c>
    </row>
    <row r="909" spans="1:6" x14ac:dyDescent="0.3">
      <c r="A909" s="167" t="s">
        <v>6476</v>
      </c>
      <c r="B909" s="167" t="s">
        <v>5507</v>
      </c>
      <c r="C909" s="168">
        <v>10</v>
      </c>
      <c r="D909" s="169" t="s">
        <v>5482</v>
      </c>
      <c r="E909" s="170">
        <v>84.445099999999996</v>
      </c>
      <c r="F909" s="167" t="s">
        <v>6443</v>
      </c>
    </row>
    <row r="910" spans="1:6" x14ac:dyDescent="0.3">
      <c r="A910" s="167" t="s">
        <v>6477</v>
      </c>
      <c r="B910" s="167" t="s">
        <v>5509</v>
      </c>
      <c r="C910" s="168">
        <v>10</v>
      </c>
      <c r="D910" s="169" t="s">
        <v>5482</v>
      </c>
      <c r="E910" s="170">
        <v>84.445099999999996</v>
      </c>
      <c r="F910" s="167" t="s">
        <v>6443</v>
      </c>
    </row>
    <row r="911" spans="1:6" x14ac:dyDescent="0.3">
      <c r="A911" s="167" t="s">
        <v>6478</v>
      </c>
      <c r="B911" s="167" t="s">
        <v>5491</v>
      </c>
      <c r="C911" s="168">
        <v>10</v>
      </c>
      <c r="D911" s="169" t="s">
        <v>5482</v>
      </c>
      <c r="E911" s="170">
        <v>86.913000000000011</v>
      </c>
      <c r="F911" s="167" t="s">
        <v>6443</v>
      </c>
    </row>
    <row r="912" spans="1:6" x14ac:dyDescent="0.3">
      <c r="A912" s="167" t="s">
        <v>6479</v>
      </c>
      <c r="B912" s="167" t="s">
        <v>5493</v>
      </c>
      <c r="C912" s="168">
        <v>10</v>
      </c>
      <c r="D912" s="169" t="s">
        <v>5482</v>
      </c>
      <c r="E912" s="170">
        <v>86.913000000000011</v>
      </c>
      <c r="F912" s="167" t="s">
        <v>6443</v>
      </c>
    </row>
    <row r="913" spans="1:6" x14ac:dyDescent="0.3">
      <c r="A913" s="167" t="s">
        <v>6480</v>
      </c>
      <c r="B913" s="167" t="s">
        <v>5497</v>
      </c>
      <c r="C913" s="168">
        <v>10</v>
      </c>
      <c r="D913" s="169" t="s">
        <v>5482</v>
      </c>
      <c r="E913" s="170">
        <v>86.913000000000011</v>
      </c>
      <c r="F913" s="167" t="s">
        <v>6443</v>
      </c>
    </row>
    <row r="914" spans="1:6" x14ac:dyDescent="0.3">
      <c r="A914" s="167" t="s">
        <v>6481</v>
      </c>
      <c r="B914" s="167" t="s">
        <v>5507</v>
      </c>
      <c r="C914" s="168">
        <v>10</v>
      </c>
      <c r="D914" s="169" t="s">
        <v>5482</v>
      </c>
      <c r="E914" s="170">
        <v>86.913000000000011</v>
      </c>
      <c r="F914" s="167" t="s">
        <v>6443</v>
      </c>
    </row>
    <row r="915" spans="1:6" x14ac:dyDescent="0.3">
      <c r="A915" s="167" t="s">
        <v>6482</v>
      </c>
      <c r="B915" s="167" t="s">
        <v>5509</v>
      </c>
      <c r="C915" s="168">
        <v>10</v>
      </c>
      <c r="D915" s="169" t="s">
        <v>5482</v>
      </c>
      <c r="E915" s="170">
        <v>86.913000000000011</v>
      </c>
      <c r="F915" s="167" t="s">
        <v>6443</v>
      </c>
    </row>
    <row r="916" spans="1:6" x14ac:dyDescent="0.3">
      <c r="A916" s="167" t="s">
        <v>6483</v>
      </c>
      <c r="B916" s="167" t="s">
        <v>5491</v>
      </c>
      <c r="C916" s="168">
        <v>10</v>
      </c>
      <c r="D916" s="169" t="s">
        <v>5482</v>
      </c>
      <c r="E916" s="170">
        <v>66.633300000000006</v>
      </c>
      <c r="F916" s="167" t="s">
        <v>6484</v>
      </c>
    </row>
    <row r="917" spans="1:6" x14ac:dyDescent="0.3">
      <c r="A917" s="167" t="s">
        <v>6485</v>
      </c>
      <c r="B917" s="167" t="s">
        <v>5493</v>
      </c>
      <c r="C917" s="168">
        <v>10</v>
      </c>
      <c r="D917" s="169" t="s">
        <v>5482</v>
      </c>
      <c r="E917" s="170">
        <v>66.633300000000006</v>
      </c>
      <c r="F917" s="167" t="s">
        <v>6484</v>
      </c>
    </row>
    <row r="918" spans="1:6" x14ac:dyDescent="0.3">
      <c r="A918" s="167" t="s">
        <v>6486</v>
      </c>
      <c r="B918" s="167" t="s">
        <v>5497</v>
      </c>
      <c r="C918" s="168">
        <v>10</v>
      </c>
      <c r="D918" s="169" t="s">
        <v>5482</v>
      </c>
      <c r="E918" s="170">
        <v>66.633300000000006</v>
      </c>
      <c r="F918" s="167" t="s">
        <v>6484</v>
      </c>
    </row>
    <row r="919" spans="1:6" x14ac:dyDescent="0.3">
      <c r="A919" s="167" t="s">
        <v>6487</v>
      </c>
      <c r="B919" s="167" t="s">
        <v>5507</v>
      </c>
      <c r="C919" s="168">
        <v>10</v>
      </c>
      <c r="D919" s="169" t="s">
        <v>5482</v>
      </c>
      <c r="E919" s="170">
        <v>66.633300000000006</v>
      </c>
      <c r="F919" s="167" t="s">
        <v>6484</v>
      </c>
    </row>
    <row r="920" spans="1:6" x14ac:dyDescent="0.3">
      <c r="A920" s="167" t="s">
        <v>6488</v>
      </c>
      <c r="B920" s="167" t="s">
        <v>5509</v>
      </c>
      <c r="C920" s="168">
        <v>10</v>
      </c>
      <c r="D920" s="169" t="s">
        <v>5482</v>
      </c>
      <c r="E920" s="170">
        <v>66.633300000000006</v>
      </c>
      <c r="F920" s="167" t="s">
        <v>6484</v>
      </c>
    </row>
    <row r="921" spans="1:6" x14ac:dyDescent="0.3">
      <c r="A921" s="167" t="s">
        <v>6489</v>
      </c>
      <c r="B921" s="167" t="s">
        <v>5491</v>
      </c>
      <c r="C921" s="168">
        <v>10</v>
      </c>
      <c r="D921" s="169" t="s">
        <v>5482</v>
      </c>
      <c r="E921" s="170">
        <v>69.101200000000006</v>
      </c>
      <c r="F921" s="167" t="s">
        <v>6484</v>
      </c>
    </row>
    <row r="922" spans="1:6" x14ac:dyDescent="0.3">
      <c r="A922" s="167" t="s">
        <v>6490</v>
      </c>
      <c r="B922" s="167" t="s">
        <v>5493</v>
      </c>
      <c r="C922" s="168">
        <v>10</v>
      </c>
      <c r="D922" s="169" t="s">
        <v>5482</v>
      </c>
      <c r="E922" s="170">
        <v>69.101200000000006</v>
      </c>
      <c r="F922" s="167" t="s">
        <v>6484</v>
      </c>
    </row>
    <row r="923" spans="1:6" x14ac:dyDescent="0.3">
      <c r="A923" s="167" t="s">
        <v>6491</v>
      </c>
      <c r="B923" s="167" t="s">
        <v>5497</v>
      </c>
      <c r="C923" s="168">
        <v>10</v>
      </c>
      <c r="D923" s="169" t="s">
        <v>5482</v>
      </c>
      <c r="E923" s="170">
        <v>69.101200000000006</v>
      </c>
      <c r="F923" s="167" t="s">
        <v>6484</v>
      </c>
    </row>
    <row r="924" spans="1:6" x14ac:dyDescent="0.3">
      <c r="A924" s="167" t="s">
        <v>6492</v>
      </c>
      <c r="B924" s="167" t="s">
        <v>5507</v>
      </c>
      <c r="C924" s="168">
        <v>10</v>
      </c>
      <c r="D924" s="169" t="s">
        <v>5482</v>
      </c>
      <c r="E924" s="170">
        <v>69.101200000000006</v>
      </c>
      <c r="F924" s="167" t="s">
        <v>6484</v>
      </c>
    </row>
    <row r="925" spans="1:6" x14ac:dyDescent="0.3">
      <c r="A925" s="167" t="s">
        <v>6493</v>
      </c>
      <c r="B925" s="167" t="s">
        <v>5509</v>
      </c>
      <c r="C925" s="168">
        <v>10</v>
      </c>
      <c r="D925" s="169" t="s">
        <v>5482</v>
      </c>
      <c r="E925" s="170">
        <v>69.101200000000006</v>
      </c>
      <c r="F925" s="167" t="s">
        <v>6484</v>
      </c>
    </row>
    <row r="926" spans="1:6" x14ac:dyDescent="0.3">
      <c r="A926" s="167" t="s">
        <v>6494</v>
      </c>
      <c r="B926" s="167" t="s">
        <v>5491</v>
      </c>
      <c r="C926" s="168">
        <v>10</v>
      </c>
      <c r="D926" s="169" t="s">
        <v>5482</v>
      </c>
      <c r="E926" s="170">
        <v>67.0625</v>
      </c>
      <c r="F926" s="167" t="s">
        <v>6484</v>
      </c>
    </row>
    <row r="927" spans="1:6" x14ac:dyDescent="0.3">
      <c r="A927" s="167" t="s">
        <v>6495</v>
      </c>
      <c r="B927" s="167" t="s">
        <v>5493</v>
      </c>
      <c r="C927" s="168">
        <v>10</v>
      </c>
      <c r="D927" s="169" t="s">
        <v>5482</v>
      </c>
      <c r="E927" s="170">
        <v>67.0625</v>
      </c>
      <c r="F927" s="167" t="s">
        <v>6484</v>
      </c>
    </row>
    <row r="928" spans="1:6" x14ac:dyDescent="0.3">
      <c r="A928" s="167" t="s">
        <v>6496</v>
      </c>
      <c r="B928" s="167" t="s">
        <v>5497</v>
      </c>
      <c r="C928" s="168">
        <v>10</v>
      </c>
      <c r="D928" s="169" t="s">
        <v>5482</v>
      </c>
      <c r="E928" s="170">
        <v>67.0625</v>
      </c>
      <c r="F928" s="167" t="s">
        <v>6484</v>
      </c>
    </row>
    <row r="929" spans="1:6" x14ac:dyDescent="0.3">
      <c r="A929" s="167" t="s">
        <v>6497</v>
      </c>
      <c r="B929" s="167" t="s">
        <v>5507</v>
      </c>
      <c r="C929" s="168">
        <v>10</v>
      </c>
      <c r="D929" s="169" t="s">
        <v>5482</v>
      </c>
      <c r="E929" s="170">
        <v>67.0625</v>
      </c>
      <c r="F929" s="167" t="s">
        <v>6484</v>
      </c>
    </row>
    <row r="930" spans="1:6" x14ac:dyDescent="0.3">
      <c r="A930" s="167" t="s">
        <v>6498</v>
      </c>
      <c r="B930" s="167" t="s">
        <v>5509</v>
      </c>
      <c r="C930" s="168">
        <v>10</v>
      </c>
      <c r="D930" s="169" t="s">
        <v>5482</v>
      </c>
      <c r="E930" s="170">
        <v>67.0625</v>
      </c>
      <c r="F930" s="167" t="s">
        <v>6484</v>
      </c>
    </row>
    <row r="931" spans="1:6" x14ac:dyDescent="0.3">
      <c r="A931" s="167" t="s">
        <v>6499</v>
      </c>
      <c r="B931" s="167" t="s">
        <v>5491</v>
      </c>
      <c r="C931" s="168">
        <v>10</v>
      </c>
      <c r="D931" s="169" t="s">
        <v>5482</v>
      </c>
      <c r="E931" s="170">
        <v>69.5304</v>
      </c>
      <c r="F931" s="167" t="s">
        <v>6484</v>
      </c>
    </row>
    <row r="932" spans="1:6" x14ac:dyDescent="0.3">
      <c r="A932" s="167" t="s">
        <v>6500</v>
      </c>
      <c r="B932" s="167" t="s">
        <v>5493</v>
      </c>
      <c r="C932" s="168">
        <v>10</v>
      </c>
      <c r="D932" s="169" t="s">
        <v>5482</v>
      </c>
      <c r="E932" s="170">
        <v>69.5304</v>
      </c>
      <c r="F932" s="167" t="s">
        <v>6484</v>
      </c>
    </row>
    <row r="933" spans="1:6" x14ac:dyDescent="0.3">
      <c r="A933" s="167" t="s">
        <v>6501</v>
      </c>
      <c r="B933" s="167" t="s">
        <v>5497</v>
      </c>
      <c r="C933" s="168">
        <v>10</v>
      </c>
      <c r="D933" s="169" t="s">
        <v>5482</v>
      </c>
      <c r="E933" s="170">
        <v>69.5304</v>
      </c>
      <c r="F933" s="167" t="s">
        <v>6484</v>
      </c>
    </row>
    <row r="934" spans="1:6" x14ac:dyDescent="0.3">
      <c r="A934" s="167" t="s">
        <v>6502</v>
      </c>
      <c r="B934" s="167" t="s">
        <v>5507</v>
      </c>
      <c r="C934" s="168">
        <v>10</v>
      </c>
      <c r="D934" s="169" t="s">
        <v>5482</v>
      </c>
      <c r="E934" s="170">
        <v>69.5304</v>
      </c>
      <c r="F934" s="167" t="s">
        <v>6484</v>
      </c>
    </row>
    <row r="935" spans="1:6" x14ac:dyDescent="0.3">
      <c r="A935" s="167" t="s">
        <v>6503</v>
      </c>
      <c r="B935" s="167" t="s">
        <v>5509</v>
      </c>
      <c r="C935" s="168">
        <v>10</v>
      </c>
      <c r="D935" s="169" t="s">
        <v>5482</v>
      </c>
      <c r="E935" s="170">
        <v>69.5304</v>
      </c>
      <c r="F935" s="167" t="s">
        <v>6484</v>
      </c>
    </row>
    <row r="936" spans="1:6" x14ac:dyDescent="0.3">
      <c r="A936" s="167" t="s">
        <v>6504</v>
      </c>
      <c r="B936" s="167" t="s">
        <v>5491</v>
      </c>
      <c r="C936" s="168">
        <v>10</v>
      </c>
      <c r="D936" s="169" t="s">
        <v>5482</v>
      </c>
      <c r="E936" s="170">
        <v>92.49260000000001</v>
      </c>
      <c r="F936" s="167" t="s">
        <v>6484</v>
      </c>
    </row>
    <row r="937" spans="1:6" x14ac:dyDescent="0.3">
      <c r="A937" s="167" t="s">
        <v>6505</v>
      </c>
      <c r="B937" s="167" t="s">
        <v>5493</v>
      </c>
      <c r="C937" s="168">
        <v>10</v>
      </c>
      <c r="D937" s="169" t="s">
        <v>5482</v>
      </c>
      <c r="E937" s="170">
        <v>92.49260000000001</v>
      </c>
      <c r="F937" s="167" t="s">
        <v>6484</v>
      </c>
    </row>
    <row r="938" spans="1:6" x14ac:dyDescent="0.3">
      <c r="A938" s="167" t="s">
        <v>6506</v>
      </c>
      <c r="B938" s="167" t="s">
        <v>5497</v>
      </c>
      <c r="C938" s="168">
        <v>10</v>
      </c>
      <c r="D938" s="169" t="s">
        <v>5482</v>
      </c>
      <c r="E938" s="170">
        <v>92.49260000000001</v>
      </c>
      <c r="F938" s="167" t="s">
        <v>6484</v>
      </c>
    </row>
    <row r="939" spans="1:6" x14ac:dyDescent="0.3">
      <c r="A939" s="167" t="s">
        <v>6507</v>
      </c>
      <c r="B939" s="167" t="s">
        <v>5507</v>
      </c>
      <c r="C939" s="168">
        <v>10</v>
      </c>
      <c r="D939" s="169" t="s">
        <v>5482</v>
      </c>
      <c r="E939" s="170">
        <v>92.49260000000001</v>
      </c>
      <c r="F939" s="167" t="s">
        <v>6484</v>
      </c>
    </row>
    <row r="940" spans="1:6" x14ac:dyDescent="0.3">
      <c r="A940" s="167" t="s">
        <v>6508</v>
      </c>
      <c r="B940" s="167" t="s">
        <v>5509</v>
      </c>
      <c r="C940" s="168">
        <v>10</v>
      </c>
      <c r="D940" s="169" t="s">
        <v>5482</v>
      </c>
      <c r="E940" s="170">
        <v>92.49260000000001</v>
      </c>
      <c r="F940" s="167" t="s">
        <v>6484</v>
      </c>
    </row>
    <row r="941" spans="1:6" x14ac:dyDescent="0.3">
      <c r="A941" s="167" t="s">
        <v>6509</v>
      </c>
      <c r="B941" s="167" t="s">
        <v>5491</v>
      </c>
      <c r="C941" s="168">
        <v>10</v>
      </c>
      <c r="D941" s="169" t="s">
        <v>5482</v>
      </c>
      <c r="E941" s="170">
        <v>94.960499999999996</v>
      </c>
      <c r="F941" s="167" t="s">
        <v>6484</v>
      </c>
    </row>
    <row r="942" spans="1:6" x14ac:dyDescent="0.3">
      <c r="A942" s="167" t="s">
        <v>6510</v>
      </c>
      <c r="B942" s="167" t="s">
        <v>5493</v>
      </c>
      <c r="C942" s="168">
        <v>10</v>
      </c>
      <c r="D942" s="169" t="s">
        <v>5482</v>
      </c>
      <c r="E942" s="170">
        <v>94.960499999999996</v>
      </c>
      <c r="F942" s="167" t="s">
        <v>6484</v>
      </c>
    </row>
    <row r="943" spans="1:6" x14ac:dyDescent="0.3">
      <c r="A943" s="167" t="s">
        <v>6511</v>
      </c>
      <c r="B943" s="167" t="s">
        <v>5497</v>
      </c>
      <c r="C943" s="168">
        <v>10</v>
      </c>
      <c r="D943" s="169" t="s">
        <v>5482</v>
      </c>
      <c r="E943" s="170">
        <v>94.960499999999996</v>
      </c>
      <c r="F943" s="167" t="s">
        <v>6484</v>
      </c>
    </row>
    <row r="944" spans="1:6" x14ac:dyDescent="0.3">
      <c r="A944" s="167" t="s">
        <v>6512</v>
      </c>
      <c r="B944" s="167" t="s">
        <v>5507</v>
      </c>
      <c r="C944" s="168">
        <v>10</v>
      </c>
      <c r="D944" s="169" t="s">
        <v>5482</v>
      </c>
      <c r="E944" s="170">
        <v>94.960499999999996</v>
      </c>
      <c r="F944" s="167" t="s">
        <v>6484</v>
      </c>
    </row>
    <row r="945" spans="1:6" x14ac:dyDescent="0.3">
      <c r="A945" s="167" t="s">
        <v>6513</v>
      </c>
      <c r="B945" s="167" t="s">
        <v>5509</v>
      </c>
      <c r="C945" s="168">
        <v>10</v>
      </c>
      <c r="D945" s="169" t="s">
        <v>5482</v>
      </c>
      <c r="E945" s="170">
        <v>94.960499999999996</v>
      </c>
      <c r="F945" s="167" t="s">
        <v>6484</v>
      </c>
    </row>
    <row r="946" spans="1:6" x14ac:dyDescent="0.3">
      <c r="A946" s="167" t="s">
        <v>6514</v>
      </c>
      <c r="B946" s="167" t="s">
        <v>5491</v>
      </c>
      <c r="C946" s="168">
        <v>10</v>
      </c>
      <c r="D946" s="169" t="s">
        <v>5482</v>
      </c>
      <c r="E946" s="170">
        <v>92.921800000000005</v>
      </c>
      <c r="F946" s="167" t="s">
        <v>6484</v>
      </c>
    </row>
    <row r="947" spans="1:6" x14ac:dyDescent="0.3">
      <c r="A947" s="167" t="s">
        <v>6515</v>
      </c>
      <c r="B947" s="167" t="s">
        <v>5493</v>
      </c>
      <c r="C947" s="168">
        <v>10</v>
      </c>
      <c r="D947" s="169" t="s">
        <v>5482</v>
      </c>
      <c r="E947" s="170">
        <v>92.921800000000005</v>
      </c>
      <c r="F947" s="167" t="s">
        <v>6484</v>
      </c>
    </row>
    <row r="948" spans="1:6" x14ac:dyDescent="0.3">
      <c r="A948" s="167" t="s">
        <v>6516</v>
      </c>
      <c r="B948" s="167" t="s">
        <v>5497</v>
      </c>
      <c r="C948" s="168">
        <v>10</v>
      </c>
      <c r="D948" s="169" t="s">
        <v>5482</v>
      </c>
      <c r="E948" s="170">
        <v>92.921800000000005</v>
      </c>
      <c r="F948" s="167" t="s">
        <v>6484</v>
      </c>
    </row>
    <row r="949" spans="1:6" x14ac:dyDescent="0.3">
      <c r="A949" s="167" t="s">
        <v>6517</v>
      </c>
      <c r="B949" s="167" t="s">
        <v>5507</v>
      </c>
      <c r="C949" s="168">
        <v>10</v>
      </c>
      <c r="D949" s="169" t="s">
        <v>5482</v>
      </c>
      <c r="E949" s="170">
        <v>92.921800000000005</v>
      </c>
      <c r="F949" s="167" t="s">
        <v>6484</v>
      </c>
    </row>
    <row r="950" spans="1:6" x14ac:dyDescent="0.3">
      <c r="A950" s="167" t="s">
        <v>6518</v>
      </c>
      <c r="B950" s="167" t="s">
        <v>5509</v>
      </c>
      <c r="C950" s="168">
        <v>10</v>
      </c>
      <c r="D950" s="169" t="s">
        <v>5482</v>
      </c>
      <c r="E950" s="170">
        <v>92.921800000000005</v>
      </c>
      <c r="F950" s="167" t="s">
        <v>6484</v>
      </c>
    </row>
    <row r="951" spans="1:6" x14ac:dyDescent="0.3">
      <c r="A951" s="167" t="s">
        <v>6519</v>
      </c>
      <c r="B951" s="167" t="s">
        <v>5491</v>
      </c>
      <c r="C951" s="168">
        <v>10</v>
      </c>
      <c r="D951" s="169" t="s">
        <v>5482</v>
      </c>
      <c r="E951" s="170">
        <v>95.389700000000005</v>
      </c>
      <c r="F951" s="167" t="s">
        <v>6484</v>
      </c>
    </row>
    <row r="952" spans="1:6" x14ac:dyDescent="0.3">
      <c r="A952" s="167" t="s">
        <v>6520</v>
      </c>
      <c r="B952" s="167" t="s">
        <v>5493</v>
      </c>
      <c r="C952" s="168">
        <v>10</v>
      </c>
      <c r="D952" s="169" t="s">
        <v>5482</v>
      </c>
      <c r="E952" s="170">
        <v>95.389700000000005</v>
      </c>
      <c r="F952" s="167" t="s">
        <v>6484</v>
      </c>
    </row>
    <row r="953" spans="1:6" x14ac:dyDescent="0.3">
      <c r="A953" s="167" t="s">
        <v>6521</v>
      </c>
      <c r="B953" s="167" t="s">
        <v>5497</v>
      </c>
      <c r="C953" s="168">
        <v>10</v>
      </c>
      <c r="D953" s="169" t="s">
        <v>5482</v>
      </c>
      <c r="E953" s="170">
        <v>95.389700000000005</v>
      </c>
      <c r="F953" s="167" t="s">
        <v>6484</v>
      </c>
    </row>
    <row r="954" spans="1:6" x14ac:dyDescent="0.3">
      <c r="A954" s="167" t="s">
        <v>6522</v>
      </c>
      <c r="B954" s="167" t="s">
        <v>5507</v>
      </c>
      <c r="C954" s="168">
        <v>10</v>
      </c>
      <c r="D954" s="169" t="s">
        <v>5482</v>
      </c>
      <c r="E954" s="170">
        <v>95.389700000000005</v>
      </c>
      <c r="F954" s="167" t="s">
        <v>6484</v>
      </c>
    </row>
    <row r="955" spans="1:6" x14ac:dyDescent="0.3">
      <c r="A955" s="167" t="s">
        <v>6523</v>
      </c>
      <c r="B955" s="167" t="s">
        <v>5509</v>
      </c>
      <c r="C955" s="168">
        <v>10</v>
      </c>
      <c r="D955" s="169" t="s">
        <v>5482</v>
      </c>
      <c r="E955" s="170">
        <v>95.389700000000005</v>
      </c>
      <c r="F955" s="167" t="s">
        <v>6484</v>
      </c>
    </row>
    <row r="956" spans="1:6" x14ac:dyDescent="0.3">
      <c r="A956" s="167" t="s">
        <v>6524</v>
      </c>
      <c r="B956" s="167" t="s">
        <v>5491</v>
      </c>
      <c r="C956" s="168">
        <v>10</v>
      </c>
      <c r="D956" s="169" t="s">
        <v>5482</v>
      </c>
      <c r="E956" s="170">
        <v>58.156600000000005</v>
      </c>
      <c r="F956" s="167" t="s">
        <v>6525</v>
      </c>
    </row>
    <row r="957" spans="1:6" x14ac:dyDescent="0.3">
      <c r="A957" s="167" t="s">
        <v>6526</v>
      </c>
      <c r="B957" s="167" t="s">
        <v>5493</v>
      </c>
      <c r="C957" s="168">
        <v>10</v>
      </c>
      <c r="D957" s="169" t="s">
        <v>5482</v>
      </c>
      <c r="E957" s="170">
        <v>58.156600000000005</v>
      </c>
      <c r="F957" s="167" t="s">
        <v>6525</v>
      </c>
    </row>
    <row r="958" spans="1:6" x14ac:dyDescent="0.3">
      <c r="A958" s="167" t="s">
        <v>6527</v>
      </c>
      <c r="B958" s="167" t="s">
        <v>5497</v>
      </c>
      <c r="C958" s="168">
        <v>10</v>
      </c>
      <c r="D958" s="169" t="s">
        <v>5482</v>
      </c>
      <c r="E958" s="170">
        <v>58.156600000000005</v>
      </c>
      <c r="F958" s="167" t="s">
        <v>6525</v>
      </c>
    </row>
    <row r="959" spans="1:6" x14ac:dyDescent="0.3">
      <c r="A959" s="167" t="s">
        <v>6528</v>
      </c>
      <c r="B959" s="167" t="s">
        <v>5507</v>
      </c>
      <c r="C959" s="168">
        <v>10</v>
      </c>
      <c r="D959" s="169" t="s">
        <v>5482</v>
      </c>
      <c r="E959" s="170">
        <v>58.156600000000005</v>
      </c>
      <c r="F959" s="167" t="s">
        <v>6525</v>
      </c>
    </row>
    <row r="960" spans="1:6" x14ac:dyDescent="0.3">
      <c r="A960" s="167" t="s">
        <v>6529</v>
      </c>
      <c r="B960" s="167" t="s">
        <v>5509</v>
      </c>
      <c r="C960" s="168">
        <v>10</v>
      </c>
      <c r="D960" s="169" t="s">
        <v>5482</v>
      </c>
      <c r="E960" s="170">
        <v>58.156600000000005</v>
      </c>
      <c r="F960" s="167" t="s">
        <v>6525</v>
      </c>
    </row>
    <row r="961" spans="1:6" x14ac:dyDescent="0.3">
      <c r="A961" s="167" t="s">
        <v>6530</v>
      </c>
      <c r="B961" s="167" t="s">
        <v>5491</v>
      </c>
      <c r="C961" s="168">
        <v>10</v>
      </c>
      <c r="D961" s="169" t="s">
        <v>5482</v>
      </c>
      <c r="E961" s="170">
        <v>60.624499999999991</v>
      </c>
      <c r="F961" s="167" t="s">
        <v>6531</v>
      </c>
    </row>
    <row r="962" spans="1:6" x14ac:dyDescent="0.3">
      <c r="A962" s="167" t="s">
        <v>6532</v>
      </c>
      <c r="B962" s="167" t="s">
        <v>5493</v>
      </c>
      <c r="C962" s="168">
        <v>10</v>
      </c>
      <c r="D962" s="169" t="s">
        <v>5482</v>
      </c>
      <c r="E962" s="170">
        <v>60.624499999999991</v>
      </c>
      <c r="F962" s="167" t="s">
        <v>6531</v>
      </c>
    </row>
    <row r="963" spans="1:6" x14ac:dyDescent="0.3">
      <c r="A963" s="167" t="s">
        <v>6533</v>
      </c>
      <c r="B963" s="167" t="s">
        <v>5497</v>
      </c>
      <c r="C963" s="168">
        <v>10</v>
      </c>
      <c r="D963" s="169" t="s">
        <v>5482</v>
      </c>
      <c r="E963" s="170">
        <v>60.624499999999991</v>
      </c>
      <c r="F963" s="167" t="s">
        <v>6531</v>
      </c>
    </row>
    <row r="964" spans="1:6" x14ac:dyDescent="0.3">
      <c r="A964" s="167" t="s">
        <v>6534</v>
      </c>
      <c r="B964" s="167" t="s">
        <v>5507</v>
      </c>
      <c r="C964" s="168">
        <v>10</v>
      </c>
      <c r="D964" s="169" t="s">
        <v>5482</v>
      </c>
      <c r="E964" s="170">
        <v>60.624499999999991</v>
      </c>
      <c r="F964" s="167" t="s">
        <v>6531</v>
      </c>
    </row>
    <row r="965" spans="1:6" x14ac:dyDescent="0.3">
      <c r="A965" s="167" t="s">
        <v>6535</v>
      </c>
      <c r="B965" s="167" t="s">
        <v>5509</v>
      </c>
      <c r="C965" s="168">
        <v>10</v>
      </c>
      <c r="D965" s="169" t="s">
        <v>5482</v>
      </c>
      <c r="E965" s="170">
        <v>60.624499999999991</v>
      </c>
      <c r="F965" s="167" t="s">
        <v>6531</v>
      </c>
    </row>
    <row r="966" spans="1:6" x14ac:dyDescent="0.3">
      <c r="A966" s="167" t="s">
        <v>6536</v>
      </c>
      <c r="B966" s="167" t="s">
        <v>5491</v>
      </c>
      <c r="C966" s="168">
        <v>10</v>
      </c>
      <c r="D966" s="169" t="s">
        <v>5482</v>
      </c>
      <c r="E966" s="170">
        <v>58.585800000000006</v>
      </c>
      <c r="F966" s="167" t="s">
        <v>6525</v>
      </c>
    </row>
    <row r="967" spans="1:6" x14ac:dyDescent="0.3">
      <c r="A967" s="167" t="s">
        <v>6537</v>
      </c>
      <c r="B967" s="167" t="s">
        <v>5493</v>
      </c>
      <c r="C967" s="168">
        <v>10</v>
      </c>
      <c r="D967" s="169" t="s">
        <v>5482</v>
      </c>
      <c r="E967" s="170">
        <v>58.585800000000006</v>
      </c>
      <c r="F967" s="167" t="s">
        <v>6525</v>
      </c>
    </row>
    <row r="968" spans="1:6" x14ac:dyDescent="0.3">
      <c r="A968" s="167" t="s">
        <v>6538</v>
      </c>
      <c r="B968" s="167" t="s">
        <v>5497</v>
      </c>
      <c r="C968" s="168">
        <v>10</v>
      </c>
      <c r="D968" s="169" t="s">
        <v>5482</v>
      </c>
      <c r="E968" s="170">
        <v>58.585800000000006</v>
      </c>
      <c r="F968" s="167" t="s">
        <v>6525</v>
      </c>
    </row>
    <row r="969" spans="1:6" x14ac:dyDescent="0.3">
      <c r="A969" s="167" t="s">
        <v>6539</v>
      </c>
      <c r="B969" s="167" t="s">
        <v>5507</v>
      </c>
      <c r="C969" s="168">
        <v>10</v>
      </c>
      <c r="D969" s="169" t="s">
        <v>5482</v>
      </c>
      <c r="E969" s="170">
        <v>58.585800000000006</v>
      </c>
      <c r="F969" s="167" t="s">
        <v>6525</v>
      </c>
    </row>
    <row r="970" spans="1:6" x14ac:dyDescent="0.3">
      <c r="A970" s="167" t="s">
        <v>6540</v>
      </c>
      <c r="B970" s="167" t="s">
        <v>5509</v>
      </c>
      <c r="C970" s="168">
        <v>10</v>
      </c>
      <c r="D970" s="169" t="s">
        <v>5482</v>
      </c>
      <c r="E970" s="170">
        <v>58.585800000000006</v>
      </c>
      <c r="F970" s="167" t="s">
        <v>6525</v>
      </c>
    </row>
    <row r="971" spans="1:6" x14ac:dyDescent="0.3">
      <c r="A971" s="167" t="s">
        <v>6541</v>
      </c>
      <c r="B971" s="167" t="s">
        <v>5491</v>
      </c>
      <c r="C971" s="168">
        <v>10</v>
      </c>
      <c r="D971" s="169" t="s">
        <v>5482</v>
      </c>
      <c r="E971" s="170">
        <v>61.053699999999992</v>
      </c>
      <c r="F971" s="167" t="s">
        <v>6542</v>
      </c>
    </row>
    <row r="972" spans="1:6" x14ac:dyDescent="0.3">
      <c r="A972" s="167" t="s">
        <v>6543</v>
      </c>
      <c r="B972" s="167" t="s">
        <v>5493</v>
      </c>
      <c r="C972" s="168">
        <v>10</v>
      </c>
      <c r="D972" s="169" t="s">
        <v>5482</v>
      </c>
      <c r="E972" s="170">
        <v>61.053699999999992</v>
      </c>
      <c r="F972" s="167" t="s">
        <v>6542</v>
      </c>
    </row>
    <row r="973" spans="1:6" x14ac:dyDescent="0.3">
      <c r="A973" s="167" t="s">
        <v>6544</v>
      </c>
      <c r="B973" s="167" t="s">
        <v>5497</v>
      </c>
      <c r="C973" s="168">
        <v>10</v>
      </c>
      <c r="D973" s="169" t="s">
        <v>5482</v>
      </c>
      <c r="E973" s="170">
        <v>61.053699999999992</v>
      </c>
      <c r="F973" s="167" t="s">
        <v>6542</v>
      </c>
    </row>
    <row r="974" spans="1:6" x14ac:dyDescent="0.3">
      <c r="A974" s="167" t="s">
        <v>6545</v>
      </c>
      <c r="B974" s="167" t="s">
        <v>5507</v>
      </c>
      <c r="C974" s="168">
        <v>10</v>
      </c>
      <c r="D974" s="169" t="s">
        <v>5482</v>
      </c>
      <c r="E974" s="170">
        <v>61.053699999999992</v>
      </c>
      <c r="F974" s="167" t="s">
        <v>6542</v>
      </c>
    </row>
    <row r="975" spans="1:6" x14ac:dyDescent="0.3">
      <c r="A975" s="167" t="s">
        <v>6546</v>
      </c>
      <c r="B975" s="167" t="s">
        <v>5509</v>
      </c>
      <c r="C975" s="168">
        <v>10</v>
      </c>
      <c r="D975" s="169" t="s">
        <v>5482</v>
      </c>
      <c r="E975" s="170">
        <v>61.053699999999992</v>
      </c>
      <c r="F975" s="167" t="s">
        <v>6542</v>
      </c>
    </row>
    <row r="976" spans="1:6" x14ac:dyDescent="0.3">
      <c r="A976" s="167" t="s">
        <v>6547</v>
      </c>
      <c r="B976" s="167" t="s">
        <v>5491</v>
      </c>
      <c r="C976" s="168">
        <v>10</v>
      </c>
      <c r="D976" s="169" t="s">
        <v>5482</v>
      </c>
      <c r="E976" s="170">
        <v>84.015900000000002</v>
      </c>
      <c r="F976" s="167" t="s">
        <v>6548</v>
      </c>
    </row>
    <row r="977" spans="1:6" x14ac:dyDescent="0.3">
      <c r="A977" s="167" t="s">
        <v>6549</v>
      </c>
      <c r="B977" s="167" t="s">
        <v>5493</v>
      </c>
      <c r="C977" s="168">
        <v>10</v>
      </c>
      <c r="D977" s="169" t="s">
        <v>5482</v>
      </c>
      <c r="E977" s="170">
        <v>84.015900000000002</v>
      </c>
      <c r="F977" s="167" t="s">
        <v>6548</v>
      </c>
    </row>
    <row r="978" spans="1:6" x14ac:dyDescent="0.3">
      <c r="A978" s="167" t="s">
        <v>6550</v>
      </c>
      <c r="B978" s="167" t="s">
        <v>5497</v>
      </c>
      <c r="C978" s="168">
        <v>10</v>
      </c>
      <c r="D978" s="169" t="s">
        <v>5482</v>
      </c>
      <c r="E978" s="170">
        <v>84.015900000000002</v>
      </c>
      <c r="F978" s="167" t="s">
        <v>6548</v>
      </c>
    </row>
    <row r="979" spans="1:6" x14ac:dyDescent="0.3">
      <c r="A979" s="167" t="s">
        <v>6551</v>
      </c>
      <c r="B979" s="167" t="s">
        <v>5507</v>
      </c>
      <c r="C979" s="168">
        <v>10</v>
      </c>
      <c r="D979" s="169" t="s">
        <v>5482</v>
      </c>
      <c r="E979" s="170">
        <v>84.015900000000002</v>
      </c>
      <c r="F979" s="167" t="s">
        <v>6548</v>
      </c>
    </row>
    <row r="980" spans="1:6" x14ac:dyDescent="0.3">
      <c r="A980" s="167" t="s">
        <v>6552</v>
      </c>
      <c r="B980" s="167" t="s">
        <v>5509</v>
      </c>
      <c r="C980" s="168">
        <v>10</v>
      </c>
      <c r="D980" s="169" t="s">
        <v>5482</v>
      </c>
      <c r="E980" s="170">
        <v>84.015900000000002</v>
      </c>
      <c r="F980" s="167" t="s">
        <v>6548</v>
      </c>
    </row>
    <row r="981" spans="1:6" x14ac:dyDescent="0.3">
      <c r="A981" s="167" t="s">
        <v>6553</v>
      </c>
      <c r="B981" s="167" t="s">
        <v>5491</v>
      </c>
      <c r="C981" s="168">
        <v>10</v>
      </c>
      <c r="D981" s="169" t="s">
        <v>5482</v>
      </c>
      <c r="E981" s="170">
        <v>86.483800000000002</v>
      </c>
      <c r="F981" s="167" t="s">
        <v>6554</v>
      </c>
    </row>
    <row r="982" spans="1:6" x14ac:dyDescent="0.3">
      <c r="A982" s="167" t="s">
        <v>6555</v>
      </c>
      <c r="B982" s="167" t="s">
        <v>5493</v>
      </c>
      <c r="C982" s="168">
        <v>10</v>
      </c>
      <c r="D982" s="169" t="s">
        <v>5482</v>
      </c>
      <c r="E982" s="170">
        <v>86.483800000000002</v>
      </c>
      <c r="F982" s="167" t="s">
        <v>6554</v>
      </c>
    </row>
    <row r="983" spans="1:6" x14ac:dyDescent="0.3">
      <c r="A983" s="167" t="s">
        <v>6556</v>
      </c>
      <c r="B983" s="167" t="s">
        <v>5497</v>
      </c>
      <c r="C983" s="168">
        <v>10</v>
      </c>
      <c r="D983" s="169" t="s">
        <v>5482</v>
      </c>
      <c r="E983" s="170">
        <v>86.483800000000002</v>
      </c>
      <c r="F983" s="167" t="s">
        <v>6554</v>
      </c>
    </row>
    <row r="984" spans="1:6" x14ac:dyDescent="0.3">
      <c r="A984" s="167" t="s">
        <v>6557</v>
      </c>
      <c r="B984" s="167" t="s">
        <v>5507</v>
      </c>
      <c r="C984" s="168">
        <v>10</v>
      </c>
      <c r="D984" s="169" t="s">
        <v>5482</v>
      </c>
      <c r="E984" s="170">
        <v>86.483800000000002</v>
      </c>
      <c r="F984" s="167" t="s">
        <v>6554</v>
      </c>
    </row>
    <row r="985" spans="1:6" x14ac:dyDescent="0.3">
      <c r="A985" s="167" t="s">
        <v>6558</v>
      </c>
      <c r="B985" s="167" t="s">
        <v>5509</v>
      </c>
      <c r="C985" s="168">
        <v>10</v>
      </c>
      <c r="D985" s="169" t="s">
        <v>5482</v>
      </c>
      <c r="E985" s="170">
        <v>86.483800000000002</v>
      </c>
      <c r="F985" s="167" t="s">
        <v>6554</v>
      </c>
    </row>
    <row r="986" spans="1:6" x14ac:dyDescent="0.3">
      <c r="A986" s="167" t="s">
        <v>6559</v>
      </c>
      <c r="B986" s="167" t="s">
        <v>5491</v>
      </c>
      <c r="C986" s="168">
        <v>10</v>
      </c>
      <c r="D986" s="169" t="s">
        <v>5482</v>
      </c>
      <c r="E986" s="170">
        <v>84.445099999999996</v>
      </c>
      <c r="F986" s="167" t="s">
        <v>6548</v>
      </c>
    </row>
    <row r="987" spans="1:6" x14ac:dyDescent="0.3">
      <c r="A987" s="167" t="s">
        <v>6560</v>
      </c>
      <c r="B987" s="167" t="s">
        <v>5493</v>
      </c>
      <c r="C987" s="168">
        <v>10</v>
      </c>
      <c r="D987" s="169" t="s">
        <v>5482</v>
      </c>
      <c r="E987" s="170">
        <v>84.445099999999996</v>
      </c>
      <c r="F987" s="167" t="s">
        <v>6548</v>
      </c>
    </row>
    <row r="988" spans="1:6" x14ac:dyDescent="0.3">
      <c r="A988" s="167" t="s">
        <v>6561</v>
      </c>
      <c r="B988" s="167" t="s">
        <v>5497</v>
      </c>
      <c r="C988" s="168">
        <v>10</v>
      </c>
      <c r="D988" s="169" t="s">
        <v>5482</v>
      </c>
      <c r="E988" s="170">
        <v>84.445099999999996</v>
      </c>
      <c r="F988" s="167" t="s">
        <v>6548</v>
      </c>
    </row>
    <row r="989" spans="1:6" x14ac:dyDescent="0.3">
      <c r="A989" s="167" t="s">
        <v>6562</v>
      </c>
      <c r="B989" s="167" t="s">
        <v>5507</v>
      </c>
      <c r="C989" s="168">
        <v>10</v>
      </c>
      <c r="D989" s="169" t="s">
        <v>5482</v>
      </c>
      <c r="E989" s="170">
        <v>84.445099999999996</v>
      </c>
      <c r="F989" s="167" t="s">
        <v>6548</v>
      </c>
    </row>
    <row r="990" spans="1:6" x14ac:dyDescent="0.3">
      <c r="A990" s="167" t="s">
        <v>6563</v>
      </c>
      <c r="B990" s="167" t="s">
        <v>5509</v>
      </c>
      <c r="C990" s="168">
        <v>10</v>
      </c>
      <c r="D990" s="169" t="s">
        <v>5482</v>
      </c>
      <c r="E990" s="170">
        <v>84.445099999999996</v>
      </c>
      <c r="F990" s="167" t="s">
        <v>6548</v>
      </c>
    </row>
    <row r="991" spans="1:6" x14ac:dyDescent="0.3">
      <c r="A991" s="167" t="s">
        <v>6564</v>
      </c>
      <c r="B991" s="167" t="s">
        <v>5491</v>
      </c>
      <c r="C991" s="168">
        <v>10</v>
      </c>
      <c r="D991" s="169" t="s">
        <v>5482</v>
      </c>
      <c r="E991" s="170">
        <v>86.913000000000011</v>
      </c>
      <c r="F991" s="167" t="s">
        <v>6554</v>
      </c>
    </row>
    <row r="992" spans="1:6" x14ac:dyDescent="0.3">
      <c r="A992" s="167" t="s">
        <v>6565</v>
      </c>
      <c r="B992" s="167" t="s">
        <v>5493</v>
      </c>
      <c r="C992" s="168">
        <v>10</v>
      </c>
      <c r="D992" s="169" t="s">
        <v>5482</v>
      </c>
      <c r="E992" s="170">
        <v>86.913000000000011</v>
      </c>
      <c r="F992" s="167" t="s">
        <v>6554</v>
      </c>
    </row>
    <row r="993" spans="1:6" x14ac:dyDescent="0.3">
      <c r="A993" s="167" t="s">
        <v>6566</v>
      </c>
      <c r="B993" s="167" t="s">
        <v>5497</v>
      </c>
      <c r="C993" s="168">
        <v>10</v>
      </c>
      <c r="D993" s="169" t="s">
        <v>5482</v>
      </c>
      <c r="E993" s="170">
        <v>86.913000000000011</v>
      </c>
      <c r="F993" s="167" t="s">
        <v>6554</v>
      </c>
    </row>
    <row r="994" spans="1:6" x14ac:dyDescent="0.3">
      <c r="A994" s="167" t="s">
        <v>6567</v>
      </c>
      <c r="B994" s="167" t="s">
        <v>5507</v>
      </c>
      <c r="C994" s="168">
        <v>10</v>
      </c>
      <c r="D994" s="169" t="s">
        <v>5482</v>
      </c>
      <c r="E994" s="170">
        <v>86.913000000000011</v>
      </c>
      <c r="F994" s="167" t="s">
        <v>6554</v>
      </c>
    </row>
    <row r="995" spans="1:6" x14ac:dyDescent="0.3">
      <c r="A995" s="167" t="s">
        <v>6568</v>
      </c>
      <c r="B995" s="167" t="s">
        <v>5509</v>
      </c>
      <c r="C995" s="168">
        <v>10</v>
      </c>
      <c r="D995" s="169" t="s">
        <v>5482</v>
      </c>
      <c r="E995" s="170">
        <v>86.913000000000011</v>
      </c>
      <c r="F995" s="167" t="s">
        <v>6554</v>
      </c>
    </row>
    <row r="996" spans="1:6" x14ac:dyDescent="0.3">
      <c r="A996" s="167" t="s">
        <v>6569</v>
      </c>
      <c r="B996" s="167" t="s">
        <v>5485</v>
      </c>
      <c r="C996" s="168">
        <v>10</v>
      </c>
      <c r="D996" s="169" t="s">
        <v>5482</v>
      </c>
      <c r="E996" s="170">
        <v>13.25155</v>
      </c>
      <c r="F996" s="167" t="s">
        <v>6570</v>
      </c>
    </row>
    <row r="997" spans="1:6" x14ac:dyDescent="0.3">
      <c r="A997" s="167" t="s">
        <v>6571</v>
      </c>
      <c r="B997" s="167" t="s">
        <v>6572</v>
      </c>
      <c r="C997" s="168">
        <v>5</v>
      </c>
      <c r="D997" s="169" t="s">
        <v>5482</v>
      </c>
      <c r="E997" s="170">
        <v>25.234000000000002</v>
      </c>
      <c r="F997" s="167" t="s">
        <v>6570</v>
      </c>
    </row>
    <row r="998" spans="1:6" x14ac:dyDescent="0.3">
      <c r="A998" s="167" t="s">
        <v>6573</v>
      </c>
      <c r="B998" s="167" t="s">
        <v>6574</v>
      </c>
      <c r="C998" s="168">
        <v>5</v>
      </c>
      <c r="D998" s="169" t="s">
        <v>5482</v>
      </c>
      <c r="E998" s="170">
        <v>20.655250000000002</v>
      </c>
      <c r="F998" s="167" t="s">
        <v>6570</v>
      </c>
    </row>
    <row r="999" spans="1:6" x14ac:dyDescent="0.3">
      <c r="A999" s="167" t="s">
        <v>6575</v>
      </c>
      <c r="B999" s="167" t="s">
        <v>6576</v>
      </c>
      <c r="C999" s="168">
        <v>10</v>
      </c>
      <c r="D999" s="169" t="s">
        <v>5482</v>
      </c>
      <c r="E999" s="170">
        <v>13.25155</v>
      </c>
      <c r="F999" s="167" t="s">
        <v>6570</v>
      </c>
    </row>
    <row r="1000" spans="1:6" x14ac:dyDescent="0.3">
      <c r="A1000" s="167" t="s">
        <v>6577</v>
      </c>
      <c r="B1000" s="167" t="s">
        <v>5489</v>
      </c>
      <c r="C1000" s="168">
        <v>10</v>
      </c>
      <c r="D1000" s="169" t="s">
        <v>5482</v>
      </c>
      <c r="E1000" s="170">
        <v>13.627099999999999</v>
      </c>
      <c r="F1000" s="167" t="s">
        <v>6570</v>
      </c>
    </row>
    <row r="1001" spans="1:6" x14ac:dyDescent="0.3">
      <c r="A1001" s="167" t="s">
        <v>6578</v>
      </c>
      <c r="B1001" s="167" t="s">
        <v>5491</v>
      </c>
      <c r="C1001" s="168">
        <v>10</v>
      </c>
      <c r="D1001" s="169" t="s">
        <v>5482</v>
      </c>
      <c r="E1001" s="170">
        <v>13.627099999999999</v>
      </c>
      <c r="F1001" s="167" t="s">
        <v>6570</v>
      </c>
    </row>
    <row r="1002" spans="1:6" x14ac:dyDescent="0.3">
      <c r="A1002" s="167" t="s">
        <v>6579</v>
      </c>
      <c r="B1002" s="167" t="s">
        <v>5693</v>
      </c>
      <c r="C1002" s="168">
        <v>10</v>
      </c>
      <c r="D1002" s="169" t="s">
        <v>5482</v>
      </c>
      <c r="E1002" s="170">
        <v>13.627099999999999</v>
      </c>
      <c r="F1002" s="167" t="s">
        <v>6570</v>
      </c>
    </row>
    <row r="1003" spans="1:6" x14ac:dyDescent="0.3">
      <c r="A1003" s="167" t="s">
        <v>6580</v>
      </c>
      <c r="B1003" s="167" t="s">
        <v>5493</v>
      </c>
      <c r="C1003" s="168">
        <v>10</v>
      </c>
      <c r="D1003" s="169" t="s">
        <v>5482</v>
      </c>
      <c r="E1003" s="170">
        <v>13.627099999999999</v>
      </c>
      <c r="F1003" s="167" t="s">
        <v>6570</v>
      </c>
    </row>
    <row r="1004" spans="1:6" x14ac:dyDescent="0.3">
      <c r="A1004" s="167" t="s">
        <v>6581</v>
      </c>
      <c r="B1004" s="167" t="s">
        <v>6582</v>
      </c>
      <c r="C1004" s="168">
        <v>10</v>
      </c>
      <c r="D1004" s="169" t="s">
        <v>5482</v>
      </c>
      <c r="E1004" s="170">
        <v>12.768699999999999</v>
      </c>
      <c r="F1004" s="167" t="s">
        <v>6570</v>
      </c>
    </row>
    <row r="1005" spans="1:6" x14ac:dyDescent="0.3">
      <c r="A1005" s="167" t="s">
        <v>6583</v>
      </c>
      <c r="B1005" s="167" t="s">
        <v>5696</v>
      </c>
      <c r="C1005" s="168">
        <v>10</v>
      </c>
      <c r="D1005" s="169" t="s">
        <v>5482</v>
      </c>
      <c r="E1005" s="170">
        <v>13.627099999999999</v>
      </c>
      <c r="F1005" s="167" t="s">
        <v>6570</v>
      </c>
    </row>
    <row r="1006" spans="1:6" x14ac:dyDescent="0.3">
      <c r="A1006" s="167" t="s">
        <v>6584</v>
      </c>
      <c r="B1006" s="167" t="s">
        <v>5495</v>
      </c>
      <c r="C1006" s="168">
        <v>10</v>
      </c>
      <c r="D1006" s="169" t="s">
        <v>5482</v>
      </c>
      <c r="E1006" s="170">
        <v>13.627099999999999</v>
      </c>
      <c r="F1006" s="167" t="s">
        <v>6570</v>
      </c>
    </row>
    <row r="1007" spans="1:6" x14ac:dyDescent="0.3">
      <c r="A1007" s="167" t="s">
        <v>6585</v>
      </c>
      <c r="B1007" s="167" t="s">
        <v>5699</v>
      </c>
      <c r="C1007" s="168">
        <v>10</v>
      </c>
      <c r="D1007" s="169" t="s">
        <v>5482</v>
      </c>
      <c r="E1007" s="170">
        <v>13.627099999999999</v>
      </c>
      <c r="F1007" s="167" t="s">
        <v>6570</v>
      </c>
    </row>
    <row r="1008" spans="1:6" x14ac:dyDescent="0.3">
      <c r="A1008" s="167" t="s">
        <v>6586</v>
      </c>
      <c r="B1008" s="167" t="s">
        <v>5701</v>
      </c>
      <c r="C1008" s="168">
        <v>10</v>
      </c>
      <c r="D1008" s="169" t="s">
        <v>5482</v>
      </c>
      <c r="E1008" s="170">
        <v>13.627099999999999</v>
      </c>
      <c r="F1008" s="167" t="s">
        <v>6570</v>
      </c>
    </row>
    <row r="1009" spans="1:6" x14ac:dyDescent="0.3">
      <c r="A1009" s="167" t="s">
        <v>6587</v>
      </c>
      <c r="B1009" s="167" t="s">
        <v>5497</v>
      </c>
      <c r="C1009" s="168">
        <v>10</v>
      </c>
      <c r="D1009" s="169" t="s">
        <v>5482</v>
      </c>
      <c r="E1009" s="170">
        <v>13.627099999999999</v>
      </c>
      <c r="F1009" s="167" t="s">
        <v>6570</v>
      </c>
    </row>
    <row r="1010" spans="1:6" x14ac:dyDescent="0.3">
      <c r="A1010" s="167" t="s">
        <v>6588</v>
      </c>
      <c r="B1010" s="167" t="s">
        <v>5785</v>
      </c>
      <c r="C1010" s="168">
        <v>10</v>
      </c>
      <c r="D1010" s="169" t="s">
        <v>5482</v>
      </c>
      <c r="E1010" s="170">
        <v>13.627099999999999</v>
      </c>
      <c r="F1010" s="167" t="s">
        <v>6570</v>
      </c>
    </row>
    <row r="1011" spans="1:6" x14ac:dyDescent="0.3">
      <c r="A1011" s="167" t="s">
        <v>6589</v>
      </c>
      <c r="B1011" s="167" t="s">
        <v>5499</v>
      </c>
      <c r="C1011" s="168">
        <v>10</v>
      </c>
      <c r="D1011" s="169" t="s">
        <v>5482</v>
      </c>
      <c r="E1011" s="170">
        <v>13.627099999999999</v>
      </c>
      <c r="F1011" s="167" t="s">
        <v>6570</v>
      </c>
    </row>
    <row r="1012" spans="1:6" x14ac:dyDescent="0.3">
      <c r="A1012" s="167" t="s">
        <v>6590</v>
      </c>
      <c r="B1012" s="167" t="s">
        <v>5555</v>
      </c>
      <c r="C1012" s="168">
        <v>10</v>
      </c>
      <c r="D1012" s="169" t="s">
        <v>5482</v>
      </c>
      <c r="E1012" s="170">
        <v>13.627099999999999</v>
      </c>
      <c r="F1012" s="167" t="s">
        <v>6570</v>
      </c>
    </row>
    <row r="1013" spans="1:6" x14ac:dyDescent="0.3">
      <c r="A1013" s="167" t="s">
        <v>6591</v>
      </c>
      <c r="B1013" s="167" t="s">
        <v>5534</v>
      </c>
      <c r="C1013" s="168">
        <v>10</v>
      </c>
      <c r="D1013" s="169" t="s">
        <v>5482</v>
      </c>
      <c r="E1013" s="170">
        <v>13.627099999999999</v>
      </c>
      <c r="F1013" s="167" t="s">
        <v>6570</v>
      </c>
    </row>
    <row r="1014" spans="1:6" x14ac:dyDescent="0.3">
      <c r="A1014" s="167" t="s">
        <v>6592</v>
      </c>
      <c r="B1014" s="167" t="s">
        <v>5503</v>
      </c>
      <c r="C1014" s="168">
        <v>10</v>
      </c>
      <c r="D1014" s="169" t="s">
        <v>5482</v>
      </c>
      <c r="E1014" s="170">
        <v>13.627099999999999</v>
      </c>
      <c r="F1014" s="167" t="s">
        <v>6570</v>
      </c>
    </row>
    <row r="1015" spans="1:6" x14ac:dyDescent="0.3">
      <c r="A1015" s="167" t="s">
        <v>6593</v>
      </c>
      <c r="B1015" s="167" t="s">
        <v>5507</v>
      </c>
      <c r="C1015" s="168">
        <v>10</v>
      </c>
      <c r="D1015" s="169" t="s">
        <v>5482</v>
      </c>
      <c r="E1015" s="170">
        <v>13.627099999999999</v>
      </c>
      <c r="F1015" s="167" t="s">
        <v>6570</v>
      </c>
    </row>
    <row r="1016" spans="1:6" x14ac:dyDescent="0.3">
      <c r="A1016" s="167" t="s">
        <v>6594</v>
      </c>
      <c r="B1016" s="167" t="s">
        <v>5509</v>
      </c>
      <c r="C1016" s="168">
        <v>10</v>
      </c>
      <c r="D1016" s="169" t="s">
        <v>5482</v>
      </c>
      <c r="E1016" s="170">
        <v>13.627099999999999</v>
      </c>
      <c r="F1016" s="167" t="s">
        <v>6570</v>
      </c>
    </row>
    <row r="1017" spans="1:6" x14ac:dyDescent="0.3">
      <c r="A1017" s="167" t="s">
        <v>6595</v>
      </c>
      <c r="B1017" s="167" t="s">
        <v>5511</v>
      </c>
      <c r="C1017" s="168">
        <v>10</v>
      </c>
      <c r="D1017" s="169" t="s">
        <v>5482</v>
      </c>
      <c r="E1017" s="170">
        <v>13.627099999999999</v>
      </c>
      <c r="F1017" s="167" t="s">
        <v>6570</v>
      </c>
    </row>
    <row r="1018" spans="1:6" x14ac:dyDescent="0.3">
      <c r="A1018" s="167" t="s">
        <v>6596</v>
      </c>
      <c r="B1018" s="167" t="s">
        <v>5513</v>
      </c>
      <c r="C1018" s="168">
        <v>10</v>
      </c>
      <c r="D1018" s="169" t="s">
        <v>5482</v>
      </c>
      <c r="E1018" s="170">
        <v>13.627099999999999</v>
      </c>
      <c r="F1018" s="167" t="s">
        <v>6570</v>
      </c>
    </row>
    <row r="1019" spans="1:6" x14ac:dyDescent="0.3">
      <c r="A1019" s="167" t="s">
        <v>6597</v>
      </c>
      <c r="B1019" s="167" t="s">
        <v>5515</v>
      </c>
      <c r="C1019" s="168">
        <v>10</v>
      </c>
      <c r="D1019" s="169" t="s">
        <v>5482</v>
      </c>
      <c r="E1019" s="170">
        <v>13.627099999999999</v>
      </c>
      <c r="F1019" s="167" t="s">
        <v>6570</v>
      </c>
    </row>
    <row r="1020" spans="1:6" x14ac:dyDescent="0.3">
      <c r="A1020" s="167" t="s">
        <v>6598</v>
      </c>
      <c r="B1020" s="167" t="s">
        <v>5517</v>
      </c>
      <c r="C1020" s="168">
        <v>10</v>
      </c>
      <c r="D1020" s="169" t="s">
        <v>5482</v>
      </c>
      <c r="E1020" s="170">
        <v>13.627099999999999</v>
      </c>
      <c r="F1020" s="167" t="s">
        <v>6570</v>
      </c>
    </row>
    <row r="1021" spans="1:6" x14ac:dyDescent="0.3">
      <c r="A1021" s="167" t="s">
        <v>6599</v>
      </c>
      <c r="B1021" s="167" t="s">
        <v>5519</v>
      </c>
      <c r="C1021" s="168">
        <v>10</v>
      </c>
      <c r="D1021" s="169" t="s">
        <v>5482</v>
      </c>
      <c r="E1021" s="170">
        <v>13.627099999999999</v>
      </c>
      <c r="F1021" s="167" t="s">
        <v>6570</v>
      </c>
    </row>
    <row r="1022" spans="1:6" x14ac:dyDescent="0.3">
      <c r="A1022" s="167" t="s">
        <v>6600</v>
      </c>
      <c r="B1022" s="167" t="s">
        <v>5572</v>
      </c>
      <c r="C1022" s="168">
        <v>10</v>
      </c>
      <c r="D1022" s="169" t="s">
        <v>5482</v>
      </c>
      <c r="E1022" s="170">
        <v>13.627099999999999</v>
      </c>
      <c r="F1022" s="167" t="s">
        <v>6570</v>
      </c>
    </row>
    <row r="1023" spans="1:6" x14ac:dyDescent="0.3">
      <c r="A1023" s="167" t="s">
        <v>6601</v>
      </c>
      <c r="B1023" s="167" t="s">
        <v>5521</v>
      </c>
      <c r="C1023" s="168">
        <v>10</v>
      </c>
      <c r="D1023" s="169" t="s">
        <v>5482</v>
      </c>
      <c r="E1023" s="170">
        <v>13.627099999999999</v>
      </c>
      <c r="F1023" s="167" t="s">
        <v>6570</v>
      </c>
    </row>
    <row r="1024" spans="1:6" x14ac:dyDescent="0.3">
      <c r="A1024" s="167" t="s">
        <v>6602</v>
      </c>
      <c r="B1024" s="167" t="s">
        <v>5523</v>
      </c>
      <c r="C1024" s="168">
        <v>10</v>
      </c>
      <c r="D1024" s="169" t="s">
        <v>5482</v>
      </c>
      <c r="E1024" s="170">
        <v>13.627099999999999</v>
      </c>
      <c r="F1024" s="167" t="s">
        <v>6570</v>
      </c>
    </row>
    <row r="1025" spans="1:6" x14ac:dyDescent="0.3">
      <c r="A1025" s="167" t="s">
        <v>6603</v>
      </c>
      <c r="B1025" s="167" t="s">
        <v>5525</v>
      </c>
      <c r="C1025" s="168">
        <v>10</v>
      </c>
      <c r="D1025" s="169" t="s">
        <v>5482</v>
      </c>
      <c r="E1025" s="170">
        <v>13.627099999999999</v>
      </c>
      <c r="F1025" s="167" t="s">
        <v>6570</v>
      </c>
    </row>
    <row r="1026" spans="1:6" x14ac:dyDescent="0.3">
      <c r="A1026" s="167" t="s">
        <v>6604</v>
      </c>
      <c r="B1026" s="167" t="s">
        <v>5485</v>
      </c>
      <c r="C1026" s="168">
        <v>10</v>
      </c>
      <c r="D1026" s="169" t="s">
        <v>5482</v>
      </c>
      <c r="E1026" s="170">
        <v>14.109950000000001</v>
      </c>
      <c r="F1026" s="167" t="s">
        <v>6605</v>
      </c>
    </row>
    <row r="1027" spans="1:6" x14ac:dyDescent="0.3">
      <c r="A1027" s="167" t="s">
        <v>6606</v>
      </c>
      <c r="B1027" s="167" t="s">
        <v>6576</v>
      </c>
      <c r="C1027" s="168">
        <v>10</v>
      </c>
      <c r="D1027" s="169" t="s">
        <v>5482</v>
      </c>
      <c r="E1027" s="170">
        <v>14.109950000000001</v>
      </c>
      <c r="F1027" s="167" t="s">
        <v>6605</v>
      </c>
    </row>
    <row r="1028" spans="1:6" x14ac:dyDescent="0.3">
      <c r="A1028" s="167" t="s">
        <v>6607</v>
      </c>
      <c r="B1028" s="167" t="s">
        <v>5489</v>
      </c>
      <c r="C1028" s="168">
        <v>10</v>
      </c>
      <c r="D1028" s="169" t="s">
        <v>5482</v>
      </c>
      <c r="E1028" s="170">
        <v>14.3782</v>
      </c>
      <c r="F1028" s="167" t="s">
        <v>6605</v>
      </c>
    </row>
    <row r="1029" spans="1:6" x14ac:dyDescent="0.3">
      <c r="A1029" s="167" t="s">
        <v>6608</v>
      </c>
      <c r="B1029" s="167" t="s">
        <v>5491</v>
      </c>
      <c r="C1029" s="168">
        <v>10</v>
      </c>
      <c r="D1029" s="169" t="s">
        <v>5482</v>
      </c>
      <c r="E1029" s="170">
        <v>14.3782</v>
      </c>
      <c r="F1029" s="167" t="s">
        <v>6605</v>
      </c>
    </row>
    <row r="1030" spans="1:6" x14ac:dyDescent="0.3">
      <c r="A1030" s="167" t="s">
        <v>6609</v>
      </c>
      <c r="B1030" s="167" t="s">
        <v>5691</v>
      </c>
      <c r="C1030" s="168">
        <v>10</v>
      </c>
      <c r="D1030" s="169" t="s">
        <v>5482</v>
      </c>
      <c r="E1030" s="170">
        <v>14.3782</v>
      </c>
      <c r="F1030" s="167" t="s">
        <v>6605</v>
      </c>
    </row>
    <row r="1031" spans="1:6" x14ac:dyDescent="0.3">
      <c r="A1031" s="167" t="s">
        <v>6610</v>
      </c>
      <c r="B1031" s="167" t="s">
        <v>5693</v>
      </c>
      <c r="C1031" s="168">
        <v>10</v>
      </c>
      <c r="D1031" s="169" t="s">
        <v>5482</v>
      </c>
      <c r="E1031" s="170">
        <v>14.3782</v>
      </c>
      <c r="F1031" s="167" t="s">
        <v>6605</v>
      </c>
    </row>
    <row r="1032" spans="1:6" x14ac:dyDescent="0.3">
      <c r="A1032" s="167" t="s">
        <v>6611</v>
      </c>
      <c r="B1032" s="167" t="s">
        <v>5493</v>
      </c>
      <c r="C1032" s="168">
        <v>10</v>
      </c>
      <c r="D1032" s="169" t="s">
        <v>5482</v>
      </c>
      <c r="E1032" s="170">
        <v>14.3782</v>
      </c>
      <c r="F1032" s="167" t="s">
        <v>6605</v>
      </c>
    </row>
    <row r="1033" spans="1:6" x14ac:dyDescent="0.3">
      <c r="A1033" s="167" t="s">
        <v>6612</v>
      </c>
      <c r="B1033" s="167" t="s">
        <v>6582</v>
      </c>
      <c r="C1033" s="168">
        <v>10</v>
      </c>
      <c r="D1033" s="169" t="s">
        <v>5482</v>
      </c>
      <c r="E1033" s="170">
        <v>13.5198</v>
      </c>
      <c r="F1033" s="167" t="s">
        <v>6605</v>
      </c>
    </row>
    <row r="1034" spans="1:6" x14ac:dyDescent="0.3">
      <c r="A1034" s="167" t="s">
        <v>6613</v>
      </c>
      <c r="B1034" s="167" t="s">
        <v>5696</v>
      </c>
      <c r="C1034" s="168">
        <v>10</v>
      </c>
      <c r="D1034" s="169" t="s">
        <v>5482</v>
      </c>
      <c r="E1034" s="170">
        <v>14.3782</v>
      </c>
      <c r="F1034" s="167" t="s">
        <v>6605</v>
      </c>
    </row>
    <row r="1035" spans="1:6" x14ac:dyDescent="0.3">
      <c r="A1035" s="167" t="s">
        <v>6614</v>
      </c>
      <c r="B1035" s="167" t="s">
        <v>5495</v>
      </c>
      <c r="C1035" s="168">
        <v>10</v>
      </c>
      <c r="D1035" s="169" t="s">
        <v>5482</v>
      </c>
      <c r="E1035" s="170">
        <v>14.3782</v>
      </c>
      <c r="F1035" s="167" t="s">
        <v>6605</v>
      </c>
    </row>
    <row r="1036" spans="1:6" x14ac:dyDescent="0.3">
      <c r="A1036" s="167" t="s">
        <v>6615</v>
      </c>
      <c r="B1036" s="167" t="s">
        <v>5699</v>
      </c>
      <c r="C1036" s="168">
        <v>10</v>
      </c>
      <c r="D1036" s="169" t="s">
        <v>5482</v>
      </c>
      <c r="E1036" s="170">
        <v>14.3782</v>
      </c>
      <c r="F1036" s="167" t="s">
        <v>6605</v>
      </c>
    </row>
    <row r="1037" spans="1:6" x14ac:dyDescent="0.3">
      <c r="A1037" s="167" t="s">
        <v>6616</v>
      </c>
      <c r="B1037" s="167" t="s">
        <v>5701</v>
      </c>
      <c r="C1037" s="168">
        <v>10</v>
      </c>
      <c r="D1037" s="169" t="s">
        <v>5482</v>
      </c>
      <c r="E1037" s="170">
        <v>14.3782</v>
      </c>
      <c r="F1037" s="167" t="s">
        <v>6605</v>
      </c>
    </row>
    <row r="1038" spans="1:6" x14ac:dyDescent="0.3">
      <c r="A1038" s="167" t="s">
        <v>6617</v>
      </c>
      <c r="B1038" s="167" t="s">
        <v>5497</v>
      </c>
      <c r="C1038" s="168">
        <v>10</v>
      </c>
      <c r="D1038" s="169" t="s">
        <v>5482</v>
      </c>
      <c r="E1038" s="170">
        <v>14.3782</v>
      </c>
      <c r="F1038" s="167" t="s">
        <v>6605</v>
      </c>
    </row>
    <row r="1039" spans="1:6" x14ac:dyDescent="0.3">
      <c r="A1039" s="167" t="s">
        <v>6618</v>
      </c>
      <c r="B1039" s="167" t="s">
        <v>5785</v>
      </c>
      <c r="C1039" s="168">
        <v>10</v>
      </c>
      <c r="D1039" s="169" t="s">
        <v>5482</v>
      </c>
      <c r="E1039" s="170">
        <v>14.3782</v>
      </c>
      <c r="F1039" s="167" t="s">
        <v>6605</v>
      </c>
    </row>
    <row r="1040" spans="1:6" x14ac:dyDescent="0.3">
      <c r="A1040" s="167" t="s">
        <v>6619</v>
      </c>
      <c r="B1040" s="167" t="s">
        <v>5499</v>
      </c>
      <c r="C1040" s="168">
        <v>10</v>
      </c>
      <c r="D1040" s="169" t="s">
        <v>5482</v>
      </c>
      <c r="E1040" s="170">
        <v>14.3782</v>
      </c>
      <c r="F1040" s="167" t="s">
        <v>6605</v>
      </c>
    </row>
    <row r="1041" spans="1:6" x14ac:dyDescent="0.3">
      <c r="A1041" s="167" t="s">
        <v>6620</v>
      </c>
      <c r="B1041" s="167" t="s">
        <v>5555</v>
      </c>
      <c r="C1041" s="168">
        <v>10</v>
      </c>
      <c r="D1041" s="169" t="s">
        <v>5482</v>
      </c>
      <c r="E1041" s="170">
        <v>14.3782</v>
      </c>
      <c r="F1041" s="167" t="s">
        <v>6605</v>
      </c>
    </row>
    <row r="1042" spans="1:6" x14ac:dyDescent="0.3">
      <c r="A1042" s="167" t="s">
        <v>6621</v>
      </c>
      <c r="B1042" s="167" t="s">
        <v>5557</v>
      </c>
      <c r="C1042" s="168">
        <v>10</v>
      </c>
      <c r="D1042" s="169" t="s">
        <v>5482</v>
      </c>
      <c r="E1042" s="170">
        <v>14.3782</v>
      </c>
      <c r="F1042" s="167" t="s">
        <v>6605</v>
      </c>
    </row>
    <row r="1043" spans="1:6" x14ac:dyDescent="0.3">
      <c r="A1043" s="167" t="s">
        <v>6622</v>
      </c>
      <c r="B1043" s="167" t="s">
        <v>5534</v>
      </c>
      <c r="C1043" s="168">
        <v>10</v>
      </c>
      <c r="D1043" s="169" t="s">
        <v>5482</v>
      </c>
      <c r="E1043" s="170">
        <v>14.3782</v>
      </c>
      <c r="F1043" s="167" t="s">
        <v>6605</v>
      </c>
    </row>
    <row r="1044" spans="1:6" x14ac:dyDescent="0.3">
      <c r="A1044" s="167" t="s">
        <v>6623</v>
      </c>
      <c r="B1044" s="167" t="s">
        <v>5503</v>
      </c>
      <c r="C1044" s="168">
        <v>10</v>
      </c>
      <c r="D1044" s="169" t="s">
        <v>5482</v>
      </c>
      <c r="E1044" s="170">
        <v>14.3782</v>
      </c>
      <c r="F1044" s="167" t="s">
        <v>6605</v>
      </c>
    </row>
    <row r="1045" spans="1:6" x14ac:dyDescent="0.3">
      <c r="A1045" s="167" t="s">
        <v>6624</v>
      </c>
      <c r="B1045" s="167" t="s">
        <v>5505</v>
      </c>
      <c r="C1045" s="168">
        <v>10</v>
      </c>
      <c r="D1045" s="169" t="s">
        <v>5482</v>
      </c>
      <c r="E1045" s="170">
        <v>14.3782</v>
      </c>
      <c r="F1045" s="167" t="s">
        <v>6605</v>
      </c>
    </row>
    <row r="1046" spans="1:6" x14ac:dyDescent="0.3">
      <c r="A1046" s="167" t="s">
        <v>6625</v>
      </c>
      <c r="B1046" s="167" t="s">
        <v>5507</v>
      </c>
      <c r="C1046" s="168">
        <v>10</v>
      </c>
      <c r="D1046" s="169" t="s">
        <v>5482</v>
      </c>
      <c r="E1046" s="170">
        <v>14.3782</v>
      </c>
      <c r="F1046" s="167" t="s">
        <v>6605</v>
      </c>
    </row>
    <row r="1047" spans="1:6" x14ac:dyDescent="0.3">
      <c r="A1047" s="167" t="s">
        <v>6626</v>
      </c>
      <c r="B1047" s="167" t="s">
        <v>5509</v>
      </c>
      <c r="C1047" s="168">
        <v>10</v>
      </c>
      <c r="D1047" s="169" t="s">
        <v>5482</v>
      </c>
      <c r="E1047" s="170">
        <v>14.3782</v>
      </c>
      <c r="F1047" s="167" t="s">
        <v>6605</v>
      </c>
    </row>
    <row r="1048" spans="1:6" x14ac:dyDescent="0.3">
      <c r="A1048" s="167" t="s">
        <v>6627</v>
      </c>
      <c r="B1048" s="167" t="s">
        <v>5511</v>
      </c>
      <c r="C1048" s="168">
        <v>10</v>
      </c>
      <c r="D1048" s="169" t="s">
        <v>5482</v>
      </c>
      <c r="E1048" s="170">
        <v>14.3782</v>
      </c>
      <c r="F1048" s="167" t="s">
        <v>6605</v>
      </c>
    </row>
    <row r="1049" spans="1:6" x14ac:dyDescent="0.3">
      <c r="A1049" s="167" t="s">
        <v>6628</v>
      </c>
      <c r="B1049" s="167" t="s">
        <v>5513</v>
      </c>
      <c r="C1049" s="168">
        <v>10</v>
      </c>
      <c r="D1049" s="169" t="s">
        <v>5482</v>
      </c>
      <c r="E1049" s="170">
        <v>14.3782</v>
      </c>
      <c r="F1049" s="167" t="s">
        <v>6605</v>
      </c>
    </row>
    <row r="1050" spans="1:6" x14ac:dyDescent="0.3">
      <c r="A1050" s="167" t="s">
        <v>6629</v>
      </c>
      <c r="B1050" s="167" t="s">
        <v>5515</v>
      </c>
      <c r="C1050" s="168">
        <v>10</v>
      </c>
      <c r="D1050" s="169" t="s">
        <v>5482</v>
      </c>
      <c r="E1050" s="170">
        <v>14.3782</v>
      </c>
      <c r="F1050" s="167" t="s">
        <v>6605</v>
      </c>
    </row>
    <row r="1051" spans="1:6" x14ac:dyDescent="0.3">
      <c r="A1051" s="167" t="s">
        <v>6630</v>
      </c>
      <c r="B1051" s="167" t="s">
        <v>5517</v>
      </c>
      <c r="C1051" s="168">
        <v>10</v>
      </c>
      <c r="D1051" s="169" t="s">
        <v>5482</v>
      </c>
      <c r="E1051" s="170">
        <v>14.3782</v>
      </c>
      <c r="F1051" s="167" t="s">
        <v>6605</v>
      </c>
    </row>
    <row r="1052" spans="1:6" x14ac:dyDescent="0.3">
      <c r="A1052" s="167" t="s">
        <v>6631</v>
      </c>
      <c r="B1052" s="167" t="s">
        <v>5569</v>
      </c>
      <c r="C1052" s="168">
        <v>10</v>
      </c>
      <c r="D1052" s="169" t="s">
        <v>5482</v>
      </c>
      <c r="E1052" s="170">
        <v>14.3782</v>
      </c>
      <c r="F1052" s="167" t="s">
        <v>6605</v>
      </c>
    </row>
    <row r="1053" spans="1:6" x14ac:dyDescent="0.3">
      <c r="A1053" s="167" t="s">
        <v>6632</v>
      </c>
      <c r="B1053" s="167" t="s">
        <v>5519</v>
      </c>
      <c r="C1053" s="168">
        <v>10</v>
      </c>
      <c r="D1053" s="169" t="s">
        <v>5482</v>
      </c>
      <c r="E1053" s="170">
        <v>14.3782</v>
      </c>
      <c r="F1053" s="167" t="s">
        <v>6605</v>
      </c>
    </row>
    <row r="1054" spans="1:6" x14ac:dyDescent="0.3">
      <c r="A1054" s="167" t="s">
        <v>6633</v>
      </c>
      <c r="B1054" s="167" t="s">
        <v>5572</v>
      </c>
      <c r="C1054" s="168">
        <v>10</v>
      </c>
      <c r="D1054" s="169" t="s">
        <v>5482</v>
      </c>
      <c r="E1054" s="170">
        <v>14.3782</v>
      </c>
      <c r="F1054" s="167" t="s">
        <v>6605</v>
      </c>
    </row>
    <row r="1055" spans="1:6" x14ac:dyDescent="0.3">
      <c r="A1055" s="167" t="s">
        <v>6634</v>
      </c>
      <c r="B1055" s="167" t="s">
        <v>5521</v>
      </c>
      <c r="C1055" s="168">
        <v>10</v>
      </c>
      <c r="D1055" s="169" t="s">
        <v>5482</v>
      </c>
      <c r="E1055" s="170">
        <v>14.3782</v>
      </c>
      <c r="F1055" s="167" t="s">
        <v>6605</v>
      </c>
    </row>
    <row r="1056" spans="1:6" x14ac:dyDescent="0.3">
      <c r="A1056" s="167" t="s">
        <v>6635</v>
      </c>
      <c r="B1056" s="167" t="s">
        <v>5523</v>
      </c>
      <c r="C1056" s="168">
        <v>10</v>
      </c>
      <c r="D1056" s="169" t="s">
        <v>5482</v>
      </c>
      <c r="E1056" s="170">
        <v>14.3782</v>
      </c>
      <c r="F1056" s="167" t="s">
        <v>6605</v>
      </c>
    </row>
    <row r="1057" spans="1:6" x14ac:dyDescent="0.3">
      <c r="A1057" s="167" t="s">
        <v>6636</v>
      </c>
      <c r="B1057" s="167" t="s">
        <v>5525</v>
      </c>
      <c r="C1057" s="168">
        <v>10</v>
      </c>
      <c r="D1057" s="169" t="s">
        <v>5482</v>
      </c>
      <c r="E1057" s="170">
        <v>14.3782</v>
      </c>
      <c r="F1057" s="167" t="s">
        <v>6605</v>
      </c>
    </row>
    <row r="1058" spans="1:6" x14ac:dyDescent="0.3">
      <c r="A1058" s="167" t="s">
        <v>6637</v>
      </c>
      <c r="B1058" s="167" t="s">
        <v>5485</v>
      </c>
      <c r="C1058" s="168">
        <v>10</v>
      </c>
      <c r="D1058" s="169" t="s">
        <v>5482</v>
      </c>
      <c r="E1058" s="170">
        <v>14.109950000000001</v>
      </c>
      <c r="F1058" s="167" t="s">
        <v>6638</v>
      </c>
    </row>
    <row r="1059" spans="1:6" x14ac:dyDescent="0.3">
      <c r="A1059" s="167" t="s">
        <v>6639</v>
      </c>
      <c r="B1059" s="167" t="s">
        <v>6572</v>
      </c>
      <c r="C1059" s="168">
        <v>5</v>
      </c>
      <c r="D1059" s="169" t="s">
        <v>5482</v>
      </c>
      <c r="E1059" s="170">
        <v>24.826999999999998</v>
      </c>
      <c r="F1059" s="167" t="s">
        <v>6638</v>
      </c>
    </row>
    <row r="1060" spans="1:6" x14ac:dyDescent="0.3">
      <c r="A1060" s="167" t="s">
        <v>6640</v>
      </c>
      <c r="B1060" s="167" t="s">
        <v>6574</v>
      </c>
      <c r="C1060" s="168">
        <v>5</v>
      </c>
      <c r="D1060" s="169" t="s">
        <v>5482</v>
      </c>
      <c r="E1060" s="170">
        <v>20.248249999999999</v>
      </c>
      <c r="F1060" s="167" t="s">
        <v>6638</v>
      </c>
    </row>
    <row r="1061" spans="1:6" x14ac:dyDescent="0.3">
      <c r="A1061" s="167" t="s">
        <v>6641</v>
      </c>
      <c r="B1061" s="167" t="s">
        <v>6576</v>
      </c>
      <c r="C1061" s="168">
        <v>10</v>
      </c>
      <c r="D1061" s="169" t="s">
        <v>5482</v>
      </c>
      <c r="E1061" s="170">
        <v>14.109950000000001</v>
      </c>
      <c r="F1061" s="167" t="s">
        <v>6638</v>
      </c>
    </row>
    <row r="1062" spans="1:6" x14ac:dyDescent="0.3">
      <c r="A1062" s="167" t="s">
        <v>6642</v>
      </c>
      <c r="B1062" s="167" t="s">
        <v>5489</v>
      </c>
      <c r="C1062" s="168">
        <v>10</v>
      </c>
      <c r="D1062" s="169" t="s">
        <v>5482</v>
      </c>
      <c r="E1062" s="170">
        <v>14.3782</v>
      </c>
      <c r="F1062" s="167" t="s">
        <v>6638</v>
      </c>
    </row>
    <row r="1063" spans="1:6" x14ac:dyDescent="0.3">
      <c r="A1063" s="167" t="s">
        <v>6643</v>
      </c>
      <c r="B1063" s="167" t="s">
        <v>5491</v>
      </c>
      <c r="C1063" s="168">
        <v>10</v>
      </c>
      <c r="D1063" s="169" t="s">
        <v>5482</v>
      </c>
      <c r="E1063" s="170">
        <v>14.3782</v>
      </c>
      <c r="F1063" s="167" t="s">
        <v>6638</v>
      </c>
    </row>
    <row r="1064" spans="1:6" x14ac:dyDescent="0.3">
      <c r="A1064" s="167" t="s">
        <v>6644</v>
      </c>
      <c r="B1064" s="167" t="s">
        <v>5691</v>
      </c>
      <c r="C1064" s="168">
        <v>10</v>
      </c>
      <c r="D1064" s="169" t="s">
        <v>5482</v>
      </c>
      <c r="E1064" s="170">
        <v>14.3782</v>
      </c>
      <c r="F1064" s="167" t="s">
        <v>6638</v>
      </c>
    </row>
    <row r="1065" spans="1:6" x14ac:dyDescent="0.3">
      <c r="A1065" s="167" t="s">
        <v>6645</v>
      </c>
      <c r="B1065" s="167" t="s">
        <v>5693</v>
      </c>
      <c r="C1065" s="168">
        <v>10</v>
      </c>
      <c r="D1065" s="169" t="s">
        <v>5482</v>
      </c>
      <c r="E1065" s="170">
        <v>14.3782</v>
      </c>
      <c r="F1065" s="167" t="s">
        <v>6638</v>
      </c>
    </row>
    <row r="1066" spans="1:6" x14ac:dyDescent="0.3">
      <c r="A1066" s="167" t="s">
        <v>6646</v>
      </c>
      <c r="B1066" s="167" t="s">
        <v>5493</v>
      </c>
      <c r="C1066" s="168">
        <v>10</v>
      </c>
      <c r="D1066" s="169" t="s">
        <v>5482</v>
      </c>
      <c r="E1066" s="170">
        <v>14.3782</v>
      </c>
      <c r="F1066" s="167" t="s">
        <v>6638</v>
      </c>
    </row>
    <row r="1067" spans="1:6" x14ac:dyDescent="0.3">
      <c r="A1067" s="167" t="s">
        <v>6647</v>
      </c>
      <c r="B1067" s="167" t="s">
        <v>6582</v>
      </c>
      <c r="C1067" s="168">
        <v>10</v>
      </c>
      <c r="D1067" s="169" t="s">
        <v>5482</v>
      </c>
      <c r="E1067" s="170">
        <v>13.5198</v>
      </c>
      <c r="F1067" s="167" t="s">
        <v>6638</v>
      </c>
    </row>
    <row r="1068" spans="1:6" x14ac:dyDescent="0.3">
      <c r="A1068" s="167" t="s">
        <v>6648</v>
      </c>
      <c r="B1068" s="167" t="s">
        <v>5696</v>
      </c>
      <c r="C1068" s="168">
        <v>10</v>
      </c>
      <c r="D1068" s="169" t="s">
        <v>5482</v>
      </c>
      <c r="E1068" s="170">
        <v>14.3782</v>
      </c>
      <c r="F1068" s="167" t="s">
        <v>6638</v>
      </c>
    </row>
    <row r="1069" spans="1:6" x14ac:dyDescent="0.3">
      <c r="A1069" s="167" t="s">
        <v>6649</v>
      </c>
      <c r="B1069" s="167" t="s">
        <v>5495</v>
      </c>
      <c r="C1069" s="168">
        <v>10</v>
      </c>
      <c r="D1069" s="169" t="s">
        <v>5482</v>
      </c>
      <c r="E1069" s="170">
        <v>14.3782</v>
      </c>
      <c r="F1069" s="167" t="s">
        <v>6638</v>
      </c>
    </row>
    <row r="1070" spans="1:6" x14ac:dyDescent="0.3">
      <c r="A1070" s="167" t="s">
        <v>6650</v>
      </c>
      <c r="B1070" s="167" t="s">
        <v>5699</v>
      </c>
      <c r="C1070" s="168">
        <v>10</v>
      </c>
      <c r="D1070" s="169" t="s">
        <v>5482</v>
      </c>
      <c r="E1070" s="170">
        <v>14.3782</v>
      </c>
      <c r="F1070" s="167" t="s">
        <v>6638</v>
      </c>
    </row>
    <row r="1071" spans="1:6" x14ac:dyDescent="0.3">
      <c r="A1071" s="167" t="s">
        <v>6651</v>
      </c>
      <c r="B1071" s="167" t="s">
        <v>5701</v>
      </c>
      <c r="C1071" s="168">
        <v>10</v>
      </c>
      <c r="D1071" s="169" t="s">
        <v>5482</v>
      </c>
      <c r="E1071" s="170">
        <v>14.3782</v>
      </c>
      <c r="F1071" s="167" t="s">
        <v>6638</v>
      </c>
    </row>
    <row r="1072" spans="1:6" x14ac:dyDescent="0.3">
      <c r="A1072" s="167" t="s">
        <v>6652</v>
      </c>
      <c r="B1072" s="167" t="s">
        <v>5497</v>
      </c>
      <c r="C1072" s="168">
        <v>10</v>
      </c>
      <c r="D1072" s="169" t="s">
        <v>5482</v>
      </c>
      <c r="E1072" s="170">
        <v>14.3782</v>
      </c>
      <c r="F1072" s="167" t="s">
        <v>6638</v>
      </c>
    </row>
    <row r="1073" spans="1:6" x14ac:dyDescent="0.3">
      <c r="A1073" s="167" t="s">
        <v>6653</v>
      </c>
      <c r="B1073" s="167" t="s">
        <v>5785</v>
      </c>
      <c r="C1073" s="168">
        <v>10</v>
      </c>
      <c r="D1073" s="169" t="s">
        <v>5482</v>
      </c>
      <c r="E1073" s="170">
        <v>14.3782</v>
      </c>
      <c r="F1073" s="167" t="s">
        <v>6638</v>
      </c>
    </row>
    <row r="1074" spans="1:6" x14ac:dyDescent="0.3">
      <c r="A1074" s="167" t="s">
        <v>6654</v>
      </c>
      <c r="B1074" s="167" t="s">
        <v>5499</v>
      </c>
      <c r="C1074" s="168">
        <v>10</v>
      </c>
      <c r="D1074" s="169" t="s">
        <v>5482</v>
      </c>
      <c r="E1074" s="170">
        <v>14.3782</v>
      </c>
      <c r="F1074" s="167" t="s">
        <v>6638</v>
      </c>
    </row>
    <row r="1075" spans="1:6" x14ac:dyDescent="0.3">
      <c r="A1075" s="167" t="s">
        <v>6655</v>
      </c>
      <c r="B1075" s="167" t="s">
        <v>5555</v>
      </c>
      <c r="C1075" s="168">
        <v>10</v>
      </c>
      <c r="D1075" s="169" t="s">
        <v>5482</v>
      </c>
      <c r="E1075" s="170">
        <v>14.3782</v>
      </c>
      <c r="F1075" s="167" t="s">
        <v>6638</v>
      </c>
    </row>
    <row r="1076" spans="1:6" x14ac:dyDescent="0.3">
      <c r="A1076" s="167" t="s">
        <v>6656</v>
      </c>
      <c r="B1076" s="167" t="s">
        <v>5557</v>
      </c>
      <c r="C1076" s="168">
        <v>10</v>
      </c>
      <c r="D1076" s="169" t="s">
        <v>5482</v>
      </c>
      <c r="E1076" s="170">
        <v>14.3782</v>
      </c>
      <c r="F1076" s="167" t="s">
        <v>6638</v>
      </c>
    </row>
    <row r="1077" spans="1:6" x14ac:dyDescent="0.3">
      <c r="A1077" s="167" t="s">
        <v>6657</v>
      </c>
      <c r="B1077" s="167" t="s">
        <v>5534</v>
      </c>
      <c r="C1077" s="168">
        <v>10</v>
      </c>
      <c r="D1077" s="169" t="s">
        <v>5482</v>
      </c>
      <c r="E1077" s="170">
        <v>14.3782</v>
      </c>
      <c r="F1077" s="167" t="s">
        <v>6638</v>
      </c>
    </row>
    <row r="1078" spans="1:6" x14ac:dyDescent="0.3">
      <c r="A1078" s="167" t="s">
        <v>6658</v>
      </c>
      <c r="B1078" s="167" t="s">
        <v>5503</v>
      </c>
      <c r="C1078" s="168">
        <v>10</v>
      </c>
      <c r="D1078" s="169" t="s">
        <v>5482</v>
      </c>
      <c r="E1078" s="170">
        <v>14.3782</v>
      </c>
      <c r="F1078" s="167" t="s">
        <v>6638</v>
      </c>
    </row>
    <row r="1079" spans="1:6" x14ac:dyDescent="0.3">
      <c r="A1079" s="167" t="s">
        <v>6659</v>
      </c>
      <c r="B1079" s="167" t="s">
        <v>5505</v>
      </c>
      <c r="C1079" s="168">
        <v>10</v>
      </c>
      <c r="D1079" s="169" t="s">
        <v>5482</v>
      </c>
      <c r="E1079" s="170">
        <v>14.3782</v>
      </c>
      <c r="F1079" s="167" t="s">
        <v>6638</v>
      </c>
    </row>
    <row r="1080" spans="1:6" x14ac:dyDescent="0.3">
      <c r="A1080" s="167" t="s">
        <v>6660</v>
      </c>
      <c r="B1080" s="167" t="s">
        <v>5507</v>
      </c>
      <c r="C1080" s="168">
        <v>10</v>
      </c>
      <c r="D1080" s="169" t="s">
        <v>5482</v>
      </c>
      <c r="E1080" s="170">
        <v>14.3782</v>
      </c>
      <c r="F1080" s="167" t="s">
        <v>6638</v>
      </c>
    </row>
    <row r="1081" spans="1:6" x14ac:dyDescent="0.3">
      <c r="A1081" s="167" t="s">
        <v>6661</v>
      </c>
      <c r="B1081" s="167" t="s">
        <v>5509</v>
      </c>
      <c r="C1081" s="168">
        <v>10</v>
      </c>
      <c r="D1081" s="169" t="s">
        <v>5482</v>
      </c>
      <c r="E1081" s="170">
        <v>14.3782</v>
      </c>
      <c r="F1081" s="167" t="s">
        <v>6638</v>
      </c>
    </row>
    <row r="1082" spans="1:6" x14ac:dyDescent="0.3">
      <c r="A1082" s="167" t="s">
        <v>6662</v>
      </c>
      <c r="B1082" s="167" t="s">
        <v>5511</v>
      </c>
      <c r="C1082" s="168">
        <v>10</v>
      </c>
      <c r="D1082" s="169" t="s">
        <v>5482</v>
      </c>
      <c r="E1082" s="170">
        <v>14.3782</v>
      </c>
      <c r="F1082" s="167" t="s">
        <v>6638</v>
      </c>
    </row>
    <row r="1083" spans="1:6" x14ac:dyDescent="0.3">
      <c r="A1083" s="167" t="s">
        <v>6663</v>
      </c>
      <c r="B1083" s="167" t="s">
        <v>5513</v>
      </c>
      <c r="C1083" s="168">
        <v>10</v>
      </c>
      <c r="D1083" s="169" t="s">
        <v>5482</v>
      </c>
      <c r="E1083" s="170">
        <v>14.3782</v>
      </c>
      <c r="F1083" s="167" t="s">
        <v>6638</v>
      </c>
    </row>
    <row r="1084" spans="1:6" x14ac:dyDescent="0.3">
      <c r="A1084" s="167" t="s">
        <v>6664</v>
      </c>
      <c r="B1084" s="167" t="s">
        <v>5515</v>
      </c>
      <c r="C1084" s="168">
        <v>10</v>
      </c>
      <c r="D1084" s="169" t="s">
        <v>5482</v>
      </c>
      <c r="E1084" s="170">
        <v>14.3782</v>
      </c>
      <c r="F1084" s="167" t="s">
        <v>6638</v>
      </c>
    </row>
    <row r="1085" spans="1:6" x14ac:dyDescent="0.3">
      <c r="A1085" s="167" t="s">
        <v>6665</v>
      </c>
      <c r="B1085" s="167" t="s">
        <v>5569</v>
      </c>
      <c r="C1085" s="168">
        <v>10</v>
      </c>
      <c r="D1085" s="169" t="s">
        <v>5482</v>
      </c>
      <c r="E1085" s="170">
        <v>14.3782</v>
      </c>
      <c r="F1085" s="167" t="s">
        <v>6638</v>
      </c>
    </row>
    <row r="1086" spans="1:6" x14ac:dyDescent="0.3">
      <c r="A1086" s="167" t="s">
        <v>6666</v>
      </c>
      <c r="B1086" s="167" t="s">
        <v>5521</v>
      </c>
      <c r="C1086" s="168">
        <v>10</v>
      </c>
      <c r="D1086" s="169" t="s">
        <v>5482</v>
      </c>
      <c r="E1086" s="170">
        <v>14.3782</v>
      </c>
      <c r="F1086" s="167" t="s">
        <v>6638</v>
      </c>
    </row>
    <row r="1087" spans="1:6" x14ac:dyDescent="0.3">
      <c r="A1087" s="167" t="s">
        <v>6667</v>
      </c>
      <c r="B1087" s="167" t="s">
        <v>5525</v>
      </c>
      <c r="C1087" s="168">
        <v>10</v>
      </c>
      <c r="D1087" s="169" t="s">
        <v>5482</v>
      </c>
      <c r="E1087" s="170">
        <v>14.3782</v>
      </c>
      <c r="F1087" s="167" t="s">
        <v>6638</v>
      </c>
    </row>
    <row r="1088" spans="1:6" x14ac:dyDescent="0.3">
      <c r="A1088" s="167" t="s">
        <v>6668</v>
      </c>
      <c r="B1088" s="167" t="s">
        <v>5485</v>
      </c>
      <c r="C1088" s="168">
        <v>10</v>
      </c>
      <c r="D1088" s="169" t="s">
        <v>5482</v>
      </c>
      <c r="E1088" s="170">
        <v>21.728250000000003</v>
      </c>
      <c r="F1088" s="167" t="s">
        <v>6669</v>
      </c>
    </row>
    <row r="1089" spans="1:6" x14ac:dyDescent="0.3">
      <c r="A1089" s="167" t="s">
        <v>6670</v>
      </c>
      <c r="B1089" s="167" t="s">
        <v>6572</v>
      </c>
      <c r="C1089" s="168">
        <v>5</v>
      </c>
      <c r="D1089" s="169" t="s">
        <v>5482</v>
      </c>
      <c r="E1089" s="170">
        <v>32.153000000000006</v>
      </c>
      <c r="F1089" s="167" t="s">
        <v>6669</v>
      </c>
    </row>
    <row r="1090" spans="1:6" x14ac:dyDescent="0.3">
      <c r="A1090" s="167" t="s">
        <v>6671</v>
      </c>
      <c r="B1090" s="167" t="s">
        <v>6574</v>
      </c>
      <c r="C1090" s="168">
        <v>5</v>
      </c>
      <c r="D1090" s="169" t="s">
        <v>5482</v>
      </c>
      <c r="E1090" s="170">
        <v>27.574249999999999</v>
      </c>
      <c r="F1090" s="167" t="s">
        <v>6669</v>
      </c>
    </row>
    <row r="1091" spans="1:6" x14ac:dyDescent="0.3">
      <c r="A1091" s="167" t="s">
        <v>6672</v>
      </c>
      <c r="B1091" s="167" t="s">
        <v>6576</v>
      </c>
      <c r="C1091" s="168">
        <v>10</v>
      </c>
      <c r="D1091" s="169" t="s">
        <v>5482</v>
      </c>
      <c r="E1091" s="170">
        <v>21.728250000000003</v>
      </c>
      <c r="F1091" s="167" t="s">
        <v>6669</v>
      </c>
    </row>
    <row r="1092" spans="1:6" x14ac:dyDescent="0.3">
      <c r="A1092" s="167" t="s">
        <v>6673</v>
      </c>
      <c r="B1092" s="167" t="s">
        <v>5489</v>
      </c>
      <c r="C1092" s="168">
        <v>10</v>
      </c>
      <c r="D1092" s="169" t="s">
        <v>5482</v>
      </c>
      <c r="E1092" s="170">
        <v>22.1038</v>
      </c>
      <c r="F1092" s="167" t="s">
        <v>6669</v>
      </c>
    </row>
    <row r="1093" spans="1:6" x14ac:dyDescent="0.3">
      <c r="A1093" s="167" t="s">
        <v>6674</v>
      </c>
      <c r="B1093" s="167" t="s">
        <v>5491</v>
      </c>
      <c r="C1093" s="168">
        <v>10</v>
      </c>
      <c r="D1093" s="169" t="s">
        <v>5482</v>
      </c>
      <c r="E1093" s="170">
        <v>22.1038</v>
      </c>
      <c r="F1093" s="167" t="s">
        <v>6669</v>
      </c>
    </row>
    <row r="1094" spans="1:6" x14ac:dyDescent="0.3">
      <c r="A1094" s="167" t="s">
        <v>6675</v>
      </c>
      <c r="B1094" s="167" t="s">
        <v>5493</v>
      </c>
      <c r="C1094" s="168">
        <v>10</v>
      </c>
      <c r="D1094" s="169" t="s">
        <v>5482</v>
      </c>
      <c r="E1094" s="170">
        <v>22.1038</v>
      </c>
      <c r="F1094" s="167" t="s">
        <v>6669</v>
      </c>
    </row>
    <row r="1095" spans="1:6" x14ac:dyDescent="0.3">
      <c r="A1095" s="167" t="s">
        <v>6676</v>
      </c>
      <c r="B1095" s="167" t="s">
        <v>6582</v>
      </c>
      <c r="C1095" s="168">
        <v>10</v>
      </c>
      <c r="D1095" s="169" t="s">
        <v>5482</v>
      </c>
      <c r="E1095" s="170">
        <v>21.138100000000001</v>
      </c>
      <c r="F1095" s="167" t="s">
        <v>6669</v>
      </c>
    </row>
    <row r="1096" spans="1:6" x14ac:dyDescent="0.3">
      <c r="A1096" s="167" t="s">
        <v>6677</v>
      </c>
      <c r="B1096" s="167" t="s">
        <v>5696</v>
      </c>
      <c r="C1096" s="168">
        <v>10</v>
      </c>
      <c r="D1096" s="169" t="s">
        <v>5482</v>
      </c>
      <c r="E1096" s="170">
        <v>22.1038</v>
      </c>
      <c r="F1096" s="167" t="s">
        <v>6669</v>
      </c>
    </row>
    <row r="1097" spans="1:6" x14ac:dyDescent="0.3">
      <c r="A1097" s="167" t="s">
        <v>6678</v>
      </c>
      <c r="B1097" s="167" t="s">
        <v>5497</v>
      </c>
      <c r="C1097" s="168">
        <v>10</v>
      </c>
      <c r="D1097" s="169" t="s">
        <v>5482</v>
      </c>
      <c r="E1097" s="170">
        <v>22.1038</v>
      </c>
      <c r="F1097" s="167" t="s">
        <v>6669</v>
      </c>
    </row>
    <row r="1098" spans="1:6" x14ac:dyDescent="0.3">
      <c r="A1098" s="167" t="s">
        <v>6679</v>
      </c>
      <c r="B1098" s="167" t="s">
        <v>5503</v>
      </c>
      <c r="C1098" s="168">
        <v>10</v>
      </c>
      <c r="D1098" s="169" t="s">
        <v>5482</v>
      </c>
      <c r="E1098" s="170">
        <v>22.1038</v>
      </c>
      <c r="F1098" s="167" t="s">
        <v>6669</v>
      </c>
    </row>
    <row r="1099" spans="1:6" x14ac:dyDescent="0.3">
      <c r="A1099" s="167" t="s">
        <v>6680</v>
      </c>
      <c r="B1099" s="167" t="s">
        <v>5505</v>
      </c>
      <c r="C1099" s="168">
        <v>10</v>
      </c>
      <c r="D1099" s="169" t="s">
        <v>5482</v>
      </c>
      <c r="E1099" s="170">
        <v>22.1038</v>
      </c>
      <c r="F1099" s="167" t="s">
        <v>6669</v>
      </c>
    </row>
    <row r="1100" spans="1:6" x14ac:dyDescent="0.3">
      <c r="A1100" s="167" t="s">
        <v>6681</v>
      </c>
      <c r="B1100" s="167" t="s">
        <v>5507</v>
      </c>
      <c r="C1100" s="168">
        <v>10</v>
      </c>
      <c r="D1100" s="169" t="s">
        <v>5482</v>
      </c>
      <c r="E1100" s="170">
        <v>22.1038</v>
      </c>
      <c r="F1100" s="167" t="s">
        <v>6669</v>
      </c>
    </row>
    <row r="1101" spans="1:6" x14ac:dyDescent="0.3">
      <c r="A1101" s="167" t="s">
        <v>6682</v>
      </c>
      <c r="B1101" s="167" t="s">
        <v>5509</v>
      </c>
      <c r="C1101" s="168">
        <v>10</v>
      </c>
      <c r="D1101" s="169" t="s">
        <v>5482</v>
      </c>
      <c r="E1101" s="170">
        <v>22.1038</v>
      </c>
      <c r="F1101" s="167" t="s">
        <v>6669</v>
      </c>
    </row>
    <row r="1102" spans="1:6" x14ac:dyDescent="0.3">
      <c r="A1102" s="167" t="s">
        <v>6683</v>
      </c>
      <c r="B1102" s="167" t="s">
        <v>5511</v>
      </c>
      <c r="C1102" s="168">
        <v>10</v>
      </c>
      <c r="D1102" s="169" t="s">
        <v>5482</v>
      </c>
      <c r="E1102" s="170">
        <v>22.1038</v>
      </c>
      <c r="F1102" s="167" t="s">
        <v>6669</v>
      </c>
    </row>
    <row r="1103" spans="1:6" x14ac:dyDescent="0.3">
      <c r="A1103" s="167" t="s">
        <v>6684</v>
      </c>
      <c r="B1103" s="167" t="s">
        <v>5513</v>
      </c>
      <c r="C1103" s="168">
        <v>10</v>
      </c>
      <c r="D1103" s="169" t="s">
        <v>5482</v>
      </c>
      <c r="E1103" s="170">
        <v>22.1038</v>
      </c>
      <c r="F1103" s="167" t="s">
        <v>6669</v>
      </c>
    </row>
    <row r="1104" spans="1:6" x14ac:dyDescent="0.3">
      <c r="A1104" s="167" t="s">
        <v>6685</v>
      </c>
      <c r="B1104" s="167" t="s">
        <v>5515</v>
      </c>
      <c r="C1104" s="168">
        <v>10</v>
      </c>
      <c r="D1104" s="169" t="s">
        <v>5482</v>
      </c>
      <c r="E1104" s="170">
        <v>22.1038</v>
      </c>
      <c r="F1104" s="167" t="s">
        <v>6669</v>
      </c>
    </row>
    <row r="1105" spans="1:6" x14ac:dyDescent="0.3">
      <c r="A1105" s="167" t="s">
        <v>6686</v>
      </c>
      <c r="B1105" s="167" t="s">
        <v>5572</v>
      </c>
      <c r="C1105" s="168">
        <v>10</v>
      </c>
      <c r="D1105" s="169" t="s">
        <v>5482</v>
      </c>
      <c r="E1105" s="170">
        <v>22.1038</v>
      </c>
      <c r="F1105" s="167" t="s">
        <v>6669</v>
      </c>
    </row>
    <row r="1106" spans="1:6" x14ac:dyDescent="0.3">
      <c r="A1106" s="167" t="s">
        <v>6687</v>
      </c>
      <c r="B1106" s="167" t="s">
        <v>5521</v>
      </c>
      <c r="C1106" s="168">
        <v>10</v>
      </c>
      <c r="D1106" s="169" t="s">
        <v>5482</v>
      </c>
      <c r="E1106" s="170">
        <v>22.1038</v>
      </c>
      <c r="F1106" s="167" t="s">
        <v>6669</v>
      </c>
    </row>
    <row r="1107" spans="1:6" x14ac:dyDescent="0.3">
      <c r="A1107" s="167" t="s">
        <v>6688</v>
      </c>
      <c r="B1107" s="167" t="s">
        <v>5523</v>
      </c>
      <c r="C1107" s="168">
        <v>10</v>
      </c>
      <c r="D1107" s="169" t="s">
        <v>5482</v>
      </c>
      <c r="E1107" s="170">
        <v>22.1038</v>
      </c>
      <c r="F1107" s="167" t="s">
        <v>6669</v>
      </c>
    </row>
    <row r="1108" spans="1:6" x14ac:dyDescent="0.3">
      <c r="A1108" s="167" t="s">
        <v>6689</v>
      </c>
      <c r="B1108" s="167" t="s">
        <v>5525</v>
      </c>
      <c r="C1108" s="168">
        <v>10</v>
      </c>
      <c r="D1108" s="169" t="s">
        <v>5482</v>
      </c>
      <c r="E1108" s="170">
        <v>22.1038</v>
      </c>
      <c r="F1108" s="167" t="s">
        <v>6669</v>
      </c>
    </row>
    <row r="1109" spans="1:6" x14ac:dyDescent="0.3">
      <c r="A1109" s="167" t="s">
        <v>6690</v>
      </c>
      <c r="B1109" s="167" t="s">
        <v>5485</v>
      </c>
      <c r="C1109" s="168">
        <v>10</v>
      </c>
      <c r="D1109" s="169" t="s">
        <v>5482</v>
      </c>
      <c r="E1109" s="170">
        <v>21.728250000000003</v>
      </c>
      <c r="F1109" s="167" t="s">
        <v>6691</v>
      </c>
    </row>
    <row r="1110" spans="1:6" x14ac:dyDescent="0.3">
      <c r="A1110" s="167" t="s">
        <v>6692</v>
      </c>
      <c r="B1110" s="167" t="s">
        <v>6576</v>
      </c>
      <c r="C1110" s="168">
        <v>10</v>
      </c>
      <c r="D1110" s="169" t="s">
        <v>5482</v>
      </c>
      <c r="E1110" s="170">
        <v>21.728250000000003</v>
      </c>
      <c r="F1110" s="167" t="s">
        <v>6691</v>
      </c>
    </row>
    <row r="1111" spans="1:6" x14ac:dyDescent="0.3">
      <c r="A1111" s="167" t="s">
        <v>6693</v>
      </c>
      <c r="B1111" s="167" t="s">
        <v>5489</v>
      </c>
      <c r="C1111" s="168">
        <v>10</v>
      </c>
      <c r="D1111" s="169" t="s">
        <v>5482</v>
      </c>
      <c r="E1111" s="170">
        <v>22.1038</v>
      </c>
      <c r="F1111" s="167" t="s">
        <v>6691</v>
      </c>
    </row>
    <row r="1112" spans="1:6" x14ac:dyDescent="0.3">
      <c r="A1112" s="167" t="s">
        <v>6694</v>
      </c>
      <c r="B1112" s="167" t="s">
        <v>5491</v>
      </c>
      <c r="C1112" s="168">
        <v>10</v>
      </c>
      <c r="D1112" s="169" t="s">
        <v>5482</v>
      </c>
      <c r="E1112" s="170">
        <v>22.1038</v>
      </c>
      <c r="F1112" s="167" t="s">
        <v>6691</v>
      </c>
    </row>
    <row r="1113" spans="1:6" x14ac:dyDescent="0.3">
      <c r="A1113" s="167" t="s">
        <v>6695</v>
      </c>
      <c r="B1113" s="167" t="s">
        <v>5493</v>
      </c>
      <c r="C1113" s="168">
        <v>10</v>
      </c>
      <c r="D1113" s="169" t="s">
        <v>5482</v>
      </c>
      <c r="E1113" s="170">
        <v>22.1038</v>
      </c>
      <c r="F1113" s="167" t="s">
        <v>6691</v>
      </c>
    </row>
    <row r="1114" spans="1:6" x14ac:dyDescent="0.3">
      <c r="A1114" s="167" t="s">
        <v>6696</v>
      </c>
      <c r="B1114" s="167" t="s">
        <v>6582</v>
      </c>
      <c r="C1114" s="168">
        <v>10</v>
      </c>
      <c r="D1114" s="169" t="s">
        <v>5482</v>
      </c>
      <c r="E1114" s="170">
        <v>21.138100000000001</v>
      </c>
      <c r="F1114" s="167" t="s">
        <v>6691</v>
      </c>
    </row>
    <row r="1115" spans="1:6" x14ac:dyDescent="0.3">
      <c r="A1115" s="167" t="s">
        <v>6697</v>
      </c>
      <c r="B1115" s="167" t="s">
        <v>5497</v>
      </c>
      <c r="C1115" s="168">
        <v>10</v>
      </c>
      <c r="D1115" s="169" t="s">
        <v>5482</v>
      </c>
      <c r="E1115" s="170">
        <v>22.1038</v>
      </c>
      <c r="F1115" s="167" t="s">
        <v>6691</v>
      </c>
    </row>
    <row r="1116" spans="1:6" x14ac:dyDescent="0.3">
      <c r="A1116" s="167" t="s">
        <v>6698</v>
      </c>
      <c r="B1116" s="167" t="s">
        <v>5507</v>
      </c>
      <c r="C1116" s="168">
        <v>10</v>
      </c>
      <c r="D1116" s="169" t="s">
        <v>5482</v>
      </c>
      <c r="E1116" s="170">
        <v>22.1038</v>
      </c>
      <c r="F1116" s="167" t="s">
        <v>6691</v>
      </c>
    </row>
    <row r="1117" spans="1:6" x14ac:dyDescent="0.3">
      <c r="A1117" s="167" t="s">
        <v>6699</v>
      </c>
      <c r="B1117" s="167" t="s">
        <v>5509</v>
      </c>
      <c r="C1117" s="168">
        <v>10</v>
      </c>
      <c r="D1117" s="169" t="s">
        <v>5482</v>
      </c>
      <c r="E1117" s="170">
        <v>22.1038</v>
      </c>
      <c r="F1117" s="167" t="s">
        <v>6691</v>
      </c>
    </row>
    <row r="1118" spans="1:6" x14ac:dyDescent="0.3">
      <c r="A1118" s="167" t="s">
        <v>6700</v>
      </c>
      <c r="B1118" s="167" t="s">
        <v>5513</v>
      </c>
      <c r="C1118" s="168">
        <v>10</v>
      </c>
      <c r="D1118" s="169" t="s">
        <v>5482</v>
      </c>
      <c r="E1118" s="170">
        <v>22.1038</v>
      </c>
      <c r="F1118" s="167" t="s">
        <v>6691</v>
      </c>
    </row>
    <row r="1119" spans="1:6" x14ac:dyDescent="0.3">
      <c r="A1119" s="167" t="s">
        <v>6701</v>
      </c>
      <c r="B1119" s="167" t="s">
        <v>5523</v>
      </c>
      <c r="C1119" s="168">
        <v>10</v>
      </c>
      <c r="D1119" s="169" t="s">
        <v>5482</v>
      </c>
      <c r="E1119" s="170">
        <v>22.1038</v>
      </c>
      <c r="F1119" s="167" t="s">
        <v>6691</v>
      </c>
    </row>
    <row r="1120" spans="1:6" x14ac:dyDescent="0.3">
      <c r="A1120" s="167" t="s">
        <v>6702</v>
      </c>
      <c r="B1120" s="167" t="s">
        <v>5525</v>
      </c>
      <c r="C1120" s="168">
        <v>10</v>
      </c>
      <c r="D1120" s="169" t="s">
        <v>5482</v>
      </c>
      <c r="E1120" s="170">
        <v>22.1038</v>
      </c>
      <c r="F1120" s="167" t="s">
        <v>6691</v>
      </c>
    </row>
    <row r="1121" spans="1:6" x14ac:dyDescent="0.3">
      <c r="A1121" s="167" t="s">
        <v>6703</v>
      </c>
      <c r="B1121" s="167" t="s">
        <v>5485</v>
      </c>
      <c r="C1121" s="168">
        <v>10</v>
      </c>
      <c r="D1121" s="169" t="s">
        <v>5482</v>
      </c>
      <c r="E1121" s="170">
        <v>14.646450000000002</v>
      </c>
      <c r="F1121" s="167" t="s">
        <v>6704</v>
      </c>
    </row>
    <row r="1122" spans="1:6" x14ac:dyDescent="0.3">
      <c r="A1122" s="167" t="s">
        <v>6705</v>
      </c>
      <c r="B1122" s="167" t="s">
        <v>6572</v>
      </c>
      <c r="C1122" s="168">
        <v>5</v>
      </c>
      <c r="D1122" s="169" t="s">
        <v>5482</v>
      </c>
      <c r="E1122" s="170">
        <v>27.574249999999999</v>
      </c>
      <c r="F1122" s="167" t="s">
        <v>6704</v>
      </c>
    </row>
    <row r="1123" spans="1:6" x14ac:dyDescent="0.3">
      <c r="A1123" s="167" t="s">
        <v>6706</v>
      </c>
      <c r="B1123" s="167" t="s">
        <v>6574</v>
      </c>
      <c r="C1123" s="168">
        <v>5</v>
      </c>
      <c r="D1123" s="169" t="s">
        <v>5482</v>
      </c>
      <c r="E1123" s="170">
        <v>22.9955</v>
      </c>
      <c r="F1123" s="167" t="s">
        <v>6704</v>
      </c>
    </row>
    <row r="1124" spans="1:6" x14ac:dyDescent="0.3">
      <c r="A1124" s="167" t="s">
        <v>6707</v>
      </c>
      <c r="B1124" s="167" t="s">
        <v>6576</v>
      </c>
      <c r="C1124" s="168">
        <v>10</v>
      </c>
      <c r="D1124" s="169" t="s">
        <v>5482</v>
      </c>
      <c r="E1124" s="170">
        <v>14.646450000000002</v>
      </c>
      <c r="F1124" s="167" t="s">
        <v>6704</v>
      </c>
    </row>
    <row r="1125" spans="1:6" x14ac:dyDescent="0.3">
      <c r="A1125" s="167" t="s">
        <v>6708</v>
      </c>
      <c r="B1125" s="167" t="s">
        <v>5489</v>
      </c>
      <c r="C1125" s="168">
        <v>10</v>
      </c>
      <c r="D1125" s="169" t="s">
        <v>5482</v>
      </c>
      <c r="E1125" s="170">
        <v>14.914700000000002</v>
      </c>
      <c r="F1125" s="167" t="s">
        <v>6704</v>
      </c>
    </row>
    <row r="1126" spans="1:6" x14ac:dyDescent="0.3">
      <c r="A1126" s="167" t="s">
        <v>6709</v>
      </c>
      <c r="B1126" s="167" t="s">
        <v>5491</v>
      </c>
      <c r="C1126" s="168">
        <v>10</v>
      </c>
      <c r="D1126" s="169" t="s">
        <v>5482</v>
      </c>
      <c r="E1126" s="170">
        <v>14.914700000000002</v>
      </c>
      <c r="F1126" s="167" t="s">
        <v>6704</v>
      </c>
    </row>
    <row r="1127" spans="1:6" x14ac:dyDescent="0.3">
      <c r="A1127" s="167" t="s">
        <v>6710</v>
      </c>
      <c r="B1127" s="167" t="s">
        <v>5693</v>
      </c>
      <c r="C1127" s="168">
        <v>10</v>
      </c>
      <c r="D1127" s="169" t="s">
        <v>5482</v>
      </c>
      <c r="E1127" s="170">
        <v>14.914700000000002</v>
      </c>
      <c r="F1127" s="167" t="s">
        <v>6704</v>
      </c>
    </row>
    <row r="1128" spans="1:6" x14ac:dyDescent="0.3">
      <c r="A1128" s="167" t="s">
        <v>6711</v>
      </c>
      <c r="B1128" s="167" t="s">
        <v>5493</v>
      </c>
      <c r="C1128" s="168">
        <v>10</v>
      </c>
      <c r="D1128" s="169" t="s">
        <v>5482</v>
      </c>
      <c r="E1128" s="170">
        <v>14.914700000000002</v>
      </c>
      <c r="F1128" s="167" t="s">
        <v>6704</v>
      </c>
    </row>
    <row r="1129" spans="1:6" x14ac:dyDescent="0.3">
      <c r="A1129" s="167" t="s">
        <v>6712</v>
      </c>
      <c r="B1129" s="167" t="s">
        <v>6582</v>
      </c>
      <c r="C1129" s="168">
        <v>10</v>
      </c>
      <c r="D1129" s="169" t="s">
        <v>5482</v>
      </c>
      <c r="E1129" s="170">
        <v>14.109950000000001</v>
      </c>
      <c r="F1129" s="167" t="s">
        <v>6704</v>
      </c>
    </row>
    <row r="1130" spans="1:6" x14ac:dyDescent="0.3">
      <c r="A1130" s="167" t="s">
        <v>6713</v>
      </c>
      <c r="B1130" s="167" t="s">
        <v>5696</v>
      </c>
      <c r="C1130" s="168">
        <v>10</v>
      </c>
      <c r="D1130" s="169" t="s">
        <v>5482</v>
      </c>
      <c r="E1130" s="170">
        <v>14.914700000000002</v>
      </c>
      <c r="F1130" s="167" t="s">
        <v>6704</v>
      </c>
    </row>
    <row r="1131" spans="1:6" x14ac:dyDescent="0.3">
      <c r="A1131" s="167" t="s">
        <v>6714</v>
      </c>
      <c r="B1131" s="167" t="s">
        <v>5495</v>
      </c>
      <c r="C1131" s="168">
        <v>10</v>
      </c>
      <c r="D1131" s="169" t="s">
        <v>5482</v>
      </c>
      <c r="E1131" s="170">
        <v>14.914700000000002</v>
      </c>
      <c r="F1131" s="167" t="s">
        <v>6704</v>
      </c>
    </row>
    <row r="1132" spans="1:6" x14ac:dyDescent="0.3">
      <c r="A1132" s="167" t="s">
        <v>6715</v>
      </c>
      <c r="B1132" s="167" t="s">
        <v>5699</v>
      </c>
      <c r="C1132" s="168">
        <v>10</v>
      </c>
      <c r="D1132" s="169" t="s">
        <v>5482</v>
      </c>
      <c r="E1132" s="170">
        <v>14.914700000000002</v>
      </c>
      <c r="F1132" s="167" t="s">
        <v>6704</v>
      </c>
    </row>
    <row r="1133" spans="1:6" x14ac:dyDescent="0.3">
      <c r="A1133" s="167" t="s">
        <v>6716</v>
      </c>
      <c r="B1133" s="167" t="s">
        <v>5701</v>
      </c>
      <c r="C1133" s="168">
        <v>10</v>
      </c>
      <c r="D1133" s="169" t="s">
        <v>5482</v>
      </c>
      <c r="E1133" s="170">
        <v>14.914700000000002</v>
      </c>
      <c r="F1133" s="167" t="s">
        <v>6704</v>
      </c>
    </row>
    <row r="1134" spans="1:6" x14ac:dyDescent="0.3">
      <c r="A1134" s="167" t="s">
        <v>6717</v>
      </c>
      <c r="B1134" s="167" t="s">
        <v>5497</v>
      </c>
      <c r="C1134" s="168">
        <v>10</v>
      </c>
      <c r="D1134" s="169" t="s">
        <v>5482</v>
      </c>
      <c r="E1134" s="170">
        <v>14.914700000000002</v>
      </c>
      <c r="F1134" s="167" t="s">
        <v>6704</v>
      </c>
    </row>
    <row r="1135" spans="1:6" x14ac:dyDescent="0.3">
      <c r="A1135" s="167" t="s">
        <v>6718</v>
      </c>
      <c r="B1135" s="167" t="s">
        <v>5785</v>
      </c>
      <c r="C1135" s="168">
        <v>10</v>
      </c>
      <c r="D1135" s="169" t="s">
        <v>5482</v>
      </c>
      <c r="E1135" s="170">
        <v>14.914700000000002</v>
      </c>
      <c r="F1135" s="167" t="s">
        <v>6704</v>
      </c>
    </row>
    <row r="1136" spans="1:6" x14ac:dyDescent="0.3">
      <c r="A1136" s="167" t="s">
        <v>6719</v>
      </c>
      <c r="B1136" s="167" t="s">
        <v>5499</v>
      </c>
      <c r="C1136" s="168">
        <v>10</v>
      </c>
      <c r="D1136" s="169" t="s">
        <v>5482</v>
      </c>
      <c r="E1136" s="170">
        <v>14.914700000000002</v>
      </c>
      <c r="F1136" s="167" t="s">
        <v>6704</v>
      </c>
    </row>
    <row r="1137" spans="1:6" x14ac:dyDescent="0.3">
      <c r="A1137" s="167" t="s">
        <v>6720</v>
      </c>
      <c r="B1137" s="167" t="s">
        <v>5534</v>
      </c>
      <c r="C1137" s="168">
        <v>10</v>
      </c>
      <c r="D1137" s="169" t="s">
        <v>5482</v>
      </c>
      <c r="E1137" s="170">
        <v>14.914700000000002</v>
      </c>
      <c r="F1137" s="167" t="s">
        <v>6704</v>
      </c>
    </row>
    <row r="1138" spans="1:6" x14ac:dyDescent="0.3">
      <c r="A1138" s="167" t="s">
        <v>6721</v>
      </c>
      <c r="B1138" s="167" t="s">
        <v>5503</v>
      </c>
      <c r="C1138" s="168">
        <v>10</v>
      </c>
      <c r="D1138" s="169" t="s">
        <v>5482</v>
      </c>
      <c r="E1138" s="170">
        <v>14.914700000000002</v>
      </c>
      <c r="F1138" s="167" t="s">
        <v>6704</v>
      </c>
    </row>
    <row r="1139" spans="1:6" x14ac:dyDescent="0.3">
      <c r="A1139" s="167" t="s">
        <v>6722</v>
      </c>
      <c r="B1139" s="167" t="s">
        <v>5505</v>
      </c>
      <c r="C1139" s="168">
        <v>10</v>
      </c>
      <c r="D1139" s="169" t="s">
        <v>5482</v>
      </c>
      <c r="E1139" s="170">
        <v>14.914700000000002</v>
      </c>
      <c r="F1139" s="167" t="s">
        <v>6704</v>
      </c>
    </row>
    <row r="1140" spans="1:6" x14ac:dyDescent="0.3">
      <c r="A1140" s="167" t="s">
        <v>6723</v>
      </c>
      <c r="B1140" s="167" t="s">
        <v>5507</v>
      </c>
      <c r="C1140" s="168">
        <v>10</v>
      </c>
      <c r="D1140" s="169" t="s">
        <v>5482</v>
      </c>
      <c r="E1140" s="170">
        <v>14.914700000000002</v>
      </c>
      <c r="F1140" s="167" t="s">
        <v>6704</v>
      </c>
    </row>
    <row r="1141" spans="1:6" x14ac:dyDescent="0.3">
      <c r="A1141" s="167" t="s">
        <v>6724</v>
      </c>
      <c r="B1141" s="167" t="s">
        <v>5509</v>
      </c>
      <c r="C1141" s="168">
        <v>10</v>
      </c>
      <c r="D1141" s="169" t="s">
        <v>5482</v>
      </c>
      <c r="E1141" s="170">
        <v>14.914700000000002</v>
      </c>
      <c r="F1141" s="167" t="s">
        <v>6704</v>
      </c>
    </row>
    <row r="1142" spans="1:6" x14ac:dyDescent="0.3">
      <c r="A1142" s="167" t="s">
        <v>6725</v>
      </c>
      <c r="B1142" s="167" t="s">
        <v>5511</v>
      </c>
      <c r="C1142" s="168">
        <v>10</v>
      </c>
      <c r="D1142" s="169" t="s">
        <v>5482</v>
      </c>
      <c r="E1142" s="170">
        <v>14.914700000000002</v>
      </c>
      <c r="F1142" s="167" t="s">
        <v>6704</v>
      </c>
    </row>
    <row r="1143" spans="1:6" x14ac:dyDescent="0.3">
      <c r="A1143" s="167" t="s">
        <v>6726</v>
      </c>
      <c r="B1143" s="167" t="s">
        <v>5513</v>
      </c>
      <c r="C1143" s="168">
        <v>10</v>
      </c>
      <c r="D1143" s="169" t="s">
        <v>5482</v>
      </c>
      <c r="E1143" s="170">
        <v>14.914700000000002</v>
      </c>
      <c r="F1143" s="167" t="s">
        <v>6704</v>
      </c>
    </row>
    <row r="1144" spans="1:6" x14ac:dyDescent="0.3">
      <c r="A1144" s="167" t="s">
        <v>6727</v>
      </c>
      <c r="B1144" s="167" t="s">
        <v>5515</v>
      </c>
      <c r="C1144" s="168">
        <v>10</v>
      </c>
      <c r="D1144" s="169" t="s">
        <v>5482</v>
      </c>
      <c r="E1144" s="170">
        <v>14.914700000000002</v>
      </c>
      <c r="F1144" s="167" t="s">
        <v>6704</v>
      </c>
    </row>
    <row r="1145" spans="1:6" x14ac:dyDescent="0.3">
      <c r="A1145" s="167" t="s">
        <v>6728</v>
      </c>
      <c r="B1145" s="167" t="s">
        <v>5517</v>
      </c>
      <c r="C1145" s="168">
        <v>10</v>
      </c>
      <c r="D1145" s="169" t="s">
        <v>5482</v>
      </c>
      <c r="E1145" s="170">
        <v>14.914700000000002</v>
      </c>
      <c r="F1145" s="167" t="s">
        <v>6704</v>
      </c>
    </row>
    <row r="1146" spans="1:6" x14ac:dyDescent="0.3">
      <c r="A1146" s="167" t="s">
        <v>6729</v>
      </c>
      <c r="B1146" s="167" t="s">
        <v>5519</v>
      </c>
      <c r="C1146" s="168">
        <v>10</v>
      </c>
      <c r="D1146" s="169" t="s">
        <v>5482</v>
      </c>
      <c r="E1146" s="170">
        <v>14.914700000000002</v>
      </c>
      <c r="F1146" s="167" t="s">
        <v>6704</v>
      </c>
    </row>
    <row r="1147" spans="1:6" x14ac:dyDescent="0.3">
      <c r="A1147" s="167" t="s">
        <v>6730</v>
      </c>
      <c r="B1147" s="167" t="s">
        <v>5572</v>
      </c>
      <c r="C1147" s="168">
        <v>10</v>
      </c>
      <c r="D1147" s="169" t="s">
        <v>5482</v>
      </c>
      <c r="E1147" s="170">
        <v>14.914700000000002</v>
      </c>
      <c r="F1147" s="167" t="s">
        <v>6704</v>
      </c>
    </row>
    <row r="1148" spans="1:6" x14ac:dyDescent="0.3">
      <c r="A1148" s="167" t="s">
        <v>6731</v>
      </c>
      <c r="B1148" s="167" t="s">
        <v>5521</v>
      </c>
      <c r="C1148" s="168">
        <v>10</v>
      </c>
      <c r="D1148" s="169" t="s">
        <v>5482</v>
      </c>
      <c r="E1148" s="170">
        <v>14.914700000000002</v>
      </c>
      <c r="F1148" s="167" t="s">
        <v>6704</v>
      </c>
    </row>
    <row r="1149" spans="1:6" x14ac:dyDescent="0.3">
      <c r="A1149" s="167" t="s">
        <v>6732</v>
      </c>
      <c r="B1149" s="167" t="s">
        <v>5523</v>
      </c>
      <c r="C1149" s="168">
        <v>10</v>
      </c>
      <c r="D1149" s="169" t="s">
        <v>5482</v>
      </c>
      <c r="E1149" s="170">
        <v>14.914700000000002</v>
      </c>
      <c r="F1149" s="167" t="s">
        <v>6704</v>
      </c>
    </row>
    <row r="1150" spans="1:6" x14ac:dyDescent="0.3">
      <c r="A1150" s="167" t="s">
        <v>6733</v>
      </c>
      <c r="B1150" s="167" t="s">
        <v>5525</v>
      </c>
      <c r="C1150" s="168">
        <v>10</v>
      </c>
      <c r="D1150" s="169" t="s">
        <v>5482</v>
      </c>
      <c r="E1150" s="170">
        <v>14.914700000000002</v>
      </c>
      <c r="F1150" s="167" t="s">
        <v>6704</v>
      </c>
    </row>
    <row r="1151" spans="1:6" x14ac:dyDescent="0.3">
      <c r="A1151" s="167" t="s">
        <v>6734</v>
      </c>
      <c r="B1151" s="167" t="s">
        <v>5485</v>
      </c>
      <c r="C1151" s="168">
        <v>10</v>
      </c>
      <c r="D1151" s="169" t="s">
        <v>5482</v>
      </c>
      <c r="E1151" s="170">
        <v>15.129300000000001</v>
      </c>
      <c r="F1151" s="167" t="s">
        <v>6735</v>
      </c>
    </row>
    <row r="1152" spans="1:6" x14ac:dyDescent="0.3">
      <c r="A1152" s="167" t="s">
        <v>6736</v>
      </c>
      <c r="B1152" s="167" t="s">
        <v>6576</v>
      </c>
      <c r="C1152" s="168">
        <v>10</v>
      </c>
      <c r="D1152" s="169" t="s">
        <v>5482</v>
      </c>
      <c r="E1152" s="170">
        <v>15.129300000000001</v>
      </c>
      <c r="F1152" s="167" t="s">
        <v>6735</v>
      </c>
    </row>
    <row r="1153" spans="1:6" x14ac:dyDescent="0.3">
      <c r="A1153" s="167" t="s">
        <v>6737</v>
      </c>
      <c r="B1153" s="167" t="s">
        <v>5489</v>
      </c>
      <c r="C1153" s="168">
        <v>10</v>
      </c>
      <c r="D1153" s="169" t="s">
        <v>5482</v>
      </c>
      <c r="E1153" s="170">
        <v>15.343900000000001</v>
      </c>
      <c r="F1153" s="167" t="s">
        <v>6735</v>
      </c>
    </row>
    <row r="1154" spans="1:6" x14ac:dyDescent="0.3">
      <c r="A1154" s="167" t="s">
        <v>6738</v>
      </c>
      <c r="B1154" s="167" t="s">
        <v>5491</v>
      </c>
      <c r="C1154" s="168">
        <v>10</v>
      </c>
      <c r="D1154" s="169" t="s">
        <v>5482</v>
      </c>
      <c r="E1154" s="170">
        <v>15.343900000000001</v>
      </c>
      <c r="F1154" s="167" t="s">
        <v>6735</v>
      </c>
    </row>
    <row r="1155" spans="1:6" x14ac:dyDescent="0.3">
      <c r="A1155" s="167" t="s">
        <v>6739</v>
      </c>
      <c r="B1155" s="167" t="s">
        <v>5691</v>
      </c>
      <c r="C1155" s="168">
        <v>10</v>
      </c>
      <c r="D1155" s="169" t="s">
        <v>5482</v>
      </c>
      <c r="E1155" s="170">
        <v>15.343900000000001</v>
      </c>
      <c r="F1155" s="167" t="s">
        <v>6735</v>
      </c>
    </row>
    <row r="1156" spans="1:6" x14ac:dyDescent="0.3">
      <c r="A1156" s="167" t="s">
        <v>6740</v>
      </c>
      <c r="B1156" s="167" t="s">
        <v>5693</v>
      </c>
      <c r="C1156" s="168">
        <v>10</v>
      </c>
      <c r="D1156" s="169" t="s">
        <v>5482</v>
      </c>
      <c r="E1156" s="170">
        <v>15.343900000000001</v>
      </c>
      <c r="F1156" s="167" t="s">
        <v>6735</v>
      </c>
    </row>
    <row r="1157" spans="1:6" x14ac:dyDescent="0.3">
      <c r="A1157" s="167" t="s">
        <v>6741</v>
      </c>
      <c r="B1157" s="167" t="s">
        <v>5493</v>
      </c>
      <c r="C1157" s="168">
        <v>10</v>
      </c>
      <c r="D1157" s="169" t="s">
        <v>5482</v>
      </c>
      <c r="E1157" s="170">
        <v>15.343900000000001</v>
      </c>
      <c r="F1157" s="167" t="s">
        <v>6735</v>
      </c>
    </row>
    <row r="1158" spans="1:6" x14ac:dyDescent="0.3">
      <c r="A1158" s="167" t="s">
        <v>6742</v>
      </c>
      <c r="B1158" s="167" t="s">
        <v>6582</v>
      </c>
      <c r="C1158" s="168">
        <v>10</v>
      </c>
      <c r="D1158" s="169" t="s">
        <v>5482</v>
      </c>
      <c r="E1158" s="170">
        <v>14.4855</v>
      </c>
      <c r="F1158" s="167" t="s">
        <v>6735</v>
      </c>
    </row>
    <row r="1159" spans="1:6" x14ac:dyDescent="0.3">
      <c r="A1159" s="167" t="s">
        <v>6743</v>
      </c>
      <c r="B1159" s="167" t="s">
        <v>5696</v>
      </c>
      <c r="C1159" s="168">
        <v>10</v>
      </c>
      <c r="D1159" s="169" t="s">
        <v>5482</v>
      </c>
      <c r="E1159" s="170">
        <v>15.343900000000001</v>
      </c>
      <c r="F1159" s="167" t="s">
        <v>6735</v>
      </c>
    </row>
    <row r="1160" spans="1:6" x14ac:dyDescent="0.3">
      <c r="A1160" s="167" t="s">
        <v>6744</v>
      </c>
      <c r="B1160" s="167" t="s">
        <v>5495</v>
      </c>
      <c r="C1160" s="168">
        <v>10</v>
      </c>
      <c r="D1160" s="169" t="s">
        <v>5482</v>
      </c>
      <c r="E1160" s="170">
        <v>15.343900000000001</v>
      </c>
      <c r="F1160" s="167" t="s">
        <v>6735</v>
      </c>
    </row>
    <row r="1161" spans="1:6" x14ac:dyDescent="0.3">
      <c r="A1161" s="167" t="s">
        <v>6745</v>
      </c>
      <c r="B1161" s="167" t="s">
        <v>5699</v>
      </c>
      <c r="C1161" s="168">
        <v>10</v>
      </c>
      <c r="D1161" s="169" t="s">
        <v>5482</v>
      </c>
      <c r="E1161" s="170">
        <v>15.343900000000001</v>
      </c>
      <c r="F1161" s="167" t="s">
        <v>6735</v>
      </c>
    </row>
    <row r="1162" spans="1:6" x14ac:dyDescent="0.3">
      <c r="A1162" s="167" t="s">
        <v>6746</v>
      </c>
      <c r="B1162" s="167" t="s">
        <v>5701</v>
      </c>
      <c r="C1162" s="168">
        <v>10</v>
      </c>
      <c r="D1162" s="169" t="s">
        <v>5482</v>
      </c>
      <c r="E1162" s="170">
        <v>15.343900000000001</v>
      </c>
      <c r="F1162" s="167" t="s">
        <v>6735</v>
      </c>
    </row>
    <row r="1163" spans="1:6" x14ac:dyDescent="0.3">
      <c r="A1163" s="167" t="s">
        <v>6747</v>
      </c>
      <c r="B1163" s="167" t="s">
        <v>5497</v>
      </c>
      <c r="C1163" s="168">
        <v>10</v>
      </c>
      <c r="D1163" s="169" t="s">
        <v>5482</v>
      </c>
      <c r="E1163" s="170">
        <v>15.343900000000001</v>
      </c>
      <c r="F1163" s="167" t="s">
        <v>6735</v>
      </c>
    </row>
    <row r="1164" spans="1:6" x14ac:dyDescent="0.3">
      <c r="A1164" s="167" t="s">
        <v>6748</v>
      </c>
      <c r="B1164" s="167" t="s">
        <v>5785</v>
      </c>
      <c r="C1164" s="168">
        <v>10</v>
      </c>
      <c r="D1164" s="169" t="s">
        <v>5482</v>
      </c>
      <c r="E1164" s="170">
        <v>15.343900000000001</v>
      </c>
      <c r="F1164" s="167" t="s">
        <v>6735</v>
      </c>
    </row>
    <row r="1165" spans="1:6" x14ac:dyDescent="0.3">
      <c r="A1165" s="167" t="s">
        <v>6749</v>
      </c>
      <c r="B1165" s="167" t="s">
        <v>5499</v>
      </c>
      <c r="C1165" s="168">
        <v>10</v>
      </c>
      <c r="D1165" s="169" t="s">
        <v>5482</v>
      </c>
      <c r="E1165" s="170">
        <v>15.343900000000001</v>
      </c>
      <c r="F1165" s="167" t="s">
        <v>6735</v>
      </c>
    </row>
    <row r="1166" spans="1:6" x14ac:dyDescent="0.3">
      <c r="A1166" s="167" t="s">
        <v>6750</v>
      </c>
      <c r="B1166" s="167" t="s">
        <v>5555</v>
      </c>
      <c r="C1166" s="168">
        <v>10</v>
      </c>
      <c r="D1166" s="169" t="s">
        <v>5482</v>
      </c>
      <c r="E1166" s="170">
        <v>15.343900000000001</v>
      </c>
      <c r="F1166" s="167" t="s">
        <v>6735</v>
      </c>
    </row>
    <row r="1167" spans="1:6" x14ac:dyDescent="0.3">
      <c r="A1167" s="167" t="s">
        <v>6751</v>
      </c>
      <c r="B1167" s="167" t="s">
        <v>5557</v>
      </c>
      <c r="C1167" s="168">
        <v>10</v>
      </c>
      <c r="D1167" s="169" t="s">
        <v>5482</v>
      </c>
      <c r="E1167" s="170">
        <v>15.343900000000001</v>
      </c>
      <c r="F1167" s="167" t="s">
        <v>6735</v>
      </c>
    </row>
    <row r="1168" spans="1:6" x14ac:dyDescent="0.3">
      <c r="A1168" s="167" t="s">
        <v>6752</v>
      </c>
      <c r="B1168" s="167" t="s">
        <v>5534</v>
      </c>
      <c r="C1168" s="168">
        <v>10</v>
      </c>
      <c r="D1168" s="169" t="s">
        <v>5482</v>
      </c>
      <c r="E1168" s="170">
        <v>15.343900000000001</v>
      </c>
      <c r="F1168" s="167" t="s">
        <v>6735</v>
      </c>
    </row>
    <row r="1169" spans="1:6" x14ac:dyDescent="0.3">
      <c r="A1169" s="167" t="s">
        <v>6753</v>
      </c>
      <c r="B1169" s="167" t="s">
        <v>5503</v>
      </c>
      <c r="C1169" s="168">
        <v>10</v>
      </c>
      <c r="D1169" s="169" t="s">
        <v>5482</v>
      </c>
      <c r="E1169" s="170">
        <v>15.343900000000001</v>
      </c>
      <c r="F1169" s="167" t="s">
        <v>6735</v>
      </c>
    </row>
    <row r="1170" spans="1:6" x14ac:dyDescent="0.3">
      <c r="A1170" s="167" t="s">
        <v>6754</v>
      </c>
      <c r="B1170" s="167" t="s">
        <v>5505</v>
      </c>
      <c r="C1170" s="168">
        <v>10</v>
      </c>
      <c r="D1170" s="169" t="s">
        <v>5482</v>
      </c>
      <c r="E1170" s="170">
        <v>15.343900000000001</v>
      </c>
      <c r="F1170" s="167" t="s">
        <v>6735</v>
      </c>
    </row>
    <row r="1171" spans="1:6" x14ac:dyDescent="0.3">
      <c r="A1171" s="167" t="s">
        <v>6755</v>
      </c>
      <c r="B1171" s="167" t="s">
        <v>5507</v>
      </c>
      <c r="C1171" s="168">
        <v>10</v>
      </c>
      <c r="D1171" s="169" t="s">
        <v>5482</v>
      </c>
      <c r="E1171" s="170">
        <v>15.343900000000001</v>
      </c>
      <c r="F1171" s="167" t="s">
        <v>6735</v>
      </c>
    </row>
    <row r="1172" spans="1:6" x14ac:dyDescent="0.3">
      <c r="A1172" s="167" t="s">
        <v>6756</v>
      </c>
      <c r="B1172" s="167" t="s">
        <v>5509</v>
      </c>
      <c r="C1172" s="168">
        <v>10</v>
      </c>
      <c r="D1172" s="169" t="s">
        <v>5482</v>
      </c>
      <c r="E1172" s="170">
        <v>15.343900000000001</v>
      </c>
      <c r="F1172" s="167" t="s">
        <v>6735</v>
      </c>
    </row>
    <row r="1173" spans="1:6" x14ac:dyDescent="0.3">
      <c r="A1173" s="167" t="s">
        <v>6757</v>
      </c>
      <c r="B1173" s="167" t="s">
        <v>5511</v>
      </c>
      <c r="C1173" s="168">
        <v>10</v>
      </c>
      <c r="D1173" s="169" t="s">
        <v>5482</v>
      </c>
      <c r="E1173" s="170">
        <v>15.343900000000001</v>
      </c>
      <c r="F1173" s="167" t="s">
        <v>6735</v>
      </c>
    </row>
    <row r="1174" spans="1:6" x14ac:dyDescent="0.3">
      <c r="A1174" s="167" t="s">
        <v>6758</v>
      </c>
      <c r="B1174" s="167" t="s">
        <v>5513</v>
      </c>
      <c r="C1174" s="168">
        <v>10</v>
      </c>
      <c r="D1174" s="169" t="s">
        <v>5482</v>
      </c>
      <c r="E1174" s="170">
        <v>15.343900000000001</v>
      </c>
      <c r="F1174" s="167" t="s">
        <v>6735</v>
      </c>
    </row>
    <row r="1175" spans="1:6" x14ac:dyDescent="0.3">
      <c r="A1175" s="167" t="s">
        <v>6759</v>
      </c>
      <c r="B1175" s="167" t="s">
        <v>5515</v>
      </c>
      <c r="C1175" s="168">
        <v>10</v>
      </c>
      <c r="D1175" s="169" t="s">
        <v>5482</v>
      </c>
      <c r="E1175" s="170">
        <v>15.343900000000001</v>
      </c>
      <c r="F1175" s="167" t="s">
        <v>6735</v>
      </c>
    </row>
    <row r="1176" spans="1:6" x14ac:dyDescent="0.3">
      <c r="A1176" s="167" t="s">
        <v>6760</v>
      </c>
      <c r="B1176" s="167" t="s">
        <v>5517</v>
      </c>
      <c r="C1176" s="168">
        <v>10</v>
      </c>
      <c r="D1176" s="169" t="s">
        <v>5482</v>
      </c>
      <c r="E1176" s="170">
        <v>15.343900000000001</v>
      </c>
      <c r="F1176" s="167" t="s">
        <v>6735</v>
      </c>
    </row>
    <row r="1177" spans="1:6" x14ac:dyDescent="0.3">
      <c r="A1177" s="167" t="s">
        <v>6761</v>
      </c>
      <c r="B1177" s="167" t="s">
        <v>5569</v>
      </c>
      <c r="C1177" s="168">
        <v>10</v>
      </c>
      <c r="D1177" s="169" t="s">
        <v>5482</v>
      </c>
      <c r="E1177" s="170">
        <v>15.343900000000001</v>
      </c>
      <c r="F1177" s="167" t="s">
        <v>6735</v>
      </c>
    </row>
    <row r="1178" spans="1:6" x14ac:dyDescent="0.3">
      <c r="A1178" s="167" t="s">
        <v>6762</v>
      </c>
      <c r="B1178" s="167" t="s">
        <v>5519</v>
      </c>
      <c r="C1178" s="168">
        <v>10</v>
      </c>
      <c r="D1178" s="169" t="s">
        <v>5482</v>
      </c>
      <c r="E1178" s="170">
        <v>15.343900000000001</v>
      </c>
      <c r="F1178" s="167" t="s">
        <v>6735</v>
      </c>
    </row>
    <row r="1179" spans="1:6" x14ac:dyDescent="0.3">
      <c r="A1179" s="167" t="s">
        <v>6763</v>
      </c>
      <c r="B1179" s="167" t="s">
        <v>5572</v>
      </c>
      <c r="C1179" s="168">
        <v>10</v>
      </c>
      <c r="D1179" s="169" t="s">
        <v>5482</v>
      </c>
      <c r="E1179" s="170">
        <v>15.343900000000001</v>
      </c>
      <c r="F1179" s="167" t="s">
        <v>6735</v>
      </c>
    </row>
    <row r="1180" spans="1:6" x14ac:dyDescent="0.3">
      <c r="A1180" s="167" t="s">
        <v>6764</v>
      </c>
      <c r="B1180" s="167" t="s">
        <v>5521</v>
      </c>
      <c r="C1180" s="168">
        <v>10</v>
      </c>
      <c r="D1180" s="169" t="s">
        <v>5482</v>
      </c>
      <c r="E1180" s="170">
        <v>15.343900000000001</v>
      </c>
      <c r="F1180" s="167" t="s">
        <v>6735</v>
      </c>
    </row>
    <row r="1181" spans="1:6" x14ac:dyDescent="0.3">
      <c r="A1181" s="167" t="s">
        <v>6765</v>
      </c>
      <c r="B1181" s="167" t="s">
        <v>5523</v>
      </c>
      <c r="C1181" s="168">
        <v>10</v>
      </c>
      <c r="D1181" s="169" t="s">
        <v>5482</v>
      </c>
      <c r="E1181" s="170">
        <v>15.343900000000001</v>
      </c>
      <c r="F1181" s="167" t="s">
        <v>6735</v>
      </c>
    </row>
    <row r="1182" spans="1:6" x14ac:dyDescent="0.3">
      <c r="A1182" s="167" t="s">
        <v>6766</v>
      </c>
      <c r="B1182" s="167" t="s">
        <v>5525</v>
      </c>
      <c r="C1182" s="168">
        <v>10</v>
      </c>
      <c r="D1182" s="169" t="s">
        <v>5482</v>
      </c>
      <c r="E1182" s="170">
        <v>15.343900000000001</v>
      </c>
      <c r="F1182" s="167" t="s">
        <v>6735</v>
      </c>
    </row>
    <row r="1183" spans="1:6" x14ac:dyDescent="0.3">
      <c r="A1183" s="167" t="s">
        <v>6767</v>
      </c>
      <c r="B1183" s="167" t="s">
        <v>5485</v>
      </c>
      <c r="C1183" s="168">
        <v>10</v>
      </c>
      <c r="D1183" s="169" t="s">
        <v>5482</v>
      </c>
      <c r="E1183" s="170">
        <v>15.61215</v>
      </c>
      <c r="F1183" s="167" t="s">
        <v>6704</v>
      </c>
    </row>
    <row r="1184" spans="1:6" x14ac:dyDescent="0.3">
      <c r="A1184" s="167" t="s">
        <v>6768</v>
      </c>
      <c r="B1184" s="167" t="s">
        <v>6572</v>
      </c>
      <c r="C1184" s="168">
        <v>5</v>
      </c>
      <c r="D1184" s="169" t="s">
        <v>5482</v>
      </c>
      <c r="E1184" s="170">
        <v>27.370749999999994</v>
      </c>
      <c r="F1184" s="167" t="s">
        <v>6704</v>
      </c>
    </row>
    <row r="1185" spans="1:6" x14ac:dyDescent="0.3">
      <c r="A1185" s="167" t="s">
        <v>6769</v>
      </c>
      <c r="B1185" s="167" t="s">
        <v>6574</v>
      </c>
      <c r="C1185" s="168">
        <v>5</v>
      </c>
      <c r="D1185" s="169" t="s">
        <v>5482</v>
      </c>
      <c r="E1185" s="170">
        <v>24.012999999999998</v>
      </c>
      <c r="F1185" s="167" t="s">
        <v>6704</v>
      </c>
    </row>
    <row r="1186" spans="1:6" x14ac:dyDescent="0.3">
      <c r="A1186" s="167" t="s">
        <v>6770</v>
      </c>
      <c r="B1186" s="167" t="s">
        <v>6576</v>
      </c>
      <c r="C1186" s="168">
        <v>10</v>
      </c>
      <c r="D1186" s="169" t="s">
        <v>5482</v>
      </c>
      <c r="E1186" s="170">
        <v>15.61215</v>
      </c>
      <c r="F1186" s="167" t="s">
        <v>6704</v>
      </c>
    </row>
    <row r="1187" spans="1:6" x14ac:dyDescent="0.3">
      <c r="A1187" s="167" t="s">
        <v>6771</v>
      </c>
      <c r="B1187" s="167" t="s">
        <v>5489</v>
      </c>
      <c r="C1187" s="168">
        <v>10</v>
      </c>
      <c r="D1187" s="169" t="s">
        <v>5482</v>
      </c>
      <c r="E1187" s="170">
        <v>15.880399999999998</v>
      </c>
      <c r="F1187" s="167" t="s">
        <v>6704</v>
      </c>
    </row>
    <row r="1188" spans="1:6" x14ac:dyDescent="0.3">
      <c r="A1188" s="167" t="s">
        <v>6772</v>
      </c>
      <c r="B1188" s="167" t="s">
        <v>5491</v>
      </c>
      <c r="C1188" s="168">
        <v>10</v>
      </c>
      <c r="D1188" s="169" t="s">
        <v>5482</v>
      </c>
      <c r="E1188" s="170">
        <v>15.880399999999998</v>
      </c>
      <c r="F1188" s="167" t="s">
        <v>6704</v>
      </c>
    </row>
    <row r="1189" spans="1:6" x14ac:dyDescent="0.3">
      <c r="A1189" s="167" t="s">
        <v>6773</v>
      </c>
      <c r="B1189" s="167" t="s">
        <v>5691</v>
      </c>
      <c r="C1189" s="168">
        <v>10</v>
      </c>
      <c r="D1189" s="169" t="s">
        <v>5482</v>
      </c>
      <c r="E1189" s="170">
        <v>15.880399999999998</v>
      </c>
      <c r="F1189" s="167" t="s">
        <v>6704</v>
      </c>
    </row>
    <row r="1190" spans="1:6" x14ac:dyDescent="0.3">
      <c r="A1190" s="167" t="s">
        <v>6774</v>
      </c>
      <c r="B1190" s="167" t="s">
        <v>5693</v>
      </c>
      <c r="C1190" s="168">
        <v>10</v>
      </c>
      <c r="D1190" s="169" t="s">
        <v>5482</v>
      </c>
      <c r="E1190" s="170">
        <v>15.880399999999998</v>
      </c>
      <c r="F1190" s="167" t="s">
        <v>6704</v>
      </c>
    </row>
    <row r="1191" spans="1:6" x14ac:dyDescent="0.3">
      <c r="A1191" s="167" t="s">
        <v>6775</v>
      </c>
      <c r="B1191" s="167" t="s">
        <v>5493</v>
      </c>
      <c r="C1191" s="168">
        <v>10</v>
      </c>
      <c r="D1191" s="169" t="s">
        <v>5482</v>
      </c>
      <c r="E1191" s="170">
        <v>15.880399999999998</v>
      </c>
      <c r="F1191" s="167" t="s">
        <v>6704</v>
      </c>
    </row>
    <row r="1192" spans="1:6" x14ac:dyDescent="0.3">
      <c r="A1192" s="167" t="s">
        <v>6776</v>
      </c>
      <c r="B1192" s="167" t="s">
        <v>6582</v>
      </c>
      <c r="C1192" s="168">
        <v>10</v>
      </c>
      <c r="D1192" s="169" t="s">
        <v>5482</v>
      </c>
      <c r="E1192" s="170">
        <v>15.129300000000001</v>
      </c>
      <c r="F1192" s="167" t="s">
        <v>6704</v>
      </c>
    </row>
    <row r="1193" spans="1:6" x14ac:dyDescent="0.3">
      <c r="A1193" s="167" t="s">
        <v>6777</v>
      </c>
      <c r="B1193" s="167" t="s">
        <v>5696</v>
      </c>
      <c r="C1193" s="168">
        <v>10</v>
      </c>
      <c r="D1193" s="169" t="s">
        <v>5482</v>
      </c>
      <c r="E1193" s="170">
        <v>15.880399999999998</v>
      </c>
      <c r="F1193" s="167" t="s">
        <v>6704</v>
      </c>
    </row>
    <row r="1194" spans="1:6" x14ac:dyDescent="0.3">
      <c r="A1194" s="167" t="s">
        <v>6778</v>
      </c>
      <c r="B1194" s="167" t="s">
        <v>5495</v>
      </c>
      <c r="C1194" s="168">
        <v>10</v>
      </c>
      <c r="D1194" s="169" t="s">
        <v>5482</v>
      </c>
      <c r="E1194" s="170">
        <v>15.880399999999998</v>
      </c>
      <c r="F1194" s="167" t="s">
        <v>6704</v>
      </c>
    </row>
    <row r="1195" spans="1:6" x14ac:dyDescent="0.3">
      <c r="A1195" s="167" t="s">
        <v>6779</v>
      </c>
      <c r="B1195" s="167" t="s">
        <v>5699</v>
      </c>
      <c r="C1195" s="168">
        <v>10</v>
      </c>
      <c r="D1195" s="169" t="s">
        <v>5482</v>
      </c>
      <c r="E1195" s="170">
        <v>15.880399999999998</v>
      </c>
      <c r="F1195" s="167" t="s">
        <v>6704</v>
      </c>
    </row>
    <row r="1196" spans="1:6" x14ac:dyDescent="0.3">
      <c r="A1196" s="167" t="s">
        <v>6780</v>
      </c>
      <c r="B1196" s="167" t="s">
        <v>5701</v>
      </c>
      <c r="C1196" s="168">
        <v>10</v>
      </c>
      <c r="D1196" s="169" t="s">
        <v>5482</v>
      </c>
      <c r="E1196" s="170">
        <v>15.880399999999998</v>
      </c>
      <c r="F1196" s="167" t="s">
        <v>6704</v>
      </c>
    </row>
    <row r="1197" spans="1:6" x14ac:dyDescent="0.3">
      <c r="A1197" s="167" t="s">
        <v>6781</v>
      </c>
      <c r="B1197" s="167" t="s">
        <v>5497</v>
      </c>
      <c r="C1197" s="168">
        <v>10</v>
      </c>
      <c r="D1197" s="169" t="s">
        <v>5482</v>
      </c>
      <c r="E1197" s="170">
        <v>15.880399999999998</v>
      </c>
      <c r="F1197" s="167" t="s">
        <v>6704</v>
      </c>
    </row>
    <row r="1198" spans="1:6" x14ac:dyDescent="0.3">
      <c r="A1198" s="167" t="s">
        <v>6782</v>
      </c>
      <c r="B1198" s="167" t="s">
        <v>5499</v>
      </c>
      <c r="C1198" s="168">
        <v>10</v>
      </c>
      <c r="D1198" s="169" t="s">
        <v>5482</v>
      </c>
      <c r="E1198" s="170">
        <v>15.880399999999998</v>
      </c>
      <c r="F1198" s="167" t="s">
        <v>6704</v>
      </c>
    </row>
    <row r="1199" spans="1:6" x14ac:dyDescent="0.3">
      <c r="A1199" s="167" t="s">
        <v>6783</v>
      </c>
      <c r="B1199" s="167" t="s">
        <v>5534</v>
      </c>
      <c r="C1199" s="168">
        <v>10</v>
      </c>
      <c r="D1199" s="169" t="s">
        <v>5482</v>
      </c>
      <c r="E1199" s="170">
        <v>15.880399999999998</v>
      </c>
      <c r="F1199" s="167" t="s">
        <v>6704</v>
      </c>
    </row>
    <row r="1200" spans="1:6" x14ac:dyDescent="0.3">
      <c r="A1200" s="167" t="s">
        <v>6784</v>
      </c>
      <c r="B1200" s="167" t="s">
        <v>5505</v>
      </c>
      <c r="C1200" s="168">
        <v>10</v>
      </c>
      <c r="D1200" s="169" t="s">
        <v>5482</v>
      </c>
      <c r="E1200" s="170">
        <v>15.880399999999998</v>
      </c>
      <c r="F1200" s="167" t="s">
        <v>6704</v>
      </c>
    </row>
    <row r="1201" spans="1:6" x14ac:dyDescent="0.3">
      <c r="A1201" s="167" t="s">
        <v>6785</v>
      </c>
      <c r="B1201" s="167" t="s">
        <v>5507</v>
      </c>
      <c r="C1201" s="168">
        <v>10</v>
      </c>
      <c r="D1201" s="169" t="s">
        <v>5482</v>
      </c>
      <c r="E1201" s="170">
        <v>15.880399999999998</v>
      </c>
      <c r="F1201" s="167" t="s">
        <v>6704</v>
      </c>
    </row>
    <row r="1202" spans="1:6" x14ac:dyDescent="0.3">
      <c r="A1202" s="167" t="s">
        <v>6786</v>
      </c>
      <c r="B1202" s="167" t="s">
        <v>5509</v>
      </c>
      <c r="C1202" s="168">
        <v>10</v>
      </c>
      <c r="D1202" s="169" t="s">
        <v>5482</v>
      </c>
      <c r="E1202" s="170">
        <v>15.880399999999998</v>
      </c>
      <c r="F1202" s="167" t="s">
        <v>6704</v>
      </c>
    </row>
    <row r="1203" spans="1:6" x14ac:dyDescent="0.3">
      <c r="A1203" s="167" t="s">
        <v>6787</v>
      </c>
      <c r="B1203" s="167" t="s">
        <v>5513</v>
      </c>
      <c r="C1203" s="168">
        <v>10</v>
      </c>
      <c r="D1203" s="169" t="s">
        <v>5482</v>
      </c>
      <c r="E1203" s="170">
        <v>15.880399999999998</v>
      </c>
      <c r="F1203" s="167" t="s">
        <v>6704</v>
      </c>
    </row>
    <row r="1204" spans="1:6" x14ac:dyDescent="0.3">
      <c r="A1204" s="167" t="s">
        <v>6788</v>
      </c>
      <c r="B1204" s="167" t="s">
        <v>5515</v>
      </c>
      <c r="C1204" s="168">
        <v>10</v>
      </c>
      <c r="D1204" s="169" t="s">
        <v>5482</v>
      </c>
      <c r="E1204" s="170">
        <v>15.880399999999998</v>
      </c>
      <c r="F1204" s="167" t="s">
        <v>6704</v>
      </c>
    </row>
    <row r="1205" spans="1:6" x14ac:dyDescent="0.3">
      <c r="A1205" s="167" t="s">
        <v>6789</v>
      </c>
      <c r="B1205" s="167" t="s">
        <v>5569</v>
      </c>
      <c r="C1205" s="168">
        <v>10</v>
      </c>
      <c r="D1205" s="169" t="s">
        <v>5482</v>
      </c>
      <c r="E1205" s="170">
        <v>15.880399999999998</v>
      </c>
      <c r="F1205" s="167" t="s">
        <v>6704</v>
      </c>
    </row>
    <row r="1206" spans="1:6" x14ac:dyDescent="0.3">
      <c r="A1206" s="167" t="s">
        <v>6790</v>
      </c>
      <c r="B1206" s="167" t="s">
        <v>5521</v>
      </c>
      <c r="C1206" s="168">
        <v>10</v>
      </c>
      <c r="D1206" s="169" t="s">
        <v>5482</v>
      </c>
      <c r="E1206" s="170">
        <v>15.880399999999998</v>
      </c>
      <c r="F1206" s="167" t="s">
        <v>6704</v>
      </c>
    </row>
    <row r="1207" spans="1:6" x14ac:dyDescent="0.3">
      <c r="A1207" s="167" t="s">
        <v>6791</v>
      </c>
      <c r="B1207" s="167" t="s">
        <v>5481</v>
      </c>
      <c r="C1207" s="168">
        <v>5</v>
      </c>
      <c r="D1207" s="169" t="s">
        <v>5482</v>
      </c>
      <c r="E1207" s="170">
        <v>49.552250000000001</v>
      </c>
      <c r="F1207" s="167" t="s">
        <v>6792</v>
      </c>
    </row>
    <row r="1208" spans="1:6" x14ac:dyDescent="0.3">
      <c r="A1208" s="167" t="s">
        <v>6793</v>
      </c>
      <c r="B1208" s="167" t="s">
        <v>5487</v>
      </c>
      <c r="C1208" s="168">
        <v>5</v>
      </c>
      <c r="D1208" s="169" t="s">
        <v>5482</v>
      </c>
      <c r="E1208" s="170">
        <v>36.222999999999999</v>
      </c>
      <c r="F1208" s="167" t="s">
        <v>6792</v>
      </c>
    </row>
    <row r="1209" spans="1:6" x14ac:dyDescent="0.3">
      <c r="A1209" s="167" t="s">
        <v>6794</v>
      </c>
      <c r="B1209" s="167" t="s">
        <v>5489</v>
      </c>
      <c r="C1209" s="168">
        <v>10</v>
      </c>
      <c r="D1209" s="169" t="s">
        <v>5482</v>
      </c>
      <c r="E1209" s="170">
        <v>23.391399999999997</v>
      </c>
      <c r="F1209" s="167" t="s">
        <v>6792</v>
      </c>
    </row>
    <row r="1210" spans="1:6" x14ac:dyDescent="0.3">
      <c r="A1210" s="167" t="s">
        <v>6795</v>
      </c>
      <c r="B1210" s="167" t="s">
        <v>5491</v>
      </c>
      <c r="C1210" s="168">
        <v>10</v>
      </c>
      <c r="D1210" s="169" t="s">
        <v>5482</v>
      </c>
      <c r="E1210" s="170">
        <v>23.391399999999997</v>
      </c>
      <c r="F1210" s="167" t="s">
        <v>6792</v>
      </c>
    </row>
    <row r="1211" spans="1:6" x14ac:dyDescent="0.3">
      <c r="A1211" s="167" t="s">
        <v>6796</v>
      </c>
      <c r="B1211" s="167" t="s">
        <v>5691</v>
      </c>
      <c r="C1211" s="168">
        <v>10</v>
      </c>
      <c r="D1211" s="169" t="s">
        <v>5482</v>
      </c>
      <c r="E1211" s="170">
        <v>23.391399999999997</v>
      </c>
      <c r="F1211" s="167" t="s">
        <v>6792</v>
      </c>
    </row>
    <row r="1212" spans="1:6" x14ac:dyDescent="0.3">
      <c r="A1212" s="167" t="s">
        <v>6797</v>
      </c>
      <c r="B1212" s="167" t="s">
        <v>5693</v>
      </c>
      <c r="C1212" s="168">
        <v>10</v>
      </c>
      <c r="D1212" s="169" t="s">
        <v>5482</v>
      </c>
      <c r="E1212" s="170">
        <v>23.391399999999997</v>
      </c>
      <c r="F1212" s="167" t="s">
        <v>6792</v>
      </c>
    </row>
    <row r="1213" spans="1:6" x14ac:dyDescent="0.3">
      <c r="A1213" s="167" t="s">
        <v>6798</v>
      </c>
      <c r="B1213" s="167" t="s">
        <v>5493</v>
      </c>
      <c r="C1213" s="168">
        <v>10</v>
      </c>
      <c r="D1213" s="169" t="s">
        <v>5482</v>
      </c>
      <c r="E1213" s="170">
        <v>23.391399999999997</v>
      </c>
      <c r="F1213" s="167" t="s">
        <v>6792</v>
      </c>
    </row>
    <row r="1214" spans="1:6" x14ac:dyDescent="0.3">
      <c r="A1214" s="167" t="s">
        <v>6799</v>
      </c>
      <c r="B1214" s="167" t="s">
        <v>5696</v>
      </c>
      <c r="C1214" s="168">
        <v>10</v>
      </c>
      <c r="D1214" s="169" t="s">
        <v>5482</v>
      </c>
      <c r="E1214" s="170">
        <v>23.391399999999997</v>
      </c>
      <c r="F1214" s="167" t="s">
        <v>6792</v>
      </c>
    </row>
    <row r="1215" spans="1:6" x14ac:dyDescent="0.3">
      <c r="A1215" s="167" t="s">
        <v>6800</v>
      </c>
      <c r="B1215" s="167" t="s">
        <v>5495</v>
      </c>
      <c r="C1215" s="168">
        <v>10</v>
      </c>
      <c r="D1215" s="169" t="s">
        <v>5482</v>
      </c>
      <c r="E1215" s="170">
        <v>23.391399999999997</v>
      </c>
      <c r="F1215" s="167" t="s">
        <v>6792</v>
      </c>
    </row>
    <row r="1216" spans="1:6" x14ac:dyDescent="0.3">
      <c r="A1216" s="167" t="s">
        <v>6801</v>
      </c>
      <c r="B1216" s="167" t="s">
        <v>5699</v>
      </c>
      <c r="C1216" s="168">
        <v>10</v>
      </c>
      <c r="D1216" s="169" t="s">
        <v>5482</v>
      </c>
      <c r="E1216" s="170">
        <v>23.391399999999997</v>
      </c>
      <c r="F1216" s="167" t="s">
        <v>6792</v>
      </c>
    </row>
    <row r="1217" spans="1:6" x14ac:dyDescent="0.3">
      <c r="A1217" s="167" t="s">
        <v>6802</v>
      </c>
      <c r="B1217" s="167" t="s">
        <v>5701</v>
      </c>
      <c r="C1217" s="168">
        <v>10</v>
      </c>
      <c r="D1217" s="169" t="s">
        <v>5482</v>
      </c>
      <c r="E1217" s="170">
        <v>23.391399999999997</v>
      </c>
      <c r="F1217" s="167" t="s">
        <v>6792</v>
      </c>
    </row>
    <row r="1218" spans="1:6" x14ac:dyDescent="0.3">
      <c r="A1218" s="167" t="s">
        <v>6803</v>
      </c>
      <c r="B1218" s="167" t="s">
        <v>5497</v>
      </c>
      <c r="C1218" s="168">
        <v>10</v>
      </c>
      <c r="D1218" s="169" t="s">
        <v>5482</v>
      </c>
      <c r="E1218" s="170">
        <v>23.391399999999997</v>
      </c>
      <c r="F1218" s="167" t="s">
        <v>6792</v>
      </c>
    </row>
    <row r="1219" spans="1:6" x14ac:dyDescent="0.3">
      <c r="A1219" s="167" t="s">
        <v>6804</v>
      </c>
      <c r="B1219" s="167" t="s">
        <v>5555</v>
      </c>
      <c r="C1219" s="168">
        <v>10</v>
      </c>
      <c r="D1219" s="169" t="s">
        <v>5482</v>
      </c>
      <c r="E1219" s="170">
        <v>23.391399999999997</v>
      </c>
      <c r="F1219" s="167" t="s">
        <v>6792</v>
      </c>
    </row>
    <row r="1220" spans="1:6" x14ac:dyDescent="0.3">
      <c r="A1220" s="167" t="s">
        <v>6805</v>
      </c>
      <c r="B1220" s="167" t="s">
        <v>5534</v>
      </c>
      <c r="C1220" s="168">
        <v>10</v>
      </c>
      <c r="D1220" s="169" t="s">
        <v>5482</v>
      </c>
      <c r="E1220" s="170">
        <v>23.391399999999997</v>
      </c>
      <c r="F1220" s="167" t="s">
        <v>6792</v>
      </c>
    </row>
    <row r="1221" spans="1:6" x14ac:dyDescent="0.3">
      <c r="A1221" s="167" t="s">
        <v>6806</v>
      </c>
      <c r="B1221" s="167" t="s">
        <v>5501</v>
      </c>
      <c r="C1221" s="168">
        <v>10</v>
      </c>
      <c r="D1221" s="169" t="s">
        <v>5482</v>
      </c>
      <c r="E1221" s="170">
        <v>23.391399999999997</v>
      </c>
      <c r="F1221" s="167" t="s">
        <v>6792</v>
      </c>
    </row>
    <row r="1222" spans="1:6" x14ac:dyDescent="0.3">
      <c r="A1222" s="167" t="s">
        <v>6807</v>
      </c>
      <c r="B1222" s="167" t="s">
        <v>5503</v>
      </c>
      <c r="C1222" s="168">
        <v>10</v>
      </c>
      <c r="D1222" s="169" t="s">
        <v>5482</v>
      </c>
      <c r="E1222" s="170">
        <v>23.391399999999997</v>
      </c>
      <c r="F1222" s="167" t="s">
        <v>6792</v>
      </c>
    </row>
    <row r="1223" spans="1:6" x14ac:dyDescent="0.3">
      <c r="A1223" s="167" t="s">
        <v>6808</v>
      </c>
      <c r="B1223" s="167" t="s">
        <v>5505</v>
      </c>
      <c r="C1223" s="168">
        <v>10</v>
      </c>
      <c r="D1223" s="169" t="s">
        <v>5482</v>
      </c>
      <c r="E1223" s="170">
        <v>23.391399999999997</v>
      </c>
      <c r="F1223" s="167" t="s">
        <v>6792</v>
      </c>
    </row>
    <row r="1224" spans="1:6" x14ac:dyDescent="0.3">
      <c r="A1224" s="167" t="s">
        <v>6809</v>
      </c>
      <c r="B1224" s="167" t="s">
        <v>5507</v>
      </c>
      <c r="C1224" s="168">
        <v>10</v>
      </c>
      <c r="D1224" s="169" t="s">
        <v>5482</v>
      </c>
      <c r="E1224" s="170">
        <v>23.391399999999997</v>
      </c>
      <c r="F1224" s="167" t="s">
        <v>6792</v>
      </c>
    </row>
    <row r="1225" spans="1:6" x14ac:dyDescent="0.3">
      <c r="A1225" s="167" t="s">
        <v>6810</v>
      </c>
      <c r="B1225" s="167" t="s">
        <v>5509</v>
      </c>
      <c r="C1225" s="168">
        <v>10</v>
      </c>
      <c r="D1225" s="169" t="s">
        <v>5482</v>
      </c>
      <c r="E1225" s="170">
        <v>23.391399999999997</v>
      </c>
      <c r="F1225" s="167" t="s">
        <v>6792</v>
      </c>
    </row>
    <row r="1226" spans="1:6" x14ac:dyDescent="0.3">
      <c r="A1226" s="167" t="s">
        <v>6811</v>
      </c>
      <c r="B1226" s="167" t="s">
        <v>5511</v>
      </c>
      <c r="C1226" s="168">
        <v>10</v>
      </c>
      <c r="D1226" s="169" t="s">
        <v>5482</v>
      </c>
      <c r="E1226" s="170">
        <v>23.391399999999997</v>
      </c>
      <c r="F1226" s="167" t="s">
        <v>6792</v>
      </c>
    </row>
    <row r="1227" spans="1:6" x14ac:dyDescent="0.3">
      <c r="A1227" s="167" t="s">
        <v>6812</v>
      </c>
      <c r="B1227" s="167" t="s">
        <v>5513</v>
      </c>
      <c r="C1227" s="168">
        <v>10</v>
      </c>
      <c r="D1227" s="169" t="s">
        <v>5482</v>
      </c>
      <c r="E1227" s="170">
        <v>23.391399999999997</v>
      </c>
      <c r="F1227" s="167" t="s">
        <v>6792</v>
      </c>
    </row>
    <row r="1228" spans="1:6" x14ac:dyDescent="0.3">
      <c r="A1228" s="167" t="s">
        <v>6813</v>
      </c>
      <c r="B1228" s="167" t="s">
        <v>5515</v>
      </c>
      <c r="C1228" s="168">
        <v>10</v>
      </c>
      <c r="D1228" s="169" t="s">
        <v>5482</v>
      </c>
      <c r="E1228" s="170">
        <v>23.391399999999997</v>
      </c>
      <c r="F1228" s="167" t="s">
        <v>6792</v>
      </c>
    </row>
    <row r="1229" spans="1:6" x14ac:dyDescent="0.3">
      <c r="A1229" s="167" t="s">
        <v>6814</v>
      </c>
      <c r="B1229" s="167" t="s">
        <v>5517</v>
      </c>
      <c r="C1229" s="168">
        <v>10</v>
      </c>
      <c r="D1229" s="169" t="s">
        <v>5482</v>
      </c>
      <c r="E1229" s="170">
        <v>23.391399999999997</v>
      </c>
      <c r="F1229" s="167" t="s">
        <v>6792</v>
      </c>
    </row>
    <row r="1230" spans="1:6" x14ac:dyDescent="0.3">
      <c r="A1230" s="167" t="s">
        <v>6815</v>
      </c>
      <c r="B1230" s="167" t="s">
        <v>5519</v>
      </c>
      <c r="C1230" s="168">
        <v>10</v>
      </c>
      <c r="D1230" s="169" t="s">
        <v>5482</v>
      </c>
      <c r="E1230" s="170">
        <v>23.391399999999997</v>
      </c>
      <c r="F1230" s="167" t="s">
        <v>6792</v>
      </c>
    </row>
    <row r="1231" spans="1:6" x14ac:dyDescent="0.3">
      <c r="A1231" s="167" t="s">
        <v>6816</v>
      </c>
      <c r="B1231" s="167" t="s">
        <v>5521</v>
      </c>
      <c r="C1231" s="168">
        <v>10</v>
      </c>
      <c r="D1231" s="169" t="s">
        <v>5482</v>
      </c>
      <c r="E1231" s="170">
        <v>23.391399999999997</v>
      </c>
      <c r="F1231" s="167" t="s">
        <v>6792</v>
      </c>
    </row>
    <row r="1232" spans="1:6" x14ac:dyDescent="0.3">
      <c r="A1232" s="167" t="s">
        <v>6817</v>
      </c>
      <c r="B1232" s="167" t="s">
        <v>5523</v>
      </c>
      <c r="C1232" s="168">
        <v>10</v>
      </c>
      <c r="D1232" s="169" t="s">
        <v>5482</v>
      </c>
      <c r="E1232" s="170">
        <v>23.391399999999997</v>
      </c>
      <c r="F1232" s="167" t="s">
        <v>6792</v>
      </c>
    </row>
    <row r="1233" spans="1:6" x14ac:dyDescent="0.3">
      <c r="A1233" s="167" t="s">
        <v>6818</v>
      </c>
      <c r="B1233" s="167" t="s">
        <v>5525</v>
      </c>
      <c r="C1233" s="168">
        <v>10</v>
      </c>
      <c r="D1233" s="169" t="s">
        <v>5482</v>
      </c>
      <c r="E1233" s="170">
        <v>23.391399999999997</v>
      </c>
      <c r="F1233" s="167" t="s">
        <v>6792</v>
      </c>
    </row>
    <row r="1234" spans="1:6" x14ac:dyDescent="0.3">
      <c r="A1234" s="167" t="s">
        <v>6819</v>
      </c>
      <c r="B1234" s="167" t="s">
        <v>5681</v>
      </c>
      <c r="C1234" s="168">
        <v>50</v>
      </c>
      <c r="D1234" s="169" t="s">
        <v>5482</v>
      </c>
      <c r="E1234" s="170">
        <v>9.4424000000000028</v>
      </c>
      <c r="F1234" s="167" t="s">
        <v>6820</v>
      </c>
    </row>
    <row r="1235" spans="1:6" x14ac:dyDescent="0.3">
      <c r="A1235" s="167" t="s">
        <v>6821</v>
      </c>
      <c r="B1235" s="167" t="s">
        <v>5485</v>
      </c>
      <c r="C1235" s="168">
        <v>10</v>
      </c>
      <c r="D1235" s="169" t="s">
        <v>5482</v>
      </c>
      <c r="E1235" s="170">
        <v>6.4916499999999999</v>
      </c>
      <c r="F1235" s="167" t="s">
        <v>6822</v>
      </c>
    </row>
    <row r="1236" spans="1:6" x14ac:dyDescent="0.3">
      <c r="A1236" s="167" t="s">
        <v>6823</v>
      </c>
      <c r="B1236" s="167" t="s">
        <v>6576</v>
      </c>
      <c r="C1236" s="168">
        <v>10</v>
      </c>
      <c r="D1236" s="169" t="s">
        <v>5482</v>
      </c>
      <c r="E1236" s="170">
        <v>6.4916499999999999</v>
      </c>
      <c r="F1236" s="167" t="s">
        <v>6822</v>
      </c>
    </row>
    <row r="1237" spans="1:6" x14ac:dyDescent="0.3">
      <c r="A1237" s="167" t="s">
        <v>6824</v>
      </c>
      <c r="B1237" s="167" t="s">
        <v>5489</v>
      </c>
      <c r="C1237" s="168">
        <v>10</v>
      </c>
      <c r="D1237" s="169" t="s">
        <v>5482</v>
      </c>
      <c r="E1237" s="170">
        <v>6.6525999999999996</v>
      </c>
      <c r="F1237" s="167" t="s">
        <v>6822</v>
      </c>
    </row>
    <row r="1238" spans="1:6" x14ac:dyDescent="0.3">
      <c r="A1238" s="167" t="s">
        <v>6825</v>
      </c>
      <c r="B1238" s="167" t="s">
        <v>5491</v>
      </c>
      <c r="C1238" s="168">
        <v>10</v>
      </c>
      <c r="D1238" s="169" t="s">
        <v>5482</v>
      </c>
      <c r="E1238" s="170">
        <v>6.6525999999999996</v>
      </c>
      <c r="F1238" s="167" t="s">
        <v>6822</v>
      </c>
    </row>
    <row r="1239" spans="1:6" x14ac:dyDescent="0.3">
      <c r="A1239" s="167" t="s">
        <v>6826</v>
      </c>
      <c r="B1239" s="167" t="s">
        <v>5493</v>
      </c>
      <c r="C1239" s="168">
        <v>10</v>
      </c>
      <c r="D1239" s="169" t="s">
        <v>5482</v>
      </c>
      <c r="E1239" s="170">
        <v>6.6525999999999996</v>
      </c>
      <c r="F1239" s="167" t="s">
        <v>6822</v>
      </c>
    </row>
    <row r="1240" spans="1:6" x14ac:dyDescent="0.3">
      <c r="A1240" s="167" t="s">
        <v>6827</v>
      </c>
      <c r="B1240" s="167" t="s">
        <v>6582</v>
      </c>
      <c r="C1240" s="168">
        <v>10</v>
      </c>
      <c r="D1240" s="169" t="s">
        <v>5482</v>
      </c>
      <c r="E1240" s="170">
        <v>6.3843499999999995</v>
      </c>
      <c r="F1240" s="167" t="s">
        <v>6822</v>
      </c>
    </row>
    <row r="1241" spans="1:6" x14ac:dyDescent="0.3">
      <c r="A1241" s="167" t="s">
        <v>6828</v>
      </c>
      <c r="B1241" s="167" t="s">
        <v>5696</v>
      </c>
      <c r="C1241" s="168">
        <v>10</v>
      </c>
      <c r="D1241" s="169" t="s">
        <v>5482</v>
      </c>
      <c r="E1241" s="170">
        <v>6.6525999999999996</v>
      </c>
      <c r="F1241" s="167" t="s">
        <v>6822</v>
      </c>
    </row>
    <row r="1242" spans="1:6" x14ac:dyDescent="0.3">
      <c r="A1242" s="167" t="s">
        <v>6829</v>
      </c>
      <c r="B1242" s="167" t="s">
        <v>5497</v>
      </c>
      <c r="C1242" s="168">
        <v>10</v>
      </c>
      <c r="D1242" s="169" t="s">
        <v>5482</v>
      </c>
      <c r="E1242" s="170">
        <v>6.6525999999999996</v>
      </c>
      <c r="F1242" s="167" t="s">
        <v>6822</v>
      </c>
    </row>
    <row r="1243" spans="1:6" x14ac:dyDescent="0.3">
      <c r="A1243" s="167" t="s">
        <v>6830</v>
      </c>
      <c r="B1243" s="167" t="s">
        <v>5507</v>
      </c>
      <c r="C1243" s="168">
        <v>10</v>
      </c>
      <c r="D1243" s="169" t="s">
        <v>5482</v>
      </c>
      <c r="E1243" s="170">
        <v>6.6525999999999996</v>
      </c>
      <c r="F1243" s="167" t="s">
        <v>6822</v>
      </c>
    </row>
    <row r="1244" spans="1:6" x14ac:dyDescent="0.3">
      <c r="A1244" s="167" t="s">
        <v>6831</v>
      </c>
      <c r="B1244" s="167" t="s">
        <v>5509</v>
      </c>
      <c r="C1244" s="168">
        <v>10</v>
      </c>
      <c r="D1244" s="169" t="s">
        <v>5482</v>
      </c>
      <c r="E1244" s="170">
        <v>6.6525999999999996</v>
      </c>
      <c r="F1244" s="167" t="s">
        <v>6822</v>
      </c>
    </row>
    <row r="1245" spans="1:6" x14ac:dyDescent="0.3">
      <c r="A1245" s="167" t="s">
        <v>6832</v>
      </c>
      <c r="B1245" s="167" t="s">
        <v>5511</v>
      </c>
      <c r="C1245" s="168">
        <v>10</v>
      </c>
      <c r="D1245" s="169" t="s">
        <v>5482</v>
      </c>
      <c r="E1245" s="170">
        <v>6.6525999999999996</v>
      </c>
      <c r="F1245" s="167" t="s">
        <v>6822</v>
      </c>
    </row>
    <row r="1246" spans="1:6" x14ac:dyDescent="0.3">
      <c r="A1246" s="167" t="s">
        <v>6833</v>
      </c>
      <c r="B1246" s="167" t="s">
        <v>5513</v>
      </c>
      <c r="C1246" s="168">
        <v>10</v>
      </c>
      <c r="D1246" s="169" t="s">
        <v>5482</v>
      </c>
      <c r="E1246" s="170">
        <v>6.6525999999999996</v>
      </c>
      <c r="F1246" s="167" t="s">
        <v>6822</v>
      </c>
    </row>
    <row r="1247" spans="1:6" x14ac:dyDescent="0.3">
      <c r="A1247" s="167" t="s">
        <v>6834</v>
      </c>
      <c r="B1247" s="167" t="s">
        <v>5515</v>
      </c>
      <c r="C1247" s="168">
        <v>10</v>
      </c>
      <c r="D1247" s="169" t="s">
        <v>5482</v>
      </c>
      <c r="E1247" s="170">
        <v>6.6525999999999996</v>
      </c>
      <c r="F1247" s="167" t="s">
        <v>6822</v>
      </c>
    </row>
    <row r="1248" spans="1:6" x14ac:dyDescent="0.3">
      <c r="A1248" s="167" t="s">
        <v>6835</v>
      </c>
      <c r="B1248" s="167" t="s">
        <v>5517</v>
      </c>
      <c r="C1248" s="168">
        <v>10</v>
      </c>
      <c r="D1248" s="169" t="s">
        <v>5482</v>
      </c>
      <c r="E1248" s="170">
        <v>6.6525999999999996</v>
      </c>
      <c r="F1248" s="167" t="s">
        <v>6822</v>
      </c>
    </row>
    <row r="1249" spans="1:6" x14ac:dyDescent="0.3">
      <c r="A1249" s="167" t="s">
        <v>6836</v>
      </c>
      <c r="B1249" s="167" t="s">
        <v>5519</v>
      </c>
      <c r="C1249" s="168">
        <v>10</v>
      </c>
      <c r="D1249" s="169" t="s">
        <v>5482</v>
      </c>
      <c r="E1249" s="170">
        <v>6.6525999999999996</v>
      </c>
      <c r="F1249" s="167" t="s">
        <v>6822</v>
      </c>
    </row>
    <row r="1250" spans="1:6" x14ac:dyDescent="0.3">
      <c r="A1250" s="167" t="s">
        <v>6837</v>
      </c>
      <c r="B1250" s="167" t="s">
        <v>5521</v>
      </c>
      <c r="C1250" s="168">
        <v>10</v>
      </c>
      <c r="D1250" s="169" t="s">
        <v>5482</v>
      </c>
      <c r="E1250" s="170">
        <v>6.6525999999999996</v>
      </c>
      <c r="F1250" s="167" t="s">
        <v>6822</v>
      </c>
    </row>
    <row r="1251" spans="1:6" x14ac:dyDescent="0.3">
      <c r="A1251" s="167" t="s">
        <v>6838</v>
      </c>
      <c r="B1251" s="167" t="s">
        <v>5523</v>
      </c>
      <c r="C1251" s="168">
        <v>10</v>
      </c>
      <c r="D1251" s="169" t="s">
        <v>5482</v>
      </c>
      <c r="E1251" s="170">
        <v>6.6525999999999996</v>
      </c>
      <c r="F1251" s="167" t="s">
        <v>6822</v>
      </c>
    </row>
    <row r="1252" spans="1:6" x14ac:dyDescent="0.3">
      <c r="A1252" s="167" t="s">
        <v>6839</v>
      </c>
      <c r="B1252" s="167" t="s">
        <v>5525</v>
      </c>
      <c r="C1252" s="168">
        <v>10</v>
      </c>
      <c r="D1252" s="169" t="s">
        <v>5482</v>
      </c>
      <c r="E1252" s="170">
        <v>6.6525999999999996</v>
      </c>
      <c r="F1252" s="167" t="s">
        <v>6822</v>
      </c>
    </row>
    <row r="1253" spans="1:6" x14ac:dyDescent="0.3">
      <c r="A1253" s="167" t="s">
        <v>6840</v>
      </c>
      <c r="B1253" s="167" t="s">
        <v>5485</v>
      </c>
      <c r="C1253" s="168">
        <v>10</v>
      </c>
      <c r="D1253" s="169" t="s">
        <v>5482</v>
      </c>
      <c r="E1253" s="170">
        <v>7.4573500000000008</v>
      </c>
      <c r="F1253" s="167" t="s">
        <v>6841</v>
      </c>
    </row>
    <row r="1254" spans="1:6" x14ac:dyDescent="0.3">
      <c r="A1254" s="167" t="s">
        <v>6842</v>
      </c>
      <c r="B1254" s="167" t="s">
        <v>6576</v>
      </c>
      <c r="C1254" s="168">
        <v>10</v>
      </c>
      <c r="D1254" s="169" t="s">
        <v>5482</v>
      </c>
      <c r="E1254" s="170">
        <v>7.4573500000000008</v>
      </c>
      <c r="F1254" s="167" t="s">
        <v>6841</v>
      </c>
    </row>
    <row r="1255" spans="1:6" x14ac:dyDescent="0.3">
      <c r="A1255" s="167" t="s">
        <v>6843</v>
      </c>
      <c r="B1255" s="167" t="s">
        <v>5489</v>
      </c>
      <c r="C1255" s="168">
        <v>10</v>
      </c>
      <c r="D1255" s="169" t="s">
        <v>5482</v>
      </c>
      <c r="E1255" s="170">
        <v>7.6183000000000005</v>
      </c>
      <c r="F1255" s="167" t="s">
        <v>6841</v>
      </c>
    </row>
    <row r="1256" spans="1:6" x14ac:dyDescent="0.3">
      <c r="A1256" s="167" t="s">
        <v>6844</v>
      </c>
      <c r="B1256" s="167" t="s">
        <v>5491</v>
      </c>
      <c r="C1256" s="168">
        <v>10</v>
      </c>
      <c r="D1256" s="169" t="s">
        <v>5482</v>
      </c>
      <c r="E1256" s="170">
        <v>7.6183000000000005</v>
      </c>
      <c r="F1256" s="167" t="s">
        <v>6841</v>
      </c>
    </row>
    <row r="1257" spans="1:6" x14ac:dyDescent="0.3">
      <c r="A1257" s="167" t="s">
        <v>6845</v>
      </c>
      <c r="B1257" s="167" t="s">
        <v>5493</v>
      </c>
      <c r="C1257" s="168">
        <v>10</v>
      </c>
      <c r="D1257" s="169" t="s">
        <v>5482</v>
      </c>
      <c r="E1257" s="170">
        <v>7.6183000000000005</v>
      </c>
      <c r="F1257" s="167" t="s">
        <v>6841</v>
      </c>
    </row>
    <row r="1258" spans="1:6" x14ac:dyDescent="0.3">
      <c r="A1258" s="167" t="s">
        <v>6846</v>
      </c>
      <c r="B1258" s="167" t="s">
        <v>6582</v>
      </c>
      <c r="C1258" s="168">
        <v>10</v>
      </c>
      <c r="D1258" s="169" t="s">
        <v>5482</v>
      </c>
      <c r="E1258" s="170">
        <v>7.3500499999999995</v>
      </c>
      <c r="F1258" s="167" t="s">
        <v>6841</v>
      </c>
    </row>
    <row r="1259" spans="1:6" x14ac:dyDescent="0.3">
      <c r="A1259" s="167" t="s">
        <v>6847</v>
      </c>
      <c r="B1259" s="167" t="s">
        <v>5696</v>
      </c>
      <c r="C1259" s="168">
        <v>10</v>
      </c>
      <c r="D1259" s="169" t="s">
        <v>5482</v>
      </c>
      <c r="E1259" s="170">
        <v>7.6183000000000005</v>
      </c>
      <c r="F1259" s="167" t="s">
        <v>6841</v>
      </c>
    </row>
    <row r="1260" spans="1:6" x14ac:dyDescent="0.3">
      <c r="A1260" s="167" t="s">
        <v>6848</v>
      </c>
      <c r="B1260" s="167" t="s">
        <v>5495</v>
      </c>
      <c r="C1260" s="168">
        <v>10</v>
      </c>
      <c r="D1260" s="169" t="s">
        <v>5482</v>
      </c>
      <c r="E1260" s="170">
        <v>7.6183000000000005</v>
      </c>
      <c r="F1260" s="167" t="s">
        <v>6841</v>
      </c>
    </row>
    <row r="1261" spans="1:6" x14ac:dyDescent="0.3">
      <c r="A1261" s="167" t="s">
        <v>6849</v>
      </c>
      <c r="B1261" s="167" t="s">
        <v>5699</v>
      </c>
      <c r="C1261" s="168">
        <v>10</v>
      </c>
      <c r="D1261" s="169" t="s">
        <v>5482</v>
      </c>
      <c r="E1261" s="170">
        <v>7.6183000000000005</v>
      </c>
      <c r="F1261" s="167" t="s">
        <v>6841</v>
      </c>
    </row>
    <row r="1262" spans="1:6" x14ac:dyDescent="0.3">
      <c r="A1262" s="167" t="s">
        <v>6850</v>
      </c>
      <c r="B1262" s="167" t="s">
        <v>5497</v>
      </c>
      <c r="C1262" s="168">
        <v>10</v>
      </c>
      <c r="D1262" s="169" t="s">
        <v>5482</v>
      </c>
      <c r="E1262" s="170">
        <v>7.6183000000000005</v>
      </c>
      <c r="F1262" s="167" t="s">
        <v>6841</v>
      </c>
    </row>
    <row r="1263" spans="1:6" x14ac:dyDescent="0.3">
      <c r="A1263" s="167" t="s">
        <v>6851</v>
      </c>
      <c r="B1263" s="167" t="s">
        <v>5507</v>
      </c>
      <c r="C1263" s="168">
        <v>10</v>
      </c>
      <c r="D1263" s="169" t="s">
        <v>5482</v>
      </c>
      <c r="E1263" s="170">
        <v>7.6183000000000005</v>
      </c>
      <c r="F1263" s="167" t="s">
        <v>6841</v>
      </c>
    </row>
    <row r="1264" spans="1:6" x14ac:dyDescent="0.3">
      <c r="A1264" s="167" t="s">
        <v>6852</v>
      </c>
      <c r="B1264" s="167" t="s">
        <v>5509</v>
      </c>
      <c r="C1264" s="168">
        <v>10</v>
      </c>
      <c r="D1264" s="169" t="s">
        <v>5482</v>
      </c>
      <c r="E1264" s="170">
        <v>7.6183000000000005</v>
      </c>
      <c r="F1264" s="167" t="s">
        <v>6841</v>
      </c>
    </row>
    <row r="1265" spans="1:6" x14ac:dyDescent="0.3">
      <c r="A1265" s="167" t="s">
        <v>6853</v>
      </c>
      <c r="B1265" s="167" t="s">
        <v>5511</v>
      </c>
      <c r="C1265" s="168">
        <v>10</v>
      </c>
      <c r="D1265" s="169" t="s">
        <v>5482</v>
      </c>
      <c r="E1265" s="170">
        <v>7.6183000000000005</v>
      </c>
      <c r="F1265" s="167" t="s">
        <v>6841</v>
      </c>
    </row>
    <row r="1266" spans="1:6" x14ac:dyDescent="0.3">
      <c r="A1266" s="167" t="s">
        <v>6854</v>
      </c>
      <c r="B1266" s="167" t="s">
        <v>5513</v>
      </c>
      <c r="C1266" s="168">
        <v>10</v>
      </c>
      <c r="D1266" s="169" t="s">
        <v>5482</v>
      </c>
      <c r="E1266" s="170">
        <v>7.6183000000000005</v>
      </c>
      <c r="F1266" s="167" t="s">
        <v>6841</v>
      </c>
    </row>
    <row r="1267" spans="1:6" x14ac:dyDescent="0.3">
      <c r="A1267" s="167" t="s">
        <v>6855</v>
      </c>
      <c r="B1267" s="167" t="s">
        <v>5515</v>
      </c>
      <c r="C1267" s="168">
        <v>10</v>
      </c>
      <c r="D1267" s="169" t="s">
        <v>5482</v>
      </c>
      <c r="E1267" s="170">
        <v>7.6183000000000005</v>
      </c>
      <c r="F1267" s="167" t="s">
        <v>6841</v>
      </c>
    </row>
    <row r="1268" spans="1:6" x14ac:dyDescent="0.3">
      <c r="A1268" s="167" t="s">
        <v>6856</v>
      </c>
      <c r="B1268" s="167" t="s">
        <v>5519</v>
      </c>
      <c r="C1268" s="168">
        <v>10</v>
      </c>
      <c r="D1268" s="169" t="s">
        <v>5482</v>
      </c>
      <c r="E1268" s="170">
        <v>7.6183000000000005</v>
      </c>
      <c r="F1268" s="167" t="s">
        <v>6841</v>
      </c>
    </row>
    <row r="1269" spans="1:6" x14ac:dyDescent="0.3">
      <c r="A1269" s="167" t="s">
        <v>6857</v>
      </c>
      <c r="B1269" s="167" t="s">
        <v>5523</v>
      </c>
      <c r="C1269" s="168">
        <v>10</v>
      </c>
      <c r="D1269" s="169" t="s">
        <v>5482</v>
      </c>
      <c r="E1269" s="170">
        <v>7.6183000000000005</v>
      </c>
      <c r="F1269" s="167" t="s">
        <v>6841</v>
      </c>
    </row>
    <row r="1270" spans="1:6" x14ac:dyDescent="0.3">
      <c r="A1270" s="167" t="s">
        <v>6858</v>
      </c>
      <c r="B1270" s="167" t="s">
        <v>5485</v>
      </c>
      <c r="C1270" s="168">
        <v>10</v>
      </c>
      <c r="D1270" s="169" t="s">
        <v>5482</v>
      </c>
      <c r="E1270" s="170">
        <v>7.5646500000000003</v>
      </c>
      <c r="F1270" s="167" t="s">
        <v>6822</v>
      </c>
    </row>
    <row r="1271" spans="1:6" x14ac:dyDescent="0.3">
      <c r="A1271" s="167" t="s">
        <v>6859</v>
      </c>
      <c r="B1271" s="167" t="s">
        <v>6576</v>
      </c>
      <c r="C1271" s="168">
        <v>10</v>
      </c>
      <c r="D1271" s="169" t="s">
        <v>5482</v>
      </c>
      <c r="E1271" s="170">
        <v>7.5646500000000003</v>
      </c>
      <c r="F1271" s="167" t="s">
        <v>6822</v>
      </c>
    </row>
    <row r="1272" spans="1:6" x14ac:dyDescent="0.3">
      <c r="A1272" s="167" t="s">
        <v>6860</v>
      </c>
      <c r="B1272" s="167" t="s">
        <v>5489</v>
      </c>
      <c r="C1272" s="168">
        <v>10</v>
      </c>
      <c r="D1272" s="169" t="s">
        <v>5482</v>
      </c>
      <c r="E1272" s="170">
        <v>7.7256</v>
      </c>
      <c r="F1272" s="167" t="s">
        <v>6822</v>
      </c>
    </row>
    <row r="1273" spans="1:6" x14ac:dyDescent="0.3">
      <c r="A1273" s="167" t="s">
        <v>6861</v>
      </c>
      <c r="B1273" s="167" t="s">
        <v>5491</v>
      </c>
      <c r="C1273" s="168">
        <v>10</v>
      </c>
      <c r="D1273" s="169" t="s">
        <v>5482</v>
      </c>
      <c r="E1273" s="170">
        <v>7.7256</v>
      </c>
      <c r="F1273" s="167" t="s">
        <v>6822</v>
      </c>
    </row>
    <row r="1274" spans="1:6" x14ac:dyDescent="0.3">
      <c r="A1274" s="167" t="s">
        <v>6862</v>
      </c>
      <c r="B1274" s="167" t="s">
        <v>5691</v>
      </c>
      <c r="C1274" s="168">
        <v>10</v>
      </c>
      <c r="D1274" s="169" t="s">
        <v>5482</v>
      </c>
      <c r="E1274" s="170">
        <v>7.7256</v>
      </c>
      <c r="F1274" s="167" t="s">
        <v>6822</v>
      </c>
    </row>
    <row r="1275" spans="1:6" x14ac:dyDescent="0.3">
      <c r="A1275" s="167" t="s">
        <v>6863</v>
      </c>
      <c r="B1275" s="167" t="s">
        <v>5693</v>
      </c>
      <c r="C1275" s="168">
        <v>10</v>
      </c>
      <c r="D1275" s="169" t="s">
        <v>5482</v>
      </c>
      <c r="E1275" s="170">
        <v>7.7256</v>
      </c>
      <c r="F1275" s="167" t="s">
        <v>6822</v>
      </c>
    </row>
    <row r="1276" spans="1:6" x14ac:dyDescent="0.3">
      <c r="A1276" s="167" t="s">
        <v>6864</v>
      </c>
      <c r="B1276" s="167" t="s">
        <v>5493</v>
      </c>
      <c r="C1276" s="168">
        <v>10</v>
      </c>
      <c r="D1276" s="169" t="s">
        <v>5482</v>
      </c>
      <c r="E1276" s="170">
        <v>7.7256</v>
      </c>
      <c r="F1276" s="167" t="s">
        <v>6822</v>
      </c>
    </row>
    <row r="1277" spans="1:6" x14ac:dyDescent="0.3">
      <c r="A1277" s="167" t="s">
        <v>6865</v>
      </c>
      <c r="B1277" s="167" t="s">
        <v>6582</v>
      </c>
      <c r="C1277" s="168">
        <v>10</v>
      </c>
      <c r="D1277" s="169" t="s">
        <v>5482</v>
      </c>
      <c r="E1277" s="170">
        <v>7.511000000000001</v>
      </c>
      <c r="F1277" s="167" t="s">
        <v>6822</v>
      </c>
    </row>
    <row r="1278" spans="1:6" x14ac:dyDescent="0.3">
      <c r="A1278" s="167" t="s">
        <v>6866</v>
      </c>
      <c r="B1278" s="167" t="s">
        <v>5696</v>
      </c>
      <c r="C1278" s="168">
        <v>10</v>
      </c>
      <c r="D1278" s="169" t="s">
        <v>5482</v>
      </c>
      <c r="E1278" s="170">
        <v>7.7256</v>
      </c>
      <c r="F1278" s="167" t="s">
        <v>6822</v>
      </c>
    </row>
    <row r="1279" spans="1:6" x14ac:dyDescent="0.3">
      <c r="A1279" s="167" t="s">
        <v>6867</v>
      </c>
      <c r="B1279" s="167" t="s">
        <v>5497</v>
      </c>
      <c r="C1279" s="168">
        <v>10</v>
      </c>
      <c r="D1279" s="169" t="s">
        <v>5482</v>
      </c>
      <c r="E1279" s="170">
        <v>7.7256</v>
      </c>
      <c r="F1279" s="167" t="s">
        <v>6822</v>
      </c>
    </row>
    <row r="1280" spans="1:6" x14ac:dyDescent="0.3">
      <c r="A1280" s="167" t="s">
        <v>6868</v>
      </c>
      <c r="B1280" s="167" t="s">
        <v>5505</v>
      </c>
      <c r="C1280" s="168">
        <v>10</v>
      </c>
      <c r="D1280" s="169" t="s">
        <v>5482</v>
      </c>
      <c r="E1280" s="170">
        <v>7.7256</v>
      </c>
      <c r="F1280" s="167" t="s">
        <v>6822</v>
      </c>
    </row>
    <row r="1281" spans="1:6" x14ac:dyDescent="0.3">
      <c r="A1281" s="167" t="s">
        <v>6869</v>
      </c>
      <c r="B1281" s="167" t="s">
        <v>5507</v>
      </c>
      <c r="C1281" s="168">
        <v>10</v>
      </c>
      <c r="D1281" s="169" t="s">
        <v>5482</v>
      </c>
      <c r="E1281" s="170">
        <v>7.7256</v>
      </c>
      <c r="F1281" s="167" t="s">
        <v>6822</v>
      </c>
    </row>
    <row r="1282" spans="1:6" x14ac:dyDescent="0.3">
      <c r="A1282" s="167" t="s">
        <v>6870</v>
      </c>
      <c r="B1282" s="167" t="s">
        <v>5509</v>
      </c>
      <c r="C1282" s="168">
        <v>10</v>
      </c>
      <c r="D1282" s="169" t="s">
        <v>5482</v>
      </c>
      <c r="E1282" s="170">
        <v>7.7256</v>
      </c>
      <c r="F1282" s="167" t="s">
        <v>6822</v>
      </c>
    </row>
    <row r="1283" spans="1:6" x14ac:dyDescent="0.3">
      <c r="A1283" s="167" t="s">
        <v>6871</v>
      </c>
      <c r="B1283" s="167" t="s">
        <v>5511</v>
      </c>
      <c r="C1283" s="168">
        <v>10</v>
      </c>
      <c r="D1283" s="169" t="s">
        <v>5482</v>
      </c>
      <c r="E1283" s="170">
        <v>7.7256</v>
      </c>
      <c r="F1283" s="167" t="s">
        <v>6822</v>
      </c>
    </row>
    <row r="1284" spans="1:6" x14ac:dyDescent="0.3">
      <c r="A1284" s="167" t="s">
        <v>6872</v>
      </c>
      <c r="B1284" s="167" t="s">
        <v>5513</v>
      </c>
      <c r="C1284" s="168">
        <v>10</v>
      </c>
      <c r="D1284" s="169" t="s">
        <v>5482</v>
      </c>
      <c r="E1284" s="170">
        <v>7.7256</v>
      </c>
      <c r="F1284" s="167" t="s">
        <v>6822</v>
      </c>
    </row>
    <row r="1285" spans="1:6" x14ac:dyDescent="0.3">
      <c r="A1285" s="167" t="s">
        <v>6873</v>
      </c>
      <c r="B1285" s="167" t="s">
        <v>5515</v>
      </c>
      <c r="C1285" s="168">
        <v>10</v>
      </c>
      <c r="D1285" s="169" t="s">
        <v>5482</v>
      </c>
      <c r="E1285" s="170">
        <v>7.7256</v>
      </c>
      <c r="F1285" s="167" t="s">
        <v>6822</v>
      </c>
    </row>
    <row r="1286" spans="1:6" x14ac:dyDescent="0.3">
      <c r="A1286" s="167" t="s">
        <v>6874</v>
      </c>
      <c r="B1286" s="167" t="s">
        <v>5521</v>
      </c>
      <c r="C1286" s="168">
        <v>10</v>
      </c>
      <c r="D1286" s="169" t="s">
        <v>5482</v>
      </c>
      <c r="E1286" s="170">
        <v>7.7256</v>
      </c>
      <c r="F1286" s="167" t="s">
        <v>6822</v>
      </c>
    </row>
    <row r="1287" spans="1:6" x14ac:dyDescent="0.3">
      <c r="A1287" s="167" t="s">
        <v>6875</v>
      </c>
      <c r="B1287" s="167" t="s">
        <v>5485</v>
      </c>
      <c r="C1287" s="168">
        <v>10</v>
      </c>
      <c r="D1287" s="169" t="s">
        <v>5482</v>
      </c>
      <c r="E1287" s="170">
        <v>13.25155</v>
      </c>
      <c r="F1287" s="167" t="s">
        <v>6876</v>
      </c>
    </row>
    <row r="1288" spans="1:6" x14ac:dyDescent="0.3">
      <c r="A1288" s="167" t="s">
        <v>6877</v>
      </c>
      <c r="B1288" s="167" t="s">
        <v>6572</v>
      </c>
      <c r="C1288" s="168">
        <v>5</v>
      </c>
      <c r="D1288" s="169" t="s">
        <v>5482</v>
      </c>
      <c r="E1288" s="170">
        <v>25.234000000000002</v>
      </c>
      <c r="F1288" s="167" t="s">
        <v>6876</v>
      </c>
    </row>
    <row r="1289" spans="1:6" x14ac:dyDescent="0.3">
      <c r="A1289" s="167" t="s">
        <v>6878</v>
      </c>
      <c r="B1289" s="167" t="s">
        <v>6574</v>
      </c>
      <c r="C1289" s="168">
        <v>5</v>
      </c>
      <c r="D1289" s="169" t="s">
        <v>5482</v>
      </c>
      <c r="E1289" s="170">
        <v>20.655250000000002</v>
      </c>
      <c r="F1289" s="167" t="s">
        <v>6876</v>
      </c>
    </row>
    <row r="1290" spans="1:6" x14ac:dyDescent="0.3">
      <c r="A1290" s="167" t="s">
        <v>6879</v>
      </c>
      <c r="B1290" s="167" t="s">
        <v>6576</v>
      </c>
      <c r="C1290" s="168">
        <v>10</v>
      </c>
      <c r="D1290" s="169" t="s">
        <v>5482</v>
      </c>
      <c r="E1290" s="170">
        <v>13.25155</v>
      </c>
      <c r="F1290" s="167" t="s">
        <v>6876</v>
      </c>
    </row>
    <row r="1291" spans="1:6" x14ac:dyDescent="0.3">
      <c r="A1291" s="167" t="s">
        <v>6880</v>
      </c>
      <c r="B1291" s="167" t="s">
        <v>5489</v>
      </c>
      <c r="C1291" s="168">
        <v>10</v>
      </c>
      <c r="D1291" s="169" t="s">
        <v>5482</v>
      </c>
      <c r="E1291" s="170">
        <v>13.627099999999999</v>
      </c>
      <c r="F1291" s="167" t="s">
        <v>6876</v>
      </c>
    </row>
    <row r="1292" spans="1:6" x14ac:dyDescent="0.3">
      <c r="A1292" s="167" t="s">
        <v>6881</v>
      </c>
      <c r="B1292" s="167" t="s">
        <v>5491</v>
      </c>
      <c r="C1292" s="168">
        <v>10</v>
      </c>
      <c r="D1292" s="169" t="s">
        <v>5482</v>
      </c>
      <c r="E1292" s="170">
        <v>13.627099999999999</v>
      </c>
      <c r="F1292" s="167" t="s">
        <v>6876</v>
      </c>
    </row>
    <row r="1293" spans="1:6" x14ac:dyDescent="0.3">
      <c r="A1293" s="167" t="s">
        <v>6882</v>
      </c>
      <c r="B1293" s="167" t="s">
        <v>5691</v>
      </c>
      <c r="C1293" s="168">
        <v>10</v>
      </c>
      <c r="D1293" s="169" t="s">
        <v>5482</v>
      </c>
      <c r="E1293" s="170">
        <v>13.627099999999999</v>
      </c>
      <c r="F1293" s="167" t="s">
        <v>6876</v>
      </c>
    </row>
    <row r="1294" spans="1:6" x14ac:dyDescent="0.3">
      <c r="A1294" s="167" t="s">
        <v>6883</v>
      </c>
      <c r="B1294" s="167" t="s">
        <v>5693</v>
      </c>
      <c r="C1294" s="168">
        <v>10</v>
      </c>
      <c r="D1294" s="169" t="s">
        <v>5482</v>
      </c>
      <c r="E1294" s="170">
        <v>13.627099999999999</v>
      </c>
      <c r="F1294" s="167" t="s">
        <v>6876</v>
      </c>
    </row>
    <row r="1295" spans="1:6" x14ac:dyDescent="0.3">
      <c r="A1295" s="167" t="s">
        <v>6884</v>
      </c>
      <c r="B1295" s="167" t="s">
        <v>5493</v>
      </c>
      <c r="C1295" s="168">
        <v>10</v>
      </c>
      <c r="D1295" s="169" t="s">
        <v>5482</v>
      </c>
      <c r="E1295" s="170">
        <v>13.627099999999999</v>
      </c>
      <c r="F1295" s="167" t="s">
        <v>6876</v>
      </c>
    </row>
    <row r="1296" spans="1:6" x14ac:dyDescent="0.3">
      <c r="A1296" s="167" t="s">
        <v>6885</v>
      </c>
      <c r="B1296" s="167" t="s">
        <v>6582</v>
      </c>
      <c r="C1296" s="168">
        <v>10</v>
      </c>
      <c r="D1296" s="169" t="s">
        <v>5482</v>
      </c>
      <c r="E1296" s="170">
        <v>12.768699999999999</v>
      </c>
      <c r="F1296" s="167" t="s">
        <v>6876</v>
      </c>
    </row>
    <row r="1297" spans="1:6" x14ac:dyDescent="0.3">
      <c r="A1297" s="167" t="s">
        <v>6886</v>
      </c>
      <c r="B1297" s="167" t="s">
        <v>5495</v>
      </c>
      <c r="C1297" s="168">
        <v>10</v>
      </c>
      <c r="D1297" s="169" t="s">
        <v>5482</v>
      </c>
      <c r="E1297" s="170">
        <v>13.627099999999999</v>
      </c>
      <c r="F1297" s="167" t="s">
        <v>6876</v>
      </c>
    </row>
    <row r="1298" spans="1:6" x14ac:dyDescent="0.3">
      <c r="A1298" s="167" t="s">
        <v>6887</v>
      </c>
      <c r="B1298" s="167" t="s">
        <v>5699</v>
      </c>
      <c r="C1298" s="168">
        <v>10</v>
      </c>
      <c r="D1298" s="169" t="s">
        <v>5482</v>
      </c>
      <c r="E1298" s="170">
        <v>13.627099999999999</v>
      </c>
      <c r="F1298" s="167" t="s">
        <v>6876</v>
      </c>
    </row>
    <row r="1299" spans="1:6" x14ac:dyDescent="0.3">
      <c r="A1299" s="167" t="s">
        <v>6888</v>
      </c>
      <c r="B1299" s="167" t="s">
        <v>5701</v>
      </c>
      <c r="C1299" s="168">
        <v>10</v>
      </c>
      <c r="D1299" s="169" t="s">
        <v>5482</v>
      </c>
      <c r="E1299" s="170">
        <v>13.627099999999999</v>
      </c>
      <c r="F1299" s="167" t="s">
        <v>6876</v>
      </c>
    </row>
    <row r="1300" spans="1:6" x14ac:dyDescent="0.3">
      <c r="A1300" s="167" t="s">
        <v>6889</v>
      </c>
      <c r="B1300" s="167" t="s">
        <v>5497</v>
      </c>
      <c r="C1300" s="168">
        <v>10</v>
      </c>
      <c r="D1300" s="169" t="s">
        <v>5482</v>
      </c>
      <c r="E1300" s="170">
        <v>13.627099999999999</v>
      </c>
      <c r="F1300" s="167" t="s">
        <v>6876</v>
      </c>
    </row>
    <row r="1301" spans="1:6" x14ac:dyDescent="0.3">
      <c r="A1301" s="167" t="s">
        <v>6890</v>
      </c>
      <c r="B1301" s="167" t="s">
        <v>5785</v>
      </c>
      <c r="C1301" s="168">
        <v>10</v>
      </c>
      <c r="D1301" s="169" t="s">
        <v>5482</v>
      </c>
      <c r="E1301" s="170">
        <v>13.627099999999999</v>
      </c>
      <c r="F1301" s="167" t="s">
        <v>6876</v>
      </c>
    </row>
    <row r="1302" spans="1:6" x14ac:dyDescent="0.3">
      <c r="A1302" s="167" t="s">
        <v>6891</v>
      </c>
      <c r="B1302" s="167" t="s">
        <v>5499</v>
      </c>
      <c r="C1302" s="168">
        <v>10</v>
      </c>
      <c r="D1302" s="169" t="s">
        <v>5482</v>
      </c>
      <c r="E1302" s="170">
        <v>13.627099999999999</v>
      </c>
      <c r="F1302" s="167" t="s">
        <v>6876</v>
      </c>
    </row>
    <row r="1303" spans="1:6" x14ac:dyDescent="0.3">
      <c r="A1303" s="167" t="s">
        <v>6892</v>
      </c>
      <c r="B1303" s="167" t="s">
        <v>5555</v>
      </c>
      <c r="C1303" s="168">
        <v>10</v>
      </c>
      <c r="D1303" s="169" t="s">
        <v>5482</v>
      </c>
      <c r="E1303" s="170">
        <v>13.627099999999999</v>
      </c>
      <c r="F1303" s="167" t="s">
        <v>6876</v>
      </c>
    </row>
    <row r="1304" spans="1:6" x14ac:dyDescent="0.3">
      <c r="A1304" s="167" t="s">
        <v>6893</v>
      </c>
      <c r="B1304" s="167" t="s">
        <v>5534</v>
      </c>
      <c r="C1304" s="168">
        <v>10</v>
      </c>
      <c r="D1304" s="169" t="s">
        <v>5482</v>
      </c>
      <c r="E1304" s="170">
        <v>13.627099999999999</v>
      </c>
      <c r="F1304" s="167" t="s">
        <v>6876</v>
      </c>
    </row>
    <row r="1305" spans="1:6" x14ac:dyDescent="0.3">
      <c r="A1305" s="167" t="s">
        <v>6894</v>
      </c>
      <c r="B1305" s="167" t="s">
        <v>5503</v>
      </c>
      <c r="C1305" s="168">
        <v>10</v>
      </c>
      <c r="D1305" s="169" t="s">
        <v>5482</v>
      </c>
      <c r="E1305" s="170">
        <v>13.627099999999999</v>
      </c>
      <c r="F1305" s="167" t="s">
        <v>6876</v>
      </c>
    </row>
    <row r="1306" spans="1:6" x14ac:dyDescent="0.3">
      <c r="A1306" s="167" t="s">
        <v>6895</v>
      </c>
      <c r="B1306" s="167" t="s">
        <v>5505</v>
      </c>
      <c r="C1306" s="168">
        <v>10</v>
      </c>
      <c r="D1306" s="169" t="s">
        <v>5482</v>
      </c>
      <c r="E1306" s="170">
        <v>13.627099999999999</v>
      </c>
      <c r="F1306" s="167" t="s">
        <v>6876</v>
      </c>
    </row>
    <row r="1307" spans="1:6" x14ac:dyDescent="0.3">
      <c r="A1307" s="167" t="s">
        <v>6896</v>
      </c>
      <c r="B1307" s="167" t="s">
        <v>5507</v>
      </c>
      <c r="C1307" s="168">
        <v>10</v>
      </c>
      <c r="D1307" s="169" t="s">
        <v>5482</v>
      </c>
      <c r="E1307" s="170">
        <v>13.627099999999999</v>
      </c>
      <c r="F1307" s="167" t="s">
        <v>6876</v>
      </c>
    </row>
    <row r="1308" spans="1:6" x14ac:dyDescent="0.3">
      <c r="A1308" s="167" t="s">
        <v>6897</v>
      </c>
      <c r="B1308" s="167" t="s">
        <v>5509</v>
      </c>
      <c r="C1308" s="168">
        <v>10</v>
      </c>
      <c r="D1308" s="169" t="s">
        <v>5482</v>
      </c>
      <c r="E1308" s="170">
        <v>13.627099999999999</v>
      </c>
      <c r="F1308" s="167" t="s">
        <v>6876</v>
      </c>
    </row>
    <row r="1309" spans="1:6" x14ac:dyDescent="0.3">
      <c r="A1309" s="167" t="s">
        <v>6898</v>
      </c>
      <c r="B1309" s="167" t="s">
        <v>5511</v>
      </c>
      <c r="C1309" s="168">
        <v>10</v>
      </c>
      <c r="D1309" s="169" t="s">
        <v>5482</v>
      </c>
      <c r="E1309" s="170">
        <v>13.627099999999999</v>
      </c>
      <c r="F1309" s="167" t="s">
        <v>6876</v>
      </c>
    </row>
    <row r="1310" spans="1:6" x14ac:dyDescent="0.3">
      <c r="A1310" s="167" t="s">
        <v>6899</v>
      </c>
      <c r="B1310" s="167" t="s">
        <v>5513</v>
      </c>
      <c r="C1310" s="168">
        <v>10</v>
      </c>
      <c r="D1310" s="169" t="s">
        <v>5482</v>
      </c>
      <c r="E1310" s="170">
        <v>13.627099999999999</v>
      </c>
      <c r="F1310" s="167" t="s">
        <v>6876</v>
      </c>
    </row>
    <row r="1311" spans="1:6" x14ac:dyDescent="0.3">
      <c r="A1311" s="167" t="s">
        <v>6900</v>
      </c>
      <c r="B1311" s="167" t="s">
        <v>5515</v>
      </c>
      <c r="C1311" s="168">
        <v>10</v>
      </c>
      <c r="D1311" s="169" t="s">
        <v>5482</v>
      </c>
      <c r="E1311" s="170">
        <v>13.627099999999999</v>
      </c>
      <c r="F1311" s="167" t="s">
        <v>6876</v>
      </c>
    </row>
    <row r="1312" spans="1:6" x14ac:dyDescent="0.3">
      <c r="A1312" s="167" t="s">
        <v>6901</v>
      </c>
      <c r="B1312" s="167" t="s">
        <v>5517</v>
      </c>
      <c r="C1312" s="168">
        <v>10</v>
      </c>
      <c r="D1312" s="169" t="s">
        <v>5482</v>
      </c>
      <c r="E1312" s="170">
        <v>13.627099999999999</v>
      </c>
      <c r="F1312" s="167" t="s">
        <v>6876</v>
      </c>
    </row>
    <row r="1313" spans="1:6" x14ac:dyDescent="0.3">
      <c r="A1313" s="167" t="s">
        <v>6902</v>
      </c>
      <c r="B1313" s="167" t="s">
        <v>5569</v>
      </c>
      <c r="C1313" s="168">
        <v>10</v>
      </c>
      <c r="D1313" s="169" t="s">
        <v>5482</v>
      </c>
      <c r="E1313" s="170">
        <v>13.627099999999999</v>
      </c>
      <c r="F1313" s="167" t="s">
        <v>6876</v>
      </c>
    </row>
    <row r="1314" spans="1:6" x14ac:dyDescent="0.3">
      <c r="A1314" s="167" t="s">
        <v>6903</v>
      </c>
      <c r="B1314" s="167" t="s">
        <v>5519</v>
      </c>
      <c r="C1314" s="168">
        <v>10</v>
      </c>
      <c r="D1314" s="169" t="s">
        <v>5482</v>
      </c>
      <c r="E1314" s="170">
        <v>13.627099999999999</v>
      </c>
      <c r="F1314" s="167" t="s">
        <v>6876</v>
      </c>
    </row>
    <row r="1315" spans="1:6" x14ac:dyDescent="0.3">
      <c r="A1315" s="167" t="s">
        <v>6904</v>
      </c>
      <c r="B1315" s="167" t="s">
        <v>5572</v>
      </c>
      <c r="C1315" s="168">
        <v>10</v>
      </c>
      <c r="D1315" s="169" t="s">
        <v>5482</v>
      </c>
      <c r="E1315" s="170">
        <v>13.627099999999999</v>
      </c>
      <c r="F1315" s="167" t="s">
        <v>6876</v>
      </c>
    </row>
    <row r="1316" spans="1:6" x14ac:dyDescent="0.3">
      <c r="A1316" s="167" t="s">
        <v>6905</v>
      </c>
      <c r="B1316" s="167" t="s">
        <v>5521</v>
      </c>
      <c r="C1316" s="168">
        <v>10</v>
      </c>
      <c r="D1316" s="169" t="s">
        <v>5482</v>
      </c>
      <c r="E1316" s="170">
        <v>13.627099999999999</v>
      </c>
      <c r="F1316" s="167" t="s">
        <v>6876</v>
      </c>
    </row>
    <row r="1317" spans="1:6" x14ac:dyDescent="0.3">
      <c r="A1317" s="167" t="s">
        <v>6906</v>
      </c>
      <c r="B1317" s="167" t="s">
        <v>5525</v>
      </c>
      <c r="C1317" s="168">
        <v>10</v>
      </c>
      <c r="D1317" s="169" t="s">
        <v>5482</v>
      </c>
      <c r="E1317" s="170">
        <v>13.627099999999999</v>
      </c>
      <c r="F1317" s="167" t="s">
        <v>6876</v>
      </c>
    </row>
    <row r="1318" spans="1:6" x14ac:dyDescent="0.3">
      <c r="A1318" s="167" t="s">
        <v>6907</v>
      </c>
      <c r="B1318" s="167" t="s">
        <v>5485</v>
      </c>
      <c r="C1318" s="168">
        <v>10</v>
      </c>
      <c r="D1318" s="169" t="s">
        <v>5482</v>
      </c>
      <c r="E1318" s="170">
        <v>14.109950000000001</v>
      </c>
      <c r="F1318" s="167" t="s">
        <v>6605</v>
      </c>
    </row>
    <row r="1319" spans="1:6" x14ac:dyDescent="0.3">
      <c r="A1319" s="167" t="s">
        <v>6908</v>
      </c>
      <c r="B1319" s="167" t="s">
        <v>6572</v>
      </c>
      <c r="C1319" s="168">
        <v>5</v>
      </c>
      <c r="D1319" s="169" t="s">
        <v>5482</v>
      </c>
      <c r="E1319" s="170">
        <v>25.335749999999997</v>
      </c>
      <c r="F1319" s="167" t="s">
        <v>6605</v>
      </c>
    </row>
    <row r="1320" spans="1:6" x14ac:dyDescent="0.3">
      <c r="A1320" s="167" t="s">
        <v>6909</v>
      </c>
      <c r="B1320" s="167" t="s">
        <v>6574</v>
      </c>
      <c r="C1320" s="168">
        <v>5</v>
      </c>
      <c r="D1320" s="169" t="s">
        <v>5482</v>
      </c>
      <c r="E1320" s="170">
        <v>20.858750000000001</v>
      </c>
      <c r="F1320" s="167" t="s">
        <v>6605</v>
      </c>
    </row>
    <row r="1321" spans="1:6" x14ac:dyDescent="0.3">
      <c r="A1321" s="167" t="s">
        <v>6910</v>
      </c>
      <c r="B1321" s="167" t="s">
        <v>6576</v>
      </c>
      <c r="C1321" s="168">
        <v>10</v>
      </c>
      <c r="D1321" s="169" t="s">
        <v>5482</v>
      </c>
      <c r="E1321" s="170">
        <v>14.109950000000001</v>
      </c>
      <c r="F1321" s="167" t="s">
        <v>6605</v>
      </c>
    </row>
    <row r="1322" spans="1:6" x14ac:dyDescent="0.3">
      <c r="A1322" s="167" t="s">
        <v>6911</v>
      </c>
      <c r="B1322" s="167" t="s">
        <v>5489</v>
      </c>
      <c r="C1322" s="168">
        <v>10</v>
      </c>
      <c r="D1322" s="169" t="s">
        <v>5482</v>
      </c>
      <c r="E1322" s="170">
        <v>14.3782</v>
      </c>
      <c r="F1322" s="167" t="s">
        <v>6605</v>
      </c>
    </row>
    <row r="1323" spans="1:6" x14ac:dyDescent="0.3">
      <c r="A1323" s="167" t="s">
        <v>6912</v>
      </c>
      <c r="B1323" s="167" t="s">
        <v>5491</v>
      </c>
      <c r="C1323" s="168">
        <v>10</v>
      </c>
      <c r="D1323" s="169" t="s">
        <v>5482</v>
      </c>
      <c r="E1323" s="170">
        <v>14.3782</v>
      </c>
      <c r="F1323" s="167" t="s">
        <v>6605</v>
      </c>
    </row>
    <row r="1324" spans="1:6" x14ac:dyDescent="0.3">
      <c r="A1324" s="167" t="s">
        <v>6913</v>
      </c>
      <c r="B1324" s="167" t="s">
        <v>5493</v>
      </c>
      <c r="C1324" s="168">
        <v>10</v>
      </c>
      <c r="D1324" s="169" t="s">
        <v>5482</v>
      </c>
      <c r="E1324" s="170">
        <v>14.3782</v>
      </c>
      <c r="F1324" s="167" t="s">
        <v>6605</v>
      </c>
    </row>
    <row r="1325" spans="1:6" x14ac:dyDescent="0.3">
      <c r="A1325" s="167" t="s">
        <v>6914</v>
      </c>
      <c r="B1325" s="167" t="s">
        <v>6582</v>
      </c>
      <c r="C1325" s="168">
        <v>10</v>
      </c>
      <c r="D1325" s="169" t="s">
        <v>5482</v>
      </c>
      <c r="E1325" s="170">
        <v>13.5198</v>
      </c>
      <c r="F1325" s="167" t="s">
        <v>6605</v>
      </c>
    </row>
    <row r="1326" spans="1:6" x14ac:dyDescent="0.3">
      <c r="A1326" s="167" t="s">
        <v>6915</v>
      </c>
      <c r="B1326" s="167" t="s">
        <v>5495</v>
      </c>
      <c r="C1326" s="168">
        <v>10</v>
      </c>
      <c r="D1326" s="169" t="s">
        <v>5482</v>
      </c>
      <c r="E1326" s="170">
        <v>14.3782</v>
      </c>
      <c r="F1326" s="167" t="s">
        <v>6605</v>
      </c>
    </row>
    <row r="1327" spans="1:6" x14ac:dyDescent="0.3">
      <c r="A1327" s="167" t="s">
        <v>6916</v>
      </c>
      <c r="B1327" s="167" t="s">
        <v>5701</v>
      </c>
      <c r="C1327" s="168">
        <v>10</v>
      </c>
      <c r="D1327" s="169" t="s">
        <v>5482</v>
      </c>
      <c r="E1327" s="170">
        <v>14.3782</v>
      </c>
      <c r="F1327" s="167" t="s">
        <v>6605</v>
      </c>
    </row>
    <row r="1328" spans="1:6" x14ac:dyDescent="0.3">
      <c r="A1328" s="167" t="s">
        <v>6917</v>
      </c>
      <c r="B1328" s="167" t="s">
        <v>5497</v>
      </c>
      <c r="C1328" s="168">
        <v>10</v>
      </c>
      <c r="D1328" s="169" t="s">
        <v>5482</v>
      </c>
      <c r="E1328" s="170">
        <v>14.3782</v>
      </c>
      <c r="F1328" s="167" t="s">
        <v>6605</v>
      </c>
    </row>
    <row r="1329" spans="1:6" x14ac:dyDescent="0.3">
      <c r="A1329" s="167" t="s">
        <v>6918</v>
      </c>
      <c r="B1329" s="167" t="s">
        <v>5499</v>
      </c>
      <c r="C1329" s="168">
        <v>10</v>
      </c>
      <c r="D1329" s="169" t="s">
        <v>5482</v>
      </c>
      <c r="E1329" s="170">
        <v>14.3782</v>
      </c>
      <c r="F1329" s="167" t="s">
        <v>6605</v>
      </c>
    </row>
    <row r="1330" spans="1:6" x14ac:dyDescent="0.3">
      <c r="A1330" s="167" t="s">
        <v>6919</v>
      </c>
      <c r="B1330" s="167" t="s">
        <v>5503</v>
      </c>
      <c r="C1330" s="168">
        <v>10</v>
      </c>
      <c r="D1330" s="169" t="s">
        <v>5482</v>
      </c>
      <c r="E1330" s="170">
        <v>14.3782</v>
      </c>
      <c r="F1330" s="167" t="s">
        <v>6605</v>
      </c>
    </row>
    <row r="1331" spans="1:6" x14ac:dyDescent="0.3">
      <c r="A1331" s="167" t="s">
        <v>6920</v>
      </c>
      <c r="B1331" s="167" t="s">
        <v>5505</v>
      </c>
      <c r="C1331" s="168">
        <v>10</v>
      </c>
      <c r="D1331" s="169" t="s">
        <v>5482</v>
      </c>
      <c r="E1331" s="170">
        <v>14.3782</v>
      </c>
      <c r="F1331" s="167" t="s">
        <v>6605</v>
      </c>
    </row>
    <row r="1332" spans="1:6" x14ac:dyDescent="0.3">
      <c r="A1332" s="167" t="s">
        <v>6921</v>
      </c>
      <c r="B1332" s="167" t="s">
        <v>5507</v>
      </c>
      <c r="C1332" s="168">
        <v>10</v>
      </c>
      <c r="D1332" s="169" t="s">
        <v>5482</v>
      </c>
      <c r="E1332" s="170">
        <v>14.3782</v>
      </c>
      <c r="F1332" s="167" t="s">
        <v>6605</v>
      </c>
    </row>
    <row r="1333" spans="1:6" x14ac:dyDescent="0.3">
      <c r="A1333" s="167" t="s">
        <v>6922</v>
      </c>
      <c r="B1333" s="167" t="s">
        <v>5509</v>
      </c>
      <c r="C1333" s="168">
        <v>10</v>
      </c>
      <c r="D1333" s="169" t="s">
        <v>5482</v>
      </c>
      <c r="E1333" s="170">
        <v>14.3782</v>
      </c>
      <c r="F1333" s="167" t="s">
        <v>6605</v>
      </c>
    </row>
    <row r="1334" spans="1:6" x14ac:dyDescent="0.3">
      <c r="A1334" s="167" t="s">
        <v>6923</v>
      </c>
      <c r="B1334" s="167" t="s">
        <v>5511</v>
      </c>
      <c r="C1334" s="168">
        <v>10</v>
      </c>
      <c r="D1334" s="169" t="s">
        <v>5482</v>
      </c>
      <c r="E1334" s="170">
        <v>14.3782</v>
      </c>
      <c r="F1334" s="167" t="s">
        <v>6605</v>
      </c>
    </row>
    <row r="1335" spans="1:6" x14ac:dyDescent="0.3">
      <c r="A1335" s="167" t="s">
        <v>6924</v>
      </c>
      <c r="B1335" s="167" t="s">
        <v>5515</v>
      </c>
      <c r="C1335" s="168">
        <v>10</v>
      </c>
      <c r="D1335" s="169" t="s">
        <v>5482</v>
      </c>
      <c r="E1335" s="170">
        <v>14.3782</v>
      </c>
      <c r="F1335" s="167" t="s">
        <v>6605</v>
      </c>
    </row>
    <row r="1336" spans="1:6" x14ac:dyDescent="0.3">
      <c r="A1336" s="167" t="s">
        <v>6925</v>
      </c>
      <c r="B1336" s="167" t="s">
        <v>5519</v>
      </c>
      <c r="C1336" s="168">
        <v>10</v>
      </c>
      <c r="D1336" s="169" t="s">
        <v>5482</v>
      </c>
      <c r="E1336" s="170">
        <v>14.3782</v>
      </c>
      <c r="F1336" s="167" t="s">
        <v>6605</v>
      </c>
    </row>
    <row r="1337" spans="1:6" x14ac:dyDescent="0.3">
      <c r="A1337" s="167" t="s">
        <v>6926</v>
      </c>
      <c r="B1337" s="167" t="s">
        <v>5521</v>
      </c>
      <c r="C1337" s="168">
        <v>10</v>
      </c>
      <c r="D1337" s="169" t="s">
        <v>5482</v>
      </c>
      <c r="E1337" s="170">
        <v>14.3782</v>
      </c>
      <c r="F1337" s="167" t="s">
        <v>6605</v>
      </c>
    </row>
    <row r="1338" spans="1:6" x14ac:dyDescent="0.3">
      <c r="A1338" s="167" t="s">
        <v>6927</v>
      </c>
      <c r="B1338" s="167" t="s">
        <v>5525</v>
      </c>
      <c r="C1338" s="168">
        <v>10</v>
      </c>
      <c r="D1338" s="169" t="s">
        <v>5482</v>
      </c>
      <c r="E1338" s="170">
        <v>14.3782</v>
      </c>
      <c r="F1338" s="167" t="s">
        <v>6605</v>
      </c>
    </row>
    <row r="1339" spans="1:6" x14ac:dyDescent="0.3">
      <c r="A1339" s="167" t="s">
        <v>6928</v>
      </c>
      <c r="B1339" s="167" t="s">
        <v>5485</v>
      </c>
      <c r="C1339" s="168">
        <v>10</v>
      </c>
      <c r="D1339" s="169" t="s">
        <v>5482</v>
      </c>
      <c r="E1339" s="170">
        <v>6.4916499999999999</v>
      </c>
      <c r="F1339" s="167" t="s">
        <v>6822</v>
      </c>
    </row>
    <row r="1340" spans="1:6" x14ac:dyDescent="0.3">
      <c r="A1340" s="167" t="s">
        <v>6929</v>
      </c>
      <c r="B1340" s="167" t="s">
        <v>6576</v>
      </c>
      <c r="C1340" s="168">
        <v>10</v>
      </c>
      <c r="D1340" s="169" t="s">
        <v>5482</v>
      </c>
      <c r="E1340" s="170">
        <v>6.4916499999999999</v>
      </c>
      <c r="F1340" s="167" t="s">
        <v>6822</v>
      </c>
    </row>
    <row r="1341" spans="1:6" x14ac:dyDescent="0.3">
      <c r="A1341" s="167" t="s">
        <v>6930</v>
      </c>
      <c r="B1341" s="167" t="s">
        <v>5489</v>
      </c>
      <c r="C1341" s="168">
        <v>10</v>
      </c>
      <c r="D1341" s="169" t="s">
        <v>5482</v>
      </c>
      <c r="E1341" s="170">
        <v>6.6525999999999996</v>
      </c>
      <c r="F1341" s="167" t="s">
        <v>6822</v>
      </c>
    </row>
    <row r="1342" spans="1:6" x14ac:dyDescent="0.3">
      <c r="A1342" s="167" t="s">
        <v>6931</v>
      </c>
      <c r="B1342" s="167" t="s">
        <v>5491</v>
      </c>
      <c r="C1342" s="168">
        <v>10</v>
      </c>
      <c r="D1342" s="169" t="s">
        <v>5482</v>
      </c>
      <c r="E1342" s="170">
        <v>6.6525999999999996</v>
      </c>
      <c r="F1342" s="167" t="s">
        <v>6822</v>
      </c>
    </row>
    <row r="1343" spans="1:6" x14ac:dyDescent="0.3">
      <c r="A1343" s="167" t="s">
        <v>6932</v>
      </c>
      <c r="B1343" s="167" t="s">
        <v>5493</v>
      </c>
      <c r="C1343" s="168">
        <v>10</v>
      </c>
      <c r="D1343" s="169" t="s">
        <v>5482</v>
      </c>
      <c r="E1343" s="170">
        <v>6.6525999999999996</v>
      </c>
      <c r="F1343" s="167" t="s">
        <v>6822</v>
      </c>
    </row>
    <row r="1344" spans="1:6" x14ac:dyDescent="0.3">
      <c r="A1344" s="167" t="s">
        <v>6933</v>
      </c>
      <c r="B1344" s="167" t="s">
        <v>6582</v>
      </c>
      <c r="C1344" s="168">
        <v>10</v>
      </c>
      <c r="D1344" s="169" t="s">
        <v>5482</v>
      </c>
      <c r="E1344" s="170">
        <v>6.3843499999999995</v>
      </c>
      <c r="F1344" s="167" t="s">
        <v>6822</v>
      </c>
    </row>
    <row r="1345" spans="1:6" x14ac:dyDescent="0.3">
      <c r="A1345" s="167" t="s">
        <v>6934</v>
      </c>
      <c r="B1345" s="167" t="s">
        <v>5497</v>
      </c>
      <c r="C1345" s="168">
        <v>10</v>
      </c>
      <c r="D1345" s="169" t="s">
        <v>5482</v>
      </c>
      <c r="E1345" s="170">
        <v>6.6525999999999996</v>
      </c>
      <c r="F1345" s="167" t="s">
        <v>6822</v>
      </c>
    </row>
    <row r="1346" spans="1:6" x14ac:dyDescent="0.3">
      <c r="A1346" s="167" t="s">
        <v>6935</v>
      </c>
      <c r="B1346" s="167" t="s">
        <v>5505</v>
      </c>
      <c r="C1346" s="168">
        <v>10</v>
      </c>
      <c r="D1346" s="169" t="s">
        <v>5482</v>
      </c>
      <c r="E1346" s="170">
        <v>6.6525999999999996</v>
      </c>
      <c r="F1346" s="167" t="s">
        <v>6822</v>
      </c>
    </row>
    <row r="1347" spans="1:6" x14ac:dyDescent="0.3">
      <c r="A1347" s="167" t="s">
        <v>6936</v>
      </c>
      <c r="B1347" s="167" t="s">
        <v>5507</v>
      </c>
      <c r="C1347" s="168">
        <v>10</v>
      </c>
      <c r="D1347" s="169" t="s">
        <v>5482</v>
      </c>
      <c r="E1347" s="170">
        <v>6.6525999999999996</v>
      </c>
      <c r="F1347" s="167" t="s">
        <v>6822</v>
      </c>
    </row>
    <row r="1348" spans="1:6" x14ac:dyDescent="0.3">
      <c r="A1348" s="167" t="s">
        <v>6937</v>
      </c>
      <c r="B1348" s="167" t="s">
        <v>5509</v>
      </c>
      <c r="C1348" s="168">
        <v>10</v>
      </c>
      <c r="D1348" s="169" t="s">
        <v>5482</v>
      </c>
      <c r="E1348" s="170">
        <v>6.6525999999999996</v>
      </c>
      <c r="F1348" s="167" t="s">
        <v>6822</v>
      </c>
    </row>
    <row r="1349" spans="1:6" x14ac:dyDescent="0.3">
      <c r="A1349" s="167" t="s">
        <v>6938</v>
      </c>
      <c r="B1349" s="167" t="s">
        <v>5511</v>
      </c>
      <c r="C1349" s="168">
        <v>10</v>
      </c>
      <c r="D1349" s="169" t="s">
        <v>5482</v>
      </c>
      <c r="E1349" s="170">
        <v>6.6525999999999996</v>
      </c>
      <c r="F1349" s="167" t="s">
        <v>6822</v>
      </c>
    </row>
    <row r="1350" spans="1:6" x14ac:dyDescent="0.3">
      <c r="A1350" s="167" t="s">
        <v>6939</v>
      </c>
      <c r="B1350" s="167" t="s">
        <v>5515</v>
      </c>
      <c r="C1350" s="168">
        <v>10</v>
      </c>
      <c r="D1350" s="169" t="s">
        <v>5482</v>
      </c>
      <c r="E1350" s="170">
        <v>6.6525999999999996</v>
      </c>
      <c r="F1350" s="167" t="s">
        <v>6822</v>
      </c>
    </row>
    <row r="1351" spans="1:6" x14ac:dyDescent="0.3">
      <c r="A1351" s="167" t="s">
        <v>6940</v>
      </c>
      <c r="B1351" s="167" t="s">
        <v>5517</v>
      </c>
      <c r="C1351" s="168">
        <v>10</v>
      </c>
      <c r="D1351" s="169" t="s">
        <v>5482</v>
      </c>
      <c r="E1351" s="170">
        <v>6.6525999999999996</v>
      </c>
      <c r="F1351" s="167" t="s">
        <v>6822</v>
      </c>
    </row>
    <row r="1352" spans="1:6" x14ac:dyDescent="0.3">
      <c r="A1352" s="167" t="s">
        <v>6941</v>
      </c>
      <c r="B1352" s="167" t="s">
        <v>5519</v>
      </c>
      <c r="C1352" s="168">
        <v>10</v>
      </c>
      <c r="D1352" s="169" t="s">
        <v>5482</v>
      </c>
      <c r="E1352" s="170">
        <v>6.6525999999999996</v>
      </c>
      <c r="F1352" s="167" t="s">
        <v>6822</v>
      </c>
    </row>
    <row r="1353" spans="1:6" x14ac:dyDescent="0.3">
      <c r="A1353" s="167" t="s">
        <v>6942</v>
      </c>
      <c r="B1353" s="167" t="s">
        <v>5521</v>
      </c>
      <c r="C1353" s="168">
        <v>10</v>
      </c>
      <c r="D1353" s="169" t="s">
        <v>5482</v>
      </c>
      <c r="E1353" s="170">
        <v>6.6525999999999996</v>
      </c>
      <c r="F1353" s="167" t="s">
        <v>6822</v>
      </c>
    </row>
    <row r="1354" spans="1:6" x14ac:dyDescent="0.3">
      <c r="A1354" s="167" t="s">
        <v>6943</v>
      </c>
      <c r="B1354" s="167" t="s">
        <v>5525</v>
      </c>
      <c r="C1354" s="168">
        <v>10</v>
      </c>
      <c r="D1354" s="169" t="s">
        <v>5482</v>
      </c>
      <c r="E1354" s="170">
        <v>6.6525999999999996</v>
      </c>
      <c r="F1354" s="167" t="s">
        <v>6822</v>
      </c>
    </row>
    <row r="1355" spans="1:6" x14ac:dyDescent="0.3">
      <c r="A1355" s="167" t="s">
        <v>6944</v>
      </c>
      <c r="B1355" s="167" t="s">
        <v>5485</v>
      </c>
      <c r="C1355" s="168">
        <v>10</v>
      </c>
      <c r="D1355" s="169" t="s">
        <v>5482</v>
      </c>
      <c r="E1355" s="170">
        <v>14.646450000000002</v>
      </c>
      <c r="F1355" s="167" t="s">
        <v>6704</v>
      </c>
    </row>
    <row r="1356" spans="1:6" x14ac:dyDescent="0.3">
      <c r="A1356" s="167" t="s">
        <v>6945</v>
      </c>
      <c r="B1356" s="167" t="s">
        <v>6572</v>
      </c>
      <c r="C1356" s="168">
        <v>5</v>
      </c>
      <c r="D1356" s="169" t="s">
        <v>5482</v>
      </c>
      <c r="E1356" s="170">
        <v>27.574249999999999</v>
      </c>
      <c r="F1356" s="167" t="s">
        <v>6704</v>
      </c>
    </row>
    <row r="1357" spans="1:6" x14ac:dyDescent="0.3">
      <c r="A1357" s="167" t="s">
        <v>6946</v>
      </c>
      <c r="B1357" s="167" t="s">
        <v>6574</v>
      </c>
      <c r="C1357" s="168">
        <v>5</v>
      </c>
      <c r="D1357" s="169" t="s">
        <v>5482</v>
      </c>
      <c r="E1357" s="170">
        <v>22.9955</v>
      </c>
      <c r="F1357" s="167" t="s">
        <v>6704</v>
      </c>
    </row>
    <row r="1358" spans="1:6" x14ac:dyDescent="0.3">
      <c r="A1358" s="167" t="s">
        <v>6947</v>
      </c>
      <c r="B1358" s="167" t="s">
        <v>6576</v>
      </c>
      <c r="C1358" s="168">
        <v>10</v>
      </c>
      <c r="D1358" s="169" t="s">
        <v>5482</v>
      </c>
      <c r="E1358" s="170">
        <v>14.646450000000002</v>
      </c>
      <c r="F1358" s="167" t="s">
        <v>6704</v>
      </c>
    </row>
    <row r="1359" spans="1:6" x14ac:dyDescent="0.3">
      <c r="A1359" s="167" t="s">
        <v>6948</v>
      </c>
      <c r="B1359" s="167" t="s">
        <v>5489</v>
      </c>
      <c r="C1359" s="168">
        <v>10</v>
      </c>
      <c r="D1359" s="169" t="s">
        <v>5482</v>
      </c>
      <c r="E1359" s="170">
        <v>14.914700000000002</v>
      </c>
      <c r="F1359" s="167" t="s">
        <v>6704</v>
      </c>
    </row>
    <row r="1360" spans="1:6" x14ac:dyDescent="0.3">
      <c r="A1360" s="167" t="s">
        <v>6949</v>
      </c>
      <c r="B1360" s="167" t="s">
        <v>5491</v>
      </c>
      <c r="C1360" s="168">
        <v>10</v>
      </c>
      <c r="D1360" s="169" t="s">
        <v>5482</v>
      </c>
      <c r="E1360" s="170">
        <v>14.914700000000002</v>
      </c>
      <c r="F1360" s="167" t="s">
        <v>6704</v>
      </c>
    </row>
    <row r="1361" spans="1:6" x14ac:dyDescent="0.3">
      <c r="A1361" s="167" t="s">
        <v>6950</v>
      </c>
      <c r="B1361" s="167" t="s">
        <v>5493</v>
      </c>
      <c r="C1361" s="168">
        <v>10</v>
      </c>
      <c r="D1361" s="169" t="s">
        <v>5482</v>
      </c>
      <c r="E1361" s="170">
        <v>14.914700000000002</v>
      </c>
      <c r="F1361" s="167" t="s">
        <v>6704</v>
      </c>
    </row>
    <row r="1362" spans="1:6" x14ac:dyDescent="0.3">
      <c r="A1362" s="167" t="s">
        <v>6951</v>
      </c>
      <c r="B1362" s="167" t="s">
        <v>6582</v>
      </c>
      <c r="C1362" s="168">
        <v>10</v>
      </c>
      <c r="D1362" s="169" t="s">
        <v>5482</v>
      </c>
      <c r="E1362" s="170">
        <v>14.109950000000001</v>
      </c>
      <c r="F1362" s="167" t="s">
        <v>6704</v>
      </c>
    </row>
    <row r="1363" spans="1:6" x14ac:dyDescent="0.3">
      <c r="A1363" s="167" t="s">
        <v>6952</v>
      </c>
      <c r="B1363" s="167" t="s">
        <v>5495</v>
      </c>
      <c r="C1363" s="168">
        <v>10</v>
      </c>
      <c r="D1363" s="169" t="s">
        <v>5482</v>
      </c>
      <c r="E1363" s="170">
        <v>14.914700000000002</v>
      </c>
      <c r="F1363" s="167" t="s">
        <v>6704</v>
      </c>
    </row>
    <row r="1364" spans="1:6" x14ac:dyDescent="0.3">
      <c r="A1364" s="167" t="s">
        <v>6953</v>
      </c>
      <c r="B1364" s="167" t="s">
        <v>5497</v>
      </c>
      <c r="C1364" s="168">
        <v>10</v>
      </c>
      <c r="D1364" s="169" t="s">
        <v>5482</v>
      </c>
      <c r="E1364" s="170">
        <v>14.914700000000002</v>
      </c>
      <c r="F1364" s="167" t="s">
        <v>6704</v>
      </c>
    </row>
    <row r="1365" spans="1:6" x14ac:dyDescent="0.3">
      <c r="A1365" s="167" t="s">
        <v>6954</v>
      </c>
      <c r="B1365" s="167" t="s">
        <v>5503</v>
      </c>
      <c r="C1365" s="168">
        <v>10</v>
      </c>
      <c r="D1365" s="169" t="s">
        <v>5482</v>
      </c>
      <c r="E1365" s="170">
        <v>14.914700000000002</v>
      </c>
      <c r="F1365" s="167" t="s">
        <v>6704</v>
      </c>
    </row>
    <row r="1366" spans="1:6" x14ac:dyDescent="0.3">
      <c r="A1366" s="167" t="s">
        <v>6955</v>
      </c>
      <c r="B1366" s="167" t="s">
        <v>5505</v>
      </c>
      <c r="C1366" s="168">
        <v>10</v>
      </c>
      <c r="D1366" s="169" t="s">
        <v>5482</v>
      </c>
      <c r="E1366" s="170">
        <v>14.914700000000002</v>
      </c>
      <c r="F1366" s="167" t="s">
        <v>6704</v>
      </c>
    </row>
    <row r="1367" spans="1:6" x14ac:dyDescent="0.3">
      <c r="A1367" s="167" t="s">
        <v>6956</v>
      </c>
      <c r="B1367" s="167" t="s">
        <v>5507</v>
      </c>
      <c r="C1367" s="168">
        <v>10</v>
      </c>
      <c r="D1367" s="169" t="s">
        <v>5482</v>
      </c>
      <c r="E1367" s="170">
        <v>14.914700000000002</v>
      </c>
      <c r="F1367" s="167" t="s">
        <v>6704</v>
      </c>
    </row>
    <row r="1368" spans="1:6" x14ac:dyDescent="0.3">
      <c r="A1368" s="167" t="s">
        <v>6957</v>
      </c>
      <c r="B1368" s="167" t="s">
        <v>5509</v>
      </c>
      <c r="C1368" s="168">
        <v>10</v>
      </c>
      <c r="D1368" s="169" t="s">
        <v>5482</v>
      </c>
      <c r="E1368" s="170">
        <v>14.914700000000002</v>
      </c>
      <c r="F1368" s="167" t="s">
        <v>6704</v>
      </c>
    </row>
    <row r="1369" spans="1:6" x14ac:dyDescent="0.3">
      <c r="A1369" s="167" t="s">
        <v>6958</v>
      </c>
      <c r="B1369" s="167" t="s">
        <v>5511</v>
      </c>
      <c r="C1369" s="168">
        <v>10</v>
      </c>
      <c r="D1369" s="169" t="s">
        <v>5482</v>
      </c>
      <c r="E1369" s="170">
        <v>14.914700000000002</v>
      </c>
      <c r="F1369" s="167" t="s">
        <v>6704</v>
      </c>
    </row>
    <row r="1370" spans="1:6" x14ac:dyDescent="0.3">
      <c r="A1370" s="167" t="s">
        <v>6959</v>
      </c>
      <c r="B1370" s="167" t="s">
        <v>5513</v>
      </c>
      <c r="C1370" s="168">
        <v>10</v>
      </c>
      <c r="D1370" s="169" t="s">
        <v>5482</v>
      </c>
      <c r="E1370" s="170">
        <v>14.914700000000002</v>
      </c>
      <c r="F1370" s="167" t="s">
        <v>6704</v>
      </c>
    </row>
    <row r="1371" spans="1:6" x14ac:dyDescent="0.3">
      <c r="A1371" s="167" t="s">
        <v>6960</v>
      </c>
      <c r="B1371" s="167" t="s">
        <v>5515</v>
      </c>
      <c r="C1371" s="168">
        <v>10</v>
      </c>
      <c r="D1371" s="169" t="s">
        <v>5482</v>
      </c>
      <c r="E1371" s="170">
        <v>14.914700000000002</v>
      </c>
      <c r="F1371" s="167" t="s">
        <v>6704</v>
      </c>
    </row>
    <row r="1372" spans="1:6" x14ac:dyDescent="0.3">
      <c r="A1372" s="167" t="s">
        <v>6961</v>
      </c>
      <c r="B1372" s="167" t="s">
        <v>5517</v>
      </c>
      <c r="C1372" s="168">
        <v>10</v>
      </c>
      <c r="D1372" s="169" t="s">
        <v>5482</v>
      </c>
      <c r="E1372" s="170">
        <v>14.914700000000002</v>
      </c>
      <c r="F1372" s="167" t="s">
        <v>6704</v>
      </c>
    </row>
    <row r="1373" spans="1:6" x14ac:dyDescent="0.3">
      <c r="A1373" s="167" t="s">
        <v>6962</v>
      </c>
      <c r="B1373" s="167" t="s">
        <v>5569</v>
      </c>
      <c r="C1373" s="168">
        <v>10</v>
      </c>
      <c r="D1373" s="169" t="s">
        <v>5482</v>
      </c>
      <c r="E1373" s="170">
        <v>14.914700000000002</v>
      </c>
      <c r="F1373" s="167" t="s">
        <v>6704</v>
      </c>
    </row>
    <row r="1374" spans="1:6" x14ac:dyDescent="0.3">
      <c r="A1374" s="167" t="s">
        <v>6963</v>
      </c>
      <c r="B1374" s="167" t="s">
        <v>5519</v>
      </c>
      <c r="C1374" s="168">
        <v>10</v>
      </c>
      <c r="D1374" s="169" t="s">
        <v>5482</v>
      </c>
      <c r="E1374" s="170">
        <v>14.914700000000002</v>
      </c>
      <c r="F1374" s="167" t="s">
        <v>6704</v>
      </c>
    </row>
    <row r="1375" spans="1:6" x14ac:dyDescent="0.3">
      <c r="A1375" s="167" t="s">
        <v>6964</v>
      </c>
      <c r="B1375" s="167" t="s">
        <v>5521</v>
      </c>
      <c r="C1375" s="168">
        <v>10</v>
      </c>
      <c r="D1375" s="169" t="s">
        <v>5482</v>
      </c>
      <c r="E1375" s="170">
        <v>14.914700000000002</v>
      </c>
      <c r="F1375" s="167" t="s">
        <v>6704</v>
      </c>
    </row>
    <row r="1376" spans="1:6" x14ac:dyDescent="0.3">
      <c r="A1376" s="167" t="s">
        <v>6965</v>
      </c>
      <c r="B1376" s="167" t="s">
        <v>5525</v>
      </c>
      <c r="C1376" s="168">
        <v>10</v>
      </c>
      <c r="D1376" s="169" t="s">
        <v>5482</v>
      </c>
      <c r="E1376" s="170">
        <v>14.914700000000002</v>
      </c>
      <c r="F1376" s="167" t="s">
        <v>6704</v>
      </c>
    </row>
    <row r="1377" spans="1:6" x14ac:dyDescent="0.3">
      <c r="A1377" s="167" t="s">
        <v>6966</v>
      </c>
      <c r="B1377" s="167" t="s">
        <v>5485</v>
      </c>
      <c r="C1377" s="168">
        <v>10</v>
      </c>
      <c r="D1377" s="169" t="s">
        <v>5482</v>
      </c>
      <c r="E1377" s="170">
        <v>15.129300000000001</v>
      </c>
      <c r="F1377" s="167" t="s">
        <v>6735</v>
      </c>
    </row>
    <row r="1378" spans="1:6" x14ac:dyDescent="0.3">
      <c r="A1378" s="167" t="s">
        <v>6967</v>
      </c>
      <c r="B1378" s="167" t="s">
        <v>6576</v>
      </c>
      <c r="C1378" s="168">
        <v>10</v>
      </c>
      <c r="D1378" s="169" t="s">
        <v>5482</v>
      </c>
      <c r="E1378" s="170">
        <v>15.129300000000001</v>
      </c>
      <c r="F1378" s="167" t="s">
        <v>6735</v>
      </c>
    </row>
    <row r="1379" spans="1:6" x14ac:dyDescent="0.3">
      <c r="A1379" s="167" t="s">
        <v>6968</v>
      </c>
      <c r="B1379" s="167" t="s">
        <v>5489</v>
      </c>
      <c r="C1379" s="168">
        <v>10</v>
      </c>
      <c r="D1379" s="169" t="s">
        <v>5482</v>
      </c>
      <c r="E1379" s="170">
        <v>15.343900000000001</v>
      </c>
      <c r="F1379" s="167" t="s">
        <v>6735</v>
      </c>
    </row>
    <row r="1380" spans="1:6" x14ac:dyDescent="0.3">
      <c r="A1380" s="167" t="s">
        <v>6969</v>
      </c>
      <c r="B1380" s="167" t="s">
        <v>5491</v>
      </c>
      <c r="C1380" s="168">
        <v>10</v>
      </c>
      <c r="D1380" s="169" t="s">
        <v>5482</v>
      </c>
      <c r="E1380" s="170">
        <v>15.343900000000001</v>
      </c>
      <c r="F1380" s="167" t="s">
        <v>6735</v>
      </c>
    </row>
    <row r="1381" spans="1:6" x14ac:dyDescent="0.3">
      <c r="A1381" s="167" t="s">
        <v>6970</v>
      </c>
      <c r="B1381" s="167" t="s">
        <v>5493</v>
      </c>
      <c r="C1381" s="168">
        <v>10</v>
      </c>
      <c r="D1381" s="169" t="s">
        <v>5482</v>
      </c>
      <c r="E1381" s="170">
        <v>15.343900000000001</v>
      </c>
      <c r="F1381" s="167" t="s">
        <v>6735</v>
      </c>
    </row>
    <row r="1382" spans="1:6" x14ac:dyDescent="0.3">
      <c r="A1382" s="167" t="s">
        <v>6971</v>
      </c>
      <c r="B1382" s="167" t="s">
        <v>6582</v>
      </c>
      <c r="C1382" s="168">
        <v>10</v>
      </c>
      <c r="D1382" s="169" t="s">
        <v>5482</v>
      </c>
      <c r="E1382" s="170">
        <v>14.4855</v>
      </c>
      <c r="F1382" s="167" t="s">
        <v>6735</v>
      </c>
    </row>
    <row r="1383" spans="1:6" x14ac:dyDescent="0.3">
      <c r="A1383" s="167" t="s">
        <v>6972</v>
      </c>
      <c r="B1383" s="167" t="s">
        <v>5497</v>
      </c>
      <c r="C1383" s="168">
        <v>10</v>
      </c>
      <c r="D1383" s="169" t="s">
        <v>5482</v>
      </c>
      <c r="E1383" s="170">
        <v>15.343900000000001</v>
      </c>
      <c r="F1383" s="167" t="s">
        <v>6735</v>
      </c>
    </row>
    <row r="1384" spans="1:6" x14ac:dyDescent="0.3">
      <c r="A1384" s="167" t="s">
        <v>6973</v>
      </c>
      <c r="B1384" s="167" t="s">
        <v>5503</v>
      </c>
      <c r="C1384" s="168">
        <v>10</v>
      </c>
      <c r="D1384" s="169" t="s">
        <v>5482</v>
      </c>
      <c r="E1384" s="170">
        <v>15.022000000000002</v>
      </c>
      <c r="F1384" s="167" t="s">
        <v>6735</v>
      </c>
    </row>
    <row r="1385" spans="1:6" x14ac:dyDescent="0.3">
      <c r="A1385" s="167" t="s">
        <v>6974</v>
      </c>
      <c r="B1385" s="167" t="s">
        <v>5505</v>
      </c>
      <c r="C1385" s="168">
        <v>10</v>
      </c>
      <c r="D1385" s="169" t="s">
        <v>5482</v>
      </c>
      <c r="E1385" s="170">
        <v>15.343900000000001</v>
      </c>
      <c r="F1385" s="167" t="s">
        <v>6735</v>
      </c>
    </row>
    <row r="1386" spans="1:6" x14ac:dyDescent="0.3">
      <c r="A1386" s="167" t="s">
        <v>6975</v>
      </c>
      <c r="B1386" s="167" t="s">
        <v>5507</v>
      </c>
      <c r="C1386" s="168">
        <v>10</v>
      </c>
      <c r="D1386" s="169" t="s">
        <v>5482</v>
      </c>
      <c r="E1386" s="170">
        <v>15.343900000000001</v>
      </c>
      <c r="F1386" s="167" t="s">
        <v>6735</v>
      </c>
    </row>
    <row r="1387" spans="1:6" x14ac:dyDescent="0.3">
      <c r="A1387" s="167" t="s">
        <v>6976</v>
      </c>
      <c r="B1387" s="167" t="s">
        <v>5509</v>
      </c>
      <c r="C1387" s="168">
        <v>10</v>
      </c>
      <c r="D1387" s="169" t="s">
        <v>5482</v>
      </c>
      <c r="E1387" s="170">
        <v>15.343900000000001</v>
      </c>
      <c r="F1387" s="167" t="s">
        <v>6735</v>
      </c>
    </row>
    <row r="1388" spans="1:6" x14ac:dyDescent="0.3">
      <c r="A1388" s="167" t="s">
        <v>6977</v>
      </c>
      <c r="B1388" s="167" t="s">
        <v>5511</v>
      </c>
      <c r="C1388" s="168">
        <v>10</v>
      </c>
      <c r="D1388" s="169" t="s">
        <v>5482</v>
      </c>
      <c r="E1388" s="170">
        <v>15.343900000000001</v>
      </c>
      <c r="F1388" s="167" t="s">
        <v>6735</v>
      </c>
    </row>
    <row r="1389" spans="1:6" x14ac:dyDescent="0.3">
      <c r="A1389" s="167" t="s">
        <v>6978</v>
      </c>
      <c r="B1389" s="167" t="s">
        <v>5515</v>
      </c>
      <c r="C1389" s="168">
        <v>10</v>
      </c>
      <c r="D1389" s="169" t="s">
        <v>5482</v>
      </c>
      <c r="E1389" s="170">
        <v>15.343900000000001</v>
      </c>
      <c r="F1389" s="167" t="s">
        <v>6735</v>
      </c>
    </row>
    <row r="1390" spans="1:6" x14ac:dyDescent="0.3">
      <c r="A1390" s="167" t="s">
        <v>6979</v>
      </c>
      <c r="B1390" s="167" t="s">
        <v>5519</v>
      </c>
      <c r="C1390" s="168">
        <v>10</v>
      </c>
      <c r="D1390" s="169" t="s">
        <v>5482</v>
      </c>
      <c r="E1390" s="170">
        <v>15.343900000000001</v>
      </c>
      <c r="F1390" s="167" t="s">
        <v>6735</v>
      </c>
    </row>
    <row r="1391" spans="1:6" x14ac:dyDescent="0.3">
      <c r="A1391" s="167" t="s">
        <v>6980</v>
      </c>
      <c r="B1391" s="167" t="s">
        <v>5521</v>
      </c>
      <c r="C1391" s="168">
        <v>10</v>
      </c>
      <c r="D1391" s="169" t="s">
        <v>5482</v>
      </c>
      <c r="E1391" s="170">
        <v>15.343900000000001</v>
      </c>
      <c r="F1391" s="167" t="s">
        <v>6735</v>
      </c>
    </row>
    <row r="1392" spans="1:6" x14ac:dyDescent="0.3">
      <c r="A1392" s="167" t="s">
        <v>6981</v>
      </c>
      <c r="B1392" s="167" t="s">
        <v>5525</v>
      </c>
      <c r="C1392" s="168">
        <v>10</v>
      </c>
      <c r="D1392" s="169" t="s">
        <v>5482</v>
      </c>
      <c r="E1392" s="170">
        <v>15.343900000000001</v>
      </c>
      <c r="F1392" s="167" t="s">
        <v>6735</v>
      </c>
    </row>
    <row r="1393" spans="1:6" x14ac:dyDescent="0.3">
      <c r="A1393" s="167" t="s">
        <v>6982</v>
      </c>
      <c r="B1393" s="167" t="s">
        <v>5681</v>
      </c>
      <c r="C1393" s="168">
        <v>10</v>
      </c>
      <c r="D1393" s="169" t="s">
        <v>5482</v>
      </c>
      <c r="E1393" s="170">
        <v>18.294649999999997</v>
      </c>
      <c r="F1393" s="167" t="s">
        <v>6983</v>
      </c>
    </row>
    <row r="1394" spans="1:6" x14ac:dyDescent="0.3">
      <c r="A1394" s="167" t="s">
        <v>6984</v>
      </c>
      <c r="B1394" s="167" t="s">
        <v>5681</v>
      </c>
      <c r="C1394" s="168">
        <v>10</v>
      </c>
      <c r="D1394" s="169" t="s">
        <v>5482</v>
      </c>
      <c r="E1394" s="170">
        <v>17.168000000000003</v>
      </c>
      <c r="F1394" s="167" t="s">
        <v>6983</v>
      </c>
    </row>
    <row r="1395" spans="1:6" x14ac:dyDescent="0.3">
      <c r="A1395" s="167" t="s">
        <v>6985</v>
      </c>
      <c r="B1395" s="167" t="s">
        <v>5681</v>
      </c>
      <c r="C1395" s="168">
        <v>10</v>
      </c>
      <c r="D1395" s="169" t="s">
        <v>5482</v>
      </c>
      <c r="E1395" s="170">
        <v>17.597200000000001</v>
      </c>
      <c r="F1395" s="167" t="s">
        <v>6986</v>
      </c>
    </row>
    <row r="1396" spans="1:6" x14ac:dyDescent="0.3">
      <c r="A1396" s="167" t="s">
        <v>6987</v>
      </c>
      <c r="B1396" s="167" t="s">
        <v>5681</v>
      </c>
      <c r="C1396" s="168">
        <v>10</v>
      </c>
      <c r="D1396" s="169" t="s">
        <v>5482</v>
      </c>
      <c r="E1396" s="170">
        <v>27.361499999999999</v>
      </c>
      <c r="F1396" s="167" t="s">
        <v>6988</v>
      </c>
    </row>
    <row r="1397" spans="1:6" x14ac:dyDescent="0.3">
      <c r="A1397" s="167" t="s">
        <v>6989</v>
      </c>
      <c r="B1397" s="167" t="s">
        <v>5681</v>
      </c>
      <c r="C1397" s="168">
        <v>10</v>
      </c>
      <c r="D1397" s="169" t="s">
        <v>5482</v>
      </c>
      <c r="E1397" s="170">
        <v>18.294649999999997</v>
      </c>
      <c r="F1397" s="167" t="s">
        <v>6983</v>
      </c>
    </row>
    <row r="1398" spans="1:6" x14ac:dyDescent="0.3">
      <c r="A1398" s="167" t="s">
        <v>6990</v>
      </c>
      <c r="B1398" s="167" t="s">
        <v>5681</v>
      </c>
      <c r="C1398" s="168">
        <v>10</v>
      </c>
      <c r="D1398" s="169" t="s">
        <v>5482</v>
      </c>
      <c r="E1398" s="170">
        <v>17.168000000000003</v>
      </c>
      <c r="F1398" s="167" t="s">
        <v>6983</v>
      </c>
    </row>
    <row r="1399" spans="1:6" x14ac:dyDescent="0.3">
      <c r="A1399" s="167" t="s">
        <v>6991</v>
      </c>
      <c r="B1399" s="167" t="s">
        <v>5681</v>
      </c>
      <c r="C1399" s="168">
        <v>10</v>
      </c>
      <c r="D1399" s="169" t="s">
        <v>5482</v>
      </c>
      <c r="E1399" s="170">
        <v>16.094999999999999</v>
      </c>
      <c r="F1399" s="167" t="s">
        <v>6983</v>
      </c>
    </row>
    <row r="1400" spans="1:6" x14ac:dyDescent="0.3">
      <c r="A1400" s="167" t="s">
        <v>6992</v>
      </c>
      <c r="B1400" s="167" t="s">
        <v>5681</v>
      </c>
      <c r="C1400" s="168">
        <v>10</v>
      </c>
      <c r="D1400" s="169" t="s">
        <v>5482</v>
      </c>
      <c r="E1400" s="170">
        <v>17.597200000000001</v>
      </c>
      <c r="F1400" s="167" t="s">
        <v>6986</v>
      </c>
    </row>
    <row r="1401" spans="1:6" x14ac:dyDescent="0.3">
      <c r="A1401" s="167" t="s">
        <v>6993</v>
      </c>
      <c r="B1401" s="167" t="s">
        <v>5681</v>
      </c>
      <c r="C1401" s="168">
        <v>10</v>
      </c>
      <c r="D1401" s="169" t="s">
        <v>5482</v>
      </c>
      <c r="E1401" s="170">
        <v>16.5242</v>
      </c>
      <c r="F1401" s="167" t="s">
        <v>6986</v>
      </c>
    </row>
    <row r="1402" spans="1:6" x14ac:dyDescent="0.3">
      <c r="A1402" s="167" t="s">
        <v>6994</v>
      </c>
      <c r="B1402" s="167" t="s">
        <v>5681</v>
      </c>
      <c r="C1402" s="168">
        <v>10</v>
      </c>
      <c r="D1402" s="169" t="s">
        <v>5482</v>
      </c>
      <c r="E1402" s="170">
        <v>27.361499999999999</v>
      </c>
      <c r="F1402" s="167" t="s">
        <v>6988</v>
      </c>
    </row>
    <row r="1403" spans="1:6" x14ac:dyDescent="0.3">
      <c r="A1403" s="167" t="s">
        <v>6995</v>
      </c>
      <c r="B1403" s="167" t="s">
        <v>5681</v>
      </c>
      <c r="C1403" s="168">
        <v>10</v>
      </c>
      <c r="D1403" s="169" t="s">
        <v>5482</v>
      </c>
      <c r="E1403" s="170">
        <v>26.610399999999998</v>
      </c>
      <c r="F1403" s="167" t="s">
        <v>6988</v>
      </c>
    </row>
    <row r="1404" spans="1:6" x14ac:dyDescent="0.3">
      <c r="A1404" s="167" t="s">
        <v>6996</v>
      </c>
      <c r="B1404" s="167" t="s">
        <v>5681</v>
      </c>
      <c r="C1404" s="168">
        <v>10</v>
      </c>
      <c r="D1404" s="169" t="s">
        <v>5482</v>
      </c>
      <c r="E1404" s="170">
        <v>20.494300000000003</v>
      </c>
      <c r="F1404" s="167" t="s">
        <v>6983</v>
      </c>
    </row>
    <row r="1405" spans="1:6" x14ac:dyDescent="0.3">
      <c r="A1405" s="167" t="s">
        <v>6997</v>
      </c>
      <c r="B1405" s="167" t="s">
        <v>5681</v>
      </c>
      <c r="C1405" s="168">
        <v>10</v>
      </c>
      <c r="D1405" s="169" t="s">
        <v>5482</v>
      </c>
      <c r="E1405" s="170">
        <v>19.421300000000002</v>
      </c>
      <c r="F1405" s="167" t="s">
        <v>6983</v>
      </c>
    </row>
    <row r="1406" spans="1:6" x14ac:dyDescent="0.3">
      <c r="A1406" s="167" t="s">
        <v>6998</v>
      </c>
      <c r="B1406" s="167" t="s">
        <v>5681</v>
      </c>
      <c r="C1406" s="168">
        <v>10</v>
      </c>
      <c r="D1406" s="169" t="s">
        <v>5482</v>
      </c>
      <c r="E1406" s="170">
        <v>20.065100000000001</v>
      </c>
      <c r="F1406" s="167" t="s">
        <v>6986</v>
      </c>
    </row>
    <row r="1407" spans="1:6" x14ac:dyDescent="0.3">
      <c r="A1407" s="167" t="s">
        <v>6999</v>
      </c>
      <c r="B1407" s="167" t="s">
        <v>5681</v>
      </c>
      <c r="C1407" s="168">
        <v>10</v>
      </c>
      <c r="D1407" s="169" t="s">
        <v>5482</v>
      </c>
      <c r="E1407" s="170">
        <v>29.400199999999998</v>
      </c>
      <c r="F1407" s="167" t="s">
        <v>6988</v>
      </c>
    </row>
    <row r="1408" spans="1:6" x14ac:dyDescent="0.3">
      <c r="A1408" s="167" t="s">
        <v>7000</v>
      </c>
      <c r="B1408" s="167" t="s">
        <v>5681</v>
      </c>
      <c r="C1408" s="168">
        <v>10</v>
      </c>
      <c r="D1408" s="169" t="s">
        <v>5482</v>
      </c>
      <c r="E1408" s="170">
        <v>17.060700000000004</v>
      </c>
      <c r="F1408" s="167" t="s">
        <v>7001</v>
      </c>
    </row>
    <row r="1409" spans="1:6" x14ac:dyDescent="0.3">
      <c r="A1409" s="167" t="s">
        <v>7002</v>
      </c>
      <c r="B1409" s="167" t="s">
        <v>6119</v>
      </c>
      <c r="C1409" s="168">
        <v>10</v>
      </c>
      <c r="D1409" s="169" t="s">
        <v>5482</v>
      </c>
      <c r="E1409" s="170">
        <v>20.01145</v>
      </c>
      <c r="F1409" s="167" t="s">
        <v>7003</v>
      </c>
    </row>
    <row r="1410" spans="1:6" x14ac:dyDescent="0.3">
      <c r="A1410" s="167" t="s">
        <v>7004</v>
      </c>
      <c r="B1410" s="167" t="s">
        <v>6119</v>
      </c>
      <c r="C1410" s="168">
        <v>10</v>
      </c>
      <c r="D1410" s="169" t="s">
        <v>5482</v>
      </c>
      <c r="E1410" s="170">
        <v>14.539150000000001</v>
      </c>
      <c r="F1410" s="167" t="s">
        <v>7005</v>
      </c>
    </row>
    <row r="1411" spans="1:6" x14ac:dyDescent="0.3">
      <c r="A1411" s="167" t="s">
        <v>7006</v>
      </c>
      <c r="B1411" s="167" t="s">
        <v>6119</v>
      </c>
      <c r="C1411" s="168">
        <v>10</v>
      </c>
      <c r="D1411" s="169" t="s">
        <v>5482</v>
      </c>
      <c r="E1411" s="170">
        <v>14.539150000000001</v>
      </c>
      <c r="F1411" s="167" t="s">
        <v>7007</v>
      </c>
    </row>
    <row r="1412" spans="1:6" x14ac:dyDescent="0.3">
      <c r="A1412" s="167" t="s">
        <v>7008</v>
      </c>
      <c r="B1412" s="167" t="s">
        <v>5681</v>
      </c>
      <c r="C1412" s="168">
        <v>10</v>
      </c>
      <c r="D1412" s="169" t="s">
        <v>5482</v>
      </c>
      <c r="E1412" s="170">
        <v>14.109950000000001</v>
      </c>
      <c r="F1412" s="167" t="s">
        <v>7009</v>
      </c>
    </row>
    <row r="1413" spans="1:6" x14ac:dyDescent="0.3">
      <c r="A1413" s="167" t="s">
        <v>7010</v>
      </c>
      <c r="B1413" s="167" t="s">
        <v>5681</v>
      </c>
      <c r="C1413" s="168">
        <v>10</v>
      </c>
      <c r="D1413" s="169" t="s">
        <v>5482</v>
      </c>
      <c r="E1413" s="170">
        <v>20.226050000000001</v>
      </c>
      <c r="F1413" s="167" t="s">
        <v>7011</v>
      </c>
    </row>
    <row r="1414" spans="1:6" x14ac:dyDescent="0.3">
      <c r="A1414" s="167" t="s">
        <v>7012</v>
      </c>
      <c r="B1414" s="167" t="s">
        <v>5681</v>
      </c>
      <c r="C1414" s="168">
        <v>10</v>
      </c>
      <c r="D1414" s="169" t="s">
        <v>5482</v>
      </c>
      <c r="E1414" s="170">
        <v>34.706924999999998</v>
      </c>
      <c r="F1414" s="167" t="s">
        <v>7011</v>
      </c>
    </row>
    <row r="1415" spans="1:6" x14ac:dyDescent="0.3">
      <c r="A1415" s="167" t="s">
        <v>7013</v>
      </c>
      <c r="B1415" s="167" t="s">
        <v>5681</v>
      </c>
      <c r="C1415" s="168">
        <v>10</v>
      </c>
      <c r="D1415" s="169" t="s">
        <v>5482</v>
      </c>
      <c r="E1415" s="170">
        <v>14.700099999999999</v>
      </c>
      <c r="F1415" s="167" t="s">
        <v>7014</v>
      </c>
    </row>
    <row r="1416" spans="1:6" x14ac:dyDescent="0.3">
      <c r="A1416" s="167" t="s">
        <v>7015</v>
      </c>
      <c r="B1416" s="167" t="s">
        <v>5681</v>
      </c>
      <c r="C1416" s="168">
        <v>10</v>
      </c>
      <c r="D1416" s="169" t="s">
        <v>5482</v>
      </c>
      <c r="E1416" s="170">
        <v>24.450524999999999</v>
      </c>
      <c r="F1416" s="167" t="s">
        <v>7009</v>
      </c>
    </row>
    <row r="1417" spans="1:6" x14ac:dyDescent="0.3">
      <c r="A1417" s="167" t="s">
        <v>7016</v>
      </c>
      <c r="B1417" s="167" t="s">
        <v>5681</v>
      </c>
      <c r="C1417" s="168">
        <v>10</v>
      </c>
      <c r="D1417" s="169" t="s">
        <v>5482</v>
      </c>
      <c r="E1417" s="170">
        <v>15.880399999999998</v>
      </c>
      <c r="F1417" s="167" t="s">
        <v>7017</v>
      </c>
    </row>
    <row r="1418" spans="1:6" x14ac:dyDescent="0.3">
      <c r="A1418" s="167" t="s">
        <v>7018</v>
      </c>
      <c r="B1418" s="167" t="s">
        <v>5681</v>
      </c>
      <c r="C1418" s="168">
        <v>10</v>
      </c>
      <c r="D1418" s="169" t="s">
        <v>5482</v>
      </c>
      <c r="E1418" s="170">
        <v>1.2446799999999998</v>
      </c>
      <c r="F1418" s="167" t="s">
        <v>7019</v>
      </c>
    </row>
    <row r="1419" spans="1:6" x14ac:dyDescent="0.3">
      <c r="A1419" s="167" t="s">
        <v>7020</v>
      </c>
      <c r="B1419" s="167" t="s">
        <v>5681</v>
      </c>
      <c r="C1419" s="168">
        <v>10</v>
      </c>
      <c r="D1419" s="169" t="s">
        <v>5482</v>
      </c>
      <c r="E1419" s="170">
        <v>15.773099999999999</v>
      </c>
      <c r="F1419" s="167" t="s">
        <v>5436</v>
      </c>
    </row>
    <row r="1420" spans="1:6" x14ac:dyDescent="0.3">
      <c r="A1420" s="167" t="s">
        <v>7021</v>
      </c>
      <c r="B1420" s="167" t="s">
        <v>5681</v>
      </c>
      <c r="C1420" s="168">
        <v>10</v>
      </c>
      <c r="D1420" s="169" t="s">
        <v>5482</v>
      </c>
      <c r="E1420" s="170">
        <v>26.717700000000001</v>
      </c>
      <c r="F1420" s="167" t="s">
        <v>7022</v>
      </c>
    </row>
    <row r="1421" spans="1:6" x14ac:dyDescent="0.3">
      <c r="A1421" s="167" t="s">
        <v>7023</v>
      </c>
      <c r="B1421" s="167" t="s">
        <v>5681</v>
      </c>
      <c r="C1421" s="168">
        <v>10</v>
      </c>
      <c r="D1421" s="169" t="s">
        <v>5482</v>
      </c>
      <c r="E1421" s="170">
        <v>44.636800000000001</v>
      </c>
      <c r="F1421" s="167" t="s">
        <v>7024</v>
      </c>
    </row>
    <row r="1422" spans="1:6" x14ac:dyDescent="0.3">
      <c r="A1422" s="167" t="s">
        <v>7025</v>
      </c>
      <c r="B1422" s="167" t="s">
        <v>5681</v>
      </c>
      <c r="C1422" s="168">
        <v>10</v>
      </c>
      <c r="D1422" s="169" t="s">
        <v>5482</v>
      </c>
      <c r="E1422" s="170">
        <v>45.280600000000007</v>
      </c>
      <c r="F1422" s="167" t="s">
        <v>7026</v>
      </c>
    </row>
    <row r="1423" spans="1:6" x14ac:dyDescent="0.3">
      <c r="A1423" s="167" t="s">
        <v>7027</v>
      </c>
      <c r="B1423" s="167" t="s">
        <v>5681</v>
      </c>
      <c r="C1423" s="168">
        <v>10</v>
      </c>
      <c r="D1423" s="169" t="s">
        <v>5482</v>
      </c>
      <c r="E1423" s="170">
        <v>51.825899999999997</v>
      </c>
      <c r="F1423" s="167" t="s">
        <v>7028</v>
      </c>
    </row>
    <row r="1424" spans="1:6" x14ac:dyDescent="0.3">
      <c r="A1424" s="167" t="s">
        <v>7029</v>
      </c>
      <c r="B1424" s="167" t="s">
        <v>5681</v>
      </c>
      <c r="C1424" s="168">
        <v>10</v>
      </c>
      <c r="D1424" s="169" t="s">
        <v>5482</v>
      </c>
      <c r="E1424" s="170">
        <v>44.636800000000001</v>
      </c>
      <c r="F1424" s="167" t="s">
        <v>7024</v>
      </c>
    </row>
    <row r="1425" spans="1:6" x14ac:dyDescent="0.3">
      <c r="A1425" s="167" t="s">
        <v>7030</v>
      </c>
      <c r="B1425" s="167" t="s">
        <v>5681</v>
      </c>
      <c r="C1425" s="168">
        <v>10</v>
      </c>
      <c r="D1425" s="169" t="s">
        <v>5482</v>
      </c>
      <c r="E1425" s="170">
        <v>45.280600000000007</v>
      </c>
      <c r="F1425" s="167" t="s">
        <v>7026</v>
      </c>
    </row>
    <row r="1426" spans="1:6" x14ac:dyDescent="0.3">
      <c r="A1426" s="167" t="s">
        <v>7031</v>
      </c>
      <c r="B1426" s="167" t="s">
        <v>5681</v>
      </c>
      <c r="C1426" s="168">
        <v>10</v>
      </c>
      <c r="D1426" s="169" t="s">
        <v>5482</v>
      </c>
      <c r="E1426" s="170">
        <v>51.825899999999997</v>
      </c>
      <c r="F1426" s="167" t="s">
        <v>7028</v>
      </c>
    </row>
    <row r="1427" spans="1:6" x14ac:dyDescent="0.3">
      <c r="A1427" s="167" t="s">
        <v>7032</v>
      </c>
      <c r="B1427" s="167" t="s">
        <v>5681</v>
      </c>
      <c r="C1427" s="168">
        <v>10</v>
      </c>
      <c r="D1427" s="169" t="s">
        <v>5482</v>
      </c>
      <c r="E1427" s="170">
        <v>29.292900000000003</v>
      </c>
      <c r="F1427" s="167" t="s">
        <v>7017</v>
      </c>
    </row>
    <row r="1428" spans="1:6" x14ac:dyDescent="0.3">
      <c r="A1428" s="167" t="s">
        <v>7033</v>
      </c>
      <c r="B1428" s="167" t="s">
        <v>5681</v>
      </c>
      <c r="C1428" s="168">
        <v>10</v>
      </c>
      <c r="D1428" s="169" t="s">
        <v>5482</v>
      </c>
      <c r="E1428" s="170">
        <v>24.357100000000003</v>
      </c>
      <c r="F1428" s="167" t="s">
        <v>7022</v>
      </c>
    </row>
    <row r="1429" spans="1:6" x14ac:dyDescent="0.3">
      <c r="A1429" s="167" t="s">
        <v>7034</v>
      </c>
      <c r="B1429" s="167" t="s">
        <v>5681</v>
      </c>
      <c r="C1429" s="168">
        <v>10</v>
      </c>
      <c r="D1429" s="169" t="s">
        <v>5482</v>
      </c>
      <c r="E1429" s="170">
        <v>32.297300000000007</v>
      </c>
      <c r="F1429" s="167" t="s">
        <v>7022</v>
      </c>
    </row>
    <row r="1430" spans="1:6" x14ac:dyDescent="0.3">
      <c r="A1430" s="167" t="s">
        <v>7035</v>
      </c>
      <c r="B1430" s="167" t="s">
        <v>5681</v>
      </c>
      <c r="C1430" s="168">
        <v>10</v>
      </c>
      <c r="D1430" s="169" t="s">
        <v>5482</v>
      </c>
      <c r="E1430" s="170">
        <v>59.444200000000009</v>
      </c>
      <c r="F1430" s="167" t="s">
        <v>7024</v>
      </c>
    </row>
    <row r="1431" spans="1:6" x14ac:dyDescent="0.3">
      <c r="A1431" s="167" t="s">
        <v>7036</v>
      </c>
      <c r="B1431" s="167" t="s">
        <v>5681</v>
      </c>
      <c r="C1431" s="168">
        <v>10</v>
      </c>
      <c r="D1431" s="169" t="s">
        <v>5482</v>
      </c>
      <c r="E1431" s="170">
        <v>60.624499999999991</v>
      </c>
      <c r="F1431" s="167" t="s">
        <v>7026</v>
      </c>
    </row>
    <row r="1432" spans="1:6" x14ac:dyDescent="0.3">
      <c r="A1432" s="167" t="s">
        <v>7037</v>
      </c>
      <c r="B1432" s="167" t="s">
        <v>5681</v>
      </c>
      <c r="C1432" s="168">
        <v>10</v>
      </c>
      <c r="D1432" s="169" t="s">
        <v>5482</v>
      </c>
      <c r="E1432" s="170">
        <v>67.169800000000009</v>
      </c>
      <c r="F1432" s="167" t="s">
        <v>7028</v>
      </c>
    </row>
    <row r="1433" spans="1:6" x14ac:dyDescent="0.3">
      <c r="A1433" s="167" t="s">
        <v>7038</v>
      </c>
      <c r="B1433" s="167" t="s">
        <v>5681</v>
      </c>
      <c r="C1433" s="168">
        <v>50</v>
      </c>
      <c r="D1433" s="169" t="s">
        <v>5482</v>
      </c>
      <c r="E1433" s="170">
        <v>6.1160999999999994</v>
      </c>
      <c r="F1433" s="167" t="s">
        <v>7039</v>
      </c>
    </row>
    <row r="1434" spans="1:6" x14ac:dyDescent="0.3">
      <c r="A1434" s="167" t="s">
        <v>7040</v>
      </c>
      <c r="B1434" s="167" t="s">
        <v>5681</v>
      </c>
      <c r="C1434" s="168">
        <v>10</v>
      </c>
      <c r="D1434" s="169" t="s">
        <v>5482</v>
      </c>
      <c r="E1434" s="170">
        <v>6.1160999999999994</v>
      </c>
      <c r="F1434" s="167" t="s">
        <v>7039</v>
      </c>
    </row>
    <row r="1435" spans="1:6" x14ac:dyDescent="0.3">
      <c r="A1435" s="167" t="s">
        <v>7041</v>
      </c>
      <c r="B1435" s="167" t="s">
        <v>5681</v>
      </c>
      <c r="C1435" s="168">
        <v>10</v>
      </c>
      <c r="D1435" s="169" t="s">
        <v>5482</v>
      </c>
      <c r="E1435" s="170">
        <v>11.266500000000001</v>
      </c>
      <c r="F1435" s="167" t="s">
        <v>5437</v>
      </c>
    </row>
    <row r="1436" spans="1:6" x14ac:dyDescent="0.3">
      <c r="A1436" s="167" t="s">
        <v>7042</v>
      </c>
      <c r="B1436" s="167" t="s">
        <v>5681</v>
      </c>
      <c r="C1436" s="168">
        <v>10</v>
      </c>
      <c r="D1436" s="169" t="s">
        <v>5482</v>
      </c>
      <c r="E1436" s="170">
        <v>11.266500000000001</v>
      </c>
      <c r="F1436" s="167" t="s">
        <v>5437</v>
      </c>
    </row>
    <row r="1437" spans="1:6" x14ac:dyDescent="0.3">
      <c r="A1437" s="167" t="s">
        <v>7043</v>
      </c>
      <c r="B1437" s="167" t="s">
        <v>5681</v>
      </c>
      <c r="C1437" s="168">
        <v>50</v>
      </c>
      <c r="D1437" s="169" t="s">
        <v>5482</v>
      </c>
      <c r="E1437" s="170">
        <v>4.9358000000000004</v>
      </c>
      <c r="F1437" s="167" t="s">
        <v>7044</v>
      </c>
    </row>
    <row r="1438" spans="1:6" x14ac:dyDescent="0.3">
      <c r="A1438" s="167" t="s">
        <v>7045</v>
      </c>
      <c r="B1438" s="167" t="s">
        <v>5681</v>
      </c>
      <c r="C1438" s="168">
        <v>50</v>
      </c>
      <c r="D1438" s="169" t="s">
        <v>5482</v>
      </c>
      <c r="E1438" s="170">
        <v>10.1935</v>
      </c>
      <c r="F1438" s="167" t="s">
        <v>7044</v>
      </c>
    </row>
    <row r="1439" spans="1:6" x14ac:dyDescent="0.3">
      <c r="A1439" s="167" t="s">
        <v>7046</v>
      </c>
      <c r="B1439" s="167" t="s">
        <v>5681</v>
      </c>
      <c r="C1439" s="168">
        <v>50</v>
      </c>
      <c r="D1439" s="169" t="s">
        <v>5482</v>
      </c>
      <c r="E1439" s="170">
        <v>5.5796000000000001</v>
      </c>
      <c r="F1439" s="167" t="s">
        <v>7044</v>
      </c>
    </row>
    <row r="1440" spans="1:6" x14ac:dyDescent="0.3">
      <c r="A1440" s="167" t="s">
        <v>7047</v>
      </c>
      <c r="B1440" s="167" t="s">
        <v>5681</v>
      </c>
      <c r="C1440" s="168">
        <v>50</v>
      </c>
      <c r="D1440" s="169" t="s">
        <v>5482</v>
      </c>
      <c r="E1440" s="170">
        <v>10.89095</v>
      </c>
      <c r="F1440" s="167" t="s">
        <v>7044</v>
      </c>
    </row>
    <row r="1441" spans="1:6" x14ac:dyDescent="0.3">
      <c r="A1441" s="167" t="s">
        <v>7048</v>
      </c>
      <c r="B1441" s="167" t="s">
        <v>5681</v>
      </c>
      <c r="C1441" s="168">
        <v>10</v>
      </c>
      <c r="D1441" s="169" t="s">
        <v>5482</v>
      </c>
      <c r="E1441" s="170">
        <v>29.078300000000002</v>
      </c>
      <c r="F1441" s="167" t="s">
        <v>7049</v>
      </c>
    </row>
    <row r="1442" spans="1:6" x14ac:dyDescent="0.3">
      <c r="A1442" s="167" t="s">
        <v>7050</v>
      </c>
      <c r="B1442" s="167" t="s">
        <v>5681</v>
      </c>
      <c r="C1442" s="168">
        <v>10</v>
      </c>
      <c r="D1442" s="169" t="s">
        <v>5482</v>
      </c>
      <c r="E1442" s="170">
        <v>21.299050000000001</v>
      </c>
      <c r="F1442" s="167" t="s">
        <v>7051</v>
      </c>
    </row>
    <row r="1443" spans="1:6" x14ac:dyDescent="0.3">
      <c r="A1443" s="167" t="s">
        <v>7052</v>
      </c>
      <c r="B1443" s="167" t="s">
        <v>5681</v>
      </c>
      <c r="C1443" s="168">
        <v>10</v>
      </c>
      <c r="D1443" s="169" t="s">
        <v>5482</v>
      </c>
      <c r="E1443" s="170">
        <v>12.607749999999999</v>
      </c>
      <c r="F1443" s="167" t="s">
        <v>7053</v>
      </c>
    </row>
    <row r="1444" spans="1:6" x14ac:dyDescent="0.3">
      <c r="A1444" s="167" t="s">
        <v>7054</v>
      </c>
      <c r="B1444" s="167" t="s">
        <v>5681</v>
      </c>
      <c r="C1444" s="168">
        <v>10</v>
      </c>
      <c r="D1444" s="169" t="s">
        <v>5482</v>
      </c>
      <c r="E1444" s="170">
        <v>12.607749999999999</v>
      </c>
      <c r="F1444" s="167" t="s">
        <v>7055</v>
      </c>
    </row>
    <row r="1445" spans="1:6" x14ac:dyDescent="0.3">
      <c r="A1445" s="167" t="s">
        <v>7056</v>
      </c>
      <c r="B1445" s="167" t="s">
        <v>5681</v>
      </c>
      <c r="C1445" s="168">
        <v>50</v>
      </c>
      <c r="D1445" s="169" t="s">
        <v>5482</v>
      </c>
      <c r="E1445" s="170">
        <v>5.5796000000000001</v>
      </c>
      <c r="F1445" s="167" t="s">
        <v>7057</v>
      </c>
    </row>
    <row r="1446" spans="1:6" x14ac:dyDescent="0.3">
      <c r="A1446" s="167" t="s">
        <v>7058</v>
      </c>
      <c r="B1446" s="167" t="s">
        <v>5681</v>
      </c>
      <c r="C1446" s="168">
        <v>10</v>
      </c>
      <c r="D1446" s="169" t="s">
        <v>5482</v>
      </c>
      <c r="E1446" s="170">
        <v>7.4037000000000006</v>
      </c>
      <c r="F1446" s="167" t="s">
        <v>7051</v>
      </c>
    </row>
    <row r="1447" spans="1:6" x14ac:dyDescent="0.3">
      <c r="A1447" s="167" t="s">
        <v>7059</v>
      </c>
      <c r="B1447" s="167" t="s">
        <v>5681</v>
      </c>
      <c r="C1447" s="168">
        <v>10</v>
      </c>
      <c r="D1447" s="169" t="s">
        <v>5482</v>
      </c>
      <c r="E1447" s="170">
        <v>11.5884</v>
      </c>
      <c r="F1447" s="167" t="s">
        <v>5468</v>
      </c>
    </row>
    <row r="1448" spans="1:6" x14ac:dyDescent="0.3">
      <c r="A1448" s="167" t="s">
        <v>7060</v>
      </c>
      <c r="B1448" s="167" t="s">
        <v>5681</v>
      </c>
      <c r="C1448" s="168">
        <v>10</v>
      </c>
      <c r="D1448" s="169" t="s">
        <v>5482</v>
      </c>
      <c r="E1448" s="170">
        <v>12.178550000000001</v>
      </c>
      <c r="F1448" s="167" t="s">
        <v>5468</v>
      </c>
    </row>
    <row r="1449" spans="1:6" x14ac:dyDescent="0.3">
      <c r="A1449" s="167" t="s">
        <v>7061</v>
      </c>
      <c r="B1449" s="167" t="s">
        <v>5681</v>
      </c>
      <c r="C1449" s="168">
        <v>20</v>
      </c>
      <c r="D1449" s="169" t="s">
        <v>5482</v>
      </c>
      <c r="E1449" s="170">
        <v>3.2189999999999999</v>
      </c>
      <c r="F1449" s="167" t="s">
        <v>5469</v>
      </c>
    </row>
    <row r="1450" spans="1:6" x14ac:dyDescent="0.3">
      <c r="A1450" s="167" t="s">
        <v>7062</v>
      </c>
      <c r="B1450" s="167" t="s">
        <v>5681</v>
      </c>
      <c r="C1450" s="168">
        <v>20</v>
      </c>
      <c r="D1450" s="169" t="s">
        <v>5482</v>
      </c>
      <c r="E1450" s="170">
        <v>3.2189999999999999</v>
      </c>
      <c r="F1450" s="167" t="s">
        <v>5469</v>
      </c>
    </row>
    <row r="1451" spans="1:6" x14ac:dyDescent="0.3">
      <c r="A1451" s="167" t="s">
        <v>7063</v>
      </c>
      <c r="B1451" s="167" t="s">
        <v>5681</v>
      </c>
      <c r="C1451" s="168">
        <v>20</v>
      </c>
      <c r="D1451" s="169" t="s">
        <v>5482</v>
      </c>
      <c r="E1451" s="170">
        <v>3.2189999999999999</v>
      </c>
      <c r="F1451" s="167" t="s">
        <v>5469</v>
      </c>
    </row>
    <row r="1452" spans="1:6" x14ac:dyDescent="0.3">
      <c r="A1452" s="167" t="s">
        <v>7064</v>
      </c>
      <c r="B1452" s="167" t="s">
        <v>5681</v>
      </c>
      <c r="C1452" s="168">
        <v>20</v>
      </c>
      <c r="D1452" s="169" t="s">
        <v>5482</v>
      </c>
      <c r="E1452" s="170">
        <v>4.6353600000000004</v>
      </c>
      <c r="F1452" s="167" t="s">
        <v>7065</v>
      </c>
    </row>
    <row r="1453" spans="1:6" x14ac:dyDescent="0.3">
      <c r="A1453" s="167" t="s">
        <v>7066</v>
      </c>
      <c r="B1453" s="167" t="s">
        <v>5681</v>
      </c>
      <c r="C1453" s="168">
        <v>10</v>
      </c>
      <c r="D1453" s="169" t="s">
        <v>5482</v>
      </c>
      <c r="E1453" s="170">
        <v>19.47495</v>
      </c>
      <c r="F1453" s="167" t="s">
        <v>7067</v>
      </c>
    </row>
    <row r="1454" spans="1:6" x14ac:dyDescent="0.3">
      <c r="A1454" s="167" t="s">
        <v>7068</v>
      </c>
      <c r="B1454" s="167" t="s">
        <v>5681</v>
      </c>
      <c r="C1454" s="168">
        <v>10</v>
      </c>
      <c r="D1454" s="169" t="s">
        <v>5482</v>
      </c>
      <c r="E1454" s="170">
        <v>12.82235</v>
      </c>
      <c r="F1454" s="167" t="s">
        <v>7069</v>
      </c>
    </row>
    <row r="1455" spans="1:6" x14ac:dyDescent="0.3">
      <c r="A1455" s="167" t="s">
        <v>7070</v>
      </c>
      <c r="B1455" s="167" t="s">
        <v>5681</v>
      </c>
      <c r="C1455" s="168">
        <v>10</v>
      </c>
      <c r="D1455" s="169" t="s">
        <v>5482</v>
      </c>
      <c r="E1455" s="170">
        <v>10.944599999999998</v>
      </c>
      <c r="F1455" s="167" t="s">
        <v>7071</v>
      </c>
    </row>
    <row r="1456" spans="1:6" x14ac:dyDescent="0.3">
      <c r="A1456" s="167" t="s">
        <v>7072</v>
      </c>
      <c r="B1456" s="167" t="s">
        <v>5681</v>
      </c>
      <c r="C1456" s="168">
        <v>50</v>
      </c>
      <c r="D1456" s="169" t="s">
        <v>5482</v>
      </c>
      <c r="E1456" s="170">
        <v>2.63958</v>
      </c>
      <c r="F1456" s="167" t="s">
        <v>7073</v>
      </c>
    </row>
    <row r="1457" spans="1:6" x14ac:dyDescent="0.3">
      <c r="A1457" s="167" t="s">
        <v>7074</v>
      </c>
      <c r="B1457" s="167" t="s">
        <v>5681</v>
      </c>
      <c r="C1457" s="168">
        <v>50</v>
      </c>
      <c r="D1457" s="169" t="s">
        <v>5482</v>
      </c>
      <c r="E1457" s="170">
        <v>1.78118</v>
      </c>
      <c r="F1457" s="167" t="s">
        <v>7073</v>
      </c>
    </row>
    <row r="1458" spans="1:6" x14ac:dyDescent="0.3">
      <c r="A1458" s="167" t="s">
        <v>7075</v>
      </c>
      <c r="B1458" s="167" t="s">
        <v>7076</v>
      </c>
      <c r="C1458" s="168">
        <v>50</v>
      </c>
      <c r="D1458" s="169" t="s">
        <v>5482</v>
      </c>
      <c r="E1458" s="170">
        <v>0.85840000000000005</v>
      </c>
      <c r="F1458" s="167" t="s">
        <v>7073</v>
      </c>
    </row>
    <row r="1459" spans="1:6" x14ac:dyDescent="0.3">
      <c r="A1459" s="167" t="s">
        <v>7077</v>
      </c>
      <c r="B1459" s="167" t="s">
        <v>6119</v>
      </c>
      <c r="C1459" s="168">
        <v>100</v>
      </c>
      <c r="D1459" s="169" t="s">
        <v>5482</v>
      </c>
      <c r="E1459" s="170">
        <v>0.94423999999999997</v>
      </c>
      <c r="F1459" s="167" t="s">
        <v>7078</v>
      </c>
    </row>
    <row r="1460" spans="1:6" x14ac:dyDescent="0.3">
      <c r="A1460" s="167" t="s">
        <v>7079</v>
      </c>
      <c r="B1460" s="167" t="s">
        <v>6119</v>
      </c>
      <c r="C1460" s="168">
        <v>100</v>
      </c>
      <c r="D1460" s="169" t="s">
        <v>5482</v>
      </c>
      <c r="E1460" s="170">
        <v>0.78329000000000004</v>
      </c>
      <c r="F1460" s="167" t="s">
        <v>7080</v>
      </c>
    </row>
    <row r="1461" spans="1:6" x14ac:dyDescent="0.3">
      <c r="A1461" s="167" t="s">
        <v>7081</v>
      </c>
      <c r="B1461" s="167" t="s">
        <v>5681</v>
      </c>
      <c r="C1461" s="168">
        <v>50</v>
      </c>
      <c r="D1461" s="169" t="s">
        <v>5482</v>
      </c>
      <c r="E1461" s="170">
        <v>1.3412500000000001</v>
      </c>
      <c r="F1461" s="167" t="s">
        <v>7082</v>
      </c>
    </row>
    <row r="1462" spans="1:6" x14ac:dyDescent="0.3">
      <c r="A1462" s="167" t="s">
        <v>7083</v>
      </c>
      <c r="B1462" s="167" t="s">
        <v>5681</v>
      </c>
      <c r="C1462" s="168">
        <v>50</v>
      </c>
      <c r="D1462" s="169" t="s">
        <v>5482</v>
      </c>
      <c r="E1462" s="170">
        <v>1.3412500000000001</v>
      </c>
      <c r="F1462" s="167" t="s">
        <v>7082</v>
      </c>
    </row>
    <row r="1463" spans="1:6" x14ac:dyDescent="0.3">
      <c r="A1463" s="167" t="s">
        <v>7084</v>
      </c>
      <c r="B1463" s="167" t="s">
        <v>5681</v>
      </c>
      <c r="C1463" s="168">
        <v>50</v>
      </c>
      <c r="D1463" s="169" t="s">
        <v>5482</v>
      </c>
      <c r="E1463" s="170">
        <v>2.7898000000000001</v>
      </c>
      <c r="F1463" s="167" t="s">
        <v>7085</v>
      </c>
    </row>
    <row r="1464" spans="1:6" x14ac:dyDescent="0.3">
      <c r="A1464" s="167" t="s">
        <v>7086</v>
      </c>
      <c r="B1464" s="167" t="s">
        <v>5681</v>
      </c>
      <c r="C1464" s="168">
        <v>50</v>
      </c>
      <c r="D1464" s="169" t="s">
        <v>5482</v>
      </c>
      <c r="E1464" s="170">
        <v>5.5796000000000001</v>
      </c>
      <c r="F1464" s="167" t="s">
        <v>5438</v>
      </c>
    </row>
    <row r="1465" spans="1:6" x14ac:dyDescent="0.3">
      <c r="A1465" s="167" t="s">
        <v>7087</v>
      </c>
      <c r="B1465" s="167" t="s">
        <v>5681</v>
      </c>
      <c r="C1465" s="168">
        <v>50</v>
      </c>
      <c r="D1465" s="169" t="s">
        <v>5482</v>
      </c>
      <c r="E1465" s="170">
        <v>2.1245400000000001</v>
      </c>
      <c r="F1465" s="167" t="s">
        <v>7088</v>
      </c>
    </row>
    <row r="1466" spans="1:6" x14ac:dyDescent="0.3">
      <c r="A1466" s="167" t="s">
        <v>7089</v>
      </c>
      <c r="B1466" s="167" t="s">
        <v>5681</v>
      </c>
      <c r="C1466" s="168">
        <v>50</v>
      </c>
      <c r="D1466" s="169" t="s">
        <v>5482</v>
      </c>
      <c r="E1466" s="170">
        <v>5.5796000000000001</v>
      </c>
      <c r="F1466" s="167" t="s">
        <v>7090</v>
      </c>
    </row>
    <row r="1467" spans="1:6" x14ac:dyDescent="0.3">
      <c r="A1467" s="167" t="s">
        <v>7091</v>
      </c>
      <c r="B1467" s="167" t="s">
        <v>5681</v>
      </c>
      <c r="C1467" s="168">
        <v>50</v>
      </c>
      <c r="D1467" s="169" t="s">
        <v>5482</v>
      </c>
      <c r="E1467" s="170">
        <v>5.1289400000000001</v>
      </c>
      <c r="F1467" s="167" t="s">
        <v>7090</v>
      </c>
    </row>
    <row r="1468" spans="1:6" x14ac:dyDescent="0.3">
      <c r="A1468" s="167" t="s">
        <v>7092</v>
      </c>
      <c r="B1468" s="167" t="s">
        <v>5681</v>
      </c>
      <c r="C1468" s="168">
        <v>50</v>
      </c>
      <c r="D1468" s="169" t="s">
        <v>5482</v>
      </c>
      <c r="E1468" s="170">
        <v>5.5259499999999999</v>
      </c>
      <c r="F1468" s="167" t="s">
        <v>7093</v>
      </c>
    </row>
    <row r="1469" spans="1:6" x14ac:dyDescent="0.3">
      <c r="A1469" s="167" t="s">
        <v>7094</v>
      </c>
      <c r="B1469" s="167" t="s">
        <v>6119</v>
      </c>
      <c r="C1469" s="168">
        <v>100</v>
      </c>
      <c r="D1469" s="169" t="s">
        <v>5482</v>
      </c>
      <c r="E1469" s="170">
        <v>1.0730000000000002</v>
      </c>
      <c r="F1469" s="167" t="s">
        <v>7095</v>
      </c>
    </row>
    <row r="1470" spans="1:6" x14ac:dyDescent="0.3">
      <c r="A1470" s="167" t="s">
        <v>7096</v>
      </c>
      <c r="B1470" s="167" t="s">
        <v>5681</v>
      </c>
      <c r="C1470" s="168">
        <v>50</v>
      </c>
      <c r="D1470" s="169" t="s">
        <v>5482</v>
      </c>
      <c r="E1470" s="170">
        <v>2.8971</v>
      </c>
      <c r="F1470" s="167" t="s">
        <v>7097</v>
      </c>
    </row>
    <row r="1471" spans="1:6" x14ac:dyDescent="0.3">
      <c r="A1471" s="167" t="s">
        <v>7098</v>
      </c>
      <c r="B1471" s="167" t="s">
        <v>5681</v>
      </c>
      <c r="C1471" s="168">
        <v>50</v>
      </c>
      <c r="D1471" s="169" t="s">
        <v>5482</v>
      </c>
      <c r="E1471" s="170">
        <v>1.1266499999999999</v>
      </c>
      <c r="F1471" s="167" t="s">
        <v>7099</v>
      </c>
    </row>
    <row r="1472" spans="1:6" x14ac:dyDescent="0.3">
      <c r="A1472" s="167" t="s">
        <v>7100</v>
      </c>
      <c r="B1472" s="167" t="s">
        <v>5681</v>
      </c>
      <c r="C1472" s="168">
        <v>50</v>
      </c>
      <c r="D1472" s="169" t="s">
        <v>5482</v>
      </c>
      <c r="E1472" s="170">
        <v>1.1266499999999999</v>
      </c>
      <c r="F1472" s="167" t="s">
        <v>7099</v>
      </c>
    </row>
    <row r="1473" spans="1:6" x14ac:dyDescent="0.3">
      <c r="A1473" s="167" t="s">
        <v>7101</v>
      </c>
      <c r="B1473" s="167" t="s">
        <v>6119</v>
      </c>
      <c r="C1473" s="168">
        <v>100</v>
      </c>
      <c r="D1473" s="169" t="s">
        <v>5482</v>
      </c>
      <c r="E1473" s="170">
        <v>0.85840000000000005</v>
      </c>
      <c r="F1473" s="167" t="s">
        <v>7102</v>
      </c>
    </row>
    <row r="1474" spans="1:6" x14ac:dyDescent="0.3">
      <c r="A1474" s="167" t="s">
        <v>7103</v>
      </c>
      <c r="B1474" s="167" t="s">
        <v>5681</v>
      </c>
      <c r="C1474" s="168">
        <v>50</v>
      </c>
      <c r="D1474" s="169" t="s">
        <v>5482</v>
      </c>
      <c r="E1474" s="170">
        <v>1.2446799999999998</v>
      </c>
      <c r="F1474" s="167" t="s">
        <v>7104</v>
      </c>
    </row>
    <row r="1475" spans="1:6" x14ac:dyDescent="0.3">
      <c r="A1475" s="167" t="s">
        <v>7105</v>
      </c>
      <c r="B1475" s="167" t="s">
        <v>5681</v>
      </c>
      <c r="C1475" s="168">
        <v>50</v>
      </c>
      <c r="D1475" s="169" t="s">
        <v>5482</v>
      </c>
      <c r="E1475" s="170">
        <v>2.1030800000000003</v>
      </c>
      <c r="F1475" s="167" t="s">
        <v>7106</v>
      </c>
    </row>
    <row r="1476" spans="1:6" x14ac:dyDescent="0.3">
      <c r="A1476" s="167" t="s">
        <v>7107</v>
      </c>
      <c r="B1476" s="167" t="s">
        <v>5681</v>
      </c>
      <c r="C1476" s="168">
        <v>100</v>
      </c>
      <c r="D1476" s="169" t="s">
        <v>5482</v>
      </c>
      <c r="E1476" s="170">
        <v>1.1266499999999999</v>
      </c>
      <c r="F1476" s="167" t="s">
        <v>2576</v>
      </c>
    </row>
    <row r="1477" spans="1:6" x14ac:dyDescent="0.3">
      <c r="A1477" s="167" t="s">
        <v>7108</v>
      </c>
      <c r="B1477" s="167" t="s">
        <v>5681</v>
      </c>
      <c r="C1477" s="168">
        <v>50</v>
      </c>
      <c r="D1477" s="169" t="s">
        <v>5482</v>
      </c>
      <c r="E1477" s="170">
        <v>1.31979</v>
      </c>
      <c r="F1477" s="167" t="s">
        <v>2576</v>
      </c>
    </row>
    <row r="1478" spans="1:6" x14ac:dyDescent="0.3">
      <c r="A1478" s="167" t="s">
        <v>7109</v>
      </c>
      <c r="B1478" s="167" t="s">
        <v>5681</v>
      </c>
      <c r="C1478" s="168">
        <v>10</v>
      </c>
      <c r="D1478" s="169" t="s">
        <v>5482</v>
      </c>
      <c r="E1478" s="170">
        <v>2.26403</v>
      </c>
      <c r="F1478" s="167" t="s">
        <v>7110</v>
      </c>
    </row>
    <row r="1479" spans="1:6" x14ac:dyDescent="0.3">
      <c r="A1479" s="167" t="s">
        <v>7111</v>
      </c>
      <c r="B1479" s="167" t="s">
        <v>5681</v>
      </c>
      <c r="C1479" s="168">
        <v>50</v>
      </c>
      <c r="D1479" s="169" t="s">
        <v>5482</v>
      </c>
      <c r="E1479" s="170">
        <v>2.9292899999999999</v>
      </c>
      <c r="F1479" s="167" t="s">
        <v>7110</v>
      </c>
    </row>
    <row r="1480" spans="1:6" x14ac:dyDescent="0.3">
      <c r="A1480" s="167" t="s">
        <v>7112</v>
      </c>
      <c r="B1480" s="167" t="s">
        <v>6119</v>
      </c>
      <c r="C1480" s="168">
        <v>1</v>
      </c>
      <c r="D1480" s="169" t="s">
        <v>5482</v>
      </c>
      <c r="E1480" s="170">
        <v>2664</v>
      </c>
      <c r="F1480" s="167" t="s">
        <v>7113</v>
      </c>
    </row>
    <row r="1481" spans="1:6" x14ac:dyDescent="0.3">
      <c r="A1481" s="167" t="s">
        <v>7114</v>
      </c>
      <c r="B1481" s="167" t="s">
        <v>5681</v>
      </c>
      <c r="C1481" s="168">
        <v>50</v>
      </c>
      <c r="D1481" s="169" t="s">
        <v>5482</v>
      </c>
      <c r="E1481" s="170">
        <v>3.8306099999999996</v>
      </c>
      <c r="F1481" s="167" t="s">
        <v>7115</v>
      </c>
    </row>
    <row r="1482" spans="1:6" x14ac:dyDescent="0.3">
      <c r="A1482" s="167" t="s">
        <v>7116</v>
      </c>
      <c r="B1482" s="167" t="s">
        <v>7076</v>
      </c>
      <c r="C1482" s="168">
        <v>100</v>
      </c>
      <c r="D1482" s="169" t="s">
        <v>5482</v>
      </c>
      <c r="E1482" s="170">
        <v>3.7018500000000003</v>
      </c>
      <c r="F1482" s="167" t="s">
        <v>7117</v>
      </c>
    </row>
    <row r="1483" spans="1:6" x14ac:dyDescent="0.3">
      <c r="A1483" s="167" t="s">
        <v>7118</v>
      </c>
      <c r="B1483" s="167" t="s">
        <v>5681</v>
      </c>
      <c r="C1483" s="168">
        <v>50</v>
      </c>
      <c r="D1483" s="169" t="s">
        <v>5482</v>
      </c>
      <c r="E1483" s="170">
        <v>1.4056299999999999</v>
      </c>
      <c r="F1483" s="167" t="s">
        <v>7119</v>
      </c>
    </row>
    <row r="1484" spans="1:6" x14ac:dyDescent="0.3">
      <c r="A1484" s="167" t="s">
        <v>7120</v>
      </c>
      <c r="B1484" s="167" t="s">
        <v>5683</v>
      </c>
      <c r="C1484" s="168">
        <v>100</v>
      </c>
      <c r="D1484" s="169" t="s">
        <v>5482</v>
      </c>
      <c r="E1484" s="170">
        <v>0.48285</v>
      </c>
      <c r="F1484" s="167" t="s">
        <v>7119</v>
      </c>
    </row>
    <row r="1485" spans="1:6" x14ac:dyDescent="0.3">
      <c r="A1485" s="167" t="s">
        <v>7121</v>
      </c>
      <c r="B1485" s="167" t="s">
        <v>5683</v>
      </c>
      <c r="C1485" s="168">
        <v>100</v>
      </c>
      <c r="D1485" s="169" t="s">
        <v>5482</v>
      </c>
      <c r="E1485" s="170">
        <v>1.2446799999999998</v>
      </c>
      <c r="F1485" s="167" t="s">
        <v>7119</v>
      </c>
    </row>
    <row r="1486" spans="1:6" x14ac:dyDescent="0.3">
      <c r="A1486" s="167" t="s">
        <v>7122</v>
      </c>
      <c r="B1486" s="167" t="s">
        <v>5681</v>
      </c>
      <c r="C1486" s="168">
        <v>50</v>
      </c>
      <c r="D1486" s="169" t="s">
        <v>5482</v>
      </c>
      <c r="E1486" s="170">
        <v>6.3521600000000005</v>
      </c>
      <c r="F1486" s="167" t="s">
        <v>7123</v>
      </c>
    </row>
    <row r="1487" spans="1:6" x14ac:dyDescent="0.3">
      <c r="A1487" s="167" t="s">
        <v>7124</v>
      </c>
      <c r="B1487" s="167" t="s">
        <v>5681</v>
      </c>
      <c r="C1487" s="168">
        <v>50</v>
      </c>
      <c r="D1487" s="169" t="s">
        <v>5482</v>
      </c>
      <c r="E1487" s="170">
        <v>8.1011499999999987</v>
      </c>
      <c r="F1487" s="167" t="s">
        <v>7125</v>
      </c>
    </row>
    <row r="1488" spans="1:6" x14ac:dyDescent="0.3">
      <c r="A1488" s="167" t="s">
        <v>7126</v>
      </c>
      <c r="B1488" s="167" t="s">
        <v>5681</v>
      </c>
      <c r="C1488" s="168">
        <v>50</v>
      </c>
      <c r="D1488" s="169" t="s">
        <v>5482</v>
      </c>
      <c r="E1488" s="170">
        <v>3.5945499999999999</v>
      </c>
      <c r="F1488" s="167" t="s">
        <v>5470</v>
      </c>
    </row>
    <row r="1489" spans="1:6" x14ac:dyDescent="0.3">
      <c r="A1489" s="167" t="s">
        <v>7127</v>
      </c>
      <c r="B1489" s="167" t="s">
        <v>5681</v>
      </c>
      <c r="C1489" s="168">
        <v>50</v>
      </c>
      <c r="D1489" s="169" t="s">
        <v>5482</v>
      </c>
      <c r="E1489" s="170">
        <v>3.9700999999999995</v>
      </c>
      <c r="F1489" s="167" t="s">
        <v>5470</v>
      </c>
    </row>
    <row r="1490" spans="1:6" x14ac:dyDescent="0.3">
      <c r="A1490" s="167" t="s">
        <v>7128</v>
      </c>
      <c r="B1490" s="167" t="s">
        <v>5681</v>
      </c>
      <c r="C1490" s="168">
        <v>10</v>
      </c>
      <c r="D1490" s="169" t="s">
        <v>5482</v>
      </c>
      <c r="E1490" s="170">
        <v>11.74935</v>
      </c>
      <c r="F1490" s="167" t="s">
        <v>5468</v>
      </c>
    </row>
    <row r="1491" spans="1:6" x14ac:dyDescent="0.3">
      <c r="A1491" s="167" t="s">
        <v>7129</v>
      </c>
      <c r="B1491" s="167" t="s">
        <v>5681</v>
      </c>
      <c r="C1491" s="168">
        <v>50</v>
      </c>
      <c r="D1491" s="169" t="s">
        <v>5482</v>
      </c>
      <c r="E1491" s="170">
        <v>6.1160999999999994</v>
      </c>
      <c r="F1491" s="167" t="s">
        <v>7130</v>
      </c>
    </row>
    <row r="1492" spans="1:6" x14ac:dyDescent="0.3">
      <c r="A1492" s="167" t="s">
        <v>7131</v>
      </c>
      <c r="B1492" s="167" t="s">
        <v>5681</v>
      </c>
      <c r="C1492" s="168">
        <v>50</v>
      </c>
      <c r="D1492" s="169" t="s">
        <v>5482</v>
      </c>
      <c r="E1492" s="170">
        <v>3.0043999999999995</v>
      </c>
      <c r="F1492" s="167" t="s">
        <v>7130</v>
      </c>
    </row>
    <row r="1493" spans="1:6" x14ac:dyDescent="0.3">
      <c r="A1493" s="167" t="s">
        <v>7132</v>
      </c>
      <c r="B1493" s="167" t="s">
        <v>5681</v>
      </c>
      <c r="C1493" s="168">
        <v>50</v>
      </c>
      <c r="D1493" s="169" t="s">
        <v>5482</v>
      </c>
      <c r="E1493" s="170">
        <v>3.0043999999999995</v>
      </c>
      <c r="F1493" s="167" t="s">
        <v>7133</v>
      </c>
    </row>
    <row r="1494" spans="1:6" x14ac:dyDescent="0.3">
      <c r="A1494" s="167" t="s">
        <v>7134</v>
      </c>
      <c r="B1494" s="167" t="s">
        <v>5681</v>
      </c>
      <c r="C1494" s="168">
        <v>10</v>
      </c>
      <c r="D1494" s="169" t="s">
        <v>5482</v>
      </c>
      <c r="E1494" s="170">
        <v>33.155699999999996</v>
      </c>
      <c r="F1494" s="167" t="s">
        <v>7135</v>
      </c>
    </row>
    <row r="1495" spans="1:6" x14ac:dyDescent="0.3">
      <c r="A1495" s="167" t="s">
        <v>7136</v>
      </c>
      <c r="B1495" s="167" t="s">
        <v>5681</v>
      </c>
      <c r="C1495" s="168">
        <v>10</v>
      </c>
      <c r="D1495" s="169" t="s">
        <v>5482</v>
      </c>
      <c r="E1495" s="170">
        <v>30.097649999999994</v>
      </c>
      <c r="F1495" s="167" t="s">
        <v>7137</v>
      </c>
    </row>
    <row r="1496" spans="1:6" x14ac:dyDescent="0.3">
      <c r="A1496" s="167" t="s">
        <v>7138</v>
      </c>
      <c r="B1496" s="167" t="s">
        <v>5681</v>
      </c>
      <c r="C1496" s="168">
        <v>10</v>
      </c>
      <c r="D1496" s="169" t="s">
        <v>5482</v>
      </c>
      <c r="E1496" s="170">
        <v>34.014099999999999</v>
      </c>
      <c r="F1496" s="167" t="s">
        <v>7139</v>
      </c>
    </row>
    <row r="1497" spans="1:6" x14ac:dyDescent="0.3">
      <c r="A1497" s="167" t="s">
        <v>7140</v>
      </c>
      <c r="B1497" s="167" t="s">
        <v>5681</v>
      </c>
      <c r="C1497" s="168">
        <v>50</v>
      </c>
      <c r="D1497" s="169" t="s">
        <v>5482</v>
      </c>
      <c r="E1497" s="170">
        <v>5.7942</v>
      </c>
      <c r="F1497" s="167" t="s">
        <v>7141</v>
      </c>
    </row>
    <row r="1498" spans="1:6" x14ac:dyDescent="0.3">
      <c r="A1498" s="167" t="s">
        <v>7142</v>
      </c>
      <c r="B1498" s="167" t="s">
        <v>5681</v>
      </c>
      <c r="C1498" s="168">
        <v>10</v>
      </c>
      <c r="D1498" s="169" t="s">
        <v>5482</v>
      </c>
      <c r="E1498" s="170">
        <v>28.863700000000001</v>
      </c>
      <c r="F1498" s="167" t="s">
        <v>7143</v>
      </c>
    </row>
    <row r="1499" spans="1:6" x14ac:dyDescent="0.3">
      <c r="A1499" s="167" t="s">
        <v>7144</v>
      </c>
      <c r="B1499" s="167" t="s">
        <v>5683</v>
      </c>
      <c r="C1499" s="168">
        <v>1</v>
      </c>
      <c r="D1499" s="169" t="s">
        <v>5482</v>
      </c>
      <c r="E1499" s="170">
        <v>365.5711</v>
      </c>
      <c r="F1499" s="167" t="s">
        <v>7145</v>
      </c>
    </row>
    <row r="1500" spans="1:6" x14ac:dyDescent="0.3">
      <c r="A1500" s="167" t="s">
        <v>7146</v>
      </c>
      <c r="B1500" s="167" t="s">
        <v>7076</v>
      </c>
      <c r="C1500" s="168">
        <v>1</v>
      </c>
      <c r="D1500" s="169" t="s">
        <v>5482</v>
      </c>
      <c r="E1500" s="170">
        <v>396.90269999999998</v>
      </c>
      <c r="F1500" s="167" t="s">
        <v>7145</v>
      </c>
    </row>
    <row r="1501" spans="1:6" x14ac:dyDescent="0.3">
      <c r="A1501" s="167" t="s">
        <v>7147</v>
      </c>
      <c r="B1501" s="167" t="s">
        <v>6119</v>
      </c>
      <c r="C1501" s="168">
        <v>1</v>
      </c>
      <c r="D1501" s="169" t="s">
        <v>5482</v>
      </c>
      <c r="E1501" s="170">
        <v>3478</v>
      </c>
      <c r="F1501" s="167" t="s">
        <v>7148</v>
      </c>
    </row>
    <row r="1502" spans="1:6" x14ac:dyDescent="0.3">
      <c r="A1502" s="167" t="s">
        <v>7149</v>
      </c>
      <c r="B1502" s="167" t="s">
        <v>6119</v>
      </c>
      <c r="C1502" s="168">
        <v>1</v>
      </c>
      <c r="D1502" s="169" t="s">
        <v>5482</v>
      </c>
      <c r="E1502" s="170">
        <v>1746.4</v>
      </c>
      <c r="F1502" s="167" t="s">
        <v>7150</v>
      </c>
    </row>
    <row r="1503" spans="1:6" x14ac:dyDescent="0.3">
      <c r="A1503" s="167" t="s">
        <v>7151</v>
      </c>
      <c r="B1503" s="167" t="s">
        <v>6119</v>
      </c>
      <c r="C1503" s="168">
        <v>1</v>
      </c>
      <c r="D1503" s="169" t="s">
        <v>5482</v>
      </c>
      <c r="E1503" s="170">
        <v>81.400000000000006</v>
      </c>
      <c r="F1503" s="167" t="s">
        <v>7152</v>
      </c>
    </row>
    <row r="1504" spans="1:6" x14ac:dyDescent="0.3">
      <c r="A1504" s="167" t="s">
        <v>7153</v>
      </c>
      <c r="B1504" s="167" t="s">
        <v>6119</v>
      </c>
      <c r="C1504" s="168">
        <v>1</v>
      </c>
      <c r="D1504" s="169" t="s">
        <v>5482</v>
      </c>
      <c r="E1504" s="170">
        <v>140.6</v>
      </c>
      <c r="F1504" s="167" t="s">
        <v>7154</v>
      </c>
    </row>
    <row r="1505" spans="1:6" x14ac:dyDescent="0.3">
      <c r="A1505" s="167" t="s">
        <v>7155</v>
      </c>
      <c r="B1505" s="167" t="s">
        <v>6119</v>
      </c>
      <c r="C1505" s="168">
        <v>1</v>
      </c>
      <c r="D1505" s="169" t="s">
        <v>5482</v>
      </c>
      <c r="E1505" s="170">
        <v>1480</v>
      </c>
      <c r="F1505" s="167" t="s">
        <v>7150</v>
      </c>
    </row>
    <row r="1506" spans="1:6" x14ac:dyDescent="0.3">
      <c r="A1506" s="167" t="s">
        <v>7156</v>
      </c>
      <c r="B1506" s="167" t="s">
        <v>6119</v>
      </c>
      <c r="C1506" s="168">
        <v>1</v>
      </c>
      <c r="D1506" s="169" t="s">
        <v>5482</v>
      </c>
      <c r="E1506" s="170">
        <v>3626</v>
      </c>
      <c r="F1506" s="167" t="s">
        <v>7157</v>
      </c>
    </row>
    <row r="1507" spans="1:6" x14ac:dyDescent="0.3">
      <c r="A1507" s="167" t="s">
        <v>7158</v>
      </c>
      <c r="B1507" s="167" t="s">
        <v>6119</v>
      </c>
      <c r="C1507" s="168">
        <v>1</v>
      </c>
      <c r="D1507" s="169" t="s">
        <v>5482</v>
      </c>
      <c r="E1507" s="170">
        <v>799.2</v>
      </c>
      <c r="F1507" s="167" t="s">
        <v>7159</v>
      </c>
    </row>
    <row r="1508" spans="1:6" x14ac:dyDescent="0.3">
      <c r="A1508" s="167" t="s">
        <v>7160</v>
      </c>
      <c r="B1508" s="167" t="s">
        <v>6119</v>
      </c>
      <c r="C1508" s="168">
        <v>1</v>
      </c>
      <c r="D1508" s="169" t="s">
        <v>5482</v>
      </c>
      <c r="E1508" s="170">
        <v>9102</v>
      </c>
      <c r="F1508" s="167" t="s">
        <v>7161</v>
      </c>
    </row>
    <row r="1509" spans="1:6" x14ac:dyDescent="0.3">
      <c r="A1509" s="167" t="s">
        <v>7162</v>
      </c>
      <c r="B1509" s="167" t="s">
        <v>6119</v>
      </c>
      <c r="C1509" s="168">
        <v>1</v>
      </c>
      <c r="D1509" s="169" t="s">
        <v>5482</v>
      </c>
      <c r="E1509" s="170">
        <v>7770</v>
      </c>
      <c r="F1509" s="167" t="s">
        <v>7163</v>
      </c>
    </row>
    <row r="1510" spans="1:6" x14ac:dyDescent="0.3">
      <c r="A1510" s="167" t="s">
        <v>7164</v>
      </c>
      <c r="B1510" s="167" t="s">
        <v>6119</v>
      </c>
      <c r="C1510" s="168">
        <v>1</v>
      </c>
      <c r="D1510" s="169" t="s">
        <v>5482</v>
      </c>
      <c r="E1510" s="170">
        <v>4218</v>
      </c>
      <c r="F1510" s="167" t="s">
        <v>7165</v>
      </c>
    </row>
    <row r="1511" spans="1:6" x14ac:dyDescent="0.3">
      <c r="A1511" s="167" t="s">
        <v>7166</v>
      </c>
      <c r="B1511" s="167" t="s">
        <v>6119</v>
      </c>
      <c r="C1511" s="168">
        <v>1</v>
      </c>
      <c r="D1511" s="169" t="s">
        <v>5482</v>
      </c>
      <c r="E1511" s="170">
        <v>392.2</v>
      </c>
      <c r="F1511" s="167" t="s">
        <v>7167</v>
      </c>
    </row>
    <row r="1512" spans="1:6" x14ac:dyDescent="0.3">
      <c r="A1512" s="167" t="s">
        <v>7168</v>
      </c>
      <c r="B1512" s="167" t="s">
        <v>6119</v>
      </c>
      <c r="C1512" s="168">
        <v>50</v>
      </c>
      <c r="D1512" s="169" t="s">
        <v>5482</v>
      </c>
      <c r="E1512" s="170">
        <v>16.849799999999998</v>
      </c>
      <c r="F1512" s="167" t="s">
        <v>5434</v>
      </c>
    </row>
    <row r="1513" spans="1:6" x14ac:dyDescent="0.3">
      <c r="A1513" s="167" t="s">
        <v>7169</v>
      </c>
      <c r="B1513" s="167" t="s">
        <v>6119</v>
      </c>
      <c r="C1513" s="168">
        <v>50</v>
      </c>
      <c r="D1513" s="169" t="s">
        <v>5482</v>
      </c>
      <c r="E1513" s="170">
        <v>19.413899999999998</v>
      </c>
      <c r="F1513" s="167" t="s">
        <v>7170</v>
      </c>
    </row>
    <row r="1514" spans="1:6" x14ac:dyDescent="0.3">
      <c r="A1514" s="167" t="s">
        <v>7171</v>
      </c>
      <c r="B1514" s="167" t="s">
        <v>5681</v>
      </c>
      <c r="C1514" s="168">
        <v>10</v>
      </c>
      <c r="D1514" s="169" t="s">
        <v>5482</v>
      </c>
      <c r="E1514" s="170">
        <v>6.1355249999999995</v>
      </c>
      <c r="F1514" s="167" t="s">
        <v>7073</v>
      </c>
    </row>
    <row r="1515" spans="1:6" x14ac:dyDescent="0.3">
      <c r="A1515" s="167" t="s">
        <v>7172</v>
      </c>
      <c r="B1515" s="167" t="s">
        <v>5481</v>
      </c>
      <c r="C1515" s="168">
        <v>10</v>
      </c>
      <c r="D1515" s="169" t="s">
        <v>5482</v>
      </c>
      <c r="E1515" s="170">
        <v>24.928750000000001</v>
      </c>
      <c r="F1515" s="167" t="s">
        <v>7173</v>
      </c>
    </row>
    <row r="1516" spans="1:6" x14ac:dyDescent="0.3">
      <c r="A1516" s="167" t="s">
        <v>7174</v>
      </c>
      <c r="B1516" s="167" t="s">
        <v>5487</v>
      </c>
      <c r="C1516" s="168">
        <v>10</v>
      </c>
      <c r="D1516" s="169" t="s">
        <v>5482</v>
      </c>
      <c r="E1516" s="170">
        <v>24.318249999999999</v>
      </c>
      <c r="F1516" s="167" t="s">
        <v>7173</v>
      </c>
    </row>
    <row r="1517" spans="1:6" x14ac:dyDescent="0.3">
      <c r="A1517" s="167" t="s">
        <v>7175</v>
      </c>
      <c r="B1517" s="167" t="s">
        <v>5489</v>
      </c>
      <c r="C1517" s="168">
        <v>50</v>
      </c>
      <c r="D1517" s="169" t="s">
        <v>5482</v>
      </c>
      <c r="E1517" s="170">
        <v>7.9670249999999996</v>
      </c>
      <c r="F1517" s="167" t="s">
        <v>7173</v>
      </c>
    </row>
    <row r="1518" spans="1:6" x14ac:dyDescent="0.3">
      <c r="A1518" s="167" t="s">
        <v>7176</v>
      </c>
      <c r="B1518" s="167" t="s">
        <v>5491</v>
      </c>
      <c r="C1518" s="168">
        <v>50</v>
      </c>
      <c r="D1518" s="169" t="s">
        <v>5482</v>
      </c>
      <c r="E1518" s="170">
        <v>7.9670249999999996</v>
      </c>
      <c r="F1518" s="167" t="s">
        <v>7173</v>
      </c>
    </row>
    <row r="1519" spans="1:6" x14ac:dyDescent="0.3">
      <c r="A1519" s="167" t="s">
        <v>7177</v>
      </c>
      <c r="B1519" s="167" t="s">
        <v>5493</v>
      </c>
      <c r="C1519" s="168">
        <v>50</v>
      </c>
      <c r="D1519" s="169" t="s">
        <v>5482</v>
      </c>
      <c r="E1519" s="170">
        <v>7.9670249999999996</v>
      </c>
      <c r="F1519" s="167" t="s">
        <v>7173</v>
      </c>
    </row>
    <row r="1520" spans="1:6" x14ac:dyDescent="0.3">
      <c r="A1520" s="167" t="s">
        <v>7178</v>
      </c>
      <c r="B1520" s="167" t="s">
        <v>5497</v>
      </c>
      <c r="C1520" s="168">
        <v>50</v>
      </c>
      <c r="D1520" s="169" t="s">
        <v>5482</v>
      </c>
      <c r="E1520" s="170">
        <v>7.9670249999999996</v>
      </c>
      <c r="F1520" s="167" t="s">
        <v>7173</v>
      </c>
    </row>
    <row r="1521" spans="1:6" x14ac:dyDescent="0.3">
      <c r="A1521" s="167" t="s">
        <v>7179</v>
      </c>
      <c r="B1521" s="167" t="s">
        <v>5501</v>
      </c>
      <c r="C1521" s="168">
        <v>50</v>
      </c>
      <c r="D1521" s="169" t="s">
        <v>5482</v>
      </c>
      <c r="E1521" s="170">
        <v>7.9670249999999996</v>
      </c>
      <c r="F1521" s="167" t="s">
        <v>7173</v>
      </c>
    </row>
    <row r="1522" spans="1:6" x14ac:dyDescent="0.3">
      <c r="A1522" s="167" t="s">
        <v>7180</v>
      </c>
      <c r="B1522" s="167" t="s">
        <v>5507</v>
      </c>
      <c r="C1522" s="168">
        <v>50</v>
      </c>
      <c r="D1522" s="169" t="s">
        <v>5482</v>
      </c>
      <c r="E1522" s="170">
        <v>7.9670249999999996</v>
      </c>
      <c r="F1522" s="167" t="s">
        <v>7173</v>
      </c>
    </row>
    <row r="1523" spans="1:6" x14ac:dyDescent="0.3">
      <c r="A1523" s="167" t="s">
        <v>7181</v>
      </c>
      <c r="B1523" s="167" t="s">
        <v>5509</v>
      </c>
      <c r="C1523" s="168">
        <v>50</v>
      </c>
      <c r="D1523" s="169" t="s">
        <v>5482</v>
      </c>
      <c r="E1523" s="170">
        <v>7.9670249999999996</v>
      </c>
      <c r="F1523" s="167" t="s">
        <v>7173</v>
      </c>
    </row>
    <row r="1524" spans="1:6" x14ac:dyDescent="0.3">
      <c r="A1524" s="167" t="s">
        <v>7182</v>
      </c>
      <c r="B1524" s="167" t="s">
        <v>5513</v>
      </c>
      <c r="C1524" s="168">
        <v>50</v>
      </c>
      <c r="D1524" s="169" t="s">
        <v>5482</v>
      </c>
      <c r="E1524" s="170">
        <v>7.9670249999999996</v>
      </c>
      <c r="F1524" s="167" t="s">
        <v>7173</v>
      </c>
    </row>
    <row r="1525" spans="1:6" x14ac:dyDescent="0.3">
      <c r="A1525" s="167" t="s">
        <v>7183</v>
      </c>
      <c r="B1525" s="167" t="s">
        <v>5515</v>
      </c>
      <c r="C1525" s="168">
        <v>50</v>
      </c>
      <c r="D1525" s="169" t="s">
        <v>5482</v>
      </c>
      <c r="E1525" s="170">
        <v>7.9670249999999996</v>
      </c>
      <c r="F1525" s="167" t="s">
        <v>7173</v>
      </c>
    </row>
    <row r="1526" spans="1:6" x14ac:dyDescent="0.3">
      <c r="A1526" s="167" t="s">
        <v>7184</v>
      </c>
      <c r="B1526" s="167" t="s">
        <v>5517</v>
      </c>
      <c r="C1526" s="168">
        <v>50</v>
      </c>
      <c r="D1526" s="169" t="s">
        <v>5482</v>
      </c>
      <c r="E1526" s="170">
        <v>7.9670249999999996</v>
      </c>
      <c r="F1526" s="167" t="s">
        <v>7173</v>
      </c>
    </row>
    <row r="1527" spans="1:6" x14ac:dyDescent="0.3">
      <c r="A1527" s="167" t="s">
        <v>7185</v>
      </c>
      <c r="B1527" s="167" t="s">
        <v>5519</v>
      </c>
      <c r="C1527" s="168">
        <v>50</v>
      </c>
      <c r="D1527" s="169" t="s">
        <v>5482</v>
      </c>
      <c r="E1527" s="170">
        <v>7.9670249999999996</v>
      </c>
      <c r="F1527" s="167" t="s">
        <v>7173</v>
      </c>
    </row>
    <row r="1528" spans="1:6" x14ac:dyDescent="0.3">
      <c r="A1528" s="167" t="s">
        <v>7186</v>
      </c>
      <c r="B1528" s="167" t="s">
        <v>5521</v>
      </c>
      <c r="C1528" s="168">
        <v>50</v>
      </c>
      <c r="D1528" s="169" t="s">
        <v>5482</v>
      </c>
      <c r="E1528" s="170">
        <v>7.9670249999999996</v>
      </c>
      <c r="F1528" s="167" t="s">
        <v>7173</v>
      </c>
    </row>
    <row r="1529" spans="1:6" x14ac:dyDescent="0.3">
      <c r="A1529" s="167" t="s">
        <v>7187</v>
      </c>
      <c r="B1529" s="167" t="s">
        <v>5481</v>
      </c>
      <c r="C1529" s="168">
        <v>10</v>
      </c>
      <c r="D1529" s="169" t="s">
        <v>5482</v>
      </c>
      <c r="E1529" s="170">
        <v>24.928750000000001</v>
      </c>
      <c r="F1529" s="167" t="s">
        <v>7173</v>
      </c>
    </row>
    <row r="1530" spans="1:6" x14ac:dyDescent="0.3">
      <c r="A1530" s="167" t="s">
        <v>7188</v>
      </c>
      <c r="B1530" s="167" t="s">
        <v>5487</v>
      </c>
      <c r="C1530" s="168">
        <v>10</v>
      </c>
      <c r="D1530" s="169" t="s">
        <v>5482</v>
      </c>
      <c r="E1530" s="170">
        <v>24.318249999999999</v>
      </c>
      <c r="F1530" s="167" t="s">
        <v>7173</v>
      </c>
    </row>
    <row r="1531" spans="1:6" x14ac:dyDescent="0.3">
      <c r="A1531" s="167" t="s">
        <v>7189</v>
      </c>
      <c r="B1531" s="167" t="s">
        <v>5489</v>
      </c>
      <c r="C1531" s="168">
        <v>50</v>
      </c>
      <c r="D1531" s="169" t="s">
        <v>5482</v>
      </c>
      <c r="E1531" s="170">
        <v>7.9670249999999996</v>
      </c>
      <c r="F1531" s="167" t="s">
        <v>7173</v>
      </c>
    </row>
    <row r="1532" spans="1:6" x14ac:dyDescent="0.3">
      <c r="A1532" s="167" t="s">
        <v>7190</v>
      </c>
      <c r="B1532" s="167" t="s">
        <v>5491</v>
      </c>
      <c r="C1532" s="168">
        <v>50</v>
      </c>
      <c r="D1532" s="169" t="s">
        <v>5482</v>
      </c>
      <c r="E1532" s="170">
        <v>7.9670249999999996</v>
      </c>
      <c r="F1532" s="167" t="s">
        <v>7173</v>
      </c>
    </row>
    <row r="1533" spans="1:6" x14ac:dyDescent="0.3">
      <c r="A1533" s="167" t="s">
        <v>7191</v>
      </c>
      <c r="B1533" s="167" t="s">
        <v>5493</v>
      </c>
      <c r="C1533" s="168">
        <v>50</v>
      </c>
      <c r="D1533" s="169" t="s">
        <v>5482</v>
      </c>
      <c r="E1533" s="170">
        <v>7.9670249999999996</v>
      </c>
      <c r="F1533" s="167" t="s">
        <v>7173</v>
      </c>
    </row>
    <row r="1534" spans="1:6" x14ac:dyDescent="0.3">
      <c r="A1534" s="167" t="s">
        <v>7192</v>
      </c>
      <c r="B1534" s="167" t="s">
        <v>5497</v>
      </c>
      <c r="C1534" s="168">
        <v>50</v>
      </c>
      <c r="D1534" s="169" t="s">
        <v>5482</v>
      </c>
      <c r="E1534" s="170">
        <v>7.9670249999999996</v>
      </c>
      <c r="F1534" s="167" t="s">
        <v>7173</v>
      </c>
    </row>
    <row r="1535" spans="1:6" x14ac:dyDescent="0.3">
      <c r="A1535" s="167" t="s">
        <v>7193</v>
      </c>
      <c r="B1535" s="167" t="s">
        <v>5501</v>
      </c>
      <c r="C1535" s="168">
        <v>50</v>
      </c>
      <c r="D1535" s="169" t="s">
        <v>5482</v>
      </c>
      <c r="E1535" s="170">
        <v>7.9670249999999996</v>
      </c>
      <c r="F1535" s="167" t="s">
        <v>7173</v>
      </c>
    </row>
    <row r="1536" spans="1:6" x14ac:dyDescent="0.3">
      <c r="A1536" s="167" t="s">
        <v>7194</v>
      </c>
      <c r="B1536" s="167" t="s">
        <v>5507</v>
      </c>
      <c r="C1536" s="168">
        <v>50</v>
      </c>
      <c r="D1536" s="169" t="s">
        <v>5482</v>
      </c>
      <c r="E1536" s="170">
        <v>7.9670249999999996</v>
      </c>
      <c r="F1536" s="167" t="s">
        <v>7173</v>
      </c>
    </row>
    <row r="1537" spans="1:6" x14ac:dyDescent="0.3">
      <c r="A1537" s="167" t="s">
        <v>7195</v>
      </c>
      <c r="B1537" s="167" t="s">
        <v>5509</v>
      </c>
      <c r="C1537" s="168">
        <v>50</v>
      </c>
      <c r="D1537" s="169" t="s">
        <v>5482</v>
      </c>
      <c r="E1537" s="170">
        <v>7.9670249999999996</v>
      </c>
      <c r="F1537" s="167" t="s">
        <v>7173</v>
      </c>
    </row>
    <row r="1538" spans="1:6" x14ac:dyDescent="0.3">
      <c r="A1538" s="167" t="s">
        <v>7196</v>
      </c>
      <c r="B1538" s="167" t="s">
        <v>5513</v>
      </c>
      <c r="C1538" s="168">
        <v>50</v>
      </c>
      <c r="D1538" s="169" t="s">
        <v>5482</v>
      </c>
      <c r="E1538" s="170">
        <v>7.9670249999999996</v>
      </c>
      <c r="F1538" s="167" t="s">
        <v>7173</v>
      </c>
    </row>
    <row r="1539" spans="1:6" x14ac:dyDescent="0.3">
      <c r="A1539" s="167" t="s">
        <v>7197</v>
      </c>
      <c r="B1539" s="167" t="s">
        <v>5515</v>
      </c>
      <c r="C1539" s="168">
        <v>50</v>
      </c>
      <c r="D1539" s="169" t="s">
        <v>5482</v>
      </c>
      <c r="E1539" s="170">
        <v>7.9670249999999996</v>
      </c>
      <c r="F1539" s="167" t="s">
        <v>7173</v>
      </c>
    </row>
    <row r="1540" spans="1:6" x14ac:dyDescent="0.3">
      <c r="A1540" s="167" t="s">
        <v>7198</v>
      </c>
      <c r="B1540" s="167" t="s">
        <v>5517</v>
      </c>
      <c r="C1540" s="168">
        <v>50</v>
      </c>
      <c r="D1540" s="169" t="s">
        <v>5482</v>
      </c>
      <c r="E1540" s="170">
        <v>7.9670249999999996</v>
      </c>
      <c r="F1540" s="167" t="s">
        <v>7173</v>
      </c>
    </row>
    <row r="1541" spans="1:6" x14ac:dyDescent="0.3">
      <c r="A1541" s="167" t="s">
        <v>7199</v>
      </c>
      <c r="B1541" s="167" t="s">
        <v>5519</v>
      </c>
      <c r="C1541" s="168">
        <v>50</v>
      </c>
      <c r="D1541" s="169" t="s">
        <v>5482</v>
      </c>
      <c r="E1541" s="170">
        <v>7.9670249999999996</v>
      </c>
      <c r="F1541" s="167" t="s">
        <v>7173</v>
      </c>
    </row>
    <row r="1542" spans="1:6" x14ac:dyDescent="0.3">
      <c r="A1542" s="167" t="s">
        <v>7200</v>
      </c>
      <c r="B1542" s="167" t="s">
        <v>5521</v>
      </c>
      <c r="C1542" s="168">
        <v>50</v>
      </c>
      <c r="D1542" s="169" t="s">
        <v>5482</v>
      </c>
      <c r="E1542" s="170">
        <v>7.9670249999999996</v>
      </c>
      <c r="F1542" s="167" t="s">
        <v>7173</v>
      </c>
    </row>
    <row r="1543" spans="1:6" x14ac:dyDescent="0.3">
      <c r="A1543" s="167" t="s">
        <v>7201</v>
      </c>
      <c r="B1543" s="167" t="s">
        <v>5481</v>
      </c>
      <c r="C1543" s="168">
        <v>10</v>
      </c>
      <c r="D1543" s="169" t="s">
        <v>5482</v>
      </c>
      <c r="E1543" s="170">
        <v>28.184750000000001</v>
      </c>
      <c r="F1543" s="167" t="s">
        <v>7202</v>
      </c>
    </row>
    <row r="1544" spans="1:6" x14ac:dyDescent="0.3">
      <c r="A1544" s="167" t="s">
        <v>7203</v>
      </c>
      <c r="B1544" s="167" t="s">
        <v>5487</v>
      </c>
      <c r="C1544" s="168">
        <v>10</v>
      </c>
      <c r="D1544" s="169" t="s">
        <v>5482</v>
      </c>
      <c r="E1544" s="170">
        <v>27.523374999999998</v>
      </c>
      <c r="F1544" s="167" t="s">
        <v>7202</v>
      </c>
    </row>
    <row r="1545" spans="1:6" x14ac:dyDescent="0.3">
      <c r="A1545" s="167" t="s">
        <v>7204</v>
      </c>
      <c r="B1545" s="167" t="s">
        <v>5489</v>
      </c>
      <c r="C1545" s="168">
        <v>10</v>
      </c>
      <c r="D1545" s="169" t="s">
        <v>5482</v>
      </c>
      <c r="E1545" s="170">
        <v>14.743575000000002</v>
      </c>
      <c r="F1545" s="167" t="s">
        <v>7202</v>
      </c>
    </row>
    <row r="1546" spans="1:6" x14ac:dyDescent="0.3">
      <c r="A1546" s="167" t="s">
        <v>7205</v>
      </c>
      <c r="B1546" s="167" t="s">
        <v>5491</v>
      </c>
      <c r="C1546" s="168">
        <v>10</v>
      </c>
      <c r="D1546" s="169" t="s">
        <v>5482</v>
      </c>
      <c r="E1546" s="170">
        <v>14.743575000000002</v>
      </c>
      <c r="F1546" s="167" t="s">
        <v>7202</v>
      </c>
    </row>
    <row r="1547" spans="1:6" x14ac:dyDescent="0.3">
      <c r="A1547" s="167" t="s">
        <v>7206</v>
      </c>
      <c r="B1547" s="167" t="s">
        <v>5493</v>
      </c>
      <c r="C1547" s="168">
        <v>10</v>
      </c>
      <c r="D1547" s="169" t="s">
        <v>5482</v>
      </c>
      <c r="E1547" s="170">
        <v>14.743575000000002</v>
      </c>
      <c r="F1547" s="167" t="s">
        <v>7202</v>
      </c>
    </row>
    <row r="1548" spans="1:6" x14ac:dyDescent="0.3">
      <c r="A1548" s="167" t="s">
        <v>7207</v>
      </c>
      <c r="B1548" s="167" t="s">
        <v>5497</v>
      </c>
      <c r="C1548" s="168">
        <v>10</v>
      </c>
      <c r="D1548" s="169" t="s">
        <v>5482</v>
      </c>
      <c r="E1548" s="170">
        <v>14.743575000000002</v>
      </c>
      <c r="F1548" s="167" t="s">
        <v>7202</v>
      </c>
    </row>
    <row r="1549" spans="1:6" x14ac:dyDescent="0.3">
      <c r="A1549" s="167" t="s">
        <v>7208</v>
      </c>
      <c r="B1549" s="167" t="s">
        <v>5501</v>
      </c>
      <c r="C1549" s="168">
        <v>10</v>
      </c>
      <c r="D1549" s="169" t="s">
        <v>5482</v>
      </c>
      <c r="E1549" s="170">
        <v>14.743575000000002</v>
      </c>
      <c r="F1549" s="167" t="s">
        <v>7202</v>
      </c>
    </row>
    <row r="1550" spans="1:6" x14ac:dyDescent="0.3">
      <c r="A1550" s="167" t="s">
        <v>7209</v>
      </c>
      <c r="B1550" s="167" t="s">
        <v>5507</v>
      </c>
      <c r="C1550" s="168">
        <v>10</v>
      </c>
      <c r="D1550" s="169" t="s">
        <v>5482</v>
      </c>
      <c r="E1550" s="170">
        <v>14.743575000000002</v>
      </c>
      <c r="F1550" s="167" t="s">
        <v>7202</v>
      </c>
    </row>
    <row r="1551" spans="1:6" x14ac:dyDescent="0.3">
      <c r="A1551" s="167" t="s">
        <v>7210</v>
      </c>
      <c r="B1551" s="167" t="s">
        <v>5509</v>
      </c>
      <c r="C1551" s="168">
        <v>10</v>
      </c>
      <c r="D1551" s="169" t="s">
        <v>5482</v>
      </c>
      <c r="E1551" s="170">
        <v>14.743575000000002</v>
      </c>
      <c r="F1551" s="167" t="s">
        <v>7202</v>
      </c>
    </row>
    <row r="1552" spans="1:6" x14ac:dyDescent="0.3">
      <c r="A1552" s="167" t="s">
        <v>7211</v>
      </c>
      <c r="B1552" s="167" t="s">
        <v>5513</v>
      </c>
      <c r="C1552" s="168">
        <v>10</v>
      </c>
      <c r="D1552" s="169" t="s">
        <v>5482</v>
      </c>
      <c r="E1552" s="170">
        <v>14.743575000000002</v>
      </c>
      <c r="F1552" s="167" t="s">
        <v>7202</v>
      </c>
    </row>
    <row r="1553" spans="1:6" x14ac:dyDescent="0.3">
      <c r="A1553" s="167" t="s">
        <v>7212</v>
      </c>
      <c r="B1553" s="167" t="s">
        <v>5517</v>
      </c>
      <c r="C1553" s="168">
        <v>10</v>
      </c>
      <c r="D1553" s="169" t="s">
        <v>5482</v>
      </c>
      <c r="E1553" s="170">
        <v>14.743575000000002</v>
      </c>
      <c r="F1553" s="167" t="s">
        <v>7202</v>
      </c>
    </row>
    <row r="1554" spans="1:6" x14ac:dyDescent="0.3">
      <c r="A1554" s="167" t="s">
        <v>7213</v>
      </c>
      <c r="B1554" s="167" t="s">
        <v>5519</v>
      </c>
      <c r="C1554" s="168">
        <v>10</v>
      </c>
      <c r="D1554" s="169" t="s">
        <v>5482</v>
      </c>
      <c r="E1554" s="170">
        <v>14.743575000000002</v>
      </c>
      <c r="F1554" s="167" t="s">
        <v>7202</v>
      </c>
    </row>
    <row r="1555" spans="1:6" x14ac:dyDescent="0.3">
      <c r="A1555" s="167" t="s">
        <v>7214</v>
      </c>
      <c r="B1555" s="167" t="s">
        <v>5521</v>
      </c>
      <c r="C1555" s="168">
        <v>10</v>
      </c>
      <c r="D1555" s="169" t="s">
        <v>5482</v>
      </c>
      <c r="E1555" s="170">
        <v>14.743575000000002</v>
      </c>
      <c r="F1555" s="167" t="s">
        <v>7202</v>
      </c>
    </row>
    <row r="1556" spans="1:6" x14ac:dyDescent="0.3">
      <c r="A1556" s="167" t="s">
        <v>7215</v>
      </c>
      <c r="B1556" s="167" t="s">
        <v>5481</v>
      </c>
      <c r="C1556" s="168">
        <v>10</v>
      </c>
      <c r="D1556" s="169" t="s">
        <v>5482</v>
      </c>
      <c r="E1556" s="170">
        <v>28.184750000000001</v>
      </c>
      <c r="F1556" s="167" t="s">
        <v>7202</v>
      </c>
    </row>
    <row r="1557" spans="1:6" x14ac:dyDescent="0.3">
      <c r="A1557" s="167" t="s">
        <v>7216</v>
      </c>
      <c r="B1557" s="167" t="s">
        <v>5487</v>
      </c>
      <c r="C1557" s="168">
        <v>10</v>
      </c>
      <c r="D1557" s="169" t="s">
        <v>5482</v>
      </c>
      <c r="E1557" s="170">
        <v>27.523374999999998</v>
      </c>
      <c r="F1557" s="167" t="s">
        <v>7202</v>
      </c>
    </row>
    <row r="1558" spans="1:6" x14ac:dyDescent="0.3">
      <c r="A1558" s="167" t="s">
        <v>7217</v>
      </c>
      <c r="B1558" s="167" t="s">
        <v>5489</v>
      </c>
      <c r="C1558" s="168">
        <v>10</v>
      </c>
      <c r="D1558" s="169" t="s">
        <v>5482</v>
      </c>
      <c r="E1558" s="170">
        <v>14.743575000000002</v>
      </c>
      <c r="F1558" s="167" t="s">
        <v>7202</v>
      </c>
    </row>
    <row r="1559" spans="1:6" x14ac:dyDescent="0.3">
      <c r="A1559" s="167" t="s">
        <v>7218</v>
      </c>
      <c r="B1559" s="167" t="s">
        <v>5491</v>
      </c>
      <c r="C1559" s="168">
        <v>10</v>
      </c>
      <c r="D1559" s="169" t="s">
        <v>5482</v>
      </c>
      <c r="E1559" s="170">
        <v>14.743575000000002</v>
      </c>
      <c r="F1559" s="167" t="s">
        <v>7202</v>
      </c>
    </row>
    <row r="1560" spans="1:6" x14ac:dyDescent="0.3">
      <c r="A1560" s="167" t="s">
        <v>7219</v>
      </c>
      <c r="B1560" s="167" t="s">
        <v>5493</v>
      </c>
      <c r="C1560" s="168">
        <v>10</v>
      </c>
      <c r="D1560" s="169" t="s">
        <v>5482</v>
      </c>
      <c r="E1560" s="170">
        <v>14.743575000000002</v>
      </c>
      <c r="F1560" s="167" t="s">
        <v>7202</v>
      </c>
    </row>
    <row r="1561" spans="1:6" x14ac:dyDescent="0.3">
      <c r="A1561" s="167" t="s">
        <v>7220</v>
      </c>
      <c r="B1561" s="167" t="s">
        <v>5497</v>
      </c>
      <c r="C1561" s="168">
        <v>10</v>
      </c>
      <c r="D1561" s="169" t="s">
        <v>5482</v>
      </c>
      <c r="E1561" s="170">
        <v>14.743575000000002</v>
      </c>
      <c r="F1561" s="167" t="s">
        <v>7202</v>
      </c>
    </row>
    <row r="1562" spans="1:6" x14ac:dyDescent="0.3">
      <c r="A1562" s="167" t="s">
        <v>7221</v>
      </c>
      <c r="B1562" s="167" t="s">
        <v>5501</v>
      </c>
      <c r="C1562" s="168">
        <v>10</v>
      </c>
      <c r="D1562" s="169" t="s">
        <v>5482</v>
      </c>
      <c r="E1562" s="170">
        <v>14.743575000000002</v>
      </c>
      <c r="F1562" s="167" t="s">
        <v>7202</v>
      </c>
    </row>
    <row r="1563" spans="1:6" x14ac:dyDescent="0.3">
      <c r="A1563" s="167" t="s">
        <v>7222</v>
      </c>
      <c r="B1563" s="167" t="s">
        <v>5507</v>
      </c>
      <c r="C1563" s="168">
        <v>10</v>
      </c>
      <c r="D1563" s="169" t="s">
        <v>5482</v>
      </c>
      <c r="E1563" s="170">
        <v>14.743575000000002</v>
      </c>
      <c r="F1563" s="167" t="s">
        <v>7202</v>
      </c>
    </row>
    <row r="1564" spans="1:6" x14ac:dyDescent="0.3">
      <c r="A1564" s="167" t="s">
        <v>7223</v>
      </c>
      <c r="B1564" s="167" t="s">
        <v>5509</v>
      </c>
      <c r="C1564" s="168">
        <v>10</v>
      </c>
      <c r="D1564" s="169" t="s">
        <v>5482</v>
      </c>
      <c r="E1564" s="170">
        <v>14.743575000000002</v>
      </c>
      <c r="F1564" s="167" t="s">
        <v>7202</v>
      </c>
    </row>
    <row r="1565" spans="1:6" x14ac:dyDescent="0.3">
      <c r="A1565" s="167" t="s">
        <v>7224</v>
      </c>
      <c r="B1565" s="167" t="s">
        <v>5513</v>
      </c>
      <c r="C1565" s="168">
        <v>10</v>
      </c>
      <c r="D1565" s="169" t="s">
        <v>5482</v>
      </c>
      <c r="E1565" s="170">
        <v>14.743575000000002</v>
      </c>
      <c r="F1565" s="167" t="s">
        <v>7202</v>
      </c>
    </row>
    <row r="1566" spans="1:6" x14ac:dyDescent="0.3">
      <c r="A1566" s="167" t="s">
        <v>7225</v>
      </c>
      <c r="B1566" s="167" t="s">
        <v>5517</v>
      </c>
      <c r="C1566" s="168">
        <v>10</v>
      </c>
      <c r="D1566" s="169" t="s">
        <v>5482</v>
      </c>
      <c r="E1566" s="170">
        <v>14.743575000000002</v>
      </c>
      <c r="F1566" s="167" t="s">
        <v>7202</v>
      </c>
    </row>
    <row r="1567" spans="1:6" x14ac:dyDescent="0.3">
      <c r="A1567" s="167" t="s">
        <v>7226</v>
      </c>
      <c r="B1567" s="167" t="s">
        <v>5519</v>
      </c>
      <c r="C1567" s="168">
        <v>10</v>
      </c>
      <c r="D1567" s="169" t="s">
        <v>5482</v>
      </c>
      <c r="E1567" s="170">
        <v>14.743575000000002</v>
      </c>
      <c r="F1567" s="167" t="s">
        <v>7202</v>
      </c>
    </row>
    <row r="1568" spans="1:6" x14ac:dyDescent="0.3">
      <c r="A1568" s="167" t="s">
        <v>7227</v>
      </c>
      <c r="B1568" s="167" t="s">
        <v>5521</v>
      </c>
      <c r="C1568" s="168">
        <v>10</v>
      </c>
      <c r="D1568" s="169" t="s">
        <v>5482</v>
      </c>
      <c r="E1568" s="170">
        <v>14.743575000000002</v>
      </c>
      <c r="F1568" s="167" t="s">
        <v>7202</v>
      </c>
    </row>
    <row r="1569" spans="1:6" x14ac:dyDescent="0.3">
      <c r="A1569" s="167" t="s">
        <v>7228</v>
      </c>
      <c r="B1569" s="167" t="s">
        <v>5481</v>
      </c>
      <c r="C1569" s="168">
        <v>10</v>
      </c>
      <c r="D1569" s="169" t="s">
        <v>5482</v>
      </c>
      <c r="E1569" s="170">
        <v>35.408999999999999</v>
      </c>
      <c r="F1569" s="167" t="s">
        <v>7229</v>
      </c>
    </row>
    <row r="1570" spans="1:6" x14ac:dyDescent="0.3">
      <c r="A1570" s="167" t="s">
        <v>7230</v>
      </c>
      <c r="B1570" s="167" t="s">
        <v>5487</v>
      </c>
      <c r="C1570" s="168">
        <v>10</v>
      </c>
      <c r="D1570" s="169" t="s">
        <v>5482</v>
      </c>
      <c r="E1570" s="170">
        <v>34.696750000000009</v>
      </c>
      <c r="F1570" s="167" t="s">
        <v>7229</v>
      </c>
    </row>
    <row r="1571" spans="1:6" x14ac:dyDescent="0.3">
      <c r="A1571" s="167" t="s">
        <v>7231</v>
      </c>
      <c r="B1571" s="167" t="s">
        <v>5489</v>
      </c>
      <c r="C1571" s="168">
        <v>50</v>
      </c>
      <c r="D1571" s="169" t="s">
        <v>5482</v>
      </c>
      <c r="E1571" s="170">
        <v>11.538450000000001</v>
      </c>
      <c r="F1571" s="167" t="s">
        <v>7229</v>
      </c>
    </row>
    <row r="1572" spans="1:6" x14ac:dyDescent="0.3">
      <c r="A1572" s="167" t="s">
        <v>7232</v>
      </c>
      <c r="B1572" s="167" t="s">
        <v>5491</v>
      </c>
      <c r="C1572" s="168">
        <v>50</v>
      </c>
      <c r="D1572" s="169" t="s">
        <v>5482</v>
      </c>
      <c r="E1572" s="170">
        <v>11.538450000000001</v>
      </c>
      <c r="F1572" s="167" t="s">
        <v>7229</v>
      </c>
    </row>
    <row r="1573" spans="1:6" x14ac:dyDescent="0.3">
      <c r="A1573" s="167" t="s">
        <v>7233</v>
      </c>
      <c r="B1573" s="167" t="s">
        <v>5493</v>
      </c>
      <c r="C1573" s="168">
        <v>50</v>
      </c>
      <c r="D1573" s="169" t="s">
        <v>5482</v>
      </c>
      <c r="E1573" s="170">
        <v>11.538450000000001</v>
      </c>
      <c r="F1573" s="167" t="s">
        <v>7229</v>
      </c>
    </row>
    <row r="1574" spans="1:6" x14ac:dyDescent="0.3">
      <c r="A1574" s="167" t="s">
        <v>7234</v>
      </c>
      <c r="B1574" s="167" t="s">
        <v>5497</v>
      </c>
      <c r="C1574" s="168">
        <v>50</v>
      </c>
      <c r="D1574" s="169" t="s">
        <v>5482</v>
      </c>
      <c r="E1574" s="170">
        <v>11.538450000000001</v>
      </c>
      <c r="F1574" s="167" t="s">
        <v>7229</v>
      </c>
    </row>
    <row r="1575" spans="1:6" x14ac:dyDescent="0.3">
      <c r="A1575" s="167" t="s">
        <v>7235</v>
      </c>
      <c r="B1575" s="167" t="s">
        <v>5501</v>
      </c>
      <c r="C1575" s="168">
        <v>50</v>
      </c>
      <c r="D1575" s="169" t="s">
        <v>5482</v>
      </c>
      <c r="E1575" s="170">
        <v>11.538450000000001</v>
      </c>
      <c r="F1575" s="167" t="s">
        <v>7229</v>
      </c>
    </row>
    <row r="1576" spans="1:6" x14ac:dyDescent="0.3">
      <c r="A1576" s="167" t="s">
        <v>7236</v>
      </c>
      <c r="B1576" s="167" t="s">
        <v>5507</v>
      </c>
      <c r="C1576" s="168">
        <v>50</v>
      </c>
      <c r="D1576" s="169" t="s">
        <v>5482</v>
      </c>
      <c r="E1576" s="170">
        <v>11.538450000000001</v>
      </c>
      <c r="F1576" s="167" t="s">
        <v>7229</v>
      </c>
    </row>
    <row r="1577" spans="1:6" x14ac:dyDescent="0.3">
      <c r="A1577" s="167" t="s">
        <v>7237</v>
      </c>
      <c r="B1577" s="167" t="s">
        <v>5509</v>
      </c>
      <c r="C1577" s="168">
        <v>50</v>
      </c>
      <c r="D1577" s="169" t="s">
        <v>5482</v>
      </c>
      <c r="E1577" s="170">
        <v>11.538450000000001</v>
      </c>
      <c r="F1577" s="167" t="s">
        <v>7229</v>
      </c>
    </row>
    <row r="1578" spans="1:6" x14ac:dyDescent="0.3">
      <c r="A1578" s="167" t="s">
        <v>7238</v>
      </c>
      <c r="B1578" s="167" t="s">
        <v>5513</v>
      </c>
      <c r="C1578" s="168">
        <v>50</v>
      </c>
      <c r="D1578" s="169" t="s">
        <v>5482</v>
      </c>
      <c r="E1578" s="170">
        <v>11.538450000000001</v>
      </c>
      <c r="F1578" s="167" t="s">
        <v>7229</v>
      </c>
    </row>
    <row r="1579" spans="1:6" x14ac:dyDescent="0.3">
      <c r="A1579" s="167" t="s">
        <v>7239</v>
      </c>
      <c r="B1579" s="167" t="s">
        <v>5515</v>
      </c>
      <c r="C1579" s="168">
        <v>50</v>
      </c>
      <c r="D1579" s="169" t="s">
        <v>5482</v>
      </c>
      <c r="E1579" s="170">
        <v>11.538450000000001</v>
      </c>
      <c r="F1579" s="167" t="s">
        <v>7229</v>
      </c>
    </row>
    <row r="1580" spans="1:6" x14ac:dyDescent="0.3">
      <c r="A1580" s="167" t="s">
        <v>7240</v>
      </c>
      <c r="B1580" s="167" t="s">
        <v>5517</v>
      </c>
      <c r="C1580" s="168">
        <v>50</v>
      </c>
      <c r="D1580" s="169" t="s">
        <v>5482</v>
      </c>
      <c r="E1580" s="170">
        <v>11.538450000000001</v>
      </c>
      <c r="F1580" s="167" t="s">
        <v>7229</v>
      </c>
    </row>
    <row r="1581" spans="1:6" x14ac:dyDescent="0.3">
      <c r="A1581" s="167" t="s">
        <v>7241</v>
      </c>
      <c r="B1581" s="167" t="s">
        <v>5519</v>
      </c>
      <c r="C1581" s="168">
        <v>50</v>
      </c>
      <c r="D1581" s="169" t="s">
        <v>5482</v>
      </c>
      <c r="E1581" s="170">
        <v>11.538450000000001</v>
      </c>
      <c r="F1581" s="167" t="s">
        <v>7229</v>
      </c>
    </row>
    <row r="1582" spans="1:6" x14ac:dyDescent="0.3">
      <c r="A1582" s="167" t="s">
        <v>7242</v>
      </c>
      <c r="B1582" s="167" t="s">
        <v>5521</v>
      </c>
      <c r="C1582" s="168">
        <v>50</v>
      </c>
      <c r="D1582" s="169" t="s">
        <v>5482</v>
      </c>
      <c r="E1582" s="170">
        <v>11.538450000000001</v>
      </c>
      <c r="F1582" s="167" t="s">
        <v>7229</v>
      </c>
    </row>
    <row r="1583" spans="1:6" x14ac:dyDescent="0.3">
      <c r="A1583" s="167" t="s">
        <v>7243</v>
      </c>
      <c r="B1583" s="167" t="s">
        <v>5481</v>
      </c>
      <c r="C1583" s="168">
        <v>10</v>
      </c>
      <c r="D1583" s="169" t="s">
        <v>5482</v>
      </c>
      <c r="E1583" s="170">
        <v>35.408999999999999</v>
      </c>
      <c r="F1583" s="167" t="s">
        <v>7229</v>
      </c>
    </row>
    <row r="1584" spans="1:6" x14ac:dyDescent="0.3">
      <c r="A1584" s="167" t="s">
        <v>7244</v>
      </c>
      <c r="B1584" s="167" t="s">
        <v>5487</v>
      </c>
      <c r="C1584" s="168">
        <v>10</v>
      </c>
      <c r="D1584" s="169" t="s">
        <v>5482</v>
      </c>
      <c r="E1584" s="170">
        <v>34.696750000000009</v>
      </c>
      <c r="F1584" s="167" t="s">
        <v>7229</v>
      </c>
    </row>
    <row r="1585" spans="1:6" x14ac:dyDescent="0.3">
      <c r="A1585" s="167" t="s">
        <v>7245</v>
      </c>
      <c r="B1585" s="167" t="s">
        <v>5489</v>
      </c>
      <c r="C1585" s="168">
        <v>50</v>
      </c>
      <c r="D1585" s="169" t="s">
        <v>5482</v>
      </c>
      <c r="E1585" s="170">
        <v>11.538450000000001</v>
      </c>
      <c r="F1585" s="167" t="s">
        <v>7229</v>
      </c>
    </row>
    <row r="1586" spans="1:6" x14ac:dyDescent="0.3">
      <c r="A1586" s="167" t="s">
        <v>7246</v>
      </c>
      <c r="B1586" s="167" t="s">
        <v>5491</v>
      </c>
      <c r="C1586" s="168">
        <v>50</v>
      </c>
      <c r="D1586" s="169" t="s">
        <v>5482</v>
      </c>
      <c r="E1586" s="170">
        <v>11.538450000000001</v>
      </c>
      <c r="F1586" s="167" t="s">
        <v>7229</v>
      </c>
    </row>
    <row r="1587" spans="1:6" x14ac:dyDescent="0.3">
      <c r="A1587" s="167" t="s">
        <v>7247</v>
      </c>
      <c r="B1587" s="167" t="s">
        <v>5493</v>
      </c>
      <c r="C1587" s="168">
        <v>50</v>
      </c>
      <c r="D1587" s="169" t="s">
        <v>5482</v>
      </c>
      <c r="E1587" s="170">
        <v>11.538450000000001</v>
      </c>
      <c r="F1587" s="167" t="s">
        <v>7229</v>
      </c>
    </row>
    <row r="1588" spans="1:6" x14ac:dyDescent="0.3">
      <c r="A1588" s="167" t="s">
        <v>7248</v>
      </c>
      <c r="B1588" s="167" t="s">
        <v>5497</v>
      </c>
      <c r="C1588" s="168">
        <v>50</v>
      </c>
      <c r="D1588" s="169" t="s">
        <v>5482</v>
      </c>
      <c r="E1588" s="170">
        <v>11.538450000000001</v>
      </c>
      <c r="F1588" s="167" t="s">
        <v>7229</v>
      </c>
    </row>
    <row r="1589" spans="1:6" x14ac:dyDescent="0.3">
      <c r="A1589" s="167" t="s">
        <v>7249</v>
      </c>
      <c r="B1589" s="167" t="s">
        <v>5501</v>
      </c>
      <c r="C1589" s="168">
        <v>50</v>
      </c>
      <c r="D1589" s="169" t="s">
        <v>5482</v>
      </c>
      <c r="E1589" s="170">
        <v>11.538450000000001</v>
      </c>
      <c r="F1589" s="167" t="s">
        <v>7229</v>
      </c>
    </row>
    <row r="1590" spans="1:6" x14ac:dyDescent="0.3">
      <c r="A1590" s="167" t="s">
        <v>7250</v>
      </c>
      <c r="B1590" s="167" t="s">
        <v>5507</v>
      </c>
      <c r="C1590" s="168">
        <v>50</v>
      </c>
      <c r="D1590" s="169" t="s">
        <v>5482</v>
      </c>
      <c r="E1590" s="170">
        <v>11.538450000000001</v>
      </c>
      <c r="F1590" s="167" t="s">
        <v>7229</v>
      </c>
    </row>
    <row r="1591" spans="1:6" x14ac:dyDescent="0.3">
      <c r="A1591" s="167" t="s">
        <v>7251</v>
      </c>
      <c r="B1591" s="167" t="s">
        <v>5509</v>
      </c>
      <c r="C1591" s="168">
        <v>50</v>
      </c>
      <c r="D1591" s="169" t="s">
        <v>5482</v>
      </c>
      <c r="E1591" s="170">
        <v>11.538450000000001</v>
      </c>
      <c r="F1591" s="167" t="s">
        <v>7229</v>
      </c>
    </row>
    <row r="1592" spans="1:6" x14ac:dyDescent="0.3">
      <c r="A1592" s="167" t="s">
        <v>7252</v>
      </c>
      <c r="B1592" s="167" t="s">
        <v>5513</v>
      </c>
      <c r="C1592" s="168">
        <v>50</v>
      </c>
      <c r="D1592" s="169" t="s">
        <v>5482</v>
      </c>
      <c r="E1592" s="170">
        <v>11.538450000000001</v>
      </c>
      <c r="F1592" s="167" t="s">
        <v>7229</v>
      </c>
    </row>
    <row r="1593" spans="1:6" x14ac:dyDescent="0.3">
      <c r="A1593" s="167" t="s">
        <v>7253</v>
      </c>
      <c r="B1593" s="167" t="s">
        <v>5515</v>
      </c>
      <c r="C1593" s="168">
        <v>50</v>
      </c>
      <c r="D1593" s="169" t="s">
        <v>5482</v>
      </c>
      <c r="E1593" s="170">
        <v>11.538450000000001</v>
      </c>
      <c r="F1593" s="167" t="s">
        <v>7229</v>
      </c>
    </row>
    <row r="1594" spans="1:6" x14ac:dyDescent="0.3">
      <c r="A1594" s="167" t="s">
        <v>7254</v>
      </c>
      <c r="B1594" s="167" t="s">
        <v>5517</v>
      </c>
      <c r="C1594" s="168">
        <v>50</v>
      </c>
      <c r="D1594" s="169" t="s">
        <v>5482</v>
      </c>
      <c r="E1594" s="170">
        <v>11.538450000000001</v>
      </c>
      <c r="F1594" s="167" t="s">
        <v>7229</v>
      </c>
    </row>
    <row r="1595" spans="1:6" x14ac:dyDescent="0.3">
      <c r="A1595" s="167" t="s">
        <v>7255</v>
      </c>
      <c r="B1595" s="167" t="s">
        <v>5519</v>
      </c>
      <c r="C1595" s="168">
        <v>50</v>
      </c>
      <c r="D1595" s="169" t="s">
        <v>5482</v>
      </c>
      <c r="E1595" s="170">
        <v>11.538450000000001</v>
      </c>
      <c r="F1595" s="167" t="s">
        <v>7229</v>
      </c>
    </row>
    <row r="1596" spans="1:6" x14ac:dyDescent="0.3">
      <c r="A1596" s="167" t="s">
        <v>7256</v>
      </c>
      <c r="B1596" s="167" t="s">
        <v>5521</v>
      </c>
      <c r="C1596" s="168">
        <v>50</v>
      </c>
      <c r="D1596" s="169" t="s">
        <v>5482</v>
      </c>
      <c r="E1596" s="170">
        <v>11.538450000000001</v>
      </c>
      <c r="F1596" s="167" t="s">
        <v>7229</v>
      </c>
    </row>
    <row r="1597" spans="1:6" x14ac:dyDescent="0.3">
      <c r="A1597" s="167" t="s">
        <v>7257</v>
      </c>
      <c r="B1597" s="167" t="s">
        <v>5481</v>
      </c>
      <c r="C1597" s="168">
        <v>10</v>
      </c>
      <c r="D1597" s="169" t="s">
        <v>5482</v>
      </c>
      <c r="E1597" s="170">
        <v>38.766750000000002</v>
      </c>
      <c r="F1597" s="167" t="s">
        <v>7258</v>
      </c>
    </row>
    <row r="1598" spans="1:6" x14ac:dyDescent="0.3">
      <c r="A1598" s="167" t="s">
        <v>7259</v>
      </c>
      <c r="B1598" s="167" t="s">
        <v>5487</v>
      </c>
      <c r="C1598" s="168">
        <v>10</v>
      </c>
      <c r="D1598" s="169" t="s">
        <v>5482</v>
      </c>
      <c r="E1598" s="170">
        <v>38.105374999999995</v>
      </c>
      <c r="F1598" s="167" t="s">
        <v>7258</v>
      </c>
    </row>
    <row r="1599" spans="1:6" x14ac:dyDescent="0.3">
      <c r="A1599" s="167" t="s">
        <v>7260</v>
      </c>
      <c r="B1599" s="167" t="s">
        <v>5489</v>
      </c>
      <c r="C1599" s="168">
        <v>50</v>
      </c>
      <c r="D1599" s="169" t="s">
        <v>5482</v>
      </c>
      <c r="E1599" s="170">
        <v>12.67398</v>
      </c>
      <c r="F1599" s="167" t="s">
        <v>7258</v>
      </c>
    </row>
    <row r="1600" spans="1:6" x14ac:dyDescent="0.3">
      <c r="A1600" s="167" t="s">
        <v>7261</v>
      </c>
      <c r="B1600" s="167" t="s">
        <v>5491</v>
      </c>
      <c r="C1600" s="168">
        <v>50</v>
      </c>
      <c r="D1600" s="169" t="s">
        <v>5482</v>
      </c>
      <c r="E1600" s="170">
        <v>12.67398</v>
      </c>
      <c r="F1600" s="167" t="s">
        <v>7258</v>
      </c>
    </row>
    <row r="1601" spans="1:6" x14ac:dyDescent="0.3">
      <c r="A1601" s="167" t="s">
        <v>7262</v>
      </c>
      <c r="B1601" s="167" t="s">
        <v>5493</v>
      </c>
      <c r="C1601" s="168">
        <v>50</v>
      </c>
      <c r="D1601" s="169" t="s">
        <v>5482</v>
      </c>
      <c r="E1601" s="170">
        <v>12.67398</v>
      </c>
      <c r="F1601" s="167" t="s">
        <v>7258</v>
      </c>
    </row>
    <row r="1602" spans="1:6" x14ac:dyDescent="0.3">
      <c r="A1602" s="167" t="s">
        <v>7263</v>
      </c>
      <c r="B1602" s="167" t="s">
        <v>5497</v>
      </c>
      <c r="C1602" s="168">
        <v>50</v>
      </c>
      <c r="D1602" s="169" t="s">
        <v>5482</v>
      </c>
      <c r="E1602" s="170">
        <v>12.67398</v>
      </c>
      <c r="F1602" s="167" t="s">
        <v>7258</v>
      </c>
    </row>
    <row r="1603" spans="1:6" x14ac:dyDescent="0.3">
      <c r="A1603" s="167" t="s">
        <v>7264</v>
      </c>
      <c r="B1603" s="167" t="s">
        <v>5501</v>
      </c>
      <c r="C1603" s="168">
        <v>50</v>
      </c>
      <c r="D1603" s="169" t="s">
        <v>5482</v>
      </c>
      <c r="E1603" s="170">
        <v>12.67398</v>
      </c>
      <c r="F1603" s="167" t="s">
        <v>7258</v>
      </c>
    </row>
    <row r="1604" spans="1:6" x14ac:dyDescent="0.3">
      <c r="A1604" s="167" t="s">
        <v>7265</v>
      </c>
      <c r="B1604" s="167" t="s">
        <v>5507</v>
      </c>
      <c r="C1604" s="168">
        <v>50</v>
      </c>
      <c r="D1604" s="169" t="s">
        <v>5482</v>
      </c>
      <c r="E1604" s="170">
        <v>12.67398</v>
      </c>
      <c r="F1604" s="167" t="s">
        <v>7258</v>
      </c>
    </row>
    <row r="1605" spans="1:6" x14ac:dyDescent="0.3">
      <c r="A1605" s="167" t="s">
        <v>7266</v>
      </c>
      <c r="B1605" s="167" t="s">
        <v>5509</v>
      </c>
      <c r="C1605" s="168">
        <v>50</v>
      </c>
      <c r="D1605" s="169" t="s">
        <v>5482</v>
      </c>
      <c r="E1605" s="170">
        <v>12.67398</v>
      </c>
      <c r="F1605" s="167" t="s">
        <v>7258</v>
      </c>
    </row>
    <row r="1606" spans="1:6" x14ac:dyDescent="0.3">
      <c r="A1606" s="167" t="s">
        <v>7267</v>
      </c>
      <c r="B1606" s="167" t="s">
        <v>5513</v>
      </c>
      <c r="C1606" s="168">
        <v>50</v>
      </c>
      <c r="D1606" s="169" t="s">
        <v>5482</v>
      </c>
      <c r="E1606" s="170">
        <v>12.67398</v>
      </c>
      <c r="F1606" s="167" t="s">
        <v>7258</v>
      </c>
    </row>
    <row r="1607" spans="1:6" x14ac:dyDescent="0.3">
      <c r="A1607" s="167" t="s">
        <v>7268</v>
      </c>
      <c r="B1607" s="167" t="s">
        <v>5515</v>
      </c>
      <c r="C1607" s="168">
        <v>50</v>
      </c>
      <c r="D1607" s="169" t="s">
        <v>5482</v>
      </c>
      <c r="E1607" s="170">
        <v>12.67398</v>
      </c>
      <c r="F1607" s="167" t="s">
        <v>7258</v>
      </c>
    </row>
    <row r="1608" spans="1:6" x14ac:dyDescent="0.3">
      <c r="A1608" s="167" t="s">
        <v>7269</v>
      </c>
      <c r="B1608" s="167" t="s">
        <v>5517</v>
      </c>
      <c r="C1608" s="168">
        <v>50</v>
      </c>
      <c r="D1608" s="169" t="s">
        <v>5482</v>
      </c>
      <c r="E1608" s="170">
        <v>12.67398</v>
      </c>
      <c r="F1608" s="167" t="s">
        <v>7258</v>
      </c>
    </row>
    <row r="1609" spans="1:6" x14ac:dyDescent="0.3">
      <c r="A1609" s="167" t="s">
        <v>7270</v>
      </c>
      <c r="B1609" s="167" t="s">
        <v>5519</v>
      </c>
      <c r="C1609" s="168">
        <v>50</v>
      </c>
      <c r="D1609" s="169" t="s">
        <v>5482</v>
      </c>
      <c r="E1609" s="170">
        <v>12.67398</v>
      </c>
      <c r="F1609" s="167" t="s">
        <v>7258</v>
      </c>
    </row>
    <row r="1610" spans="1:6" x14ac:dyDescent="0.3">
      <c r="A1610" s="167" t="s">
        <v>7271</v>
      </c>
      <c r="B1610" s="167" t="s">
        <v>5521</v>
      </c>
      <c r="C1610" s="168">
        <v>50</v>
      </c>
      <c r="D1610" s="169" t="s">
        <v>5482</v>
      </c>
      <c r="E1610" s="170">
        <v>12.67398</v>
      </c>
      <c r="F1610" s="167" t="s">
        <v>7258</v>
      </c>
    </row>
    <row r="1611" spans="1:6" x14ac:dyDescent="0.3">
      <c r="A1611" s="167" t="s">
        <v>7272</v>
      </c>
      <c r="B1611" s="167" t="s">
        <v>5481</v>
      </c>
      <c r="C1611" s="168">
        <v>10</v>
      </c>
      <c r="D1611" s="169" t="s">
        <v>5482</v>
      </c>
      <c r="E1611" s="170">
        <v>38.766750000000002</v>
      </c>
      <c r="F1611" s="167" t="s">
        <v>7258</v>
      </c>
    </row>
    <row r="1612" spans="1:6" x14ac:dyDescent="0.3">
      <c r="A1612" s="167" t="s">
        <v>7273</v>
      </c>
      <c r="B1612" s="167" t="s">
        <v>5487</v>
      </c>
      <c r="C1612" s="168">
        <v>10</v>
      </c>
      <c r="D1612" s="169" t="s">
        <v>5482</v>
      </c>
      <c r="E1612" s="170">
        <v>38.105374999999995</v>
      </c>
      <c r="F1612" s="167" t="s">
        <v>7258</v>
      </c>
    </row>
    <row r="1613" spans="1:6" x14ac:dyDescent="0.3">
      <c r="A1613" s="167" t="s">
        <v>7274</v>
      </c>
      <c r="B1613" s="167" t="s">
        <v>5489</v>
      </c>
      <c r="C1613" s="168">
        <v>50</v>
      </c>
      <c r="D1613" s="169" t="s">
        <v>5482</v>
      </c>
      <c r="E1613" s="170">
        <v>12.67398</v>
      </c>
      <c r="F1613" s="167" t="s">
        <v>7258</v>
      </c>
    </row>
    <row r="1614" spans="1:6" x14ac:dyDescent="0.3">
      <c r="A1614" s="167" t="s">
        <v>7275</v>
      </c>
      <c r="B1614" s="167" t="s">
        <v>5491</v>
      </c>
      <c r="C1614" s="168">
        <v>50</v>
      </c>
      <c r="D1614" s="169" t="s">
        <v>5482</v>
      </c>
      <c r="E1614" s="170">
        <v>12.67398</v>
      </c>
      <c r="F1614" s="167" t="s">
        <v>7258</v>
      </c>
    </row>
    <row r="1615" spans="1:6" x14ac:dyDescent="0.3">
      <c r="A1615" s="167" t="s">
        <v>7276</v>
      </c>
      <c r="B1615" s="167" t="s">
        <v>5493</v>
      </c>
      <c r="C1615" s="168">
        <v>50</v>
      </c>
      <c r="D1615" s="169" t="s">
        <v>5482</v>
      </c>
      <c r="E1615" s="170">
        <v>12.67398</v>
      </c>
      <c r="F1615" s="167" t="s">
        <v>7258</v>
      </c>
    </row>
    <row r="1616" spans="1:6" x14ac:dyDescent="0.3">
      <c r="A1616" s="167" t="s">
        <v>7277</v>
      </c>
      <c r="B1616" s="167" t="s">
        <v>5497</v>
      </c>
      <c r="C1616" s="168">
        <v>50</v>
      </c>
      <c r="D1616" s="169" t="s">
        <v>5482</v>
      </c>
      <c r="E1616" s="170">
        <v>12.67398</v>
      </c>
      <c r="F1616" s="167" t="s">
        <v>7258</v>
      </c>
    </row>
    <row r="1617" spans="1:6" x14ac:dyDescent="0.3">
      <c r="A1617" s="167" t="s">
        <v>7278</v>
      </c>
      <c r="B1617" s="167" t="s">
        <v>5501</v>
      </c>
      <c r="C1617" s="168">
        <v>50</v>
      </c>
      <c r="D1617" s="169" t="s">
        <v>5482</v>
      </c>
      <c r="E1617" s="170">
        <v>12.67398</v>
      </c>
      <c r="F1617" s="167" t="s">
        <v>7258</v>
      </c>
    </row>
    <row r="1618" spans="1:6" x14ac:dyDescent="0.3">
      <c r="A1618" s="167" t="s">
        <v>7279</v>
      </c>
      <c r="B1618" s="167" t="s">
        <v>5507</v>
      </c>
      <c r="C1618" s="168">
        <v>50</v>
      </c>
      <c r="D1618" s="169" t="s">
        <v>5482</v>
      </c>
      <c r="E1618" s="170">
        <v>12.67398</v>
      </c>
      <c r="F1618" s="167" t="s">
        <v>7258</v>
      </c>
    </row>
    <row r="1619" spans="1:6" x14ac:dyDescent="0.3">
      <c r="A1619" s="167" t="s">
        <v>7280</v>
      </c>
      <c r="B1619" s="167" t="s">
        <v>5509</v>
      </c>
      <c r="C1619" s="168">
        <v>50</v>
      </c>
      <c r="D1619" s="169" t="s">
        <v>5482</v>
      </c>
      <c r="E1619" s="170">
        <v>12.67398</v>
      </c>
      <c r="F1619" s="167" t="s">
        <v>7258</v>
      </c>
    </row>
    <row r="1620" spans="1:6" x14ac:dyDescent="0.3">
      <c r="A1620" s="167" t="s">
        <v>7281</v>
      </c>
      <c r="B1620" s="167" t="s">
        <v>5513</v>
      </c>
      <c r="C1620" s="168">
        <v>50</v>
      </c>
      <c r="D1620" s="169" t="s">
        <v>5482</v>
      </c>
      <c r="E1620" s="170">
        <v>12.67398</v>
      </c>
      <c r="F1620" s="167" t="s">
        <v>7258</v>
      </c>
    </row>
    <row r="1621" spans="1:6" x14ac:dyDescent="0.3">
      <c r="A1621" s="167" t="s">
        <v>7282</v>
      </c>
      <c r="B1621" s="167" t="s">
        <v>5515</v>
      </c>
      <c r="C1621" s="168">
        <v>50</v>
      </c>
      <c r="D1621" s="169" t="s">
        <v>5482</v>
      </c>
      <c r="E1621" s="170">
        <v>12.67398</v>
      </c>
      <c r="F1621" s="167" t="s">
        <v>7258</v>
      </c>
    </row>
    <row r="1622" spans="1:6" x14ac:dyDescent="0.3">
      <c r="A1622" s="167" t="s">
        <v>7283</v>
      </c>
      <c r="B1622" s="167" t="s">
        <v>5517</v>
      </c>
      <c r="C1622" s="168">
        <v>50</v>
      </c>
      <c r="D1622" s="169" t="s">
        <v>5482</v>
      </c>
      <c r="E1622" s="170">
        <v>12.67398</v>
      </c>
      <c r="F1622" s="167" t="s">
        <v>7258</v>
      </c>
    </row>
    <row r="1623" spans="1:6" x14ac:dyDescent="0.3">
      <c r="A1623" s="167" t="s">
        <v>7284</v>
      </c>
      <c r="B1623" s="167" t="s">
        <v>5519</v>
      </c>
      <c r="C1623" s="168">
        <v>50</v>
      </c>
      <c r="D1623" s="169" t="s">
        <v>5482</v>
      </c>
      <c r="E1623" s="170">
        <v>12.67398</v>
      </c>
      <c r="F1623" s="167" t="s">
        <v>7258</v>
      </c>
    </row>
    <row r="1624" spans="1:6" x14ac:dyDescent="0.3">
      <c r="A1624" s="167" t="s">
        <v>7285</v>
      </c>
      <c r="B1624" s="167" t="s">
        <v>5521</v>
      </c>
      <c r="C1624" s="168">
        <v>50</v>
      </c>
      <c r="D1624" s="169" t="s">
        <v>5482</v>
      </c>
      <c r="E1624" s="170">
        <v>12.67398</v>
      </c>
      <c r="F1624" s="167" t="s">
        <v>7258</v>
      </c>
    </row>
    <row r="1625" spans="1:6" x14ac:dyDescent="0.3">
      <c r="A1625" s="167" t="s">
        <v>7286</v>
      </c>
      <c r="B1625" s="167" t="s">
        <v>5481</v>
      </c>
      <c r="C1625" s="168">
        <v>10</v>
      </c>
      <c r="D1625" s="169" t="s">
        <v>5482</v>
      </c>
      <c r="E1625" s="170">
        <v>44.66825</v>
      </c>
      <c r="F1625" s="167" t="s">
        <v>7287</v>
      </c>
    </row>
    <row r="1626" spans="1:6" x14ac:dyDescent="0.3">
      <c r="A1626" s="167" t="s">
        <v>7288</v>
      </c>
      <c r="B1626" s="167" t="s">
        <v>5487</v>
      </c>
      <c r="C1626" s="168">
        <v>10</v>
      </c>
      <c r="D1626" s="169" t="s">
        <v>5482</v>
      </c>
      <c r="E1626" s="170">
        <v>43.956000000000003</v>
      </c>
      <c r="F1626" s="167" t="s">
        <v>7287</v>
      </c>
    </row>
    <row r="1627" spans="1:6" x14ac:dyDescent="0.3">
      <c r="A1627" s="167" t="s">
        <v>7289</v>
      </c>
      <c r="B1627" s="167" t="s">
        <v>5489</v>
      </c>
      <c r="C1627" s="168">
        <v>10</v>
      </c>
      <c r="D1627" s="169" t="s">
        <v>5482</v>
      </c>
      <c r="E1627" s="170">
        <v>25.091549999999998</v>
      </c>
      <c r="F1627" s="167" t="s">
        <v>7287</v>
      </c>
    </row>
    <row r="1628" spans="1:6" x14ac:dyDescent="0.3">
      <c r="A1628" s="167" t="s">
        <v>7290</v>
      </c>
      <c r="B1628" s="167" t="s">
        <v>5491</v>
      </c>
      <c r="C1628" s="168">
        <v>10</v>
      </c>
      <c r="D1628" s="169" t="s">
        <v>5482</v>
      </c>
      <c r="E1628" s="170">
        <v>25.091549999999998</v>
      </c>
      <c r="F1628" s="167" t="s">
        <v>7287</v>
      </c>
    </row>
    <row r="1629" spans="1:6" x14ac:dyDescent="0.3">
      <c r="A1629" s="167" t="s">
        <v>7291</v>
      </c>
      <c r="B1629" s="167" t="s">
        <v>5493</v>
      </c>
      <c r="C1629" s="168">
        <v>10</v>
      </c>
      <c r="D1629" s="169" t="s">
        <v>5482</v>
      </c>
      <c r="E1629" s="170">
        <v>25.091549999999998</v>
      </c>
      <c r="F1629" s="167" t="s">
        <v>7287</v>
      </c>
    </row>
    <row r="1630" spans="1:6" x14ac:dyDescent="0.3">
      <c r="A1630" s="167" t="s">
        <v>7292</v>
      </c>
      <c r="B1630" s="167" t="s">
        <v>5497</v>
      </c>
      <c r="C1630" s="168">
        <v>10</v>
      </c>
      <c r="D1630" s="169" t="s">
        <v>5482</v>
      </c>
      <c r="E1630" s="170">
        <v>25.091549999999998</v>
      </c>
      <c r="F1630" s="167" t="s">
        <v>7287</v>
      </c>
    </row>
    <row r="1631" spans="1:6" x14ac:dyDescent="0.3">
      <c r="A1631" s="167" t="s">
        <v>7293</v>
      </c>
      <c r="B1631" s="167" t="s">
        <v>5501</v>
      </c>
      <c r="C1631" s="168">
        <v>10</v>
      </c>
      <c r="D1631" s="169" t="s">
        <v>5482</v>
      </c>
      <c r="E1631" s="170">
        <v>25.091549999999998</v>
      </c>
      <c r="F1631" s="167" t="s">
        <v>7287</v>
      </c>
    </row>
    <row r="1632" spans="1:6" x14ac:dyDescent="0.3">
      <c r="A1632" s="167" t="s">
        <v>7294</v>
      </c>
      <c r="B1632" s="167" t="s">
        <v>5507</v>
      </c>
      <c r="C1632" s="168">
        <v>10</v>
      </c>
      <c r="D1632" s="169" t="s">
        <v>5482</v>
      </c>
      <c r="E1632" s="170">
        <v>25.091549999999998</v>
      </c>
      <c r="F1632" s="167" t="s">
        <v>7287</v>
      </c>
    </row>
    <row r="1633" spans="1:6" x14ac:dyDescent="0.3">
      <c r="A1633" s="167" t="s">
        <v>7295</v>
      </c>
      <c r="B1633" s="167" t="s">
        <v>5509</v>
      </c>
      <c r="C1633" s="168">
        <v>10</v>
      </c>
      <c r="D1633" s="169" t="s">
        <v>5482</v>
      </c>
      <c r="E1633" s="170">
        <v>25.091549999999998</v>
      </c>
      <c r="F1633" s="167" t="s">
        <v>7287</v>
      </c>
    </row>
    <row r="1634" spans="1:6" x14ac:dyDescent="0.3">
      <c r="A1634" s="167" t="s">
        <v>7296</v>
      </c>
      <c r="B1634" s="167" t="s">
        <v>5513</v>
      </c>
      <c r="C1634" s="168">
        <v>10</v>
      </c>
      <c r="D1634" s="169" t="s">
        <v>5482</v>
      </c>
      <c r="E1634" s="170">
        <v>25.091549999999998</v>
      </c>
      <c r="F1634" s="167" t="s">
        <v>7287</v>
      </c>
    </row>
    <row r="1635" spans="1:6" x14ac:dyDescent="0.3">
      <c r="A1635" s="167" t="s">
        <v>7297</v>
      </c>
      <c r="B1635" s="167" t="s">
        <v>5517</v>
      </c>
      <c r="C1635" s="168">
        <v>10</v>
      </c>
      <c r="D1635" s="169" t="s">
        <v>5482</v>
      </c>
      <c r="E1635" s="170">
        <v>25.091549999999998</v>
      </c>
      <c r="F1635" s="167" t="s">
        <v>7287</v>
      </c>
    </row>
    <row r="1636" spans="1:6" x14ac:dyDescent="0.3">
      <c r="A1636" s="167" t="s">
        <v>7298</v>
      </c>
      <c r="B1636" s="167" t="s">
        <v>5519</v>
      </c>
      <c r="C1636" s="168">
        <v>10</v>
      </c>
      <c r="D1636" s="169" t="s">
        <v>5482</v>
      </c>
      <c r="E1636" s="170">
        <v>25.091549999999998</v>
      </c>
      <c r="F1636" s="167" t="s">
        <v>7287</v>
      </c>
    </row>
    <row r="1637" spans="1:6" x14ac:dyDescent="0.3">
      <c r="A1637" s="167" t="s">
        <v>7299</v>
      </c>
      <c r="B1637" s="167" t="s">
        <v>5521</v>
      </c>
      <c r="C1637" s="168">
        <v>10</v>
      </c>
      <c r="D1637" s="169" t="s">
        <v>5482</v>
      </c>
      <c r="E1637" s="170">
        <v>25.091549999999998</v>
      </c>
      <c r="F1637" s="167" t="s">
        <v>7287</v>
      </c>
    </row>
    <row r="1638" spans="1:6" x14ac:dyDescent="0.3">
      <c r="A1638" s="167" t="s">
        <v>7300</v>
      </c>
      <c r="B1638" s="167" t="s">
        <v>5481</v>
      </c>
      <c r="C1638" s="168">
        <v>10</v>
      </c>
      <c r="D1638" s="169" t="s">
        <v>5482</v>
      </c>
      <c r="E1638" s="170">
        <v>44.66825</v>
      </c>
      <c r="F1638" s="167" t="s">
        <v>7287</v>
      </c>
    </row>
    <row r="1639" spans="1:6" x14ac:dyDescent="0.3">
      <c r="A1639" s="167" t="s">
        <v>7301</v>
      </c>
      <c r="B1639" s="167" t="s">
        <v>5487</v>
      </c>
      <c r="C1639" s="168">
        <v>10</v>
      </c>
      <c r="D1639" s="169" t="s">
        <v>5482</v>
      </c>
      <c r="E1639" s="170">
        <v>43.956000000000003</v>
      </c>
      <c r="F1639" s="167" t="s">
        <v>7287</v>
      </c>
    </row>
    <row r="1640" spans="1:6" x14ac:dyDescent="0.3">
      <c r="A1640" s="167" t="s">
        <v>7302</v>
      </c>
      <c r="B1640" s="167" t="s">
        <v>5489</v>
      </c>
      <c r="C1640" s="168">
        <v>10</v>
      </c>
      <c r="D1640" s="169" t="s">
        <v>5482</v>
      </c>
      <c r="E1640" s="170">
        <v>25.091549999999998</v>
      </c>
      <c r="F1640" s="167" t="s">
        <v>7287</v>
      </c>
    </row>
    <row r="1641" spans="1:6" x14ac:dyDescent="0.3">
      <c r="A1641" s="167" t="s">
        <v>7303</v>
      </c>
      <c r="B1641" s="167" t="s">
        <v>5491</v>
      </c>
      <c r="C1641" s="168">
        <v>10</v>
      </c>
      <c r="D1641" s="169" t="s">
        <v>5482</v>
      </c>
      <c r="E1641" s="170">
        <v>25.091549999999998</v>
      </c>
      <c r="F1641" s="167" t="s">
        <v>7287</v>
      </c>
    </row>
    <row r="1642" spans="1:6" x14ac:dyDescent="0.3">
      <c r="A1642" s="167" t="s">
        <v>7304</v>
      </c>
      <c r="B1642" s="167" t="s">
        <v>5493</v>
      </c>
      <c r="C1642" s="168">
        <v>10</v>
      </c>
      <c r="D1642" s="169" t="s">
        <v>5482</v>
      </c>
      <c r="E1642" s="170">
        <v>25.091549999999998</v>
      </c>
      <c r="F1642" s="167" t="s">
        <v>7287</v>
      </c>
    </row>
    <row r="1643" spans="1:6" x14ac:dyDescent="0.3">
      <c r="A1643" s="167" t="s">
        <v>7305</v>
      </c>
      <c r="B1643" s="167" t="s">
        <v>5497</v>
      </c>
      <c r="C1643" s="168">
        <v>10</v>
      </c>
      <c r="D1643" s="169" t="s">
        <v>5482</v>
      </c>
      <c r="E1643" s="170">
        <v>25.091549999999998</v>
      </c>
      <c r="F1643" s="167" t="s">
        <v>7287</v>
      </c>
    </row>
    <row r="1644" spans="1:6" x14ac:dyDescent="0.3">
      <c r="A1644" s="167" t="s">
        <v>7306</v>
      </c>
      <c r="B1644" s="167" t="s">
        <v>5501</v>
      </c>
      <c r="C1644" s="168">
        <v>10</v>
      </c>
      <c r="D1644" s="169" t="s">
        <v>5482</v>
      </c>
      <c r="E1644" s="170">
        <v>25.091549999999998</v>
      </c>
      <c r="F1644" s="167" t="s">
        <v>7287</v>
      </c>
    </row>
    <row r="1645" spans="1:6" x14ac:dyDescent="0.3">
      <c r="A1645" s="167" t="s">
        <v>7307</v>
      </c>
      <c r="B1645" s="167" t="s">
        <v>5507</v>
      </c>
      <c r="C1645" s="168">
        <v>10</v>
      </c>
      <c r="D1645" s="169" t="s">
        <v>5482</v>
      </c>
      <c r="E1645" s="170">
        <v>25.091549999999998</v>
      </c>
      <c r="F1645" s="167" t="s">
        <v>7287</v>
      </c>
    </row>
    <row r="1646" spans="1:6" x14ac:dyDescent="0.3">
      <c r="A1646" s="167" t="s">
        <v>7308</v>
      </c>
      <c r="B1646" s="167" t="s">
        <v>5509</v>
      </c>
      <c r="C1646" s="168">
        <v>10</v>
      </c>
      <c r="D1646" s="169" t="s">
        <v>5482</v>
      </c>
      <c r="E1646" s="170">
        <v>25.091549999999998</v>
      </c>
      <c r="F1646" s="167" t="s">
        <v>7287</v>
      </c>
    </row>
    <row r="1647" spans="1:6" x14ac:dyDescent="0.3">
      <c r="A1647" s="167" t="s">
        <v>7309</v>
      </c>
      <c r="B1647" s="167" t="s">
        <v>5513</v>
      </c>
      <c r="C1647" s="168">
        <v>10</v>
      </c>
      <c r="D1647" s="169" t="s">
        <v>5482</v>
      </c>
      <c r="E1647" s="170">
        <v>25.091549999999998</v>
      </c>
      <c r="F1647" s="167" t="s">
        <v>7287</v>
      </c>
    </row>
    <row r="1648" spans="1:6" x14ac:dyDescent="0.3">
      <c r="A1648" s="167" t="s">
        <v>7310</v>
      </c>
      <c r="B1648" s="167" t="s">
        <v>5517</v>
      </c>
      <c r="C1648" s="168">
        <v>10</v>
      </c>
      <c r="D1648" s="169" t="s">
        <v>5482</v>
      </c>
      <c r="E1648" s="170">
        <v>25.091549999999998</v>
      </c>
      <c r="F1648" s="167" t="s">
        <v>7287</v>
      </c>
    </row>
    <row r="1649" spans="1:6" x14ac:dyDescent="0.3">
      <c r="A1649" s="167" t="s">
        <v>7311</v>
      </c>
      <c r="B1649" s="167" t="s">
        <v>5519</v>
      </c>
      <c r="C1649" s="168">
        <v>10</v>
      </c>
      <c r="D1649" s="169" t="s">
        <v>5482</v>
      </c>
      <c r="E1649" s="170">
        <v>25.091549999999998</v>
      </c>
      <c r="F1649" s="167" t="s">
        <v>7287</v>
      </c>
    </row>
    <row r="1650" spans="1:6" x14ac:dyDescent="0.3">
      <c r="A1650" s="167" t="s">
        <v>7312</v>
      </c>
      <c r="B1650" s="167" t="s">
        <v>5521</v>
      </c>
      <c r="C1650" s="168">
        <v>10</v>
      </c>
      <c r="D1650" s="169" t="s">
        <v>5482</v>
      </c>
      <c r="E1650" s="170">
        <v>25.091549999999998</v>
      </c>
      <c r="F1650" s="167" t="s">
        <v>7287</v>
      </c>
    </row>
    <row r="1651" spans="1:6" x14ac:dyDescent="0.3">
      <c r="A1651" s="167" t="s">
        <v>7313</v>
      </c>
      <c r="B1651" s="167" t="s">
        <v>5481</v>
      </c>
      <c r="C1651" s="168">
        <v>10</v>
      </c>
      <c r="D1651" s="169" t="s">
        <v>5482</v>
      </c>
      <c r="E1651" s="170">
        <v>13.634499999999999</v>
      </c>
      <c r="F1651" s="167" t="s">
        <v>7314</v>
      </c>
    </row>
    <row r="1652" spans="1:6" x14ac:dyDescent="0.3">
      <c r="A1652" s="167" t="s">
        <v>7315</v>
      </c>
      <c r="B1652" s="167" t="s">
        <v>5487</v>
      </c>
      <c r="C1652" s="168">
        <v>10</v>
      </c>
      <c r="D1652" s="169" t="s">
        <v>5482</v>
      </c>
      <c r="E1652" s="170">
        <v>12.973125</v>
      </c>
      <c r="F1652" s="167" t="s">
        <v>7314</v>
      </c>
    </row>
    <row r="1653" spans="1:6" x14ac:dyDescent="0.3">
      <c r="A1653" s="167" t="s">
        <v>7316</v>
      </c>
      <c r="B1653" s="167" t="s">
        <v>5489</v>
      </c>
      <c r="C1653" s="168">
        <v>50</v>
      </c>
      <c r="D1653" s="169" t="s">
        <v>5482</v>
      </c>
      <c r="E1653" s="170">
        <v>12.362625000000001</v>
      </c>
      <c r="F1653" s="167" t="s">
        <v>7314</v>
      </c>
    </row>
    <row r="1654" spans="1:6" x14ac:dyDescent="0.3">
      <c r="A1654" s="167" t="s">
        <v>7317</v>
      </c>
      <c r="B1654" s="167" t="s">
        <v>5491</v>
      </c>
      <c r="C1654" s="168">
        <v>50</v>
      </c>
      <c r="D1654" s="169" t="s">
        <v>5482</v>
      </c>
      <c r="E1654" s="170">
        <v>12.362625000000001</v>
      </c>
      <c r="F1654" s="167" t="s">
        <v>7314</v>
      </c>
    </row>
    <row r="1655" spans="1:6" x14ac:dyDescent="0.3">
      <c r="A1655" s="167" t="s">
        <v>7318</v>
      </c>
      <c r="B1655" s="167" t="s">
        <v>5493</v>
      </c>
      <c r="C1655" s="168">
        <v>50</v>
      </c>
      <c r="D1655" s="169" t="s">
        <v>5482</v>
      </c>
      <c r="E1655" s="170">
        <v>12.362625000000001</v>
      </c>
      <c r="F1655" s="167" t="s">
        <v>7314</v>
      </c>
    </row>
    <row r="1656" spans="1:6" x14ac:dyDescent="0.3">
      <c r="A1656" s="167" t="s">
        <v>7319</v>
      </c>
      <c r="B1656" s="167" t="s">
        <v>5497</v>
      </c>
      <c r="C1656" s="168">
        <v>50</v>
      </c>
      <c r="D1656" s="169" t="s">
        <v>5482</v>
      </c>
      <c r="E1656" s="170">
        <v>12.362625000000001</v>
      </c>
      <c r="F1656" s="167" t="s">
        <v>7314</v>
      </c>
    </row>
    <row r="1657" spans="1:6" x14ac:dyDescent="0.3">
      <c r="A1657" s="167" t="s">
        <v>7320</v>
      </c>
      <c r="B1657" s="167" t="s">
        <v>5501</v>
      </c>
      <c r="C1657" s="168">
        <v>50</v>
      </c>
      <c r="D1657" s="169" t="s">
        <v>5482</v>
      </c>
      <c r="E1657" s="170">
        <v>12.362625000000001</v>
      </c>
      <c r="F1657" s="167" t="s">
        <v>7314</v>
      </c>
    </row>
    <row r="1658" spans="1:6" x14ac:dyDescent="0.3">
      <c r="A1658" s="167" t="s">
        <v>7321</v>
      </c>
      <c r="B1658" s="167" t="s">
        <v>5507</v>
      </c>
      <c r="C1658" s="168">
        <v>50</v>
      </c>
      <c r="D1658" s="169" t="s">
        <v>5482</v>
      </c>
      <c r="E1658" s="170">
        <v>12.362625000000001</v>
      </c>
      <c r="F1658" s="167" t="s">
        <v>7314</v>
      </c>
    </row>
    <row r="1659" spans="1:6" x14ac:dyDescent="0.3">
      <c r="A1659" s="167" t="s">
        <v>7322</v>
      </c>
      <c r="B1659" s="167" t="s">
        <v>5509</v>
      </c>
      <c r="C1659" s="168">
        <v>50</v>
      </c>
      <c r="D1659" s="169" t="s">
        <v>5482</v>
      </c>
      <c r="E1659" s="170">
        <v>12.362625000000001</v>
      </c>
      <c r="F1659" s="167" t="s">
        <v>7314</v>
      </c>
    </row>
    <row r="1660" spans="1:6" x14ac:dyDescent="0.3">
      <c r="A1660" s="167" t="s">
        <v>7323</v>
      </c>
      <c r="B1660" s="167" t="s">
        <v>5513</v>
      </c>
      <c r="C1660" s="168">
        <v>50</v>
      </c>
      <c r="D1660" s="169" t="s">
        <v>5482</v>
      </c>
      <c r="E1660" s="170">
        <v>12.362625000000001</v>
      </c>
      <c r="F1660" s="167" t="s">
        <v>7314</v>
      </c>
    </row>
    <row r="1661" spans="1:6" x14ac:dyDescent="0.3">
      <c r="A1661" s="167" t="s">
        <v>7324</v>
      </c>
      <c r="B1661" s="167" t="s">
        <v>5515</v>
      </c>
      <c r="C1661" s="168">
        <v>50</v>
      </c>
      <c r="D1661" s="169" t="s">
        <v>5482</v>
      </c>
      <c r="E1661" s="170">
        <v>12.362625000000001</v>
      </c>
      <c r="F1661" s="167" t="s">
        <v>7314</v>
      </c>
    </row>
    <row r="1662" spans="1:6" x14ac:dyDescent="0.3">
      <c r="A1662" s="167" t="s">
        <v>7325</v>
      </c>
      <c r="B1662" s="167" t="s">
        <v>5517</v>
      </c>
      <c r="C1662" s="168">
        <v>50</v>
      </c>
      <c r="D1662" s="169" t="s">
        <v>5482</v>
      </c>
      <c r="E1662" s="170">
        <v>12.362625000000001</v>
      </c>
      <c r="F1662" s="167" t="s">
        <v>7314</v>
      </c>
    </row>
    <row r="1663" spans="1:6" x14ac:dyDescent="0.3">
      <c r="A1663" s="167" t="s">
        <v>7326</v>
      </c>
      <c r="B1663" s="167" t="s">
        <v>5519</v>
      </c>
      <c r="C1663" s="168">
        <v>50</v>
      </c>
      <c r="D1663" s="169" t="s">
        <v>5482</v>
      </c>
      <c r="E1663" s="170">
        <v>12.362625000000001</v>
      </c>
      <c r="F1663" s="167" t="s">
        <v>7314</v>
      </c>
    </row>
    <row r="1664" spans="1:6" x14ac:dyDescent="0.3">
      <c r="A1664" s="167" t="s">
        <v>7327</v>
      </c>
      <c r="B1664" s="167" t="s">
        <v>5521</v>
      </c>
      <c r="C1664" s="168">
        <v>50</v>
      </c>
      <c r="D1664" s="169" t="s">
        <v>5482</v>
      </c>
      <c r="E1664" s="170">
        <v>12.362625000000001</v>
      </c>
      <c r="F1664" s="167" t="s">
        <v>7314</v>
      </c>
    </row>
    <row r="1665" spans="1:6" x14ac:dyDescent="0.3">
      <c r="A1665" s="167" t="s">
        <v>7328</v>
      </c>
      <c r="B1665" s="167" t="s">
        <v>5485</v>
      </c>
      <c r="C1665" s="168">
        <v>100</v>
      </c>
      <c r="D1665" s="169" t="s">
        <v>5482</v>
      </c>
      <c r="E1665" s="170">
        <v>3.2967</v>
      </c>
      <c r="F1665" s="167" t="s">
        <v>7329</v>
      </c>
    </row>
    <row r="1666" spans="1:6" x14ac:dyDescent="0.3">
      <c r="A1666" s="167" t="s">
        <v>7330</v>
      </c>
      <c r="B1666" s="167" t="s">
        <v>6572</v>
      </c>
      <c r="C1666" s="168">
        <v>10</v>
      </c>
      <c r="D1666" s="169" t="s">
        <v>5482</v>
      </c>
      <c r="E1666" s="170">
        <v>5.3418749999999999</v>
      </c>
      <c r="F1666" s="167" t="s">
        <v>7329</v>
      </c>
    </row>
    <row r="1667" spans="1:6" x14ac:dyDescent="0.3">
      <c r="A1667" s="167" t="s">
        <v>7331</v>
      </c>
      <c r="B1667" s="167" t="s">
        <v>6574</v>
      </c>
      <c r="C1667" s="168">
        <v>10</v>
      </c>
      <c r="D1667" s="169" t="s">
        <v>5482</v>
      </c>
      <c r="E1667" s="170">
        <v>4.07</v>
      </c>
      <c r="F1667" s="167" t="s">
        <v>7329</v>
      </c>
    </row>
    <row r="1668" spans="1:6" x14ac:dyDescent="0.3">
      <c r="A1668" s="167" t="s">
        <v>7332</v>
      </c>
      <c r="B1668" s="167" t="s">
        <v>6576</v>
      </c>
      <c r="C1668" s="168">
        <v>100</v>
      </c>
      <c r="D1668" s="169" t="s">
        <v>5482</v>
      </c>
      <c r="E1668" s="170">
        <v>3.2967</v>
      </c>
      <c r="F1668" s="167" t="s">
        <v>7329</v>
      </c>
    </row>
    <row r="1669" spans="1:6" x14ac:dyDescent="0.3">
      <c r="A1669" s="167" t="s">
        <v>7333</v>
      </c>
      <c r="B1669" s="167" t="s">
        <v>5489</v>
      </c>
      <c r="C1669" s="168">
        <v>100</v>
      </c>
      <c r="D1669" s="169" t="s">
        <v>5482</v>
      </c>
      <c r="E1669" s="170">
        <v>3.4249050000000003</v>
      </c>
      <c r="F1669" s="167" t="s">
        <v>7329</v>
      </c>
    </row>
    <row r="1670" spans="1:6" x14ac:dyDescent="0.3">
      <c r="A1670" s="167" t="s">
        <v>7334</v>
      </c>
      <c r="B1670" s="167" t="s">
        <v>5491</v>
      </c>
      <c r="C1670" s="168">
        <v>100</v>
      </c>
      <c r="D1670" s="169" t="s">
        <v>5482</v>
      </c>
      <c r="E1670" s="170">
        <v>3.4249050000000003</v>
      </c>
      <c r="F1670" s="167" t="s">
        <v>7329</v>
      </c>
    </row>
    <row r="1671" spans="1:6" x14ac:dyDescent="0.3">
      <c r="A1671" s="167" t="s">
        <v>7335</v>
      </c>
      <c r="B1671" s="167" t="s">
        <v>5493</v>
      </c>
      <c r="C1671" s="168">
        <v>100</v>
      </c>
      <c r="D1671" s="169" t="s">
        <v>5482</v>
      </c>
      <c r="E1671" s="170">
        <v>3.4249050000000003</v>
      </c>
      <c r="F1671" s="167" t="s">
        <v>7329</v>
      </c>
    </row>
    <row r="1672" spans="1:6" x14ac:dyDescent="0.3">
      <c r="A1672" s="167" t="s">
        <v>7336</v>
      </c>
      <c r="B1672" s="167" t="s">
        <v>6582</v>
      </c>
      <c r="C1672" s="168">
        <v>100</v>
      </c>
      <c r="D1672" s="169" t="s">
        <v>5482</v>
      </c>
      <c r="E1672" s="170">
        <v>3.0769199999999999</v>
      </c>
      <c r="F1672" s="167" t="s">
        <v>7329</v>
      </c>
    </row>
    <row r="1673" spans="1:6" x14ac:dyDescent="0.3">
      <c r="A1673" s="167" t="s">
        <v>7337</v>
      </c>
      <c r="B1673" s="167" t="s">
        <v>5497</v>
      </c>
      <c r="C1673" s="168">
        <v>100</v>
      </c>
      <c r="D1673" s="169" t="s">
        <v>5482</v>
      </c>
      <c r="E1673" s="170">
        <v>3.4249050000000003</v>
      </c>
      <c r="F1673" s="167" t="s">
        <v>7329</v>
      </c>
    </row>
    <row r="1674" spans="1:6" x14ac:dyDescent="0.3">
      <c r="A1674" s="167" t="s">
        <v>7338</v>
      </c>
      <c r="B1674" s="167" t="s">
        <v>5507</v>
      </c>
      <c r="C1674" s="168">
        <v>100</v>
      </c>
      <c r="D1674" s="169" t="s">
        <v>5482</v>
      </c>
      <c r="E1674" s="170">
        <v>3.4249050000000003</v>
      </c>
      <c r="F1674" s="167" t="s">
        <v>7329</v>
      </c>
    </row>
    <row r="1675" spans="1:6" x14ac:dyDescent="0.3">
      <c r="A1675" s="167" t="s">
        <v>7339</v>
      </c>
      <c r="B1675" s="167" t="s">
        <v>5509</v>
      </c>
      <c r="C1675" s="168">
        <v>100</v>
      </c>
      <c r="D1675" s="169" t="s">
        <v>5482</v>
      </c>
      <c r="E1675" s="170">
        <v>3.4249050000000003</v>
      </c>
      <c r="F1675" s="167" t="s">
        <v>7329</v>
      </c>
    </row>
    <row r="1676" spans="1:6" x14ac:dyDescent="0.3">
      <c r="A1676" s="167" t="s">
        <v>7340</v>
      </c>
      <c r="B1676" s="167" t="s">
        <v>5513</v>
      </c>
      <c r="C1676" s="168">
        <v>100</v>
      </c>
      <c r="D1676" s="169" t="s">
        <v>5482</v>
      </c>
      <c r="E1676" s="170">
        <v>3.4249050000000003</v>
      </c>
      <c r="F1676" s="167" t="s">
        <v>7329</v>
      </c>
    </row>
    <row r="1677" spans="1:6" x14ac:dyDescent="0.3">
      <c r="A1677" s="167" t="s">
        <v>7341</v>
      </c>
      <c r="B1677" s="167" t="s">
        <v>5515</v>
      </c>
      <c r="C1677" s="168">
        <v>100</v>
      </c>
      <c r="D1677" s="169" t="s">
        <v>5482</v>
      </c>
      <c r="E1677" s="170">
        <v>3.4249050000000003</v>
      </c>
      <c r="F1677" s="167" t="s">
        <v>7329</v>
      </c>
    </row>
    <row r="1678" spans="1:6" x14ac:dyDescent="0.3">
      <c r="A1678" s="167" t="s">
        <v>7342</v>
      </c>
      <c r="B1678" s="167" t="s">
        <v>5517</v>
      </c>
      <c r="C1678" s="168">
        <v>100</v>
      </c>
      <c r="D1678" s="169" t="s">
        <v>5482</v>
      </c>
      <c r="E1678" s="170">
        <v>3.4249050000000003</v>
      </c>
      <c r="F1678" s="167" t="s">
        <v>7329</v>
      </c>
    </row>
    <row r="1679" spans="1:6" x14ac:dyDescent="0.3">
      <c r="A1679" s="167" t="s">
        <v>7343</v>
      </c>
      <c r="B1679" s="167" t="s">
        <v>5519</v>
      </c>
      <c r="C1679" s="168">
        <v>100</v>
      </c>
      <c r="D1679" s="169" t="s">
        <v>5482</v>
      </c>
      <c r="E1679" s="170">
        <v>3.4249050000000003</v>
      </c>
      <c r="F1679" s="167" t="s">
        <v>7329</v>
      </c>
    </row>
    <row r="1680" spans="1:6" x14ac:dyDescent="0.3">
      <c r="A1680" s="167" t="s">
        <v>7344</v>
      </c>
      <c r="B1680" s="167" t="s">
        <v>5521</v>
      </c>
      <c r="C1680" s="168">
        <v>100</v>
      </c>
      <c r="D1680" s="169" t="s">
        <v>5482</v>
      </c>
      <c r="E1680" s="170">
        <v>3.4249050000000003</v>
      </c>
      <c r="F1680" s="167" t="s">
        <v>7329</v>
      </c>
    </row>
    <row r="1681" spans="1:6" x14ac:dyDescent="0.3">
      <c r="A1681" s="167" t="s">
        <v>7345</v>
      </c>
      <c r="B1681" s="167" t="s">
        <v>5485</v>
      </c>
      <c r="C1681" s="168">
        <v>100</v>
      </c>
      <c r="D1681" s="169" t="s">
        <v>5482</v>
      </c>
      <c r="E1681" s="170">
        <v>3.2967</v>
      </c>
      <c r="F1681" s="167" t="s">
        <v>7329</v>
      </c>
    </row>
    <row r="1682" spans="1:6" x14ac:dyDescent="0.3">
      <c r="A1682" s="167" t="s">
        <v>7346</v>
      </c>
      <c r="B1682" s="167" t="s">
        <v>6572</v>
      </c>
      <c r="C1682" s="168">
        <v>10</v>
      </c>
      <c r="D1682" s="169" t="s">
        <v>5482</v>
      </c>
      <c r="E1682" s="170">
        <v>5.3418749999999999</v>
      </c>
      <c r="F1682" s="167" t="s">
        <v>7329</v>
      </c>
    </row>
    <row r="1683" spans="1:6" x14ac:dyDescent="0.3">
      <c r="A1683" s="167" t="s">
        <v>7347</v>
      </c>
      <c r="B1683" s="167" t="s">
        <v>6574</v>
      </c>
      <c r="C1683" s="168">
        <v>10</v>
      </c>
      <c r="D1683" s="169" t="s">
        <v>5482</v>
      </c>
      <c r="E1683" s="170">
        <v>4.07</v>
      </c>
      <c r="F1683" s="167" t="s">
        <v>7329</v>
      </c>
    </row>
    <row r="1684" spans="1:6" x14ac:dyDescent="0.3">
      <c r="A1684" s="167" t="s">
        <v>7348</v>
      </c>
      <c r="B1684" s="167" t="s">
        <v>6576</v>
      </c>
      <c r="C1684" s="168">
        <v>100</v>
      </c>
      <c r="D1684" s="169" t="s">
        <v>5482</v>
      </c>
      <c r="E1684" s="170">
        <v>3.2967</v>
      </c>
      <c r="F1684" s="167" t="s">
        <v>7329</v>
      </c>
    </row>
    <row r="1685" spans="1:6" x14ac:dyDescent="0.3">
      <c r="A1685" s="167" t="s">
        <v>7349</v>
      </c>
      <c r="B1685" s="167" t="s">
        <v>5489</v>
      </c>
      <c r="C1685" s="168">
        <v>100</v>
      </c>
      <c r="D1685" s="169" t="s">
        <v>5482</v>
      </c>
      <c r="E1685" s="170">
        <v>3.4249050000000003</v>
      </c>
      <c r="F1685" s="167" t="s">
        <v>7329</v>
      </c>
    </row>
    <row r="1686" spans="1:6" x14ac:dyDescent="0.3">
      <c r="A1686" s="167" t="s">
        <v>7350</v>
      </c>
      <c r="B1686" s="167" t="s">
        <v>5491</v>
      </c>
      <c r="C1686" s="168">
        <v>100</v>
      </c>
      <c r="D1686" s="169" t="s">
        <v>5482</v>
      </c>
      <c r="E1686" s="170">
        <v>3.4249050000000003</v>
      </c>
      <c r="F1686" s="167" t="s">
        <v>7329</v>
      </c>
    </row>
    <row r="1687" spans="1:6" x14ac:dyDescent="0.3">
      <c r="A1687" s="167" t="s">
        <v>7351</v>
      </c>
      <c r="B1687" s="167" t="s">
        <v>5493</v>
      </c>
      <c r="C1687" s="168">
        <v>100</v>
      </c>
      <c r="D1687" s="169" t="s">
        <v>5482</v>
      </c>
      <c r="E1687" s="170">
        <v>3.4249050000000003</v>
      </c>
      <c r="F1687" s="167" t="s">
        <v>7329</v>
      </c>
    </row>
    <row r="1688" spans="1:6" x14ac:dyDescent="0.3">
      <c r="A1688" s="167" t="s">
        <v>7352</v>
      </c>
      <c r="B1688" s="167" t="s">
        <v>6582</v>
      </c>
      <c r="C1688" s="168">
        <v>100</v>
      </c>
      <c r="D1688" s="169" t="s">
        <v>5482</v>
      </c>
      <c r="E1688" s="170">
        <v>3.0769199999999999</v>
      </c>
      <c r="F1688" s="167" t="s">
        <v>7329</v>
      </c>
    </row>
    <row r="1689" spans="1:6" x14ac:dyDescent="0.3">
      <c r="A1689" s="167" t="s">
        <v>7353</v>
      </c>
      <c r="B1689" s="167" t="s">
        <v>5497</v>
      </c>
      <c r="C1689" s="168">
        <v>100</v>
      </c>
      <c r="D1689" s="169" t="s">
        <v>5482</v>
      </c>
      <c r="E1689" s="170">
        <v>3.4249050000000003</v>
      </c>
      <c r="F1689" s="167" t="s">
        <v>7329</v>
      </c>
    </row>
    <row r="1690" spans="1:6" x14ac:dyDescent="0.3">
      <c r="A1690" s="167" t="s">
        <v>7354</v>
      </c>
      <c r="B1690" s="167" t="s">
        <v>5507</v>
      </c>
      <c r="C1690" s="168">
        <v>100</v>
      </c>
      <c r="D1690" s="169" t="s">
        <v>5482</v>
      </c>
      <c r="E1690" s="170">
        <v>3.4249050000000003</v>
      </c>
      <c r="F1690" s="167" t="s">
        <v>7329</v>
      </c>
    </row>
    <row r="1691" spans="1:6" x14ac:dyDescent="0.3">
      <c r="A1691" s="167" t="s">
        <v>7355</v>
      </c>
      <c r="B1691" s="167" t="s">
        <v>5509</v>
      </c>
      <c r="C1691" s="168">
        <v>100</v>
      </c>
      <c r="D1691" s="169" t="s">
        <v>5482</v>
      </c>
      <c r="E1691" s="170">
        <v>3.4249050000000003</v>
      </c>
      <c r="F1691" s="167" t="s">
        <v>7329</v>
      </c>
    </row>
    <row r="1692" spans="1:6" x14ac:dyDescent="0.3">
      <c r="A1692" s="167" t="s">
        <v>7356</v>
      </c>
      <c r="B1692" s="167" t="s">
        <v>5513</v>
      </c>
      <c r="C1692" s="168">
        <v>100</v>
      </c>
      <c r="D1692" s="169" t="s">
        <v>5482</v>
      </c>
      <c r="E1692" s="170">
        <v>3.4249050000000003</v>
      </c>
      <c r="F1692" s="167" t="s">
        <v>7329</v>
      </c>
    </row>
    <row r="1693" spans="1:6" x14ac:dyDescent="0.3">
      <c r="A1693" s="167" t="s">
        <v>7357</v>
      </c>
      <c r="B1693" s="167" t="s">
        <v>5515</v>
      </c>
      <c r="C1693" s="168">
        <v>100</v>
      </c>
      <c r="D1693" s="169" t="s">
        <v>5482</v>
      </c>
      <c r="E1693" s="170">
        <v>3.4249050000000003</v>
      </c>
      <c r="F1693" s="167" t="s">
        <v>7329</v>
      </c>
    </row>
    <row r="1694" spans="1:6" x14ac:dyDescent="0.3">
      <c r="A1694" s="167" t="s">
        <v>7358</v>
      </c>
      <c r="B1694" s="167" t="s">
        <v>5517</v>
      </c>
      <c r="C1694" s="168">
        <v>100</v>
      </c>
      <c r="D1694" s="169" t="s">
        <v>5482</v>
      </c>
      <c r="E1694" s="170">
        <v>3.4249050000000003</v>
      </c>
      <c r="F1694" s="167" t="s">
        <v>7329</v>
      </c>
    </row>
    <row r="1695" spans="1:6" x14ac:dyDescent="0.3">
      <c r="A1695" s="167" t="s">
        <v>7359</v>
      </c>
      <c r="B1695" s="167" t="s">
        <v>5519</v>
      </c>
      <c r="C1695" s="168">
        <v>100</v>
      </c>
      <c r="D1695" s="169" t="s">
        <v>5482</v>
      </c>
      <c r="E1695" s="170">
        <v>3.4249050000000003</v>
      </c>
      <c r="F1695" s="167" t="s">
        <v>7329</v>
      </c>
    </row>
    <row r="1696" spans="1:6" x14ac:dyDescent="0.3">
      <c r="A1696" s="167" t="s">
        <v>7360</v>
      </c>
      <c r="B1696" s="167" t="s">
        <v>5521</v>
      </c>
      <c r="C1696" s="168">
        <v>100</v>
      </c>
      <c r="D1696" s="169" t="s">
        <v>5482</v>
      </c>
      <c r="E1696" s="170">
        <v>3.4249050000000003</v>
      </c>
      <c r="F1696" s="167" t="s">
        <v>7329</v>
      </c>
    </row>
    <row r="1697" spans="1:6" x14ac:dyDescent="0.3">
      <c r="A1697" s="167" t="s">
        <v>7361</v>
      </c>
      <c r="B1697" s="167" t="s">
        <v>5485</v>
      </c>
      <c r="C1697" s="168">
        <v>100</v>
      </c>
      <c r="D1697" s="169" t="s">
        <v>5482</v>
      </c>
      <c r="E1697" s="170">
        <v>3.0219749999999999</v>
      </c>
      <c r="F1697" s="167" t="s">
        <v>7362</v>
      </c>
    </row>
    <row r="1698" spans="1:6" x14ac:dyDescent="0.3">
      <c r="A1698" s="167" t="s">
        <v>7363</v>
      </c>
      <c r="B1698" s="167" t="s">
        <v>6572</v>
      </c>
      <c r="C1698" s="168">
        <v>10</v>
      </c>
      <c r="D1698" s="169" t="s">
        <v>5482</v>
      </c>
      <c r="E1698" s="170">
        <v>5.3418749999999999</v>
      </c>
      <c r="F1698" s="167" t="s">
        <v>7362</v>
      </c>
    </row>
    <row r="1699" spans="1:6" x14ac:dyDescent="0.3">
      <c r="A1699" s="167" t="s">
        <v>7364</v>
      </c>
      <c r="B1699" s="167" t="s">
        <v>6574</v>
      </c>
      <c r="C1699" s="168">
        <v>10</v>
      </c>
      <c r="D1699" s="169" t="s">
        <v>5482</v>
      </c>
      <c r="E1699" s="170">
        <v>4.07</v>
      </c>
      <c r="F1699" s="167" t="s">
        <v>7362</v>
      </c>
    </row>
    <row r="1700" spans="1:6" x14ac:dyDescent="0.3">
      <c r="A1700" s="167" t="s">
        <v>7365</v>
      </c>
      <c r="B1700" s="167" t="s">
        <v>6576</v>
      </c>
      <c r="C1700" s="168">
        <v>100</v>
      </c>
      <c r="D1700" s="169" t="s">
        <v>5482</v>
      </c>
      <c r="E1700" s="170">
        <v>3.0219749999999999</v>
      </c>
      <c r="F1700" s="167" t="s">
        <v>7362</v>
      </c>
    </row>
    <row r="1701" spans="1:6" x14ac:dyDescent="0.3">
      <c r="A1701" s="167" t="s">
        <v>7366</v>
      </c>
      <c r="B1701" s="167" t="s">
        <v>5489</v>
      </c>
      <c r="C1701" s="168">
        <v>100</v>
      </c>
      <c r="D1701" s="169" t="s">
        <v>5482</v>
      </c>
      <c r="E1701" s="170">
        <v>3.1868099999999995</v>
      </c>
      <c r="F1701" s="167" t="s">
        <v>7362</v>
      </c>
    </row>
    <row r="1702" spans="1:6" x14ac:dyDescent="0.3">
      <c r="A1702" s="167" t="s">
        <v>7367</v>
      </c>
      <c r="B1702" s="167" t="s">
        <v>5491</v>
      </c>
      <c r="C1702" s="168">
        <v>100</v>
      </c>
      <c r="D1702" s="169" t="s">
        <v>5482</v>
      </c>
      <c r="E1702" s="170">
        <v>3.1868099999999995</v>
      </c>
      <c r="F1702" s="167" t="s">
        <v>7362</v>
      </c>
    </row>
    <row r="1703" spans="1:6" x14ac:dyDescent="0.3">
      <c r="A1703" s="167" t="s">
        <v>7368</v>
      </c>
      <c r="B1703" s="167" t="s">
        <v>5493</v>
      </c>
      <c r="C1703" s="168">
        <v>100</v>
      </c>
      <c r="D1703" s="169" t="s">
        <v>5482</v>
      </c>
      <c r="E1703" s="170">
        <v>3.1868099999999995</v>
      </c>
      <c r="F1703" s="167" t="s">
        <v>7362</v>
      </c>
    </row>
    <row r="1704" spans="1:6" x14ac:dyDescent="0.3">
      <c r="A1704" s="167" t="s">
        <v>7369</v>
      </c>
      <c r="B1704" s="167" t="s">
        <v>6582</v>
      </c>
      <c r="C1704" s="168">
        <v>100</v>
      </c>
      <c r="D1704" s="169" t="s">
        <v>5482</v>
      </c>
      <c r="E1704" s="170">
        <v>2.7838799999999999</v>
      </c>
      <c r="F1704" s="167" t="s">
        <v>7362</v>
      </c>
    </row>
    <row r="1705" spans="1:6" x14ac:dyDescent="0.3">
      <c r="A1705" s="167" t="s">
        <v>7370</v>
      </c>
      <c r="B1705" s="167" t="s">
        <v>5497</v>
      </c>
      <c r="C1705" s="168">
        <v>100</v>
      </c>
      <c r="D1705" s="169" t="s">
        <v>5482</v>
      </c>
      <c r="E1705" s="170">
        <v>3.1868099999999995</v>
      </c>
      <c r="F1705" s="167" t="s">
        <v>7362</v>
      </c>
    </row>
    <row r="1706" spans="1:6" x14ac:dyDescent="0.3">
      <c r="A1706" s="167" t="s">
        <v>7371</v>
      </c>
      <c r="B1706" s="167" t="s">
        <v>5507</v>
      </c>
      <c r="C1706" s="168">
        <v>100</v>
      </c>
      <c r="D1706" s="169" t="s">
        <v>5482</v>
      </c>
      <c r="E1706" s="170">
        <v>3.1868099999999995</v>
      </c>
      <c r="F1706" s="167" t="s">
        <v>7362</v>
      </c>
    </row>
    <row r="1707" spans="1:6" x14ac:dyDescent="0.3">
      <c r="A1707" s="167" t="s">
        <v>7372</v>
      </c>
      <c r="B1707" s="167" t="s">
        <v>5509</v>
      </c>
      <c r="C1707" s="168">
        <v>100</v>
      </c>
      <c r="D1707" s="169" t="s">
        <v>5482</v>
      </c>
      <c r="E1707" s="170">
        <v>3.1868099999999995</v>
      </c>
      <c r="F1707" s="167" t="s">
        <v>7362</v>
      </c>
    </row>
    <row r="1708" spans="1:6" x14ac:dyDescent="0.3">
      <c r="A1708" s="167" t="s">
        <v>7373</v>
      </c>
      <c r="B1708" s="167" t="s">
        <v>5513</v>
      </c>
      <c r="C1708" s="168">
        <v>100</v>
      </c>
      <c r="D1708" s="169" t="s">
        <v>5482</v>
      </c>
      <c r="E1708" s="170">
        <v>3.1868099999999995</v>
      </c>
      <c r="F1708" s="167" t="s">
        <v>7362</v>
      </c>
    </row>
    <row r="1709" spans="1:6" x14ac:dyDescent="0.3">
      <c r="A1709" s="167" t="s">
        <v>7374</v>
      </c>
      <c r="B1709" s="167" t="s">
        <v>5515</v>
      </c>
      <c r="C1709" s="168">
        <v>100</v>
      </c>
      <c r="D1709" s="169" t="s">
        <v>5482</v>
      </c>
      <c r="E1709" s="170">
        <v>3.1868099999999995</v>
      </c>
      <c r="F1709" s="167" t="s">
        <v>7362</v>
      </c>
    </row>
    <row r="1710" spans="1:6" x14ac:dyDescent="0.3">
      <c r="A1710" s="167" t="s">
        <v>7375</v>
      </c>
      <c r="B1710" s="167" t="s">
        <v>5517</v>
      </c>
      <c r="C1710" s="168">
        <v>100</v>
      </c>
      <c r="D1710" s="169" t="s">
        <v>5482</v>
      </c>
      <c r="E1710" s="170">
        <v>3.1868099999999995</v>
      </c>
      <c r="F1710" s="167" t="s">
        <v>7362</v>
      </c>
    </row>
    <row r="1711" spans="1:6" x14ac:dyDescent="0.3">
      <c r="A1711" s="167" t="s">
        <v>7376</v>
      </c>
      <c r="B1711" s="167" t="s">
        <v>5519</v>
      </c>
      <c r="C1711" s="168">
        <v>100</v>
      </c>
      <c r="D1711" s="169" t="s">
        <v>5482</v>
      </c>
      <c r="E1711" s="170">
        <v>3.1868099999999995</v>
      </c>
      <c r="F1711" s="167" t="s">
        <v>7362</v>
      </c>
    </row>
    <row r="1712" spans="1:6" x14ac:dyDescent="0.3">
      <c r="A1712" s="167" t="s">
        <v>7377</v>
      </c>
      <c r="B1712" s="167" t="s">
        <v>5521</v>
      </c>
      <c r="C1712" s="168">
        <v>100</v>
      </c>
      <c r="D1712" s="169" t="s">
        <v>5482</v>
      </c>
      <c r="E1712" s="170">
        <v>3.1868099999999995</v>
      </c>
      <c r="F1712" s="167" t="s">
        <v>7362</v>
      </c>
    </row>
    <row r="1713" spans="1:6" x14ac:dyDescent="0.3">
      <c r="A1713" s="167" t="s">
        <v>7378</v>
      </c>
      <c r="B1713" s="167" t="s">
        <v>5485</v>
      </c>
      <c r="C1713" s="168">
        <v>100</v>
      </c>
      <c r="D1713" s="169" t="s">
        <v>5482</v>
      </c>
      <c r="E1713" s="170">
        <v>3.0219749999999999</v>
      </c>
      <c r="F1713" s="167" t="s">
        <v>7362</v>
      </c>
    </row>
    <row r="1714" spans="1:6" x14ac:dyDescent="0.3">
      <c r="A1714" s="167" t="s">
        <v>7379</v>
      </c>
      <c r="B1714" s="167" t="s">
        <v>6572</v>
      </c>
      <c r="C1714" s="168">
        <v>10</v>
      </c>
      <c r="D1714" s="169" t="s">
        <v>5482</v>
      </c>
      <c r="E1714" s="170">
        <v>5.3418749999999999</v>
      </c>
      <c r="F1714" s="167" t="s">
        <v>7362</v>
      </c>
    </row>
    <row r="1715" spans="1:6" x14ac:dyDescent="0.3">
      <c r="A1715" s="167" t="s">
        <v>7380</v>
      </c>
      <c r="B1715" s="167" t="s">
        <v>6574</v>
      </c>
      <c r="C1715" s="168">
        <v>10</v>
      </c>
      <c r="D1715" s="169" t="s">
        <v>5482</v>
      </c>
      <c r="E1715" s="170">
        <v>4.07</v>
      </c>
      <c r="F1715" s="167" t="s">
        <v>7362</v>
      </c>
    </row>
    <row r="1716" spans="1:6" x14ac:dyDescent="0.3">
      <c r="A1716" s="167" t="s">
        <v>7381</v>
      </c>
      <c r="B1716" s="167" t="s">
        <v>6576</v>
      </c>
      <c r="C1716" s="168">
        <v>100</v>
      </c>
      <c r="D1716" s="169" t="s">
        <v>5482</v>
      </c>
      <c r="E1716" s="170">
        <v>3.0219749999999999</v>
      </c>
      <c r="F1716" s="167" t="s">
        <v>7362</v>
      </c>
    </row>
    <row r="1717" spans="1:6" x14ac:dyDescent="0.3">
      <c r="A1717" s="167" t="s">
        <v>7382</v>
      </c>
      <c r="B1717" s="167" t="s">
        <v>5489</v>
      </c>
      <c r="C1717" s="168">
        <v>100</v>
      </c>
      <c r="D1717" s="169" t="s">
        <v>5482</v>
      </c>
      <c r="E1717" s="170">
        <v>3.1868099999999995</v>
      </c>
      <c r="F1717" s="167" t="s">
        <v>7362</v>
      </c>
    </row>
    <row r="1718" spans="1:6" x14ac:dyDescent="0.3">
      <c r="A1718" s="167" t="s">
        <v>7383</v>
      </c>
      <c r="B1718" s="167" t="s">
        <v>5491</v>
      </c>
      <c r="C1718" s="168">
        <v>100</v>
      </c>
      <c r="D1718" s="169" t="s">
        <v>5482</v>
      </c>
      <c r="E1718" s="170">
        <v>3.1868099999999995</v>
      </c>
      <c r="F1718" s="167" t="s">
        <v>7362</v>
      </c>
    </row>
    <row r="1719" spans="1:6" x14ac:dyDescent="0.3">
      <c r="A1719" s="167" t="s">
        <v>7384</v>
      </c>
      <c r="B1719" s="167" t="s">
        <v>5493</v>
      </c>
      <c r="C1719" s="168">
        <v>100</v>
      </c>
      <c r="D1719" s="169" t="s">
        <v>5482</v>
      </c>
      <c r="E1719" s="170">
        <v>3.1868099999999995</v>
      </c>
      <c r="F1719" s="167" t="s">
        <v>7362</v>
      </c>
    </row>
    <row r="1720" spans="1:6" x14ac:dyDescent="0.3">
      <c r="A1720" s="167" t="s">
        <v>7385</v>
      </c>
      <c r="B1720" s="167" t="s">
        <v>6582</v>
      </c>
      <c r="C1720" s="168">
        <v>100</v>
      </c>
      <c r="D1720" s="169" t="s">
        <v>5482</v>
      </c>
      <c r="E1720" s="170">
        <v>2.7838799999999999</v>
      </c>
      <c r="F1720" s="167" t="s">
        <v>7362</v>
      </c>
    </row>
    <row r="1721" spans="1:6" x14ac:dyDescent="0.3">
      <c r="A1721" s="167" t="s">
        <v>7386</v>
      </c>
      <c r="B1721" s="167" t="s">
        <v>5497</v>
      </c>
      <c r="C1721" s="168">
        <v>100</v>
      </c>
      <c r="D1721" s="169" t="s">
        <v>5482</v>
      </c>
      <c r="E1721" s="170">
        <v>3.1868099999999995</v>
      </c>
      <c r="F1721" s="167" t="s">
        <v>7362</v>
      </c>
    </row>
    <row r="1722" spans="1:6" x14ac:dyDescent="0.3">
      <c r="A1722" s="167" t="s">
        <v>7387</v>
      </c>
      <c r="B1722" s="167" t="s">
        <v>5507</v>
      </c>
      <c r="C1722" s="168">
        <v>100</v>
      </c>
      <c r="D1722" s="169" t="s">
        <v>5482</v>
      </c>
      <c r="E1722" s="170">
        <v>3.1868099999999995</v>
      </c>
      <c r="F1722" s="167" t="s">
        <v>7362</v>
      </c>
    </row>
    <row r="1723" spans="1:6" x14ac:dyDescent="0.3">
      <c r="A1723" s="167" t="s">
        <v>7388</v>
      </c>
      <c r="B1723" s="167" t="s">
        <v>5509</v>
      </c>
      <c r="C1723" s="168">
        <v>100</v>
      </c>
      <c r="D1723" s="169" t="s">
        <v>5482</v>
      </c>
      <c r="E1723" s="170">
        <v>3.1868099999999995</v>
      </c>
      <c r="F1723" s="167" t="s">
        <v>7362</v>
      </c>
    </row>
    <row r="1724" spans="1:6" x14ac:dyDescent="0.3">
      <c r="A1724" s="167" t="s">
        <v>7389</v>
      </c>
      <c r="B1724" s="167" t="s">
        <v>5513</v>
      </c>
      <c r="C1724" s="168">
        <v>100</v>
      </c>
      <c r="D1724" s="169" t="s">
        <v>5482</v>
      </c>
      <c r="E1724" s="170">
        <v>3.1868099999999995</v>
      </c>
      <c r="F1724" s="167" t="s">
        <v>7362</v>
      </c>
    </row>
    <row r="1725" spans="1:6" x14ac:dyDescent="0.3">
      <c r="A1725" s="167" t="s">
        <v>7390</v>
      </c>
      <c r="B1725" s="167" t="s">
        <v>5515</v>
      </c>
      <c r="C1725" s="168">
        <v>100</v>
      </c>
      <c r="D1725" s="169" t="s">
        <v>5482</v>
      </c>
      <c r="E1725" s="170">
        <v>3.1868099999999995</v>
      </c>
      <c r="F1725" s="167" t="s">
        <v>7362</v>
      </c>
    </row>
    <row r="1726" spans="1:6" x14ac:dyDescent="0.3">
      <c r="A1726" s="167" t="s">
        <v>7391</v>
      </c>
      <c r="B1726" s="167" t="s">
        <v>5517</v>
      </c>
      <c r="C1726" s="168">
        <v>100</v>
      </c>
      <c r="D1726" s="169" t="s">
        <v>5482</v>
      </c>
      <c r="E1726" s="170">
        <v>3.1868099999999995</v>
      </c>
      <c r="F1726" s="167" t="s">
        <v>7362</v>
      </c>
    </row>
    <row r="1727" spans="1:6" x14ac:dyDescent="0.3">
      <c r="A1727" s="167" t="s">
        <v>7392</v>
      </c>
      <c r="B1727" s="167" t="s">
        <v>5519</v>
      </c>
      <c r="C1727" s="168">
        <v>100</v>
      </c>
      <c r="D1727" s="169" t="s">
        <v>5482</v>
      </c>
      <c r="E1727" s="170">
        <v>3.1868099999999995</v>
      </c>
      <c r="F1727" s="167" t="s">
        <v>7362</v>
      </c>
    </row>
    <row r="1728" spans="1:6" x14ac:dyDescent="0.3">
      <c r="A1728" s="167" t="s">
        <v>7393</v>
      </c>
      <c r="B1728" s="167" t="s">
        <v>5521</v>
      </c>
      <c r="C1728" s="168">
        <v>100</v>
      </c>
      <c r="D1728" s="169" t="s">
        <v>5482</v>
      </c>
      <c r="E1728" s="170">
        <v>3.1868099999999995</v>
      </c>
      <c r="F1728" s="167" t="s">
        <v>7362</v>
      </c>
    </row>
    <row r="1729" spans="1:6" x14ac:dyDescent="0.3">
      <c r="A1729" s="167" t="s">
        <v>7394</v>
      </c>
      <c r="B1729" s="167" t="s">
        <v>6119</v>
      </c>
      <c r="C1729" s="168">
        <v>400</v>
      </c>
      <c r="D1729" s="169" t="s">
        <v>5482</v>
      </c>
      <c r="E1729" s="170">
        <v>0.60439500000000002</v>
      </c>
      <c r="F1729" s="167" t="s">
        <v>7395</v>
      </c>
    </row>
    <row r="1730" spans="1:6" x14ac:dyDescent="0.3">
      <c r="A1730" s="167" t="s">
        <v>7396</v>
      </c>
      <c r="B1730" s="167" t="s">
        <v>7076</v>
      </c>
      <c r="C1730" s="168">
        <v>100</v>
      </c>
      <c r="D1730" s="169" t="s">
        <v>5482</v>
      </c>
      <c r="E1730" s="170">
        <v>2.6007299999999995</v>
      </c>
      <c r="F1730" s="167" t="s">
        <v>7397</v>
      </c>
    </row>
    <row r="1731" spans="1:6" x14ac:dyDescent="0.3">
      <c r="A1731" s="167" t="s">
        <v>7398</v>
      </c>
      <c r="B1731" s="167" t="s">
        <v>7076</v>
      </c>
      <c r="C1731" s="168">
        <v>100</v>
      </c>
      <c r="D1731" s="169" t="s">
        <v>5482</v>
      </c>
      <c r="E1731" s="170">
        <v>2.6007299999999995</v>
      </c>
      <c r="F1731" s="167" t="s">
        <v>7399</v>
      </c>
    </row>
    <row r="1732" spans="1:6" x14ac:dyDescent="0.3">
      <c r="A1732" s="167" t="s">
        <v>7400</v>
      </c>
      <c r="B1732" s="167" t="s">
        <v>5481</v>
      </c>
      <c r="C1732" s="168">
        <v>10</v>
      </c>
      <c r="D1732" s="169" t="s">
        <v>5482</v>
      </c>
      <c r="E1732" s="170">
        <v>23.046374999999998</v>
      </c>
      <c r="F1732" s="167" t="s">
        <v>7401</v>
      </c>
    </row>
    <row r="1733" spans="1:6" x14ac:dyDescent="0.3">
      <c r="A1733" s="167" t="s">
        <v>7402</v>
      </c>
      <c r="B1733" s="167" t="s">
        <v>5487</v>
      </c>
      <c r="C1733" s="168">
        <v>10</v>
      </c>
      <c r="D1733" s="169" t="s">
        <v>5482</v>
      </c>
      <c r="E1733" s="170">
        <v>22.537624999999998</v>
      </c>
      <c r="F1733" s="167" t="s">
        <v>7401</v>
      </c>
    </row>
    <row r="1734" spans="1:6" x14ac:dyDescent="0.3">
      <c r="A1734" s="167" t="s">
        <v>7403</v>
      </c>
      <c r="B1734" s="167" t="s">
        <v>5489</v>
      </c>
      <c r="C1734" s="168">
        <v>25</v>
      </c>
      <c r="D1734" s="169" t="s">
        <v>5482</v>
      </c>
      <c r="E1734" s="170">
        <v>22.710599999999999</v>
      </c>
      <c r="F1734" s="167" t="s">
        <v>7401</v>
      </c>
    </row>
    <row r="1735" spans="1:6" x14ac:dyDescent="0.3">
      <c r="A1735" s="167" t="s">
        <v>7404</v>
      </c>
      <c r="B1735" s="167" t="s">
        <v>5491</v>
      </c>
      <c r="C1735" s="168">
        <v>25</v>
      </c>
      <c r="D1735" s="169" t="s">
        <v>5482</v>
      </c>
      <c r="E1735" s="170">
        <v>22.710599999999999</v>
      </c>
      <c r="F1735" s="167" t="s">
        <v>7401</v>
      </c>
    </row>
    <row r="1736" spans="1:6" x14ac:dyDescent="0.3">
      <c r="A1736" s="167" t="s">
        <v>7405</v>
      </c>
      <c r="B1736" s="167" t="s">
        <v>5493</v>
      </c>
      <c r="C1736" s="168">
        <v>25</v>
      </c>
      <c r="D1736" s="169" t="s">
        <v>5482</v>
      </c>
      <c r="E1736" s="170">
        <v>22.710599999999999</v>
      </c>
      <c r="F1736" s="167" t="s">
        <v>7401</v>
      </c>
    </row>
    <row r="1737" spans="1:6" x14ac:dyDescent="0.3">
      <c r="A1737" s="167" t="s">
        <v>7406</v>
      </c>
      <c r="B1737" s="167" t="s">
        <v>5497</v>
      </c>
      <c r="C1737" s="168">
        <v>25</v>
      </c>
      <c r="D1737" s="169" t="s">
        <v>5482</v>
      </c>
      <c r="E1737" s="170">
        <v>22.710599999999999</v>
      </c>
      <c r="F1737" s="167" t="s">
        <v>7401</v>
      </c>
    </row>
    <row r="1738" spans="1:6" x14ac:dyDescent="0.3">
      <c r="A1738" s="167" t="s">
        <v>7407</v>
      </c>
      <c r="B1738" s="167" t="s">
        <v>5501</v>
      </c>
      <c r="C1738" s="168">
        <v>25</v>
      </c>
      <c r="D1738" s="169" t="s">
        <v>5482</v>
      </c>
      <c r="E1738" s="170">
        <v>22.710599999999999</v>
      </c>
      <c r="F1738" s="167" t="s">
        <v>7401</v>
      </c>
    </row>
    <row r="1739" spans="1:6" x14ac:dyDescent="0.3">
      <c r="A1739" s="167" t="s">
        <v>7408</v>
      </c>
      <c r="B1739" s="167" t="s">
        <v>5507</v>
      </c>
      <c r="C1739" s="168">
        <v>25</v>
      </c>
      <c r="D1739" s="169" t="s">
        <v>5482</v>
      </c>
      <c r="E1739" s="170">
        <v>22.710599999999999</v>
      </c>
      <c r="F1739" s="167" t="s">
        <v>7401</v>
      </c>
    </row>
    <row r="1740" spans="1:6" x14ac:dyDescent="0.3">
      <c r="A1740" s="167" t="s">
        <v>7409</v>
      </c>
      <c r="B1740" s="167" t="s">
        <v>5509</v>
      </c>
      <c r="C1740" s="168">
        <v>25</v>
      </c>
      <c r="D1740" s="169" t="s">
        <v>5482</v>
      </c>
      <c r="E1740" s="170">
        <v>22.710599999999999</v>
      </c>
      <c r="F1740" s="167" t="s">
        <v>7401</v>
      </c>
    </row>
    <row r="1741" spans="1:6" x14ac:dyDescent="0.3">
      <c r="A1741" s="167" t="s">
        <v>7410</v>
      </c>
      <c r="B1741" s="167" t="s">
        <v>5513</v>
      </c>
      <c r="C1741" s="168">
        <v>25</v>
      </c>
      <c r="D1741" s="169" t="s">
        <v>5482</v>
      </c>
      <c r="E1741" s="170">
        <v>22.710599999999999</v>
      </c>
      <c r="F1741" s="167" t="s">
        <v>7401</v>
      </c>
    </row>
    <row r="1742" spans="1:6" x14ac:dyDescent="0.3">
      <c r="A1742" s="167" t="s">
        <v>7411</v>
      </c>
      <c r="B1742" s="167" t="s">
        <v>5515</v>
      </c>
      <c r="C1742" s="168">
        <v>25</v>
      </c>
      <c r="D1742" s="169" t="s">
        <v>5482</v>
      </c>
      <c r="E1742" s="170">
        <v>22.710599999999999</v>
      </c>
      <c r="F1742" s="167" t="s">
        <v>7401</v>
      </c>
    </row>
    <row r="1743" spans="1:6" x14ac:dyDescent="0.3">
      <c r="A1743" s="167" t="s">
        <v>7412</v>
      </c>
      <c r="B1743" s="167" t="s">
        <v>5517</v>
      </c>
      <c r="C1743" s="168">
        <v>25</v>
      </c>
      <c r="D1743" s="169" t="s">
        <v>5482</v>
      </c>
      <c r="E1743" s="170">
        <v>22.710599999999999</v>
      </c>
      <c r="F1743" s="167" t="s">
        <v>7401</v>
      </c>
    </row>
    <row r="1744" spans="1:6" x14ac:dyDescent="0.3">
      <c r="A1744" s="167" t="s">
        <v>7413</v>
      </c>
      <c r="B1744" s="167" t="s">
        <v>5519</v>
      </c>
      <c r="C1744" s="168">
        <v>25</v>
      </c>
      <c r="D1744" s="169" t="s">
        <v>5482</v>
      </c>
      <c r="E1744" s="170">
        <v>22.710599999999999</v>
      </c>
      <c r="F1744" s="167" t="s">
        <v>7401</v>
      </c>
    </row>
    <row r="1745" spans="1:6" x14ac:dyDescent="0.3">
      <c r="A1745" s="167" t="s">
        <v>7414</v>
      </c>
      <c r="B1745" s="167" t="s">
        <v>5521</v>
      </c>
      <c r="C1745" s="168">
        <v>25</v>
      </c>
      <c r="D1745" s="169" t="s">
        <v>5482</v>
      </c>
      <c r="E1745" s="170">
        <v>22.710599999999999</v>
      </c>
      <c r="F1745" s="167" t="s">
        <v>7401</v>
      </c>
    </row>
    <row r="1746" spans="1:6" x14ac:dyDescent="0.3">
      <c r="A1746" s="167" t="s">
        <v>7415</v>
      </c>
      <c r="B1746" s="167" t="s">
        <v>5481</v>
      </c>
      <c r="C1746" s="168">
        <v>10</v>
      </c>
      <c r="D1746" s="169" t="s">
        <v>5482</v>
      </c>
      <c r="E1746" s="170">
        <v>25.640999999999998</v>
      </c>
      <c r="F1746" s="167" t="s">
        <v>7416</v>
      </c>
    </row>
    <row r="1747" spans="1:6" x14ac:dyDescent="0.3">
      <c r="A1747" s="167" t="s">
        <v>7417</v>
      </c>
      <c r="B1747" s="167" t="s">
        <v>5487</v>
      </c>
      <c r="C1747" s="168">
        <v>10</v>
      </c>
      <c r="D1747" s="169" t="s">
        <v>5482</v>
      </c>
      <c r="E1747" s="170">
        <v>25.030500000000004</v>
      </c>
      <c r="F1747" s="167" t="s">
        <v>7416</v>
      </c>
    </row>
    <row r="1748" spans="1:6" x14ac:dyDescent="0.3">
      <c r="A1748" s="167" t="s">
        <v>7418</v>
      </c>
      <c r="B1748" s="167" t="s">
        <v>5489</v>
      </c>
      <c r="C1748" s="168">
        <v>25</v>
      </c>
      <c r="D1748" s="169" t="s">
        <v>5482</v>
      </c>
      <c r="E1748" s="170">
        <v>27.380924999999998</v>
      </c>
      <c r="F1748" s="167" t="s">
        <v>7416</v>
      </c>
    </row>
    <row r="1749" spans="1:6" x14ac:dyDescent="0.3">
      <c r="A1749" s="167" t="s">
        <v>7419</v>
      </c>
      <c r="B1749" s="167" t="s">
        <v>5491</v>
      </c>
      <c r="C1749" s="168">
        <v>25</v>
      </c>
      <c r="D1749" s="169" t="s">
        <v>5482</v>
      </c>
      <c r="E1749" s="170">
        <v>27.380924999999998</v>
      </c>
      <c r="F1749" s="167" t="s">
        <v>7416</v>
      </c>
    </row>
    <row r="1750" spans="1:6" x14ac:dyDescent="0.3">
      <c r="A1750" s="167" t="s">
        <v>7420</v>
      </c>
      <c r="B1750" s="167" t="s">
        <v>5493</v>
      </c>
      <c r="C1750" s="168">
        <v>25</v>
      </c>
      <c r="D1750" s="169" t="s">
        <v>5482</v>
      </c>
      <c r="E1750" s="170">
        <v>27.380924999999998</v>
      </c>
      <c r="F1750" s="167" t="s">
        <v>7416</v>
      </c>
    </row>
    <row r="1751" spans="1:6" x14ac:dyDescent="0.3">
      <c r="A1751" s="167" t="s">
        <v>7421</v>
      </c>
      <c r="B1751" s="167" t="s">
        <v>5497</v>
      </c>
      <c r="C1751" s="168">
        <v>25</v>
      </c>
      <c r="D1751" s="169" t="s">
        <v>5482</v>
      </c>
      <c r="E1751" s="170">
        <v>27.380924999999998</v>
      </c>
      <c r="F1751" s="167" t="s">
        <v>7416</v>
      </c>
    </row>
    <row r="1752" spans="1:6" x14ac:dyDescent="0.3">
      <c r="A1752" s="167" t="s">
        <v>7422</v>
      </c>
      <c r="B1752" s="167" t="s">
        <v>5501</v>
      </c>
      <c r="C1752" s="168">
        <v>25</v>
      </c>
      <c r="D1752" s="169" t="s">
        <v>5482</v>
      </c>
      <c r="E1752" s="170">
        <v>27.380924999999998</v>
      </c>
      <c r="F1752" s="167" t="s">
        <v>7416</v>
      </c>
    </row>
    <row r="1753" spans="1:6" x14ac:dyDescent="0.3">
      <c r="A1753" s="167" t="s">
        <v>7423</v>
      </c>
      <c r="B1753" s="167" t="s">
        <v>5507</v>
      </c>
      <c r="C1753" s="168">
        <v>25</v>
      </c>
      <c r="D1753" s="169" t="s">
        <v>5482</v>
      </c>
      <c r="E1753" s="170">
        <v>27.380924999999998</v>
      </c>
      <c r="F1753" s="167" t="s">
        <v>7416</v>
      </c>
    </row>
    <row r="1754" spans="1:6" x14ac:dyDescent="0.3">
      <c r="A1754" s="167" t="s">
        <v>7424</v>
      </c>
      <c r="B1754" s="167" t="s">
        <v>5509</v>
      </c>
      <c r="C1754" s="168">
        <v>25</v>
      </c>
      <c r="D1754" s="169" t="s">
        <v>5482</v>
      </c>
      <c r="E1754" s="170">
        <v>27.380924999999998</v>
      </c>
      <c r="F1754" s="167" t="s">
        <v>7416</v>
      </c>
    </row>
    <row r="1755" spans="1:6" x14ac:dyDescent="0.3">
      <c r="A1755" s="167" t="s">
        <v>7425</v>
      </c>
      <c r="B1755" s="167" t="s">
        <v>5513</v>
      </c>
      <c r="C1755" s="168">
        <v>25</v>
      </c>
      <c r="D1755" s="169" t="s">
        <v>5482</v>
      </c>
      <c r="E1755" s="170">
        <v>27.380924999999998</v>
      </c>
      <c r="F1755" s="167" t="s">
        <v>7416</v>
      </c>
    </row>
    <row r="1756" spans="1:6" x14ac:dyDescent="0.3">
      <c r="A1756" s="167" t="s">
        <v>7426</v>
      </c>
      <c r="B1756" s="167" t="s">
        <v>5515</v>
      </c>
      <c r="C1756" s="168">
        <v>25</v>
      </c>
      <c r="D1756" s="169" t="s">
        <v>5482</v>
      </c>
      <c r="E1756" s="170">
        <v>27.380924999999998</v>
      </c>
      <c r="F1756" s="167" t="s">
        <v>7416</v>
      </c>
    </row>
    <row r="1757" spans="1:6" x14ac:dyDescent="0.3">
      <c r="A1757" s="167" t="s">
        <v>7427</v>
      </c>
      <c r="B1757" s="167" t="s">
        <v>5517</v>
      </c>
      <c r="C1757" s="168">
        <v>25</v>
      </c>
      <c r="D1757" s="169" t="s">
        <v>5482</v>
      </c>
      <c r="E1757" s="170">
        <v>27.380924999999998</v>
      </c>
      <c r="F1757" s="167" t="s">
        <v>7416</v>
      </c>
    </row>
    <row r="1758" spans="1:6" x14ac:dyDescent="0.3">
      <c r="A1758" s="167" t="s">
        <v>7428</v>
      </c>
      <c r="B1758" s="167" t="s">
        <v>5519</v>
      </c>
      <c r="C1758" s="168">
        <v>25</v>
      </c>
      <c r="D1758" s="169" t="s">
        <v>5482</v>
      </c>
      <c r="E1758" s="170">
        <v>27.380924999999998</v>
      </c>
      <c r="F1758" s="167" t="s">
        <v>7416</v>
      </c>
    </row>
    <row r="1759" spans="1:6" x14ac:dyDescent="0.3">
      <c r="A1759" s="167" t="s">
        <v>7429</v>
      </c>
      <c r="B1759" s="167" t="s">
        <v>5521</v>
      </c>
      <c r="C1759" s="168">
        <v>25</v>
      </c>
      <c r="D1759" s="169" t="s">
        <v>5482</v>
      </c>
      <c r="E1759" s="170">
        <v>27.380924999999998</v>
      </c>
      <c r="F1759" s="167" t="s">
        <v>7416</v>
      </c>
    </row>
    <row r="1760" spans="1:6" x14ac:dyDescent="0.3">
      <c r="A1760" s="167" t="s">
        <v>7430</v>
      </c>
      <c r="B1760" s="167" t="s">
        <v>5481</v>
      </c>
      <c r="C1760" s="168">
        <v>10</v>
      </c>
      <c r="D1760" s="169" t="s">
        <v>5482</v>
      </c>
      <c r="E1760" s="170">
        <v>28.591749999999998</v>
      </c>
      <c r="F1760" s="167" t="s">
        <v>7431</v>
      </c>
    </row>
    <row r="1761" spans="1:6" x14ac:dyDescent="0.3">
      <c r="A1761" s="167" t="s">
        <v>7432</v>
      </c>
      <c r="B1761" s="167" t="s">
        <v>5487</v>
      </c>
      <c r="C1761" s="168">
        <v>10</v>
      </c>
      <c r="D1761" s="169" t="s">
        <v>5482</v>
      </c>
      <c r="E1761" s="170">
        <v>27.981249999999999</v>
      </c>
      <c r="F1761" s="167" t="s">
        <v>7431</v>
      </c>
    </row>
    <row r="1762" spans="1:6" x14ac:dyDescent="0.3">
      <c r="A1762" s="167" t="s">
        <v>7433</v>
      </c>
      <c r="B1762" s="167" t="s">
        <v>5489</v>
      </c>
      <c r="C1762" s="168">
        <v>25</v>
      </c>
      <c r="D1762" s="169" t="s">
        <v>5482</v>
      </c>
      <c r="E1762" s="170">
        <v>32.509125000000004</v>
      </c>
      <c r="F1762" s="167" t="s">
        <v>7431</v>
      </c>
    </row>
    <row r="1763" spans="1:6" x14ac:dyDescent="0.3">
      <c r="A1763" s="167" t="s">
        <v>7434</v>
      </c>
      <c r="B1763" s="167" t="s">
        <v>5491</v>
      </c>
      <c r="C1763" s="168">
        <v>25</v>
      </c>
      <c r="D1763" s="169" t="s">
        <v>5482</v>
      </c>
      <c r="E1763" s="170">
        <v>32.509125000000004</v>
      </c>
      <c r="F1763" s="167" t="s">
        <v>7431</v>
      </c>
    </row>
    <row r="1764" spans="1:6" x14ac:dyDescent="0.3">
      <c r="A1764" s="167" t="s">
        <v>7435</v>
      </c>
      <c r="B1764" s="167" t="s">
        <v>5493</v>
      </c>
      <c r="C1764" s="168">
        <v>25</v>
      </c>
      <c r="D1764" s="169" t="s">
        <v>5482</v>
      </c>
      <c r="E1764" s="170">
        <v>32.509125000000004</v>
      </c>
      <c r="F1764" s="167" t="s">
        <v>7431</v>
      </c>
    </row>
    <row r="1765" spans="1:6" x14ac:dyDescent="0.3">
      <c r="A1765" s="167" t="s">
        <v>7436</v>
      </c>
      <c r="B1765" s="167" t="s">
        <v>5497</v>
      </c>
      <c r="C1765" s="168">
        <v>25</v>
      </c>
      <c r="D1765" s="169" t="s">
        <v>5482</v>
      </c>
      <c r="E1765" s="170">
        <v>32.509125000000004</v>
      </c>
      <c r="F1765" s="167" t="s">
        <v>7431</v>
      </c>
    </row>
    <row r="1766" spans="1:6" x14ac:dyDescent="0.3">
      <c r="A1766" s="167" t="s">
        <v>7437</v>
      </c>
      <c r="B1766" s="167" t="s">
        <v>5501</v>
      </c>
      <c r="C1766" s="168">
        <v>25</v>
      </c>
      <c r="D1766" s="169" t="s">
        <v>5482</v>
      </c>
      <c r="E1766" s="170">
        <v>32.509125000000004</v>
      </c>
      <c r="F1766" s="167" t="s">
        <v>7431</v>
      </c>
    </row>
    <row r="1767" spans="1:6" x14ac:dyDescent="0.3">
      <c r="A1767" s="167" t="s">
        <v>7438</v>
      </c>
      <c r="B1767" s="167" t="s">
        <v>5503</v>
      </c>
      <c r="C1767" s="168">
        <v>25</v>
      </c>
      <c r="D1767" s="169" t="s">
        <v>5482</v>
      </c>
      <c r="E1767" s="170">
        <v>32.509125000000004</v>
      </c>
      <c r="F1767" s="167" t="s">
        <v>7431</v>
      </c>
    </row>
    <row r="1768" spans="1:6" x14ac:dyDescent="0.3">
      <c r="A1768" s="167" t="s">
        <v>7439</v>
      </c>
      <c r="B1768" s="167" t="s">
        <v>5507</v>
      </c>
      <c r="C1768" s="168">
        <v>25</v>
      </c>
      <c r="D1768" s="169" t="s">
        <v>5482</v>
      </c>
      <c r="E1768" s="170">
        <v>32.509125000000004</v>
      </c>
      <c r="F1768" s="167" t="s">
        <v>7431</v>
      </c>
    </row>
    <row r="1769" spans="1:6" x14ac:dyDescent="0.3">
      <c r="A1769" s="167" t="s">
        <v>7440</v>
      </c>
      <c r="B1769" s="167" t="s">
        <v>5509</v>
      </c>
      <c r="C1769" s="168">
        <v>25</v>
      </c>
      <c r="D1769" s="169" t="s">
        <v>5482</v>
      </c>
      <c r="E1769" s="170">
        <v>32.509125000000004</v>
      </c>
      <c r="F1769" s="167" t="s">
        <v>7431</v>
      </c>
    </row>
    <row r="1770" spans="1:6" x14ac:dyDescent="0.3">
      <c r="A1770" s="167" t="s">
        <v>7441</v>
      </c>
      <c r="B1770" s="167" t="s">
        <v>5513</v>
      </c>
      <c r="C1770" s="168">
        <v>25</v>
      </c>
      <c r="D1770" s="169" t="s">
        <v>5482</v>
      </c>
      <c r="E1770" s="170">
        <v>32.509125000000004</v>
      </c>
      <c r="F1770" s="167" t="s">
        <v>7431</v>
      </c>
    </row>
    <row r="1771" spans="1:6" x14ac:dyDescent="0.3">
      <c r="A1771" s="167" t="s">
        <v>7442</v>
      </c>
      <c r="B1771" s="167" t="s">
        <v>5515</v>
      </c>
      <c r="C1771" s="168">
        <v>25</v>
      </c>
      <c r="D1771" s="169" t="s">
        <v>5482</v>
      </c>
      <c r="E1771" s="170">
        <v>32.509125000000004</v>
      </c>
      <c r="F1771" s="167" t="s">
        <v>7431</v>
      </c>
    </row>
    <row r="1772" spans="1:6" x14ac:dyDescent="0.3">
      <c r="A1772" s="167" t="s">
        <v>7443</v>
      </c>
      <c r="B1772" s="167" t="s">
        <v>5517</v>
      </c>
      <c r="C1772" s="168">
        <v>25</v>
      </c>
      <c r="D1772" s="169" t="s">
        <v>5482</v>
      </c>
      <c r="E1772" s="170">
        <v>32.509125000000004</v>
      </c>
      <c r="F1772" s="167" t="s">
        <v>7431</v>
      </c>
    </row>
    <row r="1773" spans="1:6" x14ac:dyDescent="0.3">
      <c r="A1773" s="167" t="s">
        <v>7444</v>
      </c>
      <c r="B1773" s="167" t="s">
        <v>5519</v>
      </c>
      <c r="C1773" s="168">
        <v>25</v>
      </c>
      <c r="D1773" s="169" t="s">
        <v>5482</v>
      </c>
      <c r="E1773" s="170">
        <v>32.509125000000004</v>
      </c>
      <c r="F1773" s="167" t="s">
        <v>7431</v>
      </c>
    </row>
    <row r="1774" spans="1:6" x14ac:dyDescent="0.3">
      <c r="A1774" s="167" t="s">
        <v>7445</v>
      </c>
      <c r="B1774" s="167" t="s">
        <v>5521</v>
      </c>
      <c r="C1774" s="168">
        <v>25</v>
      </c>
      <c r="D1774" s="169" t="s">
        <v>5482</v>
      </c>
      <c r="E1774" s="170">
        <v>32.509125000000004</v>
      </c>
      <c r="F1774" s="167" t="s">
        <v>7431</v>
      </c>
    </row>
    <row r="1775" spans="1:6" x14ac:dyDescent="0.3">
      <c r="A1775" s="167" t="s">
        <v>7446</v>
      </c>
      <c r="B1775" s="167" t="s">
        <v>5681</v>
      </c>
      <c r="C1775" s="168">
        <v>100</v>
      </c>
      <c r="D1775" s="169" t="s">
        <v>5482</v>
      </c>
      <c r="E1775" s="170">
        <v>3.6630000000000003</v>
      </c>
      <c r="F1775" s="167" t="s">
        <v>7447</v>
      </c>
    </row>
    <row r="1776" spans="1:6" x14ac:dyDescent="0.3">
      <c r="A1776" s="167" t="s">
        <v>7448</v>
      </c>
      <c r="B1776" s="167" t="s">
        <v>5681</v>
      </c>
      <c r="C1776" s="168">
        <v>100</v>
      </c>
      <c r="D1776" s="169" t="s">
        <v>5482</v>
      </c>
      <c r="E1776" s="170">
        <v>11.080575</v>
      </c>
      <c r="F1776" s="167" t="s">
        <v>7039</v>
      </c>
    </row>
    <row r="1777" spans="1:6" x14ac:dyDescent="0.3">
      <c r="A1777" s="167" t="s">
        <v>7449</v>
      </c>
      <c r="B1777" s="167" t="s">
        <v>5681</v>
      </c>
      <c r="C1777" s="168">
        <v>100</v>
      </c>
      <c r="D1777" s="169" t="s">
        <v>5482</v>
      </c>
      <c r="E1777" s="170">
        <v>10.531124999999999</v>
      </c>
      <c r="F1777" s="167" t="s">
        <v>7450</v>
      </c>
    </row>
    <row r="1778" spans="1:6" x14ac:dyDescent="0.3">
      <c r="A1778" s="167" t="s">
        <v>7451</v>
      </c>
      <c r="B1778" s="167" t="s">
        <v>5681</v>
      </c>
      <c r="C1778" s="168">
        <v>100</v>
      </c>
      <c r="D1778" s="169" t="s">
        <v>5482</v>
      </c>
      <c r="E1778" s="170">
        <v>11.7216</v>
      </c>
      <c r="F1778" s="167" t="s">
        <v>7452</v>
      </c>
    </row>
    <row r="1779" spans="1:6" x14ac:dyDescent="0.3">
      <c r="A1779" s="167" t="s">
        <v>7453</v>
      </c>
      <c r="B1779" s="167" t="s">
        <v>5681</v>
      </c>
      <c r="C1779" s="168">
        <v>100</v>
      </c>
      <c r="D1779" s="169" t="s">
        <v>5482</v>
      </c>
      <c r="E1779" s="170">
        <v>4.50549</v>
      </c>
      <c r="F1779" s="167" t="s">
        <v>7454</v>
      </c>
    </row>
    <row r="1780" spans="1:6" x14ac:dyDescent="0.3">
      <c r="A1780" s="167" t="s">
        <v>7455</v>
      </c>
      <c r="B1780" s="167" t="s">
        <v>5681</v>
      </c>
      <c r="C1780" s="168">
        <v>100</v>
      </c>
      <c r="D1780" s="169" t="s">
        <v>5482</v>
      </c>
      <c r="E1780" s="170">
        <v>5.6043899999999995</v>
      </c>
      <c r="F1780" s="167" t="s">
        <v>7456</v>
      </c>
    </row>
    <row r="1781" spans="1:6" x14ac:dyDescent="0.3">
      <c r="A1781" s="167" t="s">
        <v>7457</v>
      </c>
      <c r="B1781" s="167" t="s">
        <v>5681</v>
      </c>
      <c r="C1781" s="168">
        <v>10</v>
      </c>
      <c r="D1781" s="169" t="s">
        <v>5482</v>
      </c>
      <c r="E1781" s="170">
        <v>7.3626299999999993</v>
      </c>
      <c r="F1781" s="167" t="s">
        <v>7458</v>
      </c>
    </row>
    <row r="1782" spans="1:6" x14ac:dyDescent="0.3">
      <c r="A1782" s="167" t="s">
        <v>7459</v>
      </c>
      <c r="B1782" s="167" t="s">
        <v>5681</v>
      </c>
      <c r="C1782" s="168">
        <v>100</v>
      </c>
      <c r="D1782" s="169" t="s">
        <v>5482</v>
      </c>
      <c r="E1782" s="170">
        <v>13.369949999999999</v>
      </c>
      <c r="F1782" s="167" t="s">
        <v>7460</v>
      </c>
    </row>
    <row r="1783" spans="1:6" x14ac:dyDescent="0.3">
      <c r="A1783" s="167" t="s">
        <v>7461</v>
      </c>
      <c r="B1783" s="167" t="s">
        <v>5681</v>
      </c>
      <c r="C1783" s="168">
        <v>100</v>
      </c>
      <c r="D1783" s="169" t="s">
        <v>5482</v>
      </c>
      <c r="E1783" s="170">
        <v>14.46885</v>
      </c>
      <c r="F1783" s="167" t="s">
        <v>7462</v>
      </c>
    </row>
    <row r="1784" spans="1:6" x14ac:dyDescent="0.3">
      <c r="A1784" s="167" t="s">
        <v>7463</v>
      </c>
      <c r="B1784" s="167" t="s">
        <v>6119</v>
      </c>
      <c r="C1784" s="168">
        <v>20</v>
      </c>
      <c r="D1784" s="169" t="s">
        <v>5482</v>
      </c>
      <c r="E1784" s="170">
        <v>4.7619000000000007</v>
      </c>
      <c r="F1784" s="167" t="s">
        <v>7464</v>
      </c>
    </row>
    <row r="1785" spans="1:6" x14ac:dyDescent="0.3">
      <c r="A1785" s="167" t="s">
        <v>7465</v>
      </c>
      <c r="B1785" s="167" t="s">
        <v>7076</v>
      </c>
      <c r="C1785" s="168">
        <v>100</v>
      </c>
      <c r="D1785" s="169" t="s">
        <v>5482</v>
      </c>
      <c r="E1785" s="170">
        <v>1.0805849999999999</v>
      </c>
      <c r="F1785" s="167" t="s">
        <v>7466</v>
      </c>
    </row>
    <row r="1786" spans="1:6" x14ac:dyDescent="0.3">
      <c r="A1786" s="167" t="s">
        <v>7467</v>
      </c>
      <c r="B1786" s="167" t="s">
        <v>7076</v>
      </c>
      <c r="C1786" s="168">
        <v>100</v>
      </c>
      <c r="D1786" s="169" t="s">
        <v>5482</v>
      </c>
      <c r="E1786" s="170">
        <v>1.0805849999999999</v>
      </c>
      <c r="F1786" s="167" t="s">
        <v>7466</v>
      </c>
    </row>
    <row r="1787" spans="1:6" x14ac:dyDescent="0.3">
      <c r="A1787" s="167" t="s">
        <v>7468</v>
      </c>
      <c r="B1787" s="167" t="s">
        <v>5681</v>
      </c>
      <c r="C1787" s="168">
        <v>10</v>
      </c>
      <c r="D1787" s="169" t="s">
        <v>5482</v>
      </c>
      <c r="E1787" s="170">
        <v>7.1794799999999999</v>
      </c>
      <c r="F1787" s="167" t="s">
        <v>7469</v>
      </c>
    </row>
    <row r="1788" spans="1:6" x14ac:dyDescent="0.3">
      <c r="A1788" s="167" t="s">
        <v>7470</v>
      </c>
      <c r="B1788" s="167" t="s">
        <v>5681</v>
      </c>
      <c r="C1788" s="168">
        <v>10</v>
      </c>
      <c r="D1788" s="169" t="s">
        <v>5482</v>
      </c>
      <c r="E1788" s="170">
        <v>7.1794799999999999</v>
      </c>
      <c r="F1788" s="167" t="s">
        <v>7469</v>
      </c>
    </row>
    <row r="1789" spans="1:6" x14ac:dyDescent="0.3">
      <c r="A1789" s="167" t="s">
        <v>7471</v>
      </c>
      <c r="B1789" s="167" t="s">
        <v>6119</v>
      </c>
      <c r="C1789" s="168">
        <v>100</v>
      </c>
      <c r="D1789" s="169" t="s">
        <v>5482</v>
      </c>
      <c r="E1789" s="170">
        <v>2.2710600000000003</v>
      </c>
      <c r="F1789" s="167" t="s">
        <v>7472</v>
      </c>
    </row>
    <row r="1790" spans="1:6" x14ac:dyDescent="0.3">
      <c r="A1790" s="167" t="s">
        <v>7473</v>
      </c>
      <c r="B1790" s="167" t="s">
        <v>6119</v>
      </c>
      <c r="C1790" s="168">
        <v>100</v>
      </c>
      <c r="D1790" s="169" t="s">
        <v>5482</v>
      </c>
      <c r="E1790" s="170">
        <v>2.8388249999999999</v>
      </c>
      <c r="F1790" s="167" t="s">
        <v>7474</v>
      </c>
    </row>
    <row r="1791" spans="1:6" x14ac:dyDescent="0.3">
      <c r="A1791" s="167" t="s">
        <v>7475</v>
      </c>
      <c r="B1791" s="167" t="s">
        <v>5681</v>
      </c>
      <c r="C1791" s="168">
        <v>100</v>
      </c>
      <c r="D1791" s="169" t="s">
        <v>5482</v>
      </c>
      <c r="E1791" s="170">
        <v>1.6849799999999999</v>
      </c>
      <c r="F1791" s="167" t="s">
        <v>7476</v>
      </c>
    </row>
    <row r="1792" spans="1:6" x14ac:dyDescent="0.3">
      <c r="A1792" s="167" t="s">
        <v>7477</v>
      </c>
      <c r="B1792" s="167" t="s">
        <v>6119</v>
      </c>
      <c r="C1792" s="168">
        <v>200</v>
      </c>
      <c r="D1792" s="169" t="s">
        <v>5482</v>
      </c>
      <c r="E1792" s="170">
        <v>0.80586000000000002</v>
      </c>
      <c r="F1792" s="167" t="s">
        <v>7478</v>
      </c>
    </row>
    <row r="1793" spans="1:6" x14ac:dyDescent="0.3">
      <c r="A1793" s="167" t="s">
        <v>7479</v>
      </c>
      <c r="B1793" s="167" t="s">
        <v>5681</v>
      </c>
      <c r="C1793" s="168">
        <v>200</v>
      </c>
      <c r="D1793" s="169" t="s">
        <v>5482</v>
      </c>
      <c r="E1793" s="170">
        <v>1.8315000000000001</v>
      </c>
      <c r="F1793" s="167" t="s">
        <v>7480</v>
      </c>
    </row>
    <row r="1794" spans="1:6" x14ac:dyDescent="0.3">
      <c r="A1794" s="167" t="s">
        <v>7481</v>
      </c>
      <c r="B1794" s="167" t="s">
        <v>5681</v>
      </c>
      <c r="C1794" s="168">
        <v>100</v>
      </c>
      <c r="D1794" s="169" t="s">
        <v>5482</v>
      </c>
      <c r="E1794" s="170">
        <v>3.6630000000000003</v>
      </c>
      <c r="F1794" s="167" t="s">
        <v>7482</v>
      </c>
    </row>
    <row r="1795" spans="1:6" x14ac:dyDescent="0.3">
      <c r="A1795" s="167" t="s">
        <v>7483</v>
      </c>
      <c r="B1795" s="167" t="s">
        <v>5681</v>
      </c>
      <c r="C1795" s="168">
        <v>100</v>
      </c>
      <c r="D1795" s="169" t="s">
        <v>5482</v>
      </c>
      <c r="E1795" s="170">
        <v>5.0366250000000008</v>
      </c>
      <c r="F1795" s="167" t="s">
        <v>7484</v>
      </c>
    </row>
    <row r="1796" spans="1:6" x14ac:dyDescent="0.3">
      <c r="A1796" s="167" t="s">
        <v>7485</v>
      </c>
      <c r="B1796" s="167" t="s">
        <v>7076</v>
      </c>
      <c r="C1796" s="168">
        <v>100</v>
      </c>
      <c r="D1796" s="169" t="s">
        <v>5482</v>
      </c>
      <c r="E1796" s="170">
        <v>0.56776500000000008</v>
      </c>
      <c r="F1796" s="167" t="s">
        <v>7486</v>
      </c>
    </row>
    <row r="1797" spans="1:6" x14ac:dyDescent="0.3">
      <c r="A1797" s="167" t="s">
        <v>7487</v>
      </c>
      <c r="B1797" s="167" t="s">
        <v>5681</v>
      </c>
      <c r="C1797" s="168">
        <v>100</v>
      </c>
      <c r="D1797" s="169" t="s">
        <v>5482</v>
      </c>
      <c r="E1797" s="170">
        <v>3.0402899999999997</v>
      </c>
      <c r="F1797" s="167" t="s">
        <v>7488</v>
      </c>
    </row>
    <row r="1798" spans="1:6" x14ac:dyDescent="0.3">
      <c r="A1798" s="167" t="s">
        <v>7489</v>
      </c>
      <c r="B1798" s="167" t="s">
        <v>5681</v>
      </c>
      <c r="C1798" s="168">
        <v>100</v>
      </c>
      <c r="D1798" s="169" t="s">
        <v>5482</v>
      </c>
      <c r="E1798" s="170">
        <v>6.9596999999999998</v>
      </c>
      <c r="F1798" s="167" t="s">
        <v>7490</v>
      </c>
    </row>
    <row r="1799" spans="1:6" x14ac:dyDescent="0.3">
      <c r="A1799" s="167" t="s">
        <v>7491</v>
      </c>
      <c r="B1799" s="167" t="s">
        <v>5681</v>
      </c>
      <c r="C1799" s="168">
        <v>100</v>
      </c>
      <c r="D1799" s="169" t="s">
        <v>5482</v>
      </c>
      <c r="E1799" s="170">
        <v>6.9596999999999998</v>
      </c>
      <c r="F1799" s="167" t="s">
        <v>7490</v>
      </c>
    </row>
    <row r="1800" spans="1:6" x14ac:dyDescent="0.3">
      <c r="A1800" s="167" t="s">
        <v>7492</v>
      </c>
      <c r="B1800" s="167" t="s">
        <v>7076</v>
      </c>
      <c r="C1800" s="168">
        <v>50</v>
      </c>
      <c r="D1800" s="169" t="s">
        <v>5482</v>
      </c>
      <c r="E1800" s="170">
        <v>2.7472500000000002</v>
      </c>
      <c r="F1800" s="167" t="s">
        <v>7493</v>
      </c>
    </row>
    <row r="1801" spans="1:6" x14ac:dyDescent="0.3">
      <c r="A1801" s="167" t="s">
        <v>7494</v>
      </c>
      <c r="B1801" s="167" t="s">
        <v>5681</v>
      </c>
      <c r="C1801" s="168">
        <v>10</v>
      </c>
      <c r="D1801" s="169" t="s">
        <v>5482</v>
      </c>
      <c r="E1801" s="170">
        <v>23.717924999999997</v>
      </c>
      <c r="F1801" s="167" t="s">
        <v>7495</v>
      </c>
    </row>
    <row r="1802" spans="1:6" x14ac:dyDescent="0.3">
      <c r="A1802" s="167" t="s">
        <v>7496</v>
      </c>
      <c r="B1802" s="167" t="s">
        <v>7076</v>
      </c>
      <c r="C1802" s="168">
        <v>100</v>
      </c>
      <c r="D1802" s="169" t="s">
        <v>5482</v>
      </c>
      <c r="E1802" s="170">
        <v>2.5274699999999997</v>
      </c>
      <c r="F1802" s="167" t="s">
        <v>7497</v>
      </c>
    </row>
    <row r="1803" spans="1:6" x14ac:dyDescent="0.3">
      <c r="A1803" s="167" t="s">
        <v>7498</v>
      </c>
      <c r="B1803" s="167" t="s">
        <v>5489</v>
      </c>
      <c r="C1803" s="168">
        <v>25</v>
      </c>
      <c r="D1803" s="169" t="s">
        <v>5482</v>
      </c>
      <c r="E1803" s="170">
        <v>25.915724999999998</v>
      </c>
      <c r="F1803" s="167" t="s">
        <v>7499</v>
      </c>
    </row>
    <row r="1804" spans="1:6" x14ac:dyDescent="0.3">
      <c r="A1804" s="167" t="s">
        <v>7500</v>
      </c>
      <c r="B1804" s="167" t="s">
        <v>5491</v>
      </c>
      <c r="C1804" s="168">
        <v>25</v>
      </c>
      <c r="D1804" s="169" t="s">
        <v>5482</v>
      </c>
      <c r="E1804" s="170">
        <v>25.915724999999998</v>
      </c>
      <c r="F1804" s="167" t="s">
        <v>7499</v>
      </c>
    </row>
    <row r="1805" spans="1:6" x14ac:dyDescent="0.3">
      <c r="A1805" s="167" t="s">
        <v>7501</v>
      </c>
      <c r="B1805" s="167" t="s">
        <v>5493</v>
      </c>
      <c r="C1805" s="168">
        <v>25</v>
      </c>
      <c r="D1805" s="169" t="s">
        <v>5482</v>
      </c>
      <c r="E1805" s="170">
        <v>25.915724999999998</v>
      </c>
      <c r="F1805" s="167" t="s">
        <v>7499</v>
      </c>
    </row>
    <row r="1806" spans="1:6" x14ac:dyDescent="0.3">
      <c r="A1806" s="167" t="s">
        <v>7502</v>
      </c>
      <c r="B1806" s="167" t="s">
        <v>5497</v>
      </c>
      <c r="C1806" s="168">
        <v>25</v>
      </c>
      <c r="D1806" s="169" t="s">
        <v>5482</v>
      </c>
      <c r="E1806" s="170">
        <v>25.915724999999998</v>
      </c>
      <c r="F1806" s="167" t="s">
        <v>7499</v>
      </c>
    </row>
    <row r="1807" spans="1:6" x14ac:dyDescent="0.3">
      <c r="A1807" s="167" t="s">
        <v>7503</v>
      </c>
      <c r="B1807" s="167" t="s">
        <v>5501</v>
      </c>
      <c r="C1807" s="168">
        <v>25</v>
      </c>
      <c r="D1807" s="169" t="s">
        <v>5482</v>
      </c>
      <c r="E1807" s="170">
        <v>25.915724999999998</v>
      </c>
      <c r="F1807" s="167" t="s">
        <v>7499</v>
      </c>
    </row>
    <row r="1808" spans="1:6" x14ac:dyDescent="0.3">
      <c r="A1808" s="167" t="s">
        <v>7504</v>
      </c>
      <c r="B1808" s="167" t="s">
        <v>5507</v>
      </c>
      <c r="C1808" s="168">
        <v>25</v>
      </c>
      <c r="D1808" s="169" t="s">
        <v>5482</v>
      </c>
      <c r="E1808" s="170">
        <v>25.915724999999998</v>
      </c>
      <c r="F1808" s="167" t="s">
        <v>7499</v>
      </c>
    </row>
    <row r="1809" spans="1:6" x14ac:dyDescent="0.3">
      <c r="A1809" s="167" t="s">
        <v>7505</v>
      </c>
      <c r="B1809" s="167" t="s">
        <v>5509</v>
      </c>
      <c r="C1809" s="168">
        <v>25</v>
      </c>
      <c r="D1809" s="169" t="s">
        <v>5482</v>
      </c>
      <c r="E1809" s="170">
        <v>25.915724999999998</v>
      </c>
      <c r="F1809" s="167" t="s">
        <v>7499</v>
      </c>
    </row>
    <row r="1810" spans="1:6" x14ac:dyDescent="0.3">
      <c r="A1810" s="167" t="s">
        <v>7506</v>
      </c>
      <c r="B1810" s="167" t="s">
        <v>5513</v>
      </c>
      <c r="C1810" s="168">
        <v>25</v>
      </c>
      <c r="D1810" s="169" t="s">
        <v>5482</v>
      </c>
      <c r="E1810" s="170">
        <v>25.915724999999998</v>
      </c>
      <c r="F1810" s="167" t="s">
        <v>7499</v>
      </c>
    </row>
    <row r="1811" spans="1:6" x14ac:dyDescent="0.3">
      <c r="A1811" s="167" t="s">
        <v>7507</v>
      </c>
      <c r="B1811" s="167" t="s">
        <v>5517</v>
      </c>
      <c r="C1811" s="168">
        <v>25</v>
      </c>
      <c r="D1811" s="169" t="s">
        <v>5482</v>
      </c>
      <c r="E1811" s="170">
        <v>25.915724999999998</v>
      </c>
      <c r="F1811" s="167" t="s">
        <v>7499</v>
      </c>
    </row>
    <row r="1812" spans="1:6" x14ac:dyDescent="0.3">
      <c r="A1812" s="167" t="s">
        <v>7508</v>
      </c>
      <c r="B1812" s="167" t="s">
        <v>5519</v>
      </c>
      <c r="C1812" s="168">
        <v>25</v>
      </c>
      <c r="D1812" s="169" t="s">
        <v>5482</v>
      </c>
      <c r="E1812" s="170">
        <v>25.915724999999998</v>
      </c>
      <c r="F1812" s="167" t="s">
        <v>7499</v>
      </c>
    </row>
    <row r="1813" spans="1:6" x14ac:dyDescent="0.3">
      <c r="A1813" s="167" t="s">
        <v>7509</v>
      </c>
      <c r="B1813" s="167" t="s">
        <v>5521</v>
      </c>
      <c r="C1813" s="168">
        <v>25</v>
      </c>
      <c r="D1813" s="169" t="s">
        <v>5482</v>
      </c>
      <c r="E1813" s="170">
        <v>25.915724999999998</v>
      </c>
      <c r="F1813" s="167" t="s">
        <v>7499</v>
      </c>
    </row>
    <row r="1814" spans="1:6" x14ac:dyDescent="0.3">
      <c r="A1814" s="167" t="s">
        <v>7510</v>
      </c>
      <c r="B1814" s="167" t="s">
        <v>5489</v>
      </c>
      <c r="C1814" s="168">
        <v>25</v>
      </c>
      <c r="D1814" s="169" t="s">
        <v>5482</v>
      </c>
      <c r="E1814" s="170">
        <v>31.501799999999996</v>
      </c>
      <c r="F1814" s="167" t="s">
        <v>7511</v>
      </c>
    </row>
    <row r="1815" spans="1:6" x14ac:dyDescent="0.3">
      <c r="A1815" s="167" t="s">
        <v>7512</v>
      </c>
      <c r="B1815" s="167" t="s">
        <v>5491</v>
      </c>
      <c r="C1815" s="168">
        <v>25</v>
      </c>
      <c r="D1815" s="169" t="s">
        <v>5482</v>
      </c>
      <c r="E1815" s="170">
        <v>31.501799999999996</v>
      </c>
      <c r="F1815" s="167" t="s">
        <v>7511</v>
      </c>
    </row>
    <row r="1816" spans="1:6" x14ac:dyDescent="0.3">
      <c r="A1816" s="167" t="s">
        <v>7513</v>
      </c>
      <c r="B1816" s="167" t="s">
        <v>5493</v>
      </c>
      <c r="C1816" s="168">
        <v>25</v>
      </c>
      <c r="D1816" s="169" t="s">
        <v>5482</v>
      </c>
      <c r="E1816" s="170">
        <v>31.501799999999996</v>
      </c>
      <c r="F1816" s="167" t="s">
        <v>7511</v>
      </c>
    </row>
    <row r="1817" spans="1:6" x14ac:dyDescent="0.3">
      <c r="A1817" s="167" t="s">
        <v>7514</v>
      </c>
      <c r="B1817" s="167" t="s">
        <v>5497</v>
      </c>
      <c r="C1817" s="168">
        <v>25</v>
      </c>
      <c r="D1817" s="169" t="s">
        <v>5482</v>
      </c>
      <c r="E1817" s="170">
        <v>31.501799999999996</v>
      </c>
      <c r="F1817" s="167" t="s">
        <v>7511</v>
      </c>
    </row>
    <row r="1818" spans="1:6" x14ac:dyDescent="0.3">
      <c r="A1818" s="167" t="s">
        <v>7515</v>
      </c>
      <c r="B1818" s="167" t="s">
        <v>5501</v>
      </c>
      <c r="C1818" s="168">
        <v>25</v>
      </c>
      <c r="D1818" s="169" t="s">
        <v>5482</v>
      </c>
      <c r="E1818" s="170">
        <v>31.501799999999996</v>
      </c>
      <c r="F1818" s="167" t="s">
        <v>7511</v>
      </c>
    </row>
    <row r="1819" spans="1:6" x14ac:dyDescent="0.3">
      <c r="A1819" s="167" t="s">
        <v>7516</v>
      </c>
      <c r="B1819" s="167" t="s">
        <v>5507</v>
      </c>
      <c r="C1819" s="168">
        <v>25</v>
      </c>
      <c r="D1819" s="169" t="s">
        <v>5482</v>
      </c>
      <c r="E1819" s="170">
        <v>31.501799999999996</v>
      </c>
      <c r="F1819" s="167" t="s">
        <v>7511</v>
      </c>
    </row>
    <row r="1820" spans="1:6" x14ac:dyDescent="0.3">
      <c r="A1820" s="167" t="s">
        <v>7517</v>
      </c>
      <c r="B1820" s="167" t="s">
        <v>5509</v>
      </c>
      <c r="C1820" s="168">
        <v>25</v>
      </c>
      <c r="D1820" s="169" t="s">
        <v>5482</v>
      </c>
      <c r="E1820" s="170">
        <v>31.501799999999996</v>
      </c>
      <c r="F1820" s="167" t="s">
        <v>7511</v>
      </c>
    </row>
    <row r="1821" spans="1:6" x14ac:dyDescent="0.3">
      <c r="A1821" s="167" t="s">
        <v>7518</v>
      </c>
      <c r="B1821" s="167" t="s">
        <v>5513</v>
      </c>
      <c r="C1821" s="168">
        <v>25</v>
      </c>
      <c r="D1821" s="169" t="s">
        <v>5482</v>
      </c>
      <c r="E1821" s="170">
        <v>31.501799999999996</v>
      </c>
      <c r="F1821" s="167" t="s">
        <v>7511</v>
      </c>
    </row>
    <row r="1822" spans="1:6" x14ac:dyDescent="0.3">
      <c r="A1822" s="167" t="s">
        <v>7519</v>
      </c>
      <c r="B1822" s="167" t="s">
        <v>5517</v>
      </c>
      <c r="C1822" s="168">
        <v>25</v>
      </c>
      <c r="D1822" s="169" t="s">
        <v>5482</v>
      </c>
      <c r="E1822" s="170">
        <v>31.501799999999996</v>
      </c>
      <c r="F1822" s="167" t="s">
        <v>7511</v>
      </c>
    </row>
    <row r="1823" spans="1:6" x14ac:dyDescent="0.3">
      <c r="A1823" s="167" t="s">
        <v>7520</v>
      </c>
      <c r="B1823" s="167" t="s">
        <v>5519</v>
      </c>
      <c r="C1823" s="168">
        <v>25</v>
      </c>
      <c r="D1823" s="169" t="s">
        <v>5482</v>
      </c>
      <c r="E1823" s="170">
        <v>31.501799999999996</v>
      </c>
      <c r="F1823" s="167" t="s">
        <v>7511</v>
      </c>
    </row>
    <row r="1824" spans="1:6" x14ac:dyDescent="0.3">
      <c r="A1824" s="167" t="s">
        <v>7521</v>
      </c>
      <c r="B1824" s="167" t="s">
        <v>5521</v>
      </c>
      <c r="C1824" s="168">
        <v>25</v>
      </c>
      <c r="D1824" s="169" t="s">
        <v>5482</v>
      </c>
      <c r="E1824" s="170">
        <v>31.501799999999996</v>
      </c>
      <c r="F1824" s="167" t="s">
        <v>7511</v>
      </c>
    </row>
    <row r="1825" spans="1:6" x14ac:dyDescent="0.3">
      <c r="A1825" s="167" t="s">
        <v>7522</v>
      </c>
      <c r="B1825" s="167" t="s">
        <v>5525</v>
      </c>
      <c r="C1825" s="168">
        <v>25</v>
      </c>
      <c r="D1825" s="169" t="s">
        <v>5482</v>
      </c>
      <c r="E1825" s="170">
        <v>31.501799999999996</v>
      </c>
      <c r="F1825" s="167" t="s">
        <v>7511</v>
      </c>
    </row>
    <row r="1826" spans="1:6" x14ac:dyDescent="0.3">
      <c r="A1826" s="167" t="s">
        <v>7523</v>
      </c>
      <c r="B1826" s="167" t="s">
        <v>5489</v>
      </c>
      <c r="C1826" s="168">
        <v>25</v>
      </c>
      <c r="D1826" s="169" t="s">
        <v>5482</v>
      </c>
      <c r="E1826" s="170">
        <v>37.545749999999998</v>
      </c>
      <c r="F1826" s="167" t="s">
        <v>7524</v>
      </c>
    </row>
    <row r="1827" spans="1:6" x14ac:dyDescent="0.3">
      <c r="A1827" s="167" t="s">
        <v>7525</v>
      </c>
      <c r="B1827" s="167" t="s">
        <v>5491</v>
      </c>
      <c r="C1827" s="168">
        <v>25</v>
      </c>
      <c r="D1827" s="169" t="s">
        <v>5482</v>
      </c>
      <c r="E1827" s="170">
        <v>37.545749999999998</v>
      </c>
      <c r="F1827" s="167" t="s">
        <v>7524</v>
      </c>
    </row>
    <row r="1828" spans="1:6" x14ac:dyDescent="0.3">
      <c r="A1828" s="167" t="s">
        <v>7526</v>
      </c>
      <c r="B1828" s="167" t="s">
        <v>5493</v>
      </c>
      <c r="C1828" s="168">
        <v>25</v>
      </c>
      <c r="D1828" s="169" t="s">
        <v>5482</v>
      </c>
      <c r="E1828" s="170">
        <v>37.545749999999998</v>
      </c>
      <c r="F1828" s="167" t="s">
        <v>7524</v>
      </c>
    </row>
    <row r="1829" spans="1:6" x14ac:dyDescent="0.3">
      <c r="A1829" s="167" t="s">
        <v>7527</v>
      </c>
      <c r="B1829" s="167" t="s">
        <v>5497</v>
      </c>
      <c r="C1829" s="168">
        <v>25</v>
      </c>
      <c r="D1829" s="169" t="s">
        <v>5482</v>
      </c>
      <c r="E1829" s="170">
        <v>37.545749999999998</v>
      </c>
      <c r="F1829" s="167" t="s">
        <v>7524</v>
      </c>
    </row>
    <row r="1830" spans="1:6" x14ac:dyDescent="0.3">
      <c r="A1830" s="167" t="s">
        <v>7528</v>
      </c>
      <c r="B1830" s="167" t="s">
        <v>5501</v>
      </c>
      <c r="C1830" s="168">
        <v>25</v>
      </c>
      <c r="D1830" s="169" t="s">
        <v>5482</v>
      </c>
      <c r="E1830" s="170">
        <v>37.545749999999998</v>
      </c>
      <c r="F1830" s="167" t="s">
        <v>7524</v>
      </c>
    </row>
    <row r="1831" spans="1:6" x14ac:dyDescent="0.3">
      <c r="A1831" s="167" t="s">
        <v>7529</v>
      </c>
      <c r="B1831" s="167" t="s">
        <v>5507</v>
      </c>
      <c r="C1831" s="168">
        <v>25</v>
      </c>
      <c r="D1831" s="169" t="s">
        <v>5482</v>
      </c>
      <c r="E1831" s="170">
        <v>37.545749999999998</v>
      </c>
      <c r="F1831" s="167" t="s">
        <v>7524</v>
      </c>
    </row>
    <row r="1832" spans="1:6" x14ac:dyDescent="0.3">
      <c r="A1832" s="167" t="s">
        <v>7530</v>
      </c>
      <c r="B1832" s="167" t="s">
        <v>5509</v>
      </c>
      <c r="C1832" s="168">
        <v>25</v>
      </c>
      <c r="D1832" s="169" t="s">
        <v>5482</v>
      </c>
      <c r="E1832" s="170">
        <v>37.545749999999998</v>
      </c>
      <c r="F1832" s="167" t="s">
        <v>7524</v>
      </c>
    </row>
    <row r="1833" spans="1:6" x14ac:dyDescent="0.3">
      <c r="A1833" s="167" t="s">
        <v>7531</v>
      </c>
      <c r="B1833" s="167" t="s">
        <v>5513</v>
      </c>
      <c r="C1833" s="168">
        <v>25</v>
      </c>
      <c r="D1833" s="169" t="s">
        <v>5482</v>
      </c>
      <c r="E1833" s="170">
        <v>37.545749999999998</v>
      </c>
      <c r="F1833" s="167" t="s">
        <v>7524</v>
      </c>
    </row>
    <row r="1834" spans="1:6" x14ac:dyDescent="0.3">
      <c r="A1834" s="167" t="s">
        <v>7532</v>
      </c>
      <c r="B1834" s="167" t="s">
        <v>5517</v>
      </c>
      <c r="C1834" s="168">
        <v>25</v>
      </c>
      <c r="D1834" s="169" t="s">
        <v>5482</v>
      </c>
      <c r="E1834" s="170">
        <v>37.545749999999998</v>
      </c>
      <c r="F1834" s="167" t="s">
        <v>7524</v>
      </c>
    </row>
    <row r="1835" spans="1:6" x14ac:dyDescent="0.3">
      <c r="A1835" s="167" t="s">
        <v>7533</v>
      </c>
      <c r="B1835" s="167" t="s">
        <v>5519</v>
      </c>
      <c r="C1835" s="168">
        <v>25</v>
      </c>
      <c r="D1835" s="169" t="s">
        <v>5482</v>
      </c>
      <c r="E1835" s="170">
        <v>37.545749999999998</v>
      </c>
      <c r="F1835" s="167" t="s">
        <v>7524</v>
      </c>
    </row>
    <row r="1836" spans="1:6" x14ac:dyDescent="0.3">
      <c r="A1836" s="167" t="s">
        <v>7534</v>
      </c>
      <c r="B1836" s="167" t="s">
        <v>5521</v>
      </c>
      <c r="C1836" s="168">
        <v>25</v>
      </c>
      <c r="D1836" s="169" t="s">
        <v>5482</v>
      </c>
      <c r="E1836" s="170">
        <v>37.545749999999998</v>
      </c>
      <c r="F1836" s="167" t="s">
        <v>7524</v>
      </c>
    </row>
    <row r="1837" spans="1:6" x14ac:dyDescent="0.3">
      <c r="A1837" s="167" t="s">
        <v>7535</v>
      </c>
      <c r="B1837" s="167" t="s">
        <v>5525</v>
      </c>
      <c r="C1837" s="168">
        <v>25</v>
      </c>
      <c r="D1837" s="169" t="s">
        <v>5482</v>
      </c>
      <c r="E1837" s="170">
        <v>37.545749999999998</v>
      </c>
      <c r="F1837" s="167" t="s">
        <v>7524</v>
      </c>
    </row>
    <row r="1838" spans="1:6" x14ac:dyDescent="0.3">
      <c r="A1838" s="167" t="s">
        <v>7536</v>
      </c>
      <c r="B1838" s="167" t="s">
        <v>5681</v>
      </c>
      <c r="C1838" s="168">
        <v>100</v>
      </c>
      <c r="D1838" s="169" t="s">
        <v>5482</v>
      </c>
      <c r="E1838" s="170">
        <v>6.2637300000000007</v>
      </c>
      <c r="F1838" s="167" t="s">
        <v>7537</v>
      </c>
    </row>
    <row r="1839" spans="1:6" x14ac:dyDescent="0.3">
      <c r="A1839" s="167" t="s">
        <v>7538</v>
      </c>
      <c r="B1839" s="167" t="s">
        <v>5681</v>
      </c>
      <c r="C1839" s="168">
        <v>100</v>
      </c>
      <c r="D1839" s="169" t="s">
        <v>5482</v>
      </c>
      <c r="E1839" s="170">
        <v>15.934049999999999</v>
      </c>
      <c r="F1839" s="167" t="s">
        <v>7539</v>
      </c>
    </row>
    <row r="1840" spans="1:6" x14ac:dyDescent="0.3">
      <c r="A1840" s="167" t="s">
        <v>7540</v>
      </c>
      <c r="B1840" s="167" t="s">
        <v>5681</v>
      </c>
      <c r="C1840" s="168">
        <v>100</v>
      </c>
      <c r="D1840" s="169" t="s">
        <v>5482</v>
      </c>
      <c r="E1840" s="170">
        <v>6.9596999999999998</v>
      </c>
      <c r="F1840" s="167" t="s">
        <v>7454</v>
      </c>
    </row>
    <row r="1841" spans="1:6" x14ac:dyDescent="0.3">
      <c r="A1841" s="167" t="s">
        <v>7541</v>
      </c>
      <c r="B1841" s="167" t="s">
        <v>5681</v>
      </c>
      <c r="C1841" s="168">
        <v>100</v>
      </c>
      <c r="D1841" s="169" t="s">
        <v>5482</v>
      </c>
      <c r="E1841" s="170">
        <v>7.875449999999999</v>
      </c>
      <c r="F1841" s="167" t="s">
        <v>7456</v>
      </c>
    </row>
    <row r="1842" spans="1:6" x14ac:dyDescent="0.3">
      <c r="A1842" s="167" t="s">
        <v>7542</v>
      </c>
      <c r="B1842" s="167" t="s">
        <v>5681</v>
      </c>
      <c r="C1842" s="168">
        <v>100</v>
      </c>
      <c r="D1842" s="169" t="s">
        <v>5482</v>
      </c>
      <c r="E1842" s="170">
        <v>15.659325000000003</v>
      </c>
      <c r="F1842" s="167" t="s">
        <v>7460</v>
      </c>
    </row>
    <row r="1843" spans="1:6" x14ac:dyDescent="0.3">
      <c r="A1843" s="167" t="s">
        <v>7543</v>
      </c>
      <c r="B1843" s="167" t="s">
        <v>5681</v>
      </c>
      <c r="C1843" s="168">
        <v>100</v>
      </c>
      <c r="D1843" s="169" t="s">
        <v>5482</v>
      </c>
      <c r="E1843" s="170">
        <v>16.666650000000001</v>
      </c>
      <c r="F1843" s="167" t="s">
        <v>7544</v>
      </c>
    </row>
    <row r="1844" spans="1:6" x14ac:dyDescent="0.3">
      <c r="A1844" s="167" t="s">
        <v>7545</v>
      </c>
      <c r="B1844" s="167" t="s">
        <v>5681</v>
      </c>
      <c r="C1844" s="168">
        <v>50</v>
      </c>
      <c r="D1844" s="169" t="s">
        <v>5482</v>
      </c>
      <c r="E1844" s="170">
        <v>28.9377</v>
      </c>
      <c r="F1844" s="167" t="s">
        <v>7546</v>
      </c>
    </row>
    <row r="1845" spans="1:6" x14ac:dyDescent="0.3">
      <c r="A1845" s="167" t="s">
        <v>7547</v>
      </c>
      <c r="B1845" s="167" t="s">
        <v>5681</v>
      </c>
      <c r="C1845" s="168">
        <v>50</v>
      </c>
      <c r="D1845" s="169" t="s">
        <v>5482</v>
      </c>
      <c r="E1845" s="170">
        <v>30.036599999999993</v>
      </c>
      <c r="F1845" s="167" t="s">
        <v>7548</v>
      </c>
    </row>
    <row r="1846" spans="1:6" x14ac:dyDescent="0.3">
      <c r="A1846" s="167" t="s">
        <v>7549</v>
      </c>
      <c r="B1846" s="167" t="s">
        <v>7076</v>
      </c>
      <c r="C1846" s="168">
        <v>100</v>
      </c>
      <c r="D1846" s="169" t="s">
        <v>5482</v>
      </c>
      <c r="E1846" s="170">
        <v>3.7545749999999991</v>
      </c>
      <c r="F1846" s="167" t="s">
        <v>7550</v>
      </c>
    </row>
    <row r="1847" spans="1:6" x14ac:dyDescent="0.3">
      <c r="A1847" s="167" t="s">
        <v>7551</v>
      </c>
      <c r="B1847" s="167" t="s">
        <v>7076</v>
      </c>
      <c r="C1847" s="168">
        <v>100</v>
      </c>
      <c r="D1847" s="169" t="s">
        <v>5482</v>
      </c>
      <c r="E1847" s="170">
        <v>3.7545749999999991</v>
      </c>
      <c r="F1847" s="167" t="s">
        <v>7550</v>
      </c>
    </row>
    <row r="1848" spans="1:6" x14ac:dyDescent="0.3">
      <c r="A1848" s="167" t="s">
        <v>7552</v>
      </c>
      <c r="B1848" s="167" t="s">
        <v>6119</v>
      </c>
      <c r="C1848" s="168">
        <v>50</v>
      </c>
      <c r="D1848" s="169" t="s">
        <v>5482</v>
      </c>
      <c r="E1848" s="170">
        <v>10.80585</v>
      </c>
      <c r="F1848" s="167" t="s">
        <v>7553</v>
      </c>
    </row>
    <row r="1849" spans="1:6" x14ac:dyDescent="0.3">
      <c r="A1849" s="167" t="s">
        <v>7554</v>
      </c>
      <c r="B1849" s="167" t="s">
        <v>5485</v>
      </c>
      <c r="C1849" s="168">
        <v>50</v>
      </c>
      <c r="D1849" s="169" t="s">
        <v>5482</v>
      </c>
      <c r="E1849" s="170">
        <v>13.1868</v>
      </c>
      <c r="F1849" s="167" t="s">
        <v>7555</v>
      </c>
    </row>
    <row r="1850" spans="1:6" x14ac:dyDescent="0.3">
      <c r="A1850" s="167" t="s">
        <v>7556</v>
      </c>
      <c r="B1850" s="167" t="s">
        <v>6572</v>
      </c>
      <c r="C1850" s="168">
        <v>10</v>
      </c>
      <c r="D1850" s="169" t="s">
        <v>5482</v>
      </c>
      <c r="E1850" s="170">
        <v>10.785499999999999</v>
      </c>
      <c r="F1850" s="167" t="s">
        <v>7555</v>
      </c>
    </row>
    <row r="1851" spans="1:6" x14ac:dyDescent="0.3">
      <c r="A1851" s="167" t="s">
        <v>7557</v>
      </c>
      <c r="B1851" s="167" t="s">
        <v>6574</v>
      </c>
      <c r="C1851" s="168">
        <v>10</v>
      </c>
      <c r="D1851" s="169" t="s">
        <v>5482</v>
      </c>
      <c r="E1851" s="170">
        <v>9.5136250000000011</v>
      </c>
      <c r="F1851" s="167" t="s">
        <v>7555</v>
      </c>
    </row>
    <row r="1852" spans="1:6" x14ac:dyDescent="0.3">
      <c r="A1852" s="167" t="s">
        <v>7558</v>
      </c>
      <c r="B1852" s="167" t="s">
        <v>6576</v>
      </c>
      <c r="C1852" s="168">
        <v>50</v>
      </c>
      <c r="D1852" s="169" t="s">
        <v>5482</v>
      </c>
      <c r="E1852" s="170">
        <v>13.1868</v>
      </c>
      <c r="F1852" s="167" t="s">
        <v>7555</v>
      </c>
    </row>
    <row r="1853" spans="1:6" x14ac:dyDescent="0.3">
      <c r="A1853" s="167" t="s">
        <v>7559</v>
      </c>
      <c r="B1853" s="167" t="s">
        <v>5489</v>
      </c>
      <c r="C1853" s="168">
        <v>50</v>
      </c>
      <c r="D1853" s="169" t="s">
        <v>5482</v>
      </c>
      <c r="E1853" s="170">
        <v>13.369949999999999</v>
      </c>
      <c r="F1853" s="167" t="s">
        <v>7555</v>
      </c>
    </row>
    <row r="1854" spans="1:6" x14ac:dyDescent="0.3">
      <c r="A1854" s="167" t="s">
        <v>7560</v>
      </c>
      <c r="B1854" s="167" t="s">
        <v>5491</v>
      </c>
      <c r="C1854" s="168">
        <v>50</v>
      </c>
      <c r="D1854" s="169" t="s">
        <v>5482</v>
      </c>
      <c r="E1854" s="170">
        <v>13.369949999999999</v>
      </c>
      <c r="F1854" s="167" t="s">
        <v>7555</v>
      </c>
    </row>
    <row r="1855" spans="1:6" x14ac:dyDescent="0.3">
      <c r="A1855" s="167" t="s">
        <v>7561</v>
      </c>
      <c r="B1855" s="167" t="s">
        <v>5493</v>
      </c>
      <c r="C1855" s="168">
        <v>50</v>
      </c>
      <c r="D1855" s="169" t="s">
        <v>5482</v>
      </c>
      <c r="E1855" s="170">
        <v>13.369949999999999</v>
      </c>
      <c r="F1855" s="167" t="s">
        <v>7555</v>
      </c>
    </row>
    <row r="1856" spans="1:6" x14ac:dyDescent="0.3">
      <c r="A1856" s="167" t="s">
        <v>7562</v>
      </c>
      <c r="B1856" s="167" t="s">
        <v>5497</v>
      </c>
      <c r="C1856" s="168">
        <v>50</v>
      </c>
      <c r="D1856" s="169" t="s">
        <v>5482</v>
      </c>
      <c r="E1856" s="170">
        <v>13.369949999999999</v>
      </c>
      <c r="F1856" s="167" t="s">
        <v>7555</v>
      </c>
    </row>
    <row r="1857" spans="1:6" x14ac:dyDescent="0.3">
      <c r="A1857" s="167" t="s">
        <v>7563</v>
      </c>
      <c r="B1857" s="167" t="s">
        <v>5501</v>
      </c>
      <c r="C1857" s="168">
        <v>50</v>
      </c>
      <c r="D1857" s="169" t="s">
        <v>5482</v>
      </c>
      <c r="E1857" s="170">
        <v>13.369949999999999</v>
      </c>
      <c r="F1857" s="167" t="s">
        <v>7555</v>
      </c>
    </row>
    <row r="1858" spans="1:6" x14ac:dyDescent="0.3">
      <c r="A1858" s="167" t="s">
        <v>7564</v>
      </c>
      <c r="B1858" s="167" t="s">
        <v>5507</v>
      </c>
      <c r="C1858" s="168">
        <v>50</v>
      </c>
      <c r="D1858" s="169" t="s">
        <v>5482</v>
      </c>
      <c r="E1858" s="170">
        <v>13.369949999999999</v>
      </c>
      <c r="F1858" s="167" t="s">
        <v>7555</v>
      </c>
    </row>
    <row r="1859" spans="1:6" x14ac:dyDescent="0.3">
      <c r="A1859" s="167" t="s">
        <v>7565</v>
      </c>
      <c r="B1859" s="167" t="s">
        <v>5509</v>
      </c>
      <c r="C1859" s="168">
        <v>50</v>
      </c>
      <c r="D1859" s="169" t="s">
        <v>5482</v>
      </c>
      <c r="E1859" s="170">
        <v>13.369949999999999</v>
      </c>
      <c r="F1859" s="167" t="s">
        <v>7555</v>
      </c>
    </row>
    <row r="1860" spans="1:6" x14ac:dyDescent="0.3">
      <c r="A1860" s="167" t="s">
        <v>7566</v>
      </c>
      <c r="B1860" s="167" t="s">
        <v>5513</v>
      </c>
      <c r="C1860" s="168">
        <v>50</v>
      </c>
      <c r="D1860" s="169" t="s">
        <v>5482</v>
      </c>
      <c r="E1860" s="170">
        <v>13.369949999999999</v>
      </c>
      <c r="F1860" s="167" t="s">
        <v>7555</v>
      </c>
    </row>
    <row r="1861" spans="1:6" x14ac:dyDescent="0.3">
      <c r="A1861" s="167" t="s">
        <v>7567</v>
      </c>
      <c r="B1861" s="167" t="s">
        <v>5515</v>
      </c>
      <c r="C1861" s="168">
        <v>50</v>
      </c>
      <c r="D1861" s="169" t="s">
        <v>5482</v>
      </c>
      <c r="E1861" s="170">
        <v>13.369949999999999</v>
      </c>
      <c r="F1861" s="167" t="s">
        <v>7555</v>
      </c>
    </row>
    <row r="1862" spans="1:6" x14ac:dyDescent="0.3">
      <c r="A1862" s="167" t="s">
        <v>7568</v>
      </c>
      <c r="B1862" s="167" t="s">
        <v>5517</v>
      </c>
      <c r="C1862" s="168">
        <v>50</v>
      </c>
      <c r="D1862" s="169" t="s">
        <v>5482</v>
      </c>
      <c r="E1862" s="170">
        <v>13.369949999999999</v>
      </c>
      <c r="F1862" s="167" t="s">
        <v>7555</v>
      </c>
    </row>
    <row r="1863" spans="1:6" x14ac:dyDescent="0.3">
      <c r="A1863" s="167" t="s">
        <v>7569</v>
      </c>
      <c r="B1863" s="167" t="s">
        <v>5519</v>
      </c>
      <c r="C1863" s="168">
        <v>50</v>
      </c>
      <c r="D1863" s="169" t="s">
        <v>5482</v>
      </c>
      <c r="E1863" s="170">
        <v>13.369949999999999</v>
      </c>
      <c r="F1863" s="167" t="s">
        <v>7555</v>
      </c>
    </row>
    <row r="1864" spans="1:6" x14ac:dyDescent="0.3">
      <c r="A1864" s="167" t="s">
        <v>7570</v>
      </c>
      <c r="B1864" s="167" t="s">
        <v>5521</v>
      </c>
      <c r="C1864" s="168">
        <v>50</v>
      </c>
      <c r="D1864" s="169" t="s">
        <v>5482</v>
      </c>
      <c r="E1864" s="170">
        <v>13.369949999999999</v>
      </c>
      <c r="F1864" s="167" t="s">
        <v>7555</v>
      </c>
    </row>
    <row r="1865" spans="1:6" x14ac:dyDescent="0.3">
      <c r="A1865" s="167" t="s">
        <v>7571</v>
      </c>
      <c r="B1865" s="167" t="s">
        <v>5681</v>
      </c>
      <c r="C1865" s="168">
        <v>10</v>
      </c>
      <c r="D1865" s="169" t="s">
        <v>5482</v>
      </c>
      <c r="E1865" s="170">
        <v>55.128150000000005</v>
      </c>
      <c r="F1865" s="167" t="s">
        <v>7572</v>
      </c>
    </row>
    <row r="1866" spans="1:6" x14ac:dyDescent="0.3">
      <c r="A1866" s="167" t="s">
        <v>7573</v>
      </c>
      <c r="B1866" s="167" t="s">
        <v>5681</v>
      </c>
      <c r="C1866" s="168">
        <v>10</v>
      </c>
      <c r="D1866" s="169" t="s">
        <v>5482</v>
      </c>
      <c r="E1866" s="170">
        <v>17.673974999999999</v>
      </c>
      <c r="F1866" s="167" t="s">
        <v>7574</v>
      </c>
    </row>
    <row r="1867" spans="1:6" x14ac:dyDescent="0.3">
      <c r="A1867" s="167" t="s">
        <v>7575</v>
      </c>
      <c r="B1867" s="167" t="s">
        <v>5681</v>
      </c>
      <c r="C1867" s="168">
        <v>10</v>
      </c>
      <c r="D1867" s="169" t="s">
        <v>5482</v>
      </c>
      <c r="E1867" s="170">
        <v>18.498149999999995</v>
      </c>
      <c r="F1867" s="167" t="s">
        <v>7576</v>
      </c>
    </row>
    <row r="1868" spans="1:6" x14ac:dyDescent="0.3">
      <c r="A1868" s="167" t="s">
        <v>7577</v>
      </c>
      <c r="B1868" s="167" t="s">
        <v>7076</v>
      </c>
      <c r="C1868" s="168">
        <v>10</v>
      </c>
      <c r="D1868" s="169" t="s">
        <v>5482</v>
      </c>
      <c r="E1868" s="170">
        <v>2.1611699999999998</v>
      </c>
      <c r="F1868" s="167" t="s">
        <v>7119</v>
      </c>
    </row>
    <row r="1869" spans="1:6" x14ac:dyDescent="0.3">
      <c r="A1869" s="167" t="s">
        <v>7578</v>
      </c>
      <c r="B1869" s="167" t="s">
        <v>7076</v>
      </c>
      <c r="C1869" s="168">
        <v>10</v>
      </c>
      <c r="D1869" s="169" t="s">
        <v>5482</v>
      </c>
      <c r="E1869" s="170">
        <v>2.4908399999999999</v>
      </c>
      <c r="F1869" s="167" t="s">
        <v>7579</v>
      </c>
    </row>
    <row r="1870" spans="1:6" x14ac:dyDescent="0.3">
      <c r="A1870" s="167" t="s">
        <v>7580</v>
      </c>
      <c r="B1870" s="167" t="s">
        <v>6119</v>
      </c>
      <c r="C1870" s="168">
        <v>20</v>
      </c>
      <c r="D1870" s="169" t="s">
        <v>5482</v>
      </c>
      <c r="E1870" s="170">
        <v>19.505474999999997</v>
      </c>
      <c r="F1870" s="167" t="s">
        <v>7581</v>
      </c>
    </row>
    <row r="1871" spans="1:6" x14ac:dyDescent="0.3">
      <c r="A1871" s="167" t="s">
        <v>7582</v>
      </c>
      <c r="B1871" s="167" t="s">
        <v>5681</v>
      </c>
      <c r="C1871" s="168">
        <v>100</v>
      </c>
      <c r="D1871" s="169" t="s">
        <v>5482</v>
      </c>
      <c r="E1871" s="170">
        <v>9.7985249999999997</v>
      </c>
      <c r="F1871" s="167" t="s">
        <v>7583</v>
      </c>
    </row>
    <row r="1872" spans="1:6" x14ac:dyDescent="0.3">
      <c r="A1872" s="167" t="s">
        <v>7584</v>
      </c>
      <c r="B1872" s="167" t="s">
        <v>5681</v>
      </c>
      <c r="C1872" s="168">
        <v>100</v>
      </c>
      <c r="D1872" s="169" t="s">
        <v>5482</v>
      </c>
      <c r="E1872" s="170">
        <v>12.545774999999999</v>
      </c>
      <c r="F1872" s="167" t="s">
        <v>7585</v>
      </c>
    </row>
    <row r="1873" spans="1:6" x14ac:dyDescent="0.3">
      <c r="A1873" s="167" t="s">
        <v>7586</v>
      </c>
      <c r="B1873" s="167" t="s">
        <v>5481</v>
      </c>
      <c r="C1873" s="168">
        <v>5</v>
      </c>
      <c r="D1873" s="169" t="s">
        <v>5482</v>
      </c>
      <c r="E1873" s="170">
        <v>58.964125000000003</v>
      </c>
      <c r="F1873" s="167" t="s">
        <v>7587</v>
      </c>
    </row>
    <row r="1874" spans="1:6" x14ac:dyDescent="0.3">
      <c r="A1874" s="167" t="s">
        <v>7588</v>
      </c>
      <c r="B1874" s="167" t="s">
        <v>5487</v>
      </c>
      <c r="C1874" s="168">
        <v>5</v>
      </c>
      <c r="D1874" s="169" t="s">
        <v>5482</v>
      </c>
      <c r="E1874" s="170">
        <v>50.061000000000007</v>
      </c>
      <c r="F1874" s="167" t="s">
        <v>7587</v>
      </c>
    </row>
    <row r="1875" spans="1:6" x14ac:dyDescent="0.3">
      <c r="A1875" s="167" t="s">
        <v>7589</v>
      </c>
      <c r="B1875" s="167" t="s">
        <v>5489</v>
      </c>
      <c r="C1875" s="168">
        <v>10</v>
      </c>
      <c r="D1875" s="169" t="s">
        <v>5482</v>
      </c>
      <c r="E1875" s="170">
        <v>10.850249999999999</v>
      </c>
      <c r="F1875" s="167" t="s">
        <v>7587</v>
      </c>
    </row>
    <row r="1876" spans="1:6" x14ac:dyDescent="0.3">
      <c r="A1876" s="167" t="s">
        <v>7590</v>
      </c>
      <c r="B1876" s="167" t="s">
        <v>5491</v>
      </c>
      <c r="C1876" s="168">
        <v>10</v>
      </c>
      <c r="D1876" s="169" t="s">
        <v>5482</v>
      </c>
      <c r="E1876" s="170">
        <v>10.850249999999999</v>
      </c>
      <c r="F1876" s="167" t="s">
        <v>7587</v>
      </c>
    </row>
    <row r="1877" spans="1:6" x14ac:dyDescent="0.3">
      <c r="A1877" s="167" t="s">
        <v>7591</v>
      </c>
      <c r="B1877" s="167" t="s">
        <v>5691</v>
      </c>
      <c r="C1877" s="168">
        <v>10</v>
      </c>
      <c r="D1877" s="169" t="s">
        <v>5482</v>
      </c>
      <c r="E1877" s="170">
        <v>10.850249999999999</v>
      </c>
      <c r="F1877" s="167" t="s">
        <v>7587</v>
      </c>
    </row>
    <row r="1878" spans="1:6" x14ac:dyDescent="0.3">
      <c r="A1878" s="167" t="s">
        <v>7592</v>
      </c>
      <c r="B1878" s="167" t="s">
        <v>5693</v>
      </c>
      <c r="C1878" s="168">
        <v>10</v>
      </c>
      <c r="D1878" s="169" t="s">
        <v>5482</v>
      </c>
      <c r="E1878" s="170">
        <v>10.850249999999999</v>
      </c>
      <c r="F1878" s="167" t="s">
        <v>7587</v>
      </c>
    </row>
    <row r="1879" spans="1:6" x14ac:dyDescent="0.3">
      <c r="A1879" s="167" t="s">
        <v>7593</v>
      </c>
      <c r="B1879" s="167" t="s">
        <v>5493</v>
      </c>
      <c r="C1879" s="168">
        <v>10</v>
      </c>
      <c r="D1879" s="169" t="s">
        <v>5482</v>
      </c>
      <c r="E1879" s="170">
        <v>10.850249999999999</v>
      </c>
      <c r="F1879" s="167" t="s">
        <v>7587</v>
      </c>
    </row>
    <row r="1880" spans="1:6" x14ac:dyDescent="0.3">
      <c r="A1880" s="167" t="s">
        <v>7594</v>
      </c>
      <c r="B1880" s="167" t="s">
        <v>5495</v>
      </c>
      <c r="C1880" s="168">
        <v>10</v>
      </c>
      <c r="D1880" s="169" t="s">
        <v>5482</v>
      </c>
      <c r="E1880" s="170">
        <v>10.850249999999999</v>
      </c>
      <c r="F1880" s="167" t="s">
        <v>7587</v>
      </c>
    </row>
    <row r="1881" spans="1:6" x14ac:dyDescent="0.3">
      <c r="A1881" s="167" t="s">
        <v>7595</v>
      </c>
      <c r="B1881" s="167" t="s">
        <v>5699</v>
      </c>
      <c r="C1881" s="168">
        <v>10</v>
      </c>
      <c r="D1881" s="169" t="s">
        <v>5482</v>
      </c>
      <c r="E1881" s="170">
        <v>10.850249999999999</v>
      </c>
      <c r="F1881" s="167" t="s">
        <v>7587</v>
      </c>
    </row>
    <row r="1882" spans="1:6" x14ac:dyDescent="0.3">
      <c r="A1882" s="167" t="s">
        <v>7596</v>
      </c>
      <c r="B1882" s="167" t="s">
        <v>5701</v>
      </c>
      <c r="C1882" s="168">
        <v>10</v>
      </c>
      <c r="D1882" s="169" t="s">
        <v>5482</v>
      </c>
      <c r="E1882" s="170">
        <v>10.850249999999999</v>
      </c>
      <c r="F1882" s="167" t="s">
        <v>7587</v>
      </c>
    </row>
    <row r="1883" spans="1:6" x14ac:dyDescent="0.3">
      <c r="A1883" s="167" t="s">
        <v>7597</v>
      </c>
      <c r="B1883" s="167" t="s">
        <v>5497</v>
      </c>
      <c r="C1883" s="168">
        <v>10</v>
      </c>
      <c r="D1883" s="169" t="s">
        <v>5482</v>
      </c>
      <c r="E1883" s="170">
        <v>10.850249999999999</v>
      </c>
      <c r="F1883" s="167" t="s">
        <v>7587</v>
      </c>
    </row>
    <row r="1884" spans="1:6" x14ac:dyDescent="0.3">
      <c r="A1884" s="167" t="s">
        <v>7598</v>
      </c>
      <c r="B1884" s="167" t="s">
        <v>5785</v>
      </c>
      <c r="C1884" s="168">
        <v>10</v>
      </c>
      <c r="D1884" s="169" t="s">
        <v>5482</v>
      </c>
      <c r="E1884" s="170">
        <v>10.850249999999999</v>
      </c>
      <c r="F1884" s="167" t="s">
        <v>7587</v>
      </c>
    </row>
    <row r="1885" spans="1:6" x14ac:dyDescent="0.3">
      <c r="A1885" s="167" t="s">
        <v>7599</v>
      </c>
      <c r="B1885" s="167" t="s">
        <v>5499</v>
      </c>
      <c r="C1885" s="168">
        <v>10</v>
      </c>
      <c r="D1885" s="169" t="s">
        <v>5482</v>
      </c>
      <c r="E1885" s="170">
        <v>10.850249999999999</v>
      </c>
      <c r="F1885" s="167" t="s">
        <v>7587</v>
      </c>
    </row>
    <row r="1886" spans="1:6" x14ac:dyDescent="0.3">
      <c r="A1886" s="167" t="s">
        <v>7600</v>
      </c>
      <c r="B1886" s="167" t="s">
        <v>5503</v>
      </c>
      <c r="C1886" s="168">
        <v>10</v>
      </c>
      <c r="D1886" s="169" t="s">
        <v>5482</v>
      </c>
      <c r="E1886" s="170">
        <v>10.850249999999999</v>
      </c>
      <c r="F1886" s="167" t="s">
        <v>7587</v>
      </c>
    </row>
    <row r="1887" spans="1:6" x14ac:dyDescent="0.3">
      <c r="A1887" s="167" t="s">
        <v>7601</v>
      </c>
      <c r="B1887" s="167" t="s">
        <v>5505</v>
      </c>
      <c r="C1887" s="168">
        <v>10</v>
      </c>
      <c r="D1887" s="169" t="s">
        <v>5482</v>
      </c>
      <c r="E1887" s="170">
        <v>10.850249999999999</v>
      </c>
      <c r="F1887" s="167" t="s">
        <v>7587</v>
      </c>
    </row>
    <row r="1888" spans="1:6" x14ac:dyDescent="0.3">
      <c r="A1888" s="167" t="s">
        <v>7602</v>
      </c>
      <c r="B1888" s="167" t="s">
        <v>5507</v>
      </c>
      <c r="C1888" s="168">
        <v>10</v>
      </c>
      <c r="D1888" s="169" t="s">
        <v>5482</v>
      </c>
      <c r="E1888" s="170">
        <v>10.850249999999999</v>
      </c>
      <c r="F1888" s="167" t="s">
        <v>7587</v>
      </c>
    </row>
    <row r="1889" spans="1:6" x14ac:dyDescent="0.3">
      <c r="A1889" s="167" t="s">
        <v>7603</v>
      </c>
      <c r="B1889" s="167" t="s">
        <v>5509</v>
      </c>
      <c r="C1889" s="168">
        <v>10</v>
      </c>
      <c r="D1889" s="169" t="s">
        <v>5482</v>
      </c>
      <c r="E1889" s="170">
        <v>10.850249999999999</v>
      </c>
      <c r="F1889" s="167" t="s">
        <v>7587</v>
      </c>
    </row>
    <row r="1890" spans="1:6" x14ac:dyDescent="0.3">
      <c r="A1890" s="167" t="s">
        <v>7604</v>
      </c>
      <c r="B1890" s="167" t="s">
        <v>5511</v>
      </c>
      <c r="C1890" s="168">
        <v>10</v>
      </c>
      <c r="D1890" s="169" t="s">
        <v>5482</v>
      </c>
      <c r="E1890" s="170">
        <v>10.850249999999999</v>
      </c>
      <c r="F1890" s="167" t="s">
        <v>7587</v>
      </c>
    </row>
    <row r="1891" spans="1:6" x14ac:dyDescent="0.3">
      <c r="A1891" s="167" t="s">
        <v>7605</v>
      </c>
      <c r="B1891" s="167" t="s">
        <v>5513</v>
      </c>
      <c r="C1891" s="168">
        <v>10</v>
      </c>
      <c r="D1891" s="169" t="s">
        <v>5482</v>
      </c>
      <c r="E1891" s="170">
        <v>10.850249999999999</v>
      </c>
      <c r="F1891" s="167" t="s">
        <v>7587</v>
      </c>
    </row>
    <row r="1892" spans="1:6" x14ac:dyDescent="0.3">
      <c r="A1892" s="167" t="s">
        <v>7606</v>
      </c>
      <c r="B1892" s="167" t="s">
        <v>5515</v>
      </c>
      <c r="C1892" s="168">
        <v>10</v>
      </c>
      <c r="D1892" s="169" t="s">
        <v>5482</v>
      </c>
      <c r="E1892" s="170">
        <v>10.850249999999999</v>
      </c>
      <c r="F1892" s="167" t="s">
        <v>7587</v>
      </c>
    </row>
    <row r="1893" spans="1:6" x14ac:dyDescent="0.3">
      <c r="A1893" s="167" t="s">
        <v>7607</v>
      </c>
      <c r="B1893" s="167" t="s">
        <v>5521</v>
      </c>
      <c r="C1893" s="168">
        <v>10</v>
      </c>
      <c r="D1893" s="169" t="s">
        <v>5482</v>
      </c>
      <c r="E1893" s="170">
        <v>10.850249999999999</v>
      </c>
      <c r="F1893" s="167" t="s">
        <v>7587</v>
      </c>
    </row>
    <row r="1894" spans="1:6" x14ac:dyDescent="0.3">
      <c r="A1894" s="167" t="s">
        <v>7608</v>
      </c>
      <c r="B1894" s="167" t="s">
        <v>5525</v>
      </c>
      <c r="C1894" s="168">
        <v>10</v>
      </c>
      <c r="D1894" s="169" t="s">
        <v>5482</v>
      </c>
      <c r="E1894" s="170">
        <v>10.850249999999999</v>
      </c>
      <c r="F1894" s="167" t="s">
        <v>7587</v>
      </c>
    </row>
    <row r="1895" spans="1:6" x14ac:dyDescent="0.3">
      <c r="A1895" s="167" t="s">
        <v>7609</v>
      </c>
      <c r="B1895" s="167" t="s">
        <v>5527</v>
      </c>
      <c r="C1895" s="168">
        <v>10</v>
      </c>
      <c r="D1895" s="169" t="s">
        <v>5482</v>
      </c>
      <c r="E1895" s="170">
        <v>21.79485</v>
      </c>
      <c r="F1895" s="167" t="s">
        <v>7587</v>
      </c>
    </row>
    <row r="1896" spans="1:6" x14ac:dyDescent="0.3">
      <c r="A1896" s="167" t="s">
        <v>7610</v>
      </c>
      <c r="B1896" s="167" t="s">
        <v>5481</v>
      </c>
      <c r="C1896" s="168">
        <v>5</v>
      </c>
      <c r="D1896" s="169" t="s">
        <v>5482</v>
      </c>
      <c r="E1896" s="170">
        <v>73.10737499999999</v>
      </c>
      <c r="F1896" s="167" t="s">
        <v>7611</v>
      </c>
    </row>
    <row r="1897" spans="1:6" x14ac:dyDescent="0.3">
      <c r="A1897" s="167" t="s">
        <v>7612</v>
      </c>
      <c r="B1897" s="167" t="s">
        <v>5487</v>
      </c>
      <c r="C1897" s="168">
        <v>5</v>
      </c>
      <c r="D1897" s="169" t="s">
        <v>5482</v>
      </c>
      <c r="E1897" s="170">
        <v>64.204250000000002</v>
      </c>
      <c r="F1897" s="167" t="s">
        <v>7611</v>
      </c>
    </row>
    <row r="1898" spans="1:6" x14ac:dyDescent="0.3">
      <c r="A1898" s="167" t="s">
        <v>7613</v>
      </c>
      <c r="B1898" s="167" t="s">
        <v>5489</v>
      </c>
      <c r="C1898" s="168">
        <v>10</v>
      </c>
      <c r="D1898" s="169" t="s">
        <v>5482</v>
      </c>
      <c r="E1898" s="170">
        <v>25.38015</v>
      </c>
      <c r="F1898" s="167" t="s">
        <v>7611</v>
      </c>
    </row>
    <row r="1899" spans="1:6" x14ac:dyDescent="0.3">
      <c r="A1899" s="167" t="s">
        <v>7614</v>
      </c>
      <c r="B1899" s="167" t="s">
        <v>5491</v>
      </c>
      <c r="C1899" s="168">
        <v>10</v>
      </c>
      <c r="D1899" s="169" t="s">
        <v>5482</v>
      </c>
      <c r="E1899" s="170">
        <v>25.38015</v>
      </c>
      <c r="F1899" s="167" t="s">
        <v>7611</v>
      </c>
    </row>
    <row r="1900" spans="1:6" x14ac:dyDescent="0.3">
      <c r="A1900" s="167" t="s">
        <v>7615</v>
      </c>
      <c r="B1900" s="167" t="s">
        <v>5493</v>
      </c>
      <c r="C1900" s="168">
        <v>10</v>
      </c>
      <c r="D1900" s="169" t="s">
        <v>5482</v>
      </c>
      <c r="E1900" s="170">
        <v>25.38015</v>
      </c>
      <c r="F1900" s="167" t="s">
        <v>7611</v>
      </c>
    </row>
    <row r="1901" spans="1:6" x14ac:dyDescent="0.3">
      <c r="A1901" s="167" t="s">
        <v>7616</v>
      </c>
      <c r="B1901" s="167" t="s">
        <v>5495</v>
      </c>
      <c r="C1901" s="168">
        <v>10</v>
      </c>
      <c r="D1901" s="169" t="s">
        <v>5482</v>
      </c>
      <c r="E1901" s="170">
        <v>25.38015</v>
      </c>
      <c r="F1901" s="167" t="s">
        <v>7611</v>
      </c>
    </row>
    <row r="1902" spans="1:6" x14ac:dyDescent="0.3">
      <c r="A1902" s="167" t="s">
        <v>7617</v>
      </c>
      <c r="B1902" s="167" t="s">
        <v>5701</v>
      </c>
      <c r="C1902" s="168">
        <v>10</v>
      </c>
      <c r="D1902" s="169" t="s">
        <v>5482</v>
      </c>
      <c r="E1902" s="170">
        <v>25.38015</v>
      </c>
      <c r="F1902" s="167" t="s">
        <v>7611</v>
      </c>
    </row>
    <row r="1903" spans="1:6" x14ac:dyDescent="0.3">
      <c r="A1903" s="167" t="s">
        <v>7618</v>
      </c>
      <c r="B1903" s="167" t="s">
        <v>5497</v>
      </c>
      <c r="C1903" s="168">
        <v>10</v>
      </c>
      <c r="D1903" s="169" t="s">
        <v>5482</v>
      </c>
      <c r="E1903" s="170">
        <v>25.38015</v>
      </c>
      <c r="F1903" s="167" t="s">
        <v>7611</v>
      </c>
    </row>
    <row r="1904" spans="1:6" x14ac:dyDescent="0.3">
      <c r="A1904" s="167" t="s">
        <v>7619</v>
      </c>
      <c r="B1904" s="167" t="s">
        <v>5503</v>
      </c>
      <c r="C1904" s="168">
        <v>10</v>
      </c>
      <c r="D1904" s="169" t="s">
        <v>5482</v>
      </c>
      <c r="E1904" s="170">
        <v>25.38015</v>
      </c>
      <c r="F1904" s="167" t="s">
        <v>7611</v>
      </c>
    </row>
    <row r="1905" spans="1:6" x14ac:dyDescent="0.3">
      <c r="A1905" s="167" t="s">
        <v>7620</v>
      </c>
      <c r="B1905" s="167" t="s">
        <v>5505</v>
      </c>
      <c r="C1905" s="168">
        <v>10</v>
      </c>
      <c r="D1905" s="169" t="s">
        <v>5482</v>
      </c>
      <c r="E1905" s="170">
        <v>25.38015</v>
      </c>
      <c r="F1905" s="167" t="s">
        <v>7611</v>
      </c>
    </row>
    <row r="1906" spans="1:6" x14ac:dyDescent="0.3">
      <c r="A1906" s="167" t="s">
        <v>7621</v>
      </c>
      <c r="B1906" s="167" t="s">
        <v>5507</v>
      </c>
      <c r="C1906" s="168">
        <v>10</v>
      </c>
      <c r="D1906" s="169" t="s">
        <v>5482</v>
      </c>
      <c r="E1906" s="170">
        <v>25.38015</v>
      </c>
      <c r="F1906" s="167" t="s">
        <v>7611</v>
      </c>
    </row>
    <row r="1907" spans="1:6" x14ac:dyDescent="0.3">
      <c r="A1907" s="167" t="s">
        <v>7622</v>
      </c>
      <c r="B1907" s="167" t="s">
        <v>5509</v>
      </c>
      <c r="C1907" s="168">
        <v>10</v>
      </c>
      <c r="D1907" s="169" t="s">
        <v>5482</v>
      </c>
      <c r="E1907" s="170">
        <v>25.38015</v>
      </c>
      <c r="F1907" s="167" t="s">
        <v>7611</v>
      </c>
    </row>
    <row r="1908" spans="1:6" x14ac:dyDescent="0.3">
      <c r="A1908" s="167" t="s">
        <v>7623</v>
      </c>
      <c r="B1908" s="167" t="s">
        <v>5511</v>
      </c>
      <c r="C1908" s="168">
        <v>10</v>
      </c>
      <c r="D1908" s="169" t="s">
        <v>5482</v>
      </c>
      <c r="E1908" s="170">
        <v>25.38015</v>
      </c>
      <c r="F1908" s="167" t="s">
        <v>7611</v>
      </c>
    </row>
    <row r="1909" spans="1:6" x14ac:dyDescent="0.3">
      <c r="A1909" s="167" t="s">
        <v>7624</v>
      </c>
      <c r="B1909" s="167" t="s">
        <v>5513</v>
      </c>
      <c r="C1909" s="168">
        <v>10</v>
      </c>
      <c r="D1909" s="169" t="s">
        <v>5482</v>
      </c>
      <c r="E1909" s="170">
        <v>25.38015</v>
      </c>
      <c r="F1909" s="167" t="s">
        <v>7611</v>
      </c>
    </row>
    <row r="1910" spans="1:6" x14ac:dyDescent="0.3">
      <c r="A1910" s="167" t="s">
        <v>7625</v>
      </c>
      <c r="B1910" s="167" t="s">
        <v>5521</v>
      </c>
      <c r="C1910" s="168">
        <v>10</v>
      </c>
      <c r="D1910" s="169" t="s">
        <v>5482</v>
      </c>
      <c r="E1910" s="170">
        <v>25.38015</v>
      </c>
      <c r="F1910" s="167" t="s">
        <v>7611</v>
      </c>
    </row>
    <row r="1911" spans="1:6" x14ac:dyDescent="0.3">
      <c r="A1911" s="167" t="s">
        <v>7626</v>
      </c>
      <c r="B1911" s="167" t="s">
        <v>5525</v>
      </c>
      <c r="C1911" s="168">
        <v>10</v>
      </c>
      <c r="D1911" s="169" t="s">
        <v>5482</v>
      </c>
      <c r="E1911" s="170">
        <v>25.38015</v>
      </c>
      <c r="F1911" s="167" t="s">
        <v>7611</v>
      </c>
    </row>
    <row r="1912" spans="1:6" x14ac:dyDescent="0.3">
      <c r="A1912" s="167" t="s">
        <v>7627</v>
      </c>
      <c r="B1912" s="167" t="s">
        <v>5527</v>
      </c>
      <c r="C1912" s="168">
        <v>10</v>
      </c>
      <c r="D1912" s="169" t="s">
        <v>5482</v>
      </c>
      <c r="E1912" s="170">
        <v>36.89085</v>
      </c>
      <c r="F1912" s="167" t="s">
        <v>7611</v>
      </c>
    </row>
    <row r="1913" spans="1:6" x14ac:dyDescent="0.3">
      <c r="A1913" s="167" t="s">
        <v>7628</v>
      </c>
      <c r="B1913" s="167" t="s">
        <v>5481</v>
      </c>
      <c r="C1913" s="168">
        <v>5</v>
      </c>
      <c r="D1913" s="169" t="s">
        <v>5482</v>
      </c>
      <c r="E1913" s="170">
        <v>68.935625000000002</v>
      </c>
      <c r="F1913" s="167" t="s">
        <v>7629</v>
      </c>
    </row>
    <row r="1914" spans="1:6" x14ac:dyDescent="0.3">
      <c r="A1914" s="167" t="s">
        <v>7630</v>
      </c>
      <c r="B1914" s="167" t="s">
        <v>5487</v>
      </c>
      <c r="C1914" s="168">
        <v>5</v>
      </c>
      <c r="D1914" s="169" t="s">
        <v>5482</v>
      </c>
      <c r="E1914" s="170">
        <v>60.032500000000006</v>
      </c>
      <c r="F1914" s="167" t="s">
        <v>7629</v>
      </c>
    </row>
    <row r="1915" spans="1:6" x14ac:dyDescent="0.3">
      <c r="A1915" s="167" t="s">
        <v>7631</v>
      </c>
      <c r="B1915" s="167" t="s">
        <v>5489</v>
      </c>
      <c r="C1915" s="168">
        <v>10</v>
      </c>
      <c r="D1915" s="169" t="s">
        <v>5482</v>
      </c>
      <c r="E1915" s="170">
        <v>21.040050000000001</v>
      </c>
      <c r="F1915" s="167" t="s">
        <v>7629</v>
      </c>
    </row>
    <row r="1916" spans="1:6" x14ac:dyDescent="0.3">
      <c r="A1916" s="167" t="s">
        <v>7632</v>
      </c>
      <c r="B1916" s="167" t="s">
        <v>5491</v>
      </c>
      <c r="C1916" s="168">
        <v>10</v>
      </c>
      <c r="D1916" s="169" t="s">
        <v>5482</v>
      </c>
      <c r="E1916" s="170">
        <v>21.040050000000001</v>
      </c>
      <c r="F1916" s="167" t="s">
        <v>7629</v>
      </c>
    </row>
    <row r="1917" spans="1:6" x14ac:dyDescent="0.3">
      <c r="A1917" s="167" t="s">
        <v>7633</v>
      </c>
      <c r="B1917" s="167" t="s">
        <v>5691</v>
      </c>
      <c r="C1917" s="168">
        <v>10</v>
      </c>
      <c r="D1917" s="169" t="s">
        <v>5482</v>
      </c>
      <c r="E1917" s="170">
        <v>21.040050000000001</v>
      </c>
      <c r="F1917" s="167" t="s">
        <v>7629</v>
      </c>
    </row>
    <row r="1918" spans="1:6" x14ac:dyDescent="0.3">
      <c r="A1918" s="167" t="s">
        <v>7634</v>
      </c>
      <c r="B1918" s="167" t="s">
        <v>5693</v>
      </c>
      <c r="C1918" s="168">
        <v>10</v>
      </c>
      <c r="D1918" s="169" t="s">
        <v>5482</v>
      </c>
      <c r="E1918" s="170">
        <v>21.040050000000001</v>
      </c>
      <c r="F1918" s="167" t="s">
        <v>7629</v>
      </c>
    </row>
    <row r="1919" spans="1:6" x14ac:dyDescent="0.3">
      <c r="A1919" s="167" t="s">
        <v>7635</v>
      </c>
      <c r="B1919" s="167" t="s">
        <v>5493</v>
      </c>
      <c r="C1919" s="168">
        <v>10</v>
      </c>
      <c r="D1919" s="169" t="s">
        <v>5482</v>
      </c>
      <c r="E1919" s="170">
        <v>21.040050000000001</v>
      </c>
      <c r="F1919" s="167" t="s">
        <v>7629</v>
      </c>
    </row>
    <row r="1920" spans="1:6" x14ac:dyDescent="0.3">
      <c r="A1920" s="167" t="s">
        <v>7636</v>
      </c>
      <c r="B1920" s="167" t="s">
        <v>5699</v>
      </c>
      <c r="C1920" s="168">
        <v>10</v>
      </c>
      <c r="D1920" s="169" t="s">
        <v>5482</v>
      </c>
      <c r="E1920" s="170">
        <v>21.040050000000001</v>
      </c>
      <c r="F1920" s="167" t="s">
        <v>7629</v>
      </c>
    </row>
    <row r="1921" spans="1:6" x14ac:dyDescent="0.3">
      <c r="A1921" s="167" t="s">
        <v>7637</v>
      </c>
      <c r="B1921" s="167" t="s">
        <v>5497</v>
      </c>
      <c r="C1921" s="168">
        <v>10</v>
      </c>
      <c r="D1921" s="169" t="s">
        <v>5482</v>
      </c>
      <c r="E1921" s="170">
        <v>21.040050000000001</v>
      </c>
      <c r="F1921" s="167" t="s">
        <v>7629</v>
      </c>
    </row>
    <row r="1922" spans="1:6" x14ac:dyDescent="0.3">
      <c r="A1922" s="167" t="s">
        <v>7638</v>
      </c>
      <c r="B1922" s="167" t="s">
        <v>5785</v>
      </c>
      <c r="C1922" s="168">
        <v>10</v>
      </c>
      <c r="D1922" s="169" t="s">
        <v>5482</v>
      </c>
      <c r="E1922" s="170">
        <v>21.040050000000001</v>
      </c>
      <c r="F1922" s="167" t="s">
        <v>7629</v>
      </c>
    </row>
    <row r="1923" spans="1:6" x14ac:dyDescent="0.3">
      <c r="A1923" s="167" t="s">
        <v>7639</v>
      </c>
      <c r="B1923" s="167" t="s">
        <v>5499</v>
      </c>
      <c r="C1923" s="168">
        <v>10</v>
      </c>
      <c r="D1923" s="169" t="s">
        <v>5482</v>
      </c>
      <c r="E1923" s="170">
        <v>21.040050000000001</v>
      </c>
      <c r="F1923" s="167" t="s">
        <v>7629</v>
      </c>
    </row>
    <row r="1924" spans="1:6" x14ac:dyDescent="0.3">
      <c r="A1924" s="167" t="s">
        <v>7640</v>
      </c>
      <c r="B1924" s="167" t="s">
        <v>5503</v>
      </c>
      <c r="C1924" s="168">
        <v>10</v>
      </c>
      <c r="D1924" s="169" t="s">
        <v>5482</v>
      </c>
      <c r="E1924" s="170">
        <v>21.040050000000001</v>
      </c>
      <c r="F1924" s="167" t="s">
        <v>7629</v>
      </c>
    </row>
    <row r="1925" spans="1:6" x14ac:dyDescent="0.3">
      <c r="A1925" s="167" t="s">
        <v>7641</v>
      </c>
      <c r="B1925" s="167" t="s">
        <v>5505</v>
      </c>
      <c r="C1925" s="168">
        <v>10</v>
      </c>
      <c r="D1925" s="169" t="s">
        <v>5482</v>
      </c>
      <c r="E1925" s="170">
        <v>21.040050000000001</v>
      </c>
      <c r="F1925" s="167" t="s">
        <v>7629</v>
      </c>
    </row>
    <row r="1926" spans="1:6" x14ac:dyDescent="0.3">
      <c r="A1926" s="167" t="s">
        <v>7642</v>
      </c>
      <c r="B1926" s="167" t="s">
        <v>5507</v>
      </c>
      <c r="C1926" s="168">
        <v>10</v>
      </c>
      <c r="D1926" s="169" t="s">
        <v>5482</v>
      </c>
      <c r="E1926" s="170">
        <v>21.040050000000001</v>
      </c>
      <c r="F1926" s="167" t="s">
        <v>7629</v>
      </c>
    </row>
    <row r="1927" spans="1:6" x14ac:dyDescent="0.3">
      <c r="A1927" s="167" t="s">
        <v>7643</v>
      </c>
      <c r="B1927" s="167" t="s">
        <v>5509</v>
      </c>
      <c r="C1927" s="168">
        <v>10</v>
      </c>
      <c r="D1927" s="169" t="s">
        <v>5482</v>
      </c>
      <c r="E1927" s="170">
        <v>21.040050000000001</v>
      </c>
      <c r="F1927" s="167" t="s">
        <v>7629</v>
      </c>
    </row>
    <row r="1928" spans="1:6" x14ac:dyDescent="0.3">
      <c r="A1928" s="167" t="s">
        <v>7644</v>
      </c>
      <c r="B1928" s="167" t="s">
        <v>5511</v>
      </c>
      <c r="C1928" s="168">
        <v>10</v>
      </c>
      <c r="D1928" s="169" t="s">
        <v>5482</v>
      </c>
      <c r="E1928" s="170">
        <v>21.040050000000001</v>
      </c>
      <c r="F1928" s="167" t="s">
        <v>7629</v>
      </c>
    </row>
    <row r="1929" spans="1:6" x14ac:dyDescent="0.3">
      <c r="A1929" s="167" t="s">
        <v>7645</v>
      </c>
      <c r="B1929" s="167" t="s">
        <v>5513</v>
      </c>
      <c r="C1929" s="168">
        <v>10</v>
      </c>
      <c r="D1929" s="169" t="s">
        <v>5482</v>
      </c>
      <c r="E1929" s="170">
        <v>21.040050000000001</v>
      </c>
      <c r="F1929" s="167" t="s">
        <v>7629</v>
      </c>
    </row>
    <row r="1930" spans="1:6" x14ac:dyDescent="0.3">
      <c r="A1930" s="167" t="s">
        <v>7646</v>
      </c>
      <c r="B1930" s="167" t="s">
        <v>5521</v>
      </c>
      <c r="C1930" s="168">
        <v>10</v>
      </c>
      <c r="D1930" s="169" t="s">
        <v>5482</v>
      </c>
      <c r="E1930" s="170">
        <v>21.040050000000001</v>
      </c>
      <c r="F1930" s="167" t="s">
        <v>7629</v>
      </c>
    </row>
    <row r="1931" spans="1:6" x14ac:dyDescent="0.3">
      <c r="A1931" s="167" t="s">
        <v>7647</v>
      </c>
      <c r="B1931" s="167" t="s">
        <v>5525</v>
      </c>
      <c r="C1931" s="168">
        <v>10</v>
      </c>
      <c r="D1931" s="169" t="s">
        <v>5482</v>
      </c>
      <c r="E1931" s="170">
        <v>21.040050000000001</v>
      </c>
      <c r="F1931" s="167" t="s">
        <v>7629</v>
      </c>
    </row>
    <row r="1932" spans="1:6" x14ac:dyDescent="0.3">
      <c r="A1932" s="167" t="s">
        <v>7648</v>
      </c>
      <c r="B1932" s="167" t="s">
        <v>5527</v>
      </c>
      <c r="C1932" s="168">
        <v>10</v>
      </c>
      <c r="D1932" s="169" t="s">
        <v>5482</v>
      </c>
      <c r="E1932" s="170">
        <v>31.41855</v>
      </c>
      <c r="F1932" s="167" t="s">
        <v>7629</v>
      </c>
    </row>
    <row r="1933" spans="1:6" x14ac:dyDescent="0.3">
      <c r="A1933" s="167" t="s">
        <v>7649</v>
      </c>
      <c r="B1933" s="167" t="s">
        <v>5681</v>
      </c>
      <c r="C1933" s="168">
        <v>40</v>
      </c>
      <c r="D1933" s="169" t="s">
        <v>5482</v>
      </c>
      <c r="E1933" s="170">
        <v>0.33022499999999999</v>
      </c>
      <c r="F1933" s="167" t="s">
        <v>7650</v>
      </c>
    </row>
    <row r="1934" spans="1:6" x14ac:dyDescent="0.3">
      <c r="A1934" s="167" t="s">
        <v>7651</v>
      </c>
      <c r="B1934" s="167" t="s">
        <v>5681</v>
      </c>
      <c r="C1934" s="168">
        <v>40</v>
      </c>
      <c r="D1934" s="169" t="s">
        <v>5482</v>
      </c>
      <c r="E1934" s="170">
        <v>0.33022499999999999</v>
      </c>
      <c r="F1934" s="167" t="s">
        <v>7650</v>
      </c>
    </row>
    <row r="1935" spans="1:6" x14ac:dyDescent="0.3">
      <c r="A1935" s="167" t="s">
        <v>7652</v>
      </c>
      <c r="B1935" s="167" t="s">
        <v>5681</v>
      </c>
      <c r="C1935" s="168">
        <v>40</v>
      </c>
      <c r="D1935" s="169" t="s">
        <v>5482</v>
      </c>
      <c r="E1935" s="170">
        <v>0.33965999999999996</v>
      </c>
      <c r="F1935" s="167" t="s">
        <v>7650</v>
      </c>
    </row>
    <row r="1936" spans="1:6" x14ac:dyDescent="0.3">
      <c r="A1936" s="167" t="s">
        <v>7653</v>
      </c>
      <c r="B1936" s="167" t="s">
        <v>5681</v>
      </c>
      <c r="C1936" s="168">
        <v>40</v>
      </c>
      <c r="D1936" s="169" t="s">
        <v>5482</v>
      </c>
      <c r="E1936" s="170">
        <v>0.37740000000000001</v>
      </c>
      <c r="F1936" s="167" t="s">
        <v>7650</v>
      </c>
    </row>
    <row r="1937" spans="1:6" x14ac:dyDescent="0.3">
      <c r="A1937" s="167" t="s">
        <v>7654</v>
      </c>
      <c r="B1937" s="167" t="s">
        <v>5481</v>
      </c>
      <c r="C1937" s="168">
        <v>5</v>
      </c>
      <c r="D1937" s="169" t="s">
        <v>5482</v>
      </c>
      <c r="E1937" s="170">
        <v>50.061000000000007</v>
      </c>
      <c r="F1937" s="167" t="s">
        <v>7655</v>
      </c>
    </row>
    <row r="1938" spans="1:6" x14ac:dyDescent="0.3">
      <c r="A1938" s="167" t="s">
        <v>7656</v>
      </c>
      <c r="B1938" s="167" t="s">
        <v>5487</v>
      </c>
      <c r="C1938" s="168">
        <v>5</v>
      </c>
      <c r="D1938" s="169" t="s">
        <v>5482</v>
      </c>
      <c r="E1938" s="170">
        <v>58.964125000000003</v>
      </c>
      <c r="F1938" s="167" t="s">
        <v>7655</v>
      </c>
    </row>
    <row r="1939" spans="1:6" x14ac:dyDescent="0.3">
      <c r="A1939" s="167" t="s">
        <v>7657</v>
      </c>
      <c r="B1939" s="167" t="s">
        <v>5489</v>
      </c>
      <c r="C1939" s="168">
        <v>10</v>
      </c>
      <c r="D1939" s="169" t="s">
        <v>5482</v>
      </c>
      <c r="E1939" s="170">
        <v>10.850249999999999</v>
      </c>
      <c r="F1939" s="167" t="s">
        <v>7655</v>
      </c>
    </row>
    <row r="1940" spans="1:6" x14ac:dyDescent="0.3">
      <c r="A1940" s="167" t="s">
        <v>7658</v>
      </c>
      <c r="B1940" s="167" t="s">
        <v>5491</v>
      </c>
      <c r="C1940" s="168">
        <v>10</v>
      </c>
      <c r="D1940" s="169" t="s">
        <v>5482</v>
      </c>
      <c r="E1940" s="170">
        <v>10.850249999999999</v>
      </c>
      <c r="F1940" s="167" t="s">
        <v>7655</v>
      </c>
    </row>
    <row r="1941" spans="1:6" x14ac:dyDescent="0.3">
      <c r="A1941" s="167" t="s">
        <v>7659</v>
      </c>
      <c r="B1941" s="167" t="s">
        <v>5493</v>
      </c>
      <c r="C1941" s="168">
        <v>10</v>
      </c>
      <c r="D1941" s="169" t="s">
        <v>5482</v>
      </c>
      <c r="E1941" s="170">
        <v>10.850249999999999</v>
      </c>
      <c r="F1941" s="167" t="s">
        <v>7655</v>
      </c>
    </row>
    <row r="1942" spans="1:6" x14ac:dyDescent="0.3">
      <c r="A1942" s="167" t="s">
        <v>7660</v>
      </c>
      <c r="B1942" s="167" t="s">
        <v>5497</v>
      </c>
      <c r="C1942" s="168">
        <v>10</v>
      </c>
      <c r="D1942" s="169" t="s">
        <v>5482</v>
      </c>
      <c r="E1942" s="170">
        <v>10.850249999999999</v>
      </c>
      <c r="F1942" s="167" t="s">
        <v>7655</v>
      </c>
    </row>
    <row r="1943" spans="1:6" x14ac:dyDescent="0.3">
      <c r="A1943" s="167" t="s">
        <v>7661</v>
      </c>
      <c r="B1943" s="167" t="s">
        <v>5507</v>
      </c>
      <c r="C1943" s="168">
        <v>10</v>
      </c>
      <c r="D1943" s="169" t="s">
        <v>5482</v>
      </c>
      <c r="E1943" s="170">
        <v>10.850249999999999</v>
      </c>
      <c r="F1943" s="167" t="s">
        <v>7655</v>
      </c>
    </row>
    <row r="1944" spans="1:6" x14ac:dyDescent="0.3">
      <c r="A1944" s="167" t="s">
        <v>7662</v>
      </c>
      <c r="B1944" s="167" t="s">
        <v>5509</v>
      </c>
      <c r="C1944" s="168">
        <v>10</v>
      </c>
      <c r="D1944" s="169" t="s">
        <v>5482</v>
      </c>
      <c r="E1944" s="170">
        <v>10.850249999999999</v>
      </c>
      <c r="F1944" s="167" t="s">
        <v>7655</v>
      </c>
    </row>
    <row r="1945" spans="1:6" x14ac:dyDescent="0.3">
      <c r="A1945" s="167" t="s">
        <v>7663</v>
      </c>
      <c r="B1945" s="167" t="s">
        <v>5511</v>
      </c>
      <c r="C1945" s="168">
        <v>10</v>
      </c>
      <c r="D1945" s="169" t="s">
        <v>5482</v>
      </c>
      <c r="E1945" s="170">
        <v>10.850249999999999</v>
      </c>
      <c r="F1945" s="167" t="s">
        <v>7655</v>
      </c>
    </row>
    <row r="1946" spans="1:6" x14ac:dyDescent="0.3">
      <c r="A1946" s="167" t="s">
        <v>7664</v>
      </c>
      <c r="B1946" s="167" t="s">
        <v>5513</v>
      </c>
      <c r="C1946" s="168">
        <v>10</v>
      </c>
      <c r="D1946" s="169" t="s">
        <v>5482</v>
      </c>
      <c r="E1946" s="170">
        <v>10.850249999999999</v>
      </c>
      <c r="F1946" s="167" t="s">
        <v>7655</v>
      </c>
    </row>
    <row r="1947" spans="1:6" x14ac:dyDescent="0.3">
      <c r="A1947" s="167" t="s">
        <v>7665</v>
      </c>
      <c r="B1947" s="167" t="s">
        <v>5525</v>
      </c>
      <c r="C1947" s="168">
        <v>10</v>
      </c>
      <c r="D1947" s="169" t="s">
        <v>5482</v>
      </c>
      <c r="E1947" s="170">
        <v>10.850249999999999</v>
      </c>
      <c r="F1947" s="167" t="s">
        <v>7655</v>
      </c>
    </row>
    <row r="1948" spans="1:6" x14ac:dyDescent="0.3">
      <c r="A1948" s="167" t="s">
        <v>7666</v>
      </c>
      <c r="B1948" s="167" t="s">
        <v>5527</v>
      </c>
      <c r="C1948" s="168">
        <v>10</v>
      </c>
      <c r="D1948" s="169" t="s">
        <v>5482</v>
      </c>
      <c r="E1948" s="170">
        <v>21.79485</v>
      </c>
      <c r="F1948" s="167" t="s">
        <v>7655</v>
      </c>
    </row>
    <row r="1949" spans="1:6" x14ac:dyDescent="0.3">
      <c r="A1949" s="167" t="s">
        <v>7667</v>
      </c>
      <c r="B1949" s="167" t="s">
        <v>5481</v>
      </c>
      <c r="C1949" s="168">
        <v>5</v>
      </c>
      <c r="D1949" s="169" t="s">
        <v>5482</v>
      </c>
      <c r="E1949" s="170">
        <v>58.964125000000003</v>
      </c>
      <c r="F1949" s="167" t="s">
        <v>7655</v>
      </c>
    </row>
    <row r="1950" spans="1:6" x14ac:dyDescent="0.3">
      <c r="A1950" s="167" t="s">
        <v>7668</v>
      </c>
      <c r="B1950" s="167" t="s">
        <v>5487</v>
      </c>
      <c r="C1950" s="168">
        <v>5</v>
      </c>
      <c r="D1950" s="169" t="s">
        <v>5482</v>
      </c>
      <c r="E1950" s="170">
        <v>50.061000000000007</v>
      </c>
      <c r="F1950" s="167" t="s">
        <v>7655</v>
      </c>
    </row>
    <row r="1951" spans="1:6" x14ac:dyDescent="0.3">
      <c r="A1951" s="167" t="s">
        <v>7669</v>
      </c>
      <c r="B1951" s="167" t="s">
        <v>5489</v>
      </c>
      <c r="C1951" s="168">
        <v>10</v>
      </c>
      <c r="D1951" s="169" t="s">
        <v>5482</v>
      </c>
      <c r="E1951" s="170">
        <v>10.850249999999999</v>
      </c>
      <c r="F1951" s="167" t="s">
        <v>7655</v>
      </c>
    </row>
    <row r="1952" spans="1:6" x14ac:dyDescent="0.3">
      <c r="A1952" s="167" t="s">
        <v>7670</v>
      </c>
      <c r="B1952" s="167" t="s">
        <v>5491</v>
      </c>
      <c r="C1952" s="168">
        <v>10</v>
      </c>
      <c r="D1952" s="169" t="s">
        <v>5482</v>
      </c>
      <c r="E1952" s="170">
        <v>10.850249999999999</v>
      </c>
      <c r="F1952" s="167" t="s">
        <v>7655</v>
      </c>
    </row>
    <row r="1953" spans="1:6" x14ac:dyDescent="0.3">
      <c r="A1953" s="167" t="s">
        <v>7671</v>
      </c>
      <c r="B1953" s="167" t="s">
        <v>5493</v>
      </c>
      <c r="C1953" s="168">
        <v>10</v>
      </c>
      <c r="D1953" s="169" t="s">
        <v>5482</v>
      </c>
      <c r="E1953" s="170">
        <v>10.850249999999999</v>
      </c>
      <c r="F1953" s="167" t="s">
        <v>7655</v>
      </c>
    </row>
    <row r="1954" spans="1:6" x14ac:dyDescent="0.3">
      <c r="A1954" s="167" t="s">
        <v>7672</v>
      </c>
      <c r="B1954" s="167" t="s">
        <v>5497</v>
      </c>
      <c r="C1954" s="168">
        <v>10</v>
      </c>
      <c r="D1954" s="169" t="s">
        <v>5482</v>
      </c>
      <c r="E1954" s="170">
        <v>10.850249999999999</v>
      </c>
      <c r="F1954" s="167" t="s">
        <v>7655</v>
      </c>
    </row>
    <row r="1955" spans="1:6" x14ac:dyDescent="0.3">
      <c r="A1955" s="167" t="s">
        <v>7673</v>
      </c>
      <c r="B1955" s="167" t="s">
        <v>5507</v>
      </c>
      <c r="C1955" s="168">
        <v>10</v>
      </c>
      <c r="D1955" s="169" t="s">
        <v>5482</v>
      </c>
      <c r="E1955" s="170">
        <v>10.850249999999999</v>
      </c>
      <c r="F1955" s="167" t="s">
        <v>7655</v>
      </c>
    </row>
    <row r="1956" spans="1:6" x14ac:dyDescent="0.3">
      <c r="A1956" s="167" t="s">
        <v>7674</v>
      </c>
      <c r="B1956" s="167" t="s">
        <v>5509</v>
      </c>
      <c r="C1956" s="168">
        <v>10</v>
      </c>
      <c r="D1956" s="169" t="s">
        <v>5482</v>
      </c>
      <c r="E1956" s="170">
        <v>10.850249999999999</v>
      </c>
      <c r="F1956" s="167" t="s">
        <v>7655</v>
      </c>
    </row>
    <row r="1957" spans="1:6" x14ac:dyDescent="0.3">
      <c r="A1957" s="167" t="s">
        <v>7675</v>
      </c>
      <c r="B1957" s="167" t="s">
        <v>5511</v>
      </c>
      <c r="C1957" s="168">
        <v>10</v>
      </c>
      <c r="D1957" s="169" t="s">
        <v>5482</v>
      </c>
      <c r="E1957" s="170">
        <v>10.850249999999999</v>
      </c>
      <c r="F1957" s="167" t="s">
        <v>7655</v>
      </c>
    </row>
    <row r="1958" spans="1:6" x14ac:dyDescent="0.3">
      <c r="A1958" s="167" t="s">
        <v>7676</v>
      </c>
      <c r="B1958" s="167" t="s">
        <v>5513</v>
      </c>
      <c r="C1958" s="168">
        <v>10</v>
      </c>
      <c r="D1958" s="169" t="s">
        <v>5482</v>
      </c>
      <c r="E1958" s="170">
        <v>10.850249999999999</v>
      </c>
      <c r="F1958" s="167" t="s">
        <v>7655</v>
      </c>
    </row>
    <row r="1959" spans="1:6" x14ac:dyDescent="0.3">
      <c r="A1959" s="167" t="s">
        <v>7677</v>
      </c>
      <c r="B1959" s="167" t="s">
        <v>5525</v>
      </c>
      <c r="C1959" s="168">
        <v>10</v>
      </c>
      <c r="D1959" s="169" t="s">
        <v>5482</v>
      </c>
      <c r="E1959" s="170">
        <v>10.850249999999999</v>
      </c>
      <c r="F1959" s="167" t="s">
        <v>7655</v>
      </c>
    </row>
    <row r="1960" spans="1:6" x14ac:dyDescent="0.3">
      <c r="A1960" s="167" t="s">
        <v>7678</v>
      </c>
      <c r="B1960" s="167" t="s">
        <v>5527</v>
      </c>
      <c r="C1960" s="168">
        <v>10</v>
      </c>
      <c r="D1960" s="169" t="s">
        <v>5482</v>
      </c>
      <c r="E1960" s="170">
        <v>21.79485</v>
      </c>
      <c r="F1960" s="167" t="s">
        <v>7655</v>
      </c>
    </row>
    <row r="1961" spans="1:6" x14ac:dyDescent="0.3">
      <c r="A1961" s="167" t="s">
        <v>7679</v>
      </c>
      <c r="B1961" s="167" t="s">
        <v>5481</v>
      </c>
      <c r="C1961" s="168">
        <v>5</v>
      </c>
      <c r="D1961" s="169" t="s">
        <v>5482</v>
      </c>
      <c r="E1961" s="170">
        <v>58.964125000000003</v>
      </c>
      <c r="F1961" s="167" t="s">
        <v>7655</v>
      </c>
    </row>
    <row r="1962" spans="1:6" x14ac:dyDescent="0.3">
      <c r="A1962" s="167" t="s">
        <v>7680</v>
      </c>
      <c r="B1962" s="167" t="s">
        <v>5487</v>
      </c>
      <c r="C1962" s="168">
        <v>5</v>
      </c>
      <c r="D1962" s="169" t="s">
        <v>5482</v>
      </c>
      <c r="E1962" s="170">
        <v>50.061000000000007</v>
      </c>
      <c r="F1962" s="167" t="s">
        <v>7655</v>
      </c>
    </row>
    <row r="1963" spans="1:6" x14ac:dyDescent="0.3">
      <c r="A1963" s="167" t="s">
        <v>7681</v>
      </c>
      <c r="B1963" s="167" t="s">
        <v>5489</v>
      </c>
      <c r="C1963" s="168">
        <v>10</v>
      </c>
      <c r="D1963" s="169" t="s">
        <v>5482</v>
      </c>
      <c r="E1963" s="170">
        <v>10.850249999999999</v>
      </c>
      <c r="F1963" s="167" t="s">
        <v>7655</v>
      </c>
    </row>
    <row r="1964" spans="1:6" x14ac:dyDescent="0.3">
      <c r="A1964" s="167" t="s">
        <v>7682</v>
      </c>
      <c r="B1964" s="167" t="s">
        <v>5491</v>
      </c>
      <c r="C1964" s="168">
        <v>10</v>
      </c>
      <c r="D1964" s="169" t="s">
        <v>5482</v>
      </c>
      <c r="E1964" s="170">
        <v>10.850249999999999</v>
      </c>
      <c r="F1964" s="167" t="s">
        <v>7655</v>
      </c>
    </row>
    <row r="1965" spans="1:6" x14ac:dyDescent="0.3">
      <c r="A1965" s="167" t="s">
        <v>7683</v>
      </c>
      <c r="B1965" s="167" t="s">
        <v>5493</v>
      </c>
      <c r="C1965" s="168">
        <v>10</v>
      </c>
      <c r="D1965" s="169" t="s">
        <v>5482</v>
      </c>
      <c r="E1965" s="170">
        <v>10.850249999999999</v>
      </c>
      <c r="F1965" s="167" t="s">
        <v>7655</v>
      </c>
    </row>
    <row r="1966" spans="1:6" x14ac:dyDescent="0.3">
      <c r="A1966" s="167" t="s">
        <v>7684</v>
      </c>
      <c r="B1966" s="167" t="s">
        <v>5497</v>
      </c>
      <c r="C1966" s="168">
        <v>10</v>
      </c>
      <c r="D1966" s="169" t="s">
        <v>5482</v>
      </c>
      <c r="E1966" s="170">
        <v>10.850249999999999</v>
      </c>
      <c r="F1966" s="167" t="s">
        <v>7655</v>
      </c>
    </row>
    <row r="1967" spans="1:6" x14ac:dyDescent="0.3">
      <c r="A1967" s="167" t="s">
        <v>7685</v>
      </c>
      <c r="B1967" s="167" t="s">
        <v>5507</v>
      </c>
      <c r="C1967" s="168">
        <v>10</v>
      </c>
      <c r="D1967" s="169" t="s">
        <v>5482</v>
      </c>
      <c r="E1967" s="170">
        <v>10.850249999999999</v>
      </c>
      <c r="F1967" s="167" t="s">
        <v>7655</v>
      </c>
    </row>
    <row r="1968" spans="1:6" x14ac:dyDescent="0.3">
      <c r="A1968" s="167" t="s">
        <v>7686</v>
      </c>
      <c r="B1968" s="167" t="s">
        <v>5509</v>
      </c>
      <c r="C1968" s="168">
        <v>10</v>
      </c>
      <c r="D1968" s="169" t="s">
        <v>5482</v>
      </c>
      <c r="E1968" s="170">
        <v>10.850249999999999</v>
      </c>
      <c r="F1968" s="167" t="s">
        <v>7655</v>
      </c>
    </row>
    <row r="1969" spans="1:6" x14ac:dyDescent="0.3">
      <c r="A1969" s="167" t="s">
        <v>7687</v>
      </c>
      <c r="B1969" s="167" t="s">
        <v>5511</v>
      </c>
      <c r="C1969" s="168">
        <v>10</v>
      </c>
      <c r="D1969" s="169" t="s">
        <v>5482</v>
      </c>
      <c r="E1969" s="170">
        <v>10.850249999999999</v>
      </c>
      <c r="F1969" s="167" t="s">
        <v>7655</v>
      </c>
    </row>
    <row r="1970" spans="1:6" x14ac:dyDescent="0.3">
      <c r="A1970" s="167" t="s">
        <v>7688</v>
      </c>
      <c r="B1970" s="167" t="s">
        <v>5513</v>
      </c>
      <c r="C1970" s="168">
        <v>10</v>
      </c>
      <c r="D1970" s="169" t="s">
        <v>5482</v>
      </c>
      <c r="E1970" s="170">
        <v>10.850249999999999</v>
      </c>
      <c r="F1970" s="167" t="s">
        <v>7655</v>
      </c>
    </row>
    <row r="1971" spans="1:6" x14ac:dyDescent="0.3">
      <c r="A1971" s="167" t="s">
        <v>7689</v>
      </c>
      <c r="B1971" s="167" t="s">
        <v>5521</v>
      </c>
      <c r="C1971" s="168">
        <v>10</v>
      </c>
      <c r="D1971" s="169" t="s">
        <v>5482</v>
      </c>
      <c r="E1971" s="170">
        <v>10.850249999999999</v>
      </c>
      <c r="F1971" s="167" t="s">
        <v>7655</v>
      </c>
    </row>
    <row r="1972" spans="1:6" x14ac:dyDescent="0.3">
      <c r="A1972" s="167" t="s">
        <v>7690</v>
      </c>
      <c r="B1972" s="167" t="s">
        <v>5525</v>
      </c>
      <c r="C1972" s="168">
        <v>10</v>
      </c>
      <c r="D1972" s="169" t="s">
        <v>5482</v>
      </c>
      <c r="E1972" s="170">
        <v>10.850249999999999</v>
      </c>
      <c r="F1972" s="167" t="s">
        <v>7655</v>
      </c>
    </row>
    <row r="1973" spans="1:6" x14ac:dyDescent="0.3">
      <c r="A1973" s="167" t="s">
        <v>7691</v>
      </c>
      <c r="B1973" s="167" t="s">
        <v>5527</v>
      </c>
      <c r="C1973" s="168">
        <v>10</v>
      </c>
      <c r="D1973" s="169" t="s">
        <v>5482</v>
      </c>
      <c r="E1973" s="170">
        <v>21.79485</v>
      </c>
      <c r="F1973" s="167" t="s">
        <v>7655</v>
      </c>
    </row>
    <row r="1974" spans="1:6" x14ac:dyDescent="0.3">
      <c r="A1974" s="167" t="s">
        <v>7692</v>
      </c>
      <c r="B1974" s="167" t="s">
        <v>5481</v>
      </c>
      <c r="C1974" s="168">
        <v>5</v>
      </c>
      <c r="D1974" s="169" t="s">
        <v>5482</v>
      </c>
      <c r="E1974" s="170">
        <v>73.10737499999999</v>
      </c>
      <c r="F1974" s="167" t="s">
        <v>7693</v>
      </c>
    </row>
    <row r="1975" spans="1:6" x14ac:dyDescent="0.3">
      <c r="A1975" s="167" t="s">
        <v>7694</v>
      </c>
      <c r="B1975" s="167" t="s">
        <v>5487</v>
      </c>
      <c r="C1975" s="168">
        <v>5</v>
      </c>
      <c r="D1975" s="169" t="s">
        <v>5482</v>
      </c>
      <c r="E1975" s="170">
        <v>64.204250000000002</v>
      </c>
      <c r="F1975" s="167" t="s">
        <v>7693</v>
      </c>
    </row>
    <row r="1976" spans="1:6" x14ac:dyDescent="0.3">
      <c r="A1976" s="167" t="s">
        <v>7695</v>
      </c>
      <c r="B1976" s="167" t="s">
        <v>5489</v>
      </c>
      <c r="C1976" s="168">
        <v>10</v>
      </c>
      <c r="D1976" s="169" t="s">
        <v>5482</v>
      </c>
      <c r="E1976" s="170">
        <v>25.38015</v>
      </c>
      <c r="F1976" s="167" t="s">
        <v>7693</v>
      </c>
    </row>
    <row r="1977" spans="1:6" x14ac:dyDescent="0.3">
      <c r="A1977" s="167" t="s">
        <v>7696</v>
      </c>
      <c r="B1977" s="167" t="s">
        <v>5491</v>
      </c>
      <c r="C1977" s="168">
        <v>10</v>
      </c>
      <c r="D1977" s="169" t="s">
        <v>5482</v>
      </c>
      <c r="E1977" s="170">
        <v>25.38015</v>
      </c>
      <c r="F1977" s="167" t="s">
        <v>7693</v>
      </c>
    </row>
    <row r="1978" spans="1:6" x14ac:dyDescent="0.3">
      <c r="A1978" s="167" t="s">
        <v>7697</v>
      </c>
      <c r="B1978" s="167" t="s">
        <v>5493</v>
      </c>
      <c r="C1978" s="168">
        <v>10</v>
      </c>
      <c r="D1978" s="169" t="s">
        <v>5482</v>
      </c>
      <c r="E1978" s="170">
        <v>25.38015</v>
      </c>
      <c r="F1978" s="167" t="s">
        <v>7693</v>
      </c>
    </row>
    <row r="1979" spans="1:6" x14ac:dyDescent="0.3">
      <c r="A1979" s="167" t="s">
        <v>7698</v>
      </c>
      <c r="B1979" s="167" t="s">
        <v>5497</v>
      </c>
      <c r="C1979" s="168">
        <v>10</v>
      </c>
      <c r="D1979" s="169" t="s">
        <v>5482</v>
      </c>
      <c r="E1979" s="170">
        <v>25.38015</v>
      </c>
      <c r="F1979" s="167" t="s">
        <v>7693</v>
      </c>
    </row>
    <row r="1980" spans="1:6" x14ac:dyDescent="0.3">
      <c r="A1980" s="167" t="s">
        <v>7699</v>
      </c>
      <c r="B1980" s="167" t="s">
        <v>5507</v>
      </c>
      <c r="C1980" s="168">
        <v>10</v>
      </c>
      <c r="D1980" s="169" t="s">
        <v>5482</v>
      </c>
      <c r="E1980" s="170">
        <v>25.38015</v>
      </c>
      <c r="F1980" s="167" t="s">
        <v>7693</v>
      </c>
    </row>
    <row r="1981" spans="1:6" x14ac:dyDescent="0.3">
      <c r="A1981" s="167" t="s">
        <v>7700</v>
      </c>
      <c r="B1981" s="167" t="s">
        <v>5509</v>
      </c>
      <c r="C1981" s="168">
        <v>10</v>
      </c>
      <c r="D1981" s="169" t="s">
        <v>5482</v>
      </c>
      <c r="E1981" s="170">
        <v>25.38015</v>
      </c>
      <c r="F1981" s="167" t="s">
        <v>7693</v>
      </c>
    </row>
    <row r="1982" spans="1:6" x14ac:dyDescent="0.3">
      <c r="A1982" s="167" t="s">
        <v>7701</v>
      </c>
      <c r="B1982" s="167" t="s">
        <v>5511</v>
      </c>
      <c r="C1982" s="168">
        <v>10</v>
      </c>
      <c r="D1982" s="169" t="s">
        <v>5482</v>
      </c>
      <c r="E1982" s="170">
        <v>25.38015</v>
      </c>
      <c r="F1982" s="167" t="s">
        <v>7693</v>
      </c>
    </row>
    <row r="1983" spans="1:6" x14ac:dyDescent="0.3">
      <c r="A1983" s="167" t="s">
        <v>7702</v>
      </c>
      <c r="B1983" s="167" t="s">
        <v>5513</v>
      </c>
      <c r="C1983" s="168">
        <v>10</v>
      </c>
      <c r="D1983" s="169" t="s">
        <v>5482</v>
      </c>
      <c r="E1983" s="170">
        <v>25.38015</v>
      </c>
      <c r="F1983" s="167" t="s">
        <v>7693</v>
      </c>
    </row>
    <row r="1984" spans="1:6" x14ac:dyDescent="0.3">
      <c r="A1984" s="167" t="s">
        <v>7703</v>
      </c>
      <c r="B1984" s="167" t="s">
        <v>5525</v>
      </c>
      <c r="C1984" s="168">
        <v>10</v>
      </c>
      <c r="D1984" s="169" t="s">
        <v>5482</v>
      </c>
      <c r="E1984" s="170">
        <v>25.38015</v>
      </c>
      <c r="F1984" s="167" t="s">
        <v>7693</v>
      </c>
    </row>
    <row r="1985" spans="1:6" x14ac:dyDescent="0.3">
      <c r="A1985" s="167" t="s">
        <v>7704</v>
      </c>
      <c r="B1985" s="167" t="s">
        <v>5527</v>
      </c>
      <c r="C1985" s="168">
        <v>10</v>
      </c>
      <c r="D1985" s="169" t="s">
        <v>5482</v>
      </c>
      <c r="E1985" s="170">
        <v>36.89085</v>
      </c>
      <c r="F1985" s="167" t="s">
        <v>7693</v>
      </c>
    </row>
    <row r="1986" spans="1:6" x14ac:dyDescent="0.3">
      <c r="A1986" s="167" t="s">
        <v>7705</v>
      </c>
      <c r="B1986" s="167" t="s">
        <v>5481</v>
      </c>
      <c r="C1986" s="168">
        <v>5</v>
      </c>
      <c r="D1986" s="169" t="s">
        <v>5482</v>
      </c>
      <c r="E1986" s="170">
        <v>73.10737499999999</v>
      </c>
      <c r="F1986" s="167" t="s">
        <v>7693</v>
      </c>
    </row>
    <row r="1987" spans="1:6" x14ac:dyDescent="0.3">
      <c r="A1987" s="167" t="s">
        <v>7706</v>
      </c>
      <c r="B1987" s="167" t="s">
        <v>5487</v>
      </c>
      <c r="C1987" s="168">
        <v>5</v>
      </c>
      <c r="D1987" s="169" t="s">
        <v>5482</v>
      </c>
      <c r="E1987" s="170">
        <v>64.204250000000002</v>
      </c>
      <c r="F1987" s="167" t="s">
        <v>7693</v>
      </c>
    </row>
    <row r="1988" spans="1:6" x14ac:dyDescent="0.3">
      <c r="A1988" s="167" t="s">
        <v>7707</v>
      </c>
      <c r="B1988" s="167" t="s">
        <v>5489</v>
      </c>
      <c r="C1988" s="168">
        <v>10</v>
      </c>
      <c r="D1988" s="169" t="s">
        <v>5482</v>
      </c>
      <c r="E1988" s="170">
        <v>25.38015</v>
      </c>
      <c r="F1988" s="167" t="s">
        <v>7693</v>
      </c>
    </row>
    <row r="1989" spans="1:6" x14ac:dyDescent="0.3">
      <c r="A1989" s="167" t="s">
        <v>7708</v>
      </c>
      <c r="B1989" s="167" t="s">
        <v>5491</v>
      </c>
      <c r="C1989" s="168">
        <v>10</v>
      </c>
      <c r="D1989" s="169" t="s">
        <v>5482</v>
      </c>
      <c r="E1989" s="170">
        <v>25.38015</v>
      </c>
      <c r="F1989" s="167" t="s">
        <v>7693</v>
      </c>
    </row>
    <row r="1990" spans="1:6" x14ac:dyDescent="0.3">
      <c r="A1990" s="167" t="s">
        <v>7709</v>
      </c>
      <c r="B1990" s="167" t="s">
        <v>5493</v>
      </c>
      <c r="C1990" s="168">
        <v>10</v>
      </c>
      <c r="D1990" s="169" t="s">
        <v>5482</v>
      </c>
      <c r="E1990" s="170">
        <v>25.38015</v>
      </c>
      <c r="F1990" s="167" t="s">
        <v>7693</v>
      </c>
    </row>
    <row r="1991" spans="1:6" x14ac:dyDescent="0.3">
      <c r="A1991" s="167" t="s">
        <v>7710</v>
      </c>
      <c r="B1991" s="167" t="s">
        <v>5497</v>
      </c>
      <c r="C1991" s="168">
        <v>10</v>
      </c>
      <c r="D1991" s="169" t="s">
        <v>5482</v>
      </c>
      <c r="E1991" s="170">
        <v>25.38015</v>
      </c>
      <c r="F1991" s="167" t="s">
        <v>7693</v>
      </c>
    </row>
    <row r="1992" spans="1:6" x14ac:dyDescent="0.3">
      <c r="A1992" s="167" t="s">
        <v>7711</v>
      </c>
      <c r="B1992" s="167" t="s">
        <v>5507</v>
      </c>
      <c r="C1992" s="168">
        <v>10</v>
      </c>
      <c r="D1992" s="169" t="s">
        <v>5482</v>
      </c>
      <c r="E1992" s="170">
        <v>25.38015</v>
      </c>
      <c r="F1992" s="167" t="s">
        <v>7693</v>
      </c>
    </row>
    <row r="1993" spans="1:6" x14ac:dyDescent="0.3">
      <c r="A1993" s="167" t="s">
        <v>7712</v>
      </c>
      <c r="B1993" s="167" t="s">
        <v>5509</v>
      </c>
      <c r="C1993" s="168">
        <v>10</v>
      </c>
      <c r="D1993" s="169" t="s">
        <v>5482</v>
      </c>
      <c r="E1993" s="170">
        <v>25.38015</v>
      </c>
      <c r="F1993" s="167" t="s">
        <v>7693</v>
      </c>
    </row>
    <row r="1994" spans="1:6" x14ac:dyDescent="0.3">
      <c r="A1994" s="167" t="s">
        <v>7713</v>
      </c>
      <c r="B1994" s="167" t="s">
        <v>5511</v>
      </c>
      <c r="C1994" s="168">
        <v>10</v>
      </c>
      <c r="D1994" s="169" t="s">
        <v>5482</v>
      </c>
      <c r="E1994" s="170">
        <v>25.38015</v>
      </c>
      <c r="F1994" s="167" t="s">
        <v>7693</v>
      </c>
    </row>
    <row r="1995" spans="1:6" x14ac:dyDescent="0.3">
      <c r="A1995" s="167" t="s">
        <v>7714</v>
      </c>
      <c r="B1995" s="167" t="s">
        <v>5513</v>
      </c>
      <c r="C1995" s="168">
        <v>10</v>
      </c>
      <c r="D1995" s="169" t="s">
        <v>5482</v>
      </c>
      <c r="E1995" s="170">
        <v>25.38015</v>
      </c>
      <c r="F1995" s="167" t="s">
        <v>7693</v>
      </c>
    </row>
    <row r="1996" spans="1:6" x14ac:dyDescent="0.3">
      <c r="A1996" s="167" t="s">
        <v>7715</v>
      </c>
      <c r="B1996" s="167" t="s">
        <v>5525</v>
      </c>
      <c r="C1996" s="168">
        <v>10</v>
      </c>
      <c r="D1996" s="169" t="s">
        <v>5482</v>
      </c>
      <c r="E1996" s="170">
        <v>25.38015</v>
      </c>
      <c r="F1996" s="167" t="s">
        <v>7693</v>
      </c>
    </row>
    <row r="1997" spans="1:6" x14ac:dyDescent="0.3">
      <c r="A1997" s="167" t="s">
        <v>7716</v>
      </c>
      <c r="B1997" s="167" t="s">
        <v>5527</v>
      </c>
      <c r="C1997" s="168">
        <v>10</v>
      </c>
      <c r="D1997" s="169" t="s">
        <v>5482</v>
      </c>
      <c r="E1997" s="170">
        <v>36.89085</v>
      </c>
      <c r="F1997" s="167" t="s">
        <v>7693</v>
      </c>
    </row>
    <row r="1998" spans="1:6" x14ac:dyDescent="0.3">
      <c r="A1998" s="167" t="s">
        <v>7717</v>
      </c>
      <c r="B1998" s="167" t="s">
        <v>5481</v>
      </c>
      <c r="C1998" s="168">
        <v>5</v>
      </c>
      <c r="D1998" s="169" t="s">
        <v>5482</v>
      </c>
      <c r="E1998" s="170">
        <v>73.10737499999999</v>
      </c>
      <c r="F1998" s="167" t="s">
        <v>7693</v>
      </c>
    </row>
    <row r="1999" spans="1:6" x14ac:dyDescent="0.3">
      <c r="A1999" s="167" t="s">
        <v>7718</v>
      </c>
      <c r="B1999" s="167" t="s">
        <v>5487</v>
      </c>
      <c r="C1999" s="168">
        <v>5</v>
      </c>
      <c r="D1999" s="169" t="s">
        <v>5482</v>
      </c>
      <c r="E1999" s="170">
        <v>64.204250000000002</v>
      </c>
      <c r="F1999" s="167" t="s">
        <v>7693</v>
      </c>
    </row>
    <row r="2000" spans="1:6" x14ac:dyDescent="0.3">
      <c r="A2000" s="167" t="s">
        <v>7719</v>
      </c>
      <c r="B2000" s="167" t="s">
        <v>5489</v>
      </c>
      <c r="C2000" s="168">
        <v>10</v>
      </c>
      <c r="D2000" s="169" t="s">
        <v>5482</v>
      </c>
      <c r="E2000" s="170">
        <v>25.38015</v>
      </c>
      <c r="F2000" s="167" t="s">
        <v>7693</v>
      </c>
    </row>
    <row r="2001" spans="1:6" x14ac:dyDescent="0.3">
      <c r="A2001" s="167" t="s">
        <v>7720</v>
      </c>
      <c r="B2001" s="167" t="s">
        <v>5491</v>
      </c>
      <c r="C2001" s="168">
        <v>10</v>
      </c>
      <c r="D2001" s="169" t="s">
        <v>5482</v>
      </c>
      <c r="E2001" s="170">
        <v>25.38015</v>
      </c>
      <c r="F2001" s="167" t="s">
        <v>7693</v>
      </c>
    </row>
    <row r="2002" spans="1:6" x14ac:dyDescent="0.3">
      <c r="A2002" s="167" t="s">
        <v>7721</v>
      </c>
      <c r="B2002" s="167" t="s">
        <v>5493</v>
      </c>
      <c r="C2002" s="168">
        <v>10</v>
      </c>
      <c r="D2002" s="169" t="s">
        <v>5482</v>
      </c>
      <c r="E2002" s="170">
        <v>25.38015</v>
      </c>
      <c r="F2002" s="167" t="s">
        <v>7693</v>
      </c>
    </row>
    <row r="2003" spans="1:6" x14ac:dyDescent="0.3">
      <c r="A2003" s="167" t="s">
        <v>7722</v>
      </c>
      <c r="B2003" s="167" t="s">
        <v>5497</v>
      </c>
      <c r="C2003" s="168">
        <v>10</v>
      </c>
      <c r="D2003" s="169" t="s">
        <v>5482</v>
      </c>
      <c r="E2003" s="170">
        <v>25.38015</v>
      </c>
      <c r="F2003" s="167" t="s">
        <v>7693</v>
      </c>
    </row>
    <row r="2004" spans="1:6" x14ac:dyDescent="0.3">
      <c r="A2004" s="167" t="s">
        <v>7723</v>
      </c>
      <c r="B2004" s="167" t="s">
        <v>5507</v>
      </c>
      <c r="C2004" s="168">
        <v>10</v>
      </c>
      <c r="D2004" s="169" t="s">
        <v>5482</v>
      </c>
      <c r="E2004" s="170">
        <v>25.38015</v>
      </c>
      <c r="F2004" s="167" t="s">
        <v>7693</v>
      </c>
    </row>
    <row r="2005" spans="1:6" x14ac:dyDescent="0.3">
      <c r="A2005" s="167" t="s">
        <v>7724</v>
      </c>
      <c r="B2005" s="167" t="s">
        <v>5509</v>
      </c>
      <c r="C2005" s="168">
        <v>10</v>
      </c>
      <c r="D2005" s="169" t="s">
        <v>5482</v>
      </c>
      <c r="E2005" s="170">
        <v>25.38015</v>
      </c>
      <c r="F2005" s="167" t="s">
        <v>7693</v>
      </c>
    </row>
    <row r="2006" spans="1:6" x14ac:dyDescent="0.3">
      <c r="A2006" s="167" t="s">
        <v>7725</v>
      </c>
      <c r="B2006" s="167" t="s">
        <v>5511</v>
      </c>
      <c r="C2006" s="168">
        <v>10</v>
      </c>
      <c r="D2006" s="169" t="s">
        <v>5482</v>
      </c>
      <c r="E2006" s="170">
        <v>25.38015</v>
      </c>
      <c r="F2006" s="167" t="s">
        <v>7693</v>
      </c>
    </row>
    <row r="2007" spans="1:6" x14ac:dyDescent="0.3">
      <c r="A2007" s="167" t="s">
        <v>7726</v>
      </c>
      <c r="B2007" s="167" t="s">
        <v>5513</v>
      </c>
      <c r="C2007" s="168">
        <v>10</v>
      </c>
      <c r="D2007" s="169" t="s">
        <v>5482</v>
      </c>
      <c r="E2007" s="170">
        <v>25.38015</v>
      </c>
      <c r="F2007" s="167" t="s">
        <v>7693</v>
      </c>
    </row>
    <row r="2008" spans="1:6" x14ac:dyDescent="0.3">
      <c r="A2008" s="167" t="s">
        <v>7727</v>
      </c>
      <c r="B2008" s="167" t="s">
        <v>5525</v>
      </c>
      <c r="C2008" s="168">
        <v>10</v>
      </c>
      <c r="D2008" s="169" t="s">
        <v>5482</v>
      </c>
      <c r="E2008" s="170">
        <v>25.38015</v>
      </c>
      <c r="F2008" s="167" t="s">
        <v>7693</v>
      </c>
    </row>
    <row r="2009" spans="1:6" x14ac:dyDescent="0.3">
      <c r="A2009" s="167" t="s">
        <v>7728</v>
      </c>
      <c r="B2009" s="167" t="s">
        <v>5527</v>
      </c>
      <c r="C2009" s="168">
        <v>10</v>
      </c>
      <c r="D2009" s="169" t="s">
        <v>5482</v>
      </c>
      <c r="E2009" s="170">
        <v>36.89085</v>
      </c>
      <c r="F2009" s="167" t="s">
        <v>7693</v>
      </c>
    </row>
    <row r="2010" spans="1:6" x14ac:dyDescent="0.3">
      <c r="A2010" s="167" t="s">
        <v>7729</v>
      </c>
      <c r="B2010" s="167" t="s">
        <v>5489</v>
      </c>
      <c r="C2010" s="168">
        <v>20</v>
      </c>
      <c r="D2010" s="169" t="s">
        <v>5482</v>
      </c>
      <c r="E2010" s="170">
        <v>15.284700000000001</v>
      </c>
      <c r="F2010" s="167" t="s">
        <v>7730</v>
      </c>
    </row>
    <row r="2011" spans="1:6" x14ac:dyDescent="0.3">
      <c r="A2011" s="167" t="s">
        <v>7731</v>
      </c>
      <c r="B2011" s="167" t="s">
        <v>5491</v>
      </c>
      <c r="C2011" s="168">
        <v>20</v>
      </c>
      <c r="D2011" s="169" t="s">
        <v>5482</v>
      </c>
      <c r="E2011" s="170">
        <v>15.284700000000001</v>
      </c>
      <c r="F2011" s="167" t="s">
        <v>7730</v>
      </c>
    </row>
    <row r="2012" spans="1:6" x14ac:dyDescent="0.3">
      <c r="A2012" s="167" t="s">
        <v>7732</v>
      </c>
      <c r="B2012" s="167" t="s">
        <v>5691</v>
      </c>
      <c r="C2012" s="168">
        <v>20</v>
      </c>
      <c r="D2012" s="169" t="s">
        <v>5482</v>
      </c>
      <c r="E2012" s="170">
        <v>15.284700000000001</v>
      </c>
      <c r="F2012" s="167" t="s">
        <v>7730</v>
      </c>
    </row>
    <row r="2013" spans="1:6" x14ac:dyDescent="0.3">
      <c r="A2013" s="167" t="s">
        <v>7733</v>
      </c>
      <c r="B2013" s="167" t="s">
        <v>5693</v>
      </c>
      <c r="C2013" s="168">
        <v>20</v>
      </c>
      <c r="D2013" s="169" t="s">
        <v>5482</v>
      </c>
      <c r="E2013" s="170">
        <v>15.284700000000001</v>
      </c>
      <c r="F2013" s="167" t="s">
        <v>7730</v>
      </c>
    </row>
    <row r="2014" spans="1:6" x14ac:dyDescent="0.3">
      <c r="A2014" s="167" t="s">
        <v>7734</v>
      </c>
      <c r="B2014" s="167" t="s">
        <v>5493</v>
      </c>
      <c r="C2014" s="168">
        <v>20</v>
      </c>
      <c r="D2014" s="169" t="s">
        <v>5482</v>
      </c>
      <c r="E2014" s="170">
        <v>15.284700000000001</v>
      </c>
      <c r="F2014" s="167" t="s">
        <v>7730</v>
      </c>
    </row>
    <row r="2015" spans="1:6" x14ac:dyDescent="0.3">
      <c r="A2015" s="167" t="s">
        <v>7735</v>
      </c>
      <c r="B2015" s="167" t="s">
        <v>5696</v>
      </c>
      <c r="C2015" s="168">
        <v>20</v>
      </c>
      <c r="D2015" s="169" t="s">
        <v>5482</v>
      </c>
      <c r="E2015" s="170">
        <v>15.284700000000001</v>
      </c>
      <c r="F2015" s="167" t="s">
        <v>7730</v>
      </c>
    </row>
    <row r="2016" spans="1:6" x14ac:dyDescent="0.3">
      <c r="A2016" s="167" t="s">
        <v>7736</v>
      </c>
      <c r="B2016" s="167" t="s">
        <v>5495</v>
      </c>
      <c r="C2016" s="168">
        <v>20</v>
      </c>
      <c r="D2016" s="169" t="s">
        <v>5482</v>
      </c>
      <c r="E2016" s="170">
        <v>15.284700000000001</v>
      </c>
      <c r="F2016" s="167" t="s">
        <v>7730</v>
      </c>
    </row>
    <row r="2017" spans="1:6" x14ac:dyDescent="0.3">
      <c r="A2017" s="167" t="s">
        <v>7737</v>
      </c>
      <c r="B2017" s="167" t="s">
        <v>5699</v>
      </c>
      <c r="C2017" s="168">
        <v>20</v>
      </c>
      <c r="D2017" s="169" t="s">
        <v>5482</v>
      </c>
      <c r="E2017" s="170">
        <v>15.284700000000001</v>
      </c>
      <c r="F2017" s="167" t="s">
        <v>7730</v>
      </c>
    </row>
    <row r="2018" spans="1:6" x14ac:dyDescent="0.3">
      <c r="A2018" s="167" t="s">
        <v>7738</v>
      </c>
      <c r="B2018" s="167" t="s">
        <v>5701</v>
      </c>
      <c r="C2018" s="168">
        <v>20</v>
      </c>
      <c r="D2018" s="169" t="s">
        <v>5482</v>
      </c>
      <c r="E2018" s="170">
        <v>15.284700000000001</v>
      </c>
      <c r="F2018" s="167" t="s">
        <v>7730</v>
      </c>
    </row>
    <row r="2019" spans="1:6" x14ac:dyDescent="0.3">
      <c r="A2019" s="167" t="s">
        <v>7739</v>
      </c>
      <c r="B2019" s="167" t="s">
        <v>5497</v>
      </c>
      <c r="C2019" s="168">
        <v>20</v>
      </c>
      <c r="D2019" s="169" t="s">
        <v>5482</v>
      </c>
      <c r="E2019" s="170">
        <v>15.284700000000001</v>
      </c>
      <c r="F2019" s="167" t="s">
        <v>7730</v>
      </c>
    </row>
    <row r="2020" spans="1:6" x14ac:dyDescent="0.3">
      <c r="A2020" s="167" t="s">
        <v>7740</v>
      </c>
      <c r="B2020" s="167" t="s">
        <v>5785</v>
      </c>
      <c r="C2020" s="168">
        <v>20</v>
      </c>
      <c r="D2020" s="169" t="s">
        <v>5482</v>
      </c>
      <c r="E2020" s="170">
        <v>15.284700000000001</v>
      </c>
      <c r="F2020" s="167" t="s">
        <v>7730</v>
      </c>
    </row>
    <row r="2021" spans="1:6" x14ac:dyDescent="0.3">
      <c r="A2021" s="167" t="s">
        <v>7741</v>
      </c>
      <c r="B2021" s="167" t="s">
        <v>5499</v>
      </c>
      <c r="C2021" s="168">
        <v>20</v>
      </c>
      <c r="D2021" s="169" t="s">
        <v>5482</v>
      </c>
      <c r="E2021" s="170">
        <v>15.284700000000001</v>
      </c>
      <c r="F2021" s="167" t="s">
        <v>7730</v>
      </c>
    </row>
    <row r="2022" spans="1:6" x14ac:dyDescent="0.3">
      <c r="A2022" s="167" t="s">
        <v>7742</v>
      </c>
      <c r="B2022" s="167" t="s">
        <v>5505</v>
      </c>
      <c r="C2022" s="168">
        <v>20</v>
      </c>
      <c r="D2022" s="169" t="s">
        <v>5482</v>
      </c>
      <c r="E2022" s="170">
        <v>15.284700000000001</v>
      </c>
      <c r="F2022" s="167" t="s">
        <v>7730</v>
      </c>
    </row>
    <row r="2023" spans="1:6" x14ac:dyDescent="0.3">
      <c r="A2023" s="167" t="s">
        <v>7743</v>
      </c>
      <c r="B2023" s="167" t="s">
        <v>5509</v>
      </c>
      <c r="C2023" s="168">
        <v>20</v>
      </c>
      <c r="D2023" s="169" t="s">
        <v>5482</v>
      </c>
      <c r="E2023" s="170">
        <v>15.284700000000001</v>
      </c>
      <c r="F2023" s="167" t="s">
        <v>7730</v>
      </c>
    </row>
    <row r="2024" spans="1:6" x14ac:dyDescent="0.3">
      <c r="A2024" s="167" t="s">
        <v>7744</v>
      </c>
      <c r="B2024" s="167" t="s">
        <v>5681</v>
      </c>
      <c r="C2024" s="168">
        <v>10</v>
      </c>
      <c r="D2024" s="169" t="s">
        <v>5482</v>
      </c>
      <c r="E2024" s="170">
        <v>3.0192000000000001</v>
      </c>
      <c r="F2024" s="167" t="s">
        <v>7745</v>
      </c>
    </row>
    <row r="2025" spans="1:6" x14ac:dyDescent="0.3">
      <c r="A2025" s="167" t="s">
        <v>7746</v>
      </c>
      <c r="B2025" s="167" t="s">
        <v>5681</v>
      </c>
      <c r="C2025" s="168">
        <v>10</v>
      </c>
      <c r="D2025" s="169" t="s">
        <v>5482</v>
      </c>
      <c r="E2025" s="170">
        <v>3.0192000000000001</v>
      </c>
      <c r="F2025" s="167" t="s">
        <v>7745</v>
      </c>
    </row>
    <row r="2026" spans="1:6" x14ac:dyDescent="0.3">
      <c r="A2026" s="167" t="s">
        <v>7747</v>
      </c>
      <c r="B2026" s="167" t="s">
        <v>5681</v>
      </c>
      <c r="C2026" s="168">
        <v>10</v>
      </c>
      <c r="D2026" s="169" t="s">
        <v>5482</v>
      </c>
      <c r="E2026" s="170">
        <v>3.0192000000000001</v>
      </c>
      <c r="F2026" s="167" t="s">
        <v>7745</v>
      </c>
    </row>
    <row r="2027" spans="1:6" x14ac:dyDescent="0.3">
      <c r="A2027" s="167" t="s">
        <v>7748</v>
      </c>
      <c r="B2027" s="167" t="s">
        <v>6119</v>
      </c>
      <c r="C2027" s="168">
        <v>20</v>
      </c>
      <c r="D2027" s="169" t="s">
        <v>5482</v>
      </c>
      <c r="E2027" s="170">
        <v>2.9908950000000001</v>
      </c>
      <c r="F2027" s="167" t="s">
        <v>7749</v>
      </c>
    </row>
    <row r="2028" spans="1:6" x14ac:dyDescent="0.3">
      <c r="A2028" s="167" t="s">
        <v>7750</v>
      </c>
      <c r="B2028" s="167" t="s">
        <v>6119</v>
      </c>
      <c r="C2028" s="168">
        <v>20</v>
      </c>
      <c r="D2028" s="169" t="s">
        <v>5482</v>
      </c>
      <c r="E2028" s="170">
        <v>2.2077900000000001</v>
      </c>
      <c r="F2028" s="167" t="s">
        <v>7751</v>
      </c>
    </row>
    <row r="2029" spans="1:6" x14ac:dyDescent="0.3">
      <c r="A2029" s="167" t="s">
        <v>7752</v>
      </c>
      <c r="B2029" s="167" t="s">
        <v>5681</v>
      </c>
      <c r="C2029" s="168">
        <v>40</v>
      </c>
      <c r="D2029" s="169" t="s">
        <v>5482</v>
      </c>
      <c r="E2029" s="170">
        <v>0.33022499999999999</v>
      </c>
      <c r="F2029" s="167" t="s">
        <v>7650</v>
      </c>
    </row>
    <row r="2030" spans="1:6" x14ac:dyDescent="0.3">
      <c r="A2030" s="167" t="s">
        <v>7753</v>
      </c>
      <c r="B2030" s="167" t="s">
        <v>5681</v>
      </c>
      <c r="C2030" s="168">
        <v>40</v>
      </c>
      <c r="D2030" s="169" t="s">
        <v>5482</v>
      </c>
      <c r="E2030" s="170">
        <v>0.33022499999999999</v>
      </c>
      <c r="F2030" s="167" t="s">
        <v>7650</v>
      </c>
    </row>
    <row r="2031" spans="1:6" x14ac:dyDescent="0.3">
      <c r="A2031" s="167" t="s">
        <v>7754</v>
      </c>
      <c r="B2031" s="167" t="s">
        <v>5681</v>
      </c>
      <c r="C2031" s="168">
        <v>40</v>
      </c>
      <c r="D2031" s="169" t="s">
        <v>5482</v>
      </c>
      <c r="E2031" s="170">
        <v>0.33965999999999996</v>
      </c>
      <c r="F2031" s="167" t="s">
        <v>7650</v>
      </c>
    </row>
    <row r="2032" spans="1:6" x14ac:dyDescent="0.3">
      <c r="A2032" s="167" t="s">
        <v>7755</v>
      </c>
      <c r="B2032" s="167" t="s">
        <v>5681</v>
      </c>
      <c r="C2032" s="168">
        <v>40</v>
      </c>
      <c r="D2032" s="169" t="s">
        <v>5482</v>
      </c>
      <c r="E2032" s="170">
        <v>0.37740000000000001</v>
      </c>
      <c r="F2032" s="167" t="s">
        <v>7650</v>
      </c>
    </row>
    <row r="2033" spans="1:6" x14ac:dyDescent="0.3">
      <c r="A2033" s="167" t="s">
        <v>7756</v>
      </c>
      <c r="B2033" s="167" t="s">
        <v>6119</v>
      </c>
      <c r="C2033" s="168">
        <v>20</v>
      </c>
      <c r="D2033" s="169" t="s">
        <v>5482</v>
      </c>
      <c r="E2033" s="170">
        <v>4.4533199999999997</v>
      </c>
      <c r="F2033" s="167" t="s">
        <v>7749</v>
      </c>
    </row>
    <row r="2034" spans="1:6" x14ac:dyDescent="0.3">
      <c r="A2034" s="167" t="s">
        <v>7757</v>
      </c>
      <c r="B2034" s="167" t="s">
        <v>6119</v>
      </c>
      <c r="C2034" s="168">
        <v>20</v>
      </c>
      <c r="D2034" s="169" t="s">
        <v>5482</v>
      </c>
      <c r="E2034" s="170">
        <v>3.4437749999999996</v>
      </c>
      <c r="F2034" s="167" t="s">
        <v>7751</v>
      </c>
    </row>
    <row r="2035" spans="1:6" x14ac:dyDescent="0.3">
      <c r="A2035" s="167" t="s">
        <v>7758</v>
      </c>
      <c r="B2035" s="167" t="s">
        <v>5489</v>
      </c>
      <c r="C2035" s="168">
        <v>10</v>
      </c>
      <c r="D2035" s="169" t="s">
        <v>5482</v>
      </c>
      <c r="E2035" s="170">
        <v>11.416350000000001</v>
      </c>
      <c r="F2035" s="167" t="s">
        <v>7759</v>
      </c>
    </row>
    <row r="2036" spans="1:6" x14ac:dyDescent="0.3">
      <c r="A2036" s="167" t="s">
        <v>7760</v>
      </c>
      <c r="B2036" s="167" t="s">
        <v>5491</v>
      </c>
      <c r="C2036" s="168">
        <v>10</v>
      </c>
      <c r="D2036" s="169" t="s">
        <v>5482</v>
      </c>
      <c r="E2036" s="170">
        <v>11.416350000000001</v>
      </c>
      <c r="F2036" s="167" t="s">
        <v>7759</v>
      </c>
    </row>
    <row r="2037" spans="1:6" x14ac:dyDescent="0.3">
      <c r="A2037" s="167" t="s">
        <v>7761</v>
      </c>
      <c r="B2037" s="167" t="s">
        <v>5691</v>
      </c>
      <c r="C2037" s="168">
        <v>10</v>
      </c>
      <c r="D2037" s="169" t="s">
        <v>5482</v>
      </c>
      <c r="E2037" s="170">
        <v>11.416350000000001</v>
      </c>
      <c r="F2037" s="167" t="s">
        <v>7759</v>
      </c>
    </row>
    <row r="2038" spans="1:6" x14ac:dyDescent="0.3">
      <c r="A2038" s="167" t="s">
        <v>7762</v>
      </c>
      <c r="B2038" s="167" t="s">
        <v>5693</v>
      </c>
      <c r="C2038" s="168">
        <v>10</v>
      </c>
      <c r="D2038" s="169" t="s">
        <v>5482</v>
      </c>
      <c r="E2038" s="170">
        <v>11.416350000000001</v>
      </c>
      <c r="F2038" s="167" t="s">
        <v>7759</v>
      </c>
    </row>
    <row r="2039" spans="1:6" x14ac:dyDescent="0.3">
      <c r="A2039" s="167" t="s">
        <v>7763</v>
      </c>
      <c r="B2039" s="167" t="s">
        <v>5493</v>
      </c>
      <c r="C2039" s="168">
        <v>10</v>
      </c>
      <c r="D2039" s="169" t="s">
        <v>5482</v>
      </c>
      <c r="E2039" s="170">
        <v>11.416350000000001</v>
      </c>
      <c r="F2039" s="167" t="s">
        <v>7759</v>
      </c>
    </row>
    <row r="2040" spans="1:6" x14ac:dyDescent="0.3">
      <c r="A2040" s="167" t="s">
        <v>7764</v>
      </c>
      <c r="B2040" s="167" t="s">
        <v>5696</v>
      </c>
      <c r="C2040" s="168">
        <v>10</v>
      </c>
      <c r="D2040" s="169" t="s">
        <v>5482</v>
      </c>
      <c r="E2040" s="170">
        <v>11.416350000000001</v>
      </c>
      <c r="F2040" s="167" t="s">
        <v>7759</v>
      </c>
    </row>
    <row r="2041" spans="1:6" x14ac:dyDescent="0.3">
      <c r="A2041" s="167" t="s">
        <v>7765</v>
      </c>
      <c r="B2041" s="167" t="s">
        <v>5495</v>
      </c>
      <c r="C2041" s="168">
        <v>10</v>
      </c>
      <c r="D2041" s="169" t="s">
        <v>5482</v>
      </c>
      <c r="E2041" s="170">
        <v>11.416350000000001</v>
      </c>
      <c r="F2041" s="167" t="s">
        <v>7759</v>
      </c>
    </row>
    <row r="2042" spans="1:6" x14ac:dyDescent="0.3">
      <c r="A2042" s="167" t="s">
        <v>7766</v>
      </c>
      <c r="B2042" s="167" t="s">
        <v>5699</v>
      </c>
      <c r="C2042" s="168">
        <v>10</v>
      </c>
      <c r="D2042" s="169" t="s">
        <v>5482</v>
      </c>
      <c r="E2042" s="170">
        <v>11.416350000000001</v>
      </c>
      <c r="F2042" s="167" t="s">
        <v>7759</v>
      </c>
    </row>
    <row r="2043" spans="1:6" x14ac:dyDescent="0.3">
      <c r="A2043" s="167" t="s">
        <v>7767</v>
      </c>
      <c r="B2043" s="167" t="s">
        <v>5701</v>
      </c>
      <c r="C2043" s="168">
        <v>10</v>
      </c>
      <c r="D2043" s="169" t="s">
        <v>5482</v>
      </c>
      <c r="E2043" s="170">
        <v>11.416350000000001</v>
      </c>
      <c r="F2043" s="167" t="s">
        <v>7759</v>
      </c>
    </row>
    <row r="2044" spans="1:6" x14ac:dyDescent="0.3">
      <c r="A2044" s="167" t="s">
        <v>7768</v>
      </c>
      <c r="B2044" s="167" t="s">
        <v>5497</v>
      </c>
      <c r="C2044" s="168">
        <v>10</v>
      </c>
      <c r="D2044" s="169" t="s">
        <v>5482</v>
      </c>
      <c r="E2044" s="170">
        <v>11.416350000000001</v>
      </c>
      <c r="F2044" s="167" t="s">
        <v>7759</v>
      </c>
    </row>
    <row r="2045" spans="1:6" x14ac:dyDescent="0.3">
      <c r="A2045" s="167" t="s">
        <v>7769</v>
      </c>
      <c r="B2045" s="167" t="s">
        <v>5785</v>
      </c>
      <c r="C2045" s="168">
        <v>10</v>
      </c>
      <c r="D2045" s="169" t="s">
        <v>5482</v>
      </c>
      <c r="E2045" s="170">
        <v>11.416350000000001</v>
      </c>
      <c r="F2045" s="167" t="s">
        <v>7759</v>
      </c>
    </row>
    <row r="2046" spans="1:6" x14ac:dyDescent="0.3">
      <c r="A2046" s="167" t="s">
        <v>7770</v>
      </c>
      <c r="B2046" s="167" t="s">
        <v>5499</v>
      </c>
      <c r="C2046" s="168">
        <v>10</v>
      </c>
      <c r="D2046" s="169" t="s">
        <v>5482</v>
      </c>
      <c r="E2046" s="170">
        <v>11.416350000000001</v>
      </c>
      <c r="F2046" s="167" t="s">
        <v>7759</v>
      </c>
    </row>
    <row r="2047" spans="1:6" x14ac:dyDescent="0.3">
      <c r="A2047" s="167" t="s">
        <v>7771</v>
      </c>
      <c r="B2047" s="167" t="s">
        <v>5501</v>
      </c>
      <c r="C2047" s="168">
        <v>10</v>
      </c>
      <c r="D2047" s="169" t="s">
        <v>5482</v>
      </c>
      <c r="E2047" s="170">
        <v>11.416350000000001</v>
      </c>
      <c r="F2047" s="167" t="s">
        <v>7759</v>
      </c>
    </row>
    <row r="2048" spans="1:6" x14ac:dyDescent="0.3">
      <c r="A2048" s="167" t="s">
        <v>7772</v>
      </c>
      <c r="B2048" s="167" t="s">
        <v>5505</v>
      </c>
      <c r="C2048" s="168">
        <v>10</v>
      </c>
      <c r="D2048" s="169" t="s">
        <v>5482</v>
      </c>
      <c r="E2048" s="170">
        <v>11.416350000000001</v>
      </c>
      <c r="F2048" s="167" t="s">
        <v>7759</v>
      </c>
    </row>
    <row r="2049" spans="1:6" x14ac:dyDescent="0.3">
      <c r="A2049" s="167" t="s">
        <v>7773</v>
      </c>
      <c r="B2049" s="167" t="s">
        <v>5507</v>
      </c>
      <c r="C2049" s="168">
        <v>10</v>
      </c>
      <c r="D2049" s="169" t="s">
        <v>5482</v>
      </c>
      <c r="E2049" s="170">
        <v>11.416350000000001</v>
      </c>
      <c r="F2049" s="167" t="s">
        <v>7759</v>
      </c>
    </row>
    <row r="2050" spans="1:6" x14ac:dyDescent="0.3">
      <c r="A2050" s="167" t="s">
        <v>7774</v>
      </c>
      <c r="B2050" s="167" t="s">
        <v>5509</v>
      </c>
      <c r="C2050" s="168">
        <v>10</v>
      </c>
      <c r="D2050" s="169" t="s">
        <v>5482</v>
      </c>
      <c r="E2050" s="170">
        <v>11.416350000000001</v>
      </c>
      <c r="F2050" s="167" t="s">
        <v>7759</v>
      </c>
    </row>
    <row r="2051" spans="1:6" x14ac:dyDescent="0.3">
      <c r="A2051" s="167" t="s">
        <v>7775</v>
      </c>
      <c r="B2051" s="167" t="s">
        <v>5513</v>
      </c>
      <c r="C2051" s="168">
        <v>10</v>
      </c>
      <c r="D2051" s="169" t="s">
        <v>5482</v>
      </c>
      <c r="E2051" s="170">
        <v>11.416350000000001</v>
      </c>
      <c r="F2051" s="167" t="s">
        <v>7759</v>
      </c>
    </row>
    <row r="2052" spans="1:6" x14ac:dyDescent="0.3">
      <c r="A2052" s="167" t="s">
        <v>7776</v>
      </c>
      <c r="B2052" s="167" t="s">
        <v>5489</v>
      </c>
      <c r="C2052" s="168">
        <v>10</v>
      </c>
      <c r="D2052" s="169" t="s">
        <v>5482</v>
      </c>
      <c r="E2052" s="170">
        <v>10.850249999999999</v>
      </c>
      <c r="F2052" s="167" t="s">
        <v>7777</v>
      </c>
    </row>
    <row r="2053" spans="1:6" x14ac:dyDescent="0.3">
      <c r="A2053" s="167" t="s">
        <v>7778</v>
      </c>
      <c r="B2053" s="167" t="s">
        <v>5491</v>
      </c>
      <c r="C2053" s="168">
        <v>10</v>
      </c>
      <c r="D2053" s="169" t="s">
        <v>5482</v>
      </c>
      <c r="E2053" s="170">
        <v>10.850249999999999</v>
      </c>
      <c r="F2053" s="167" t="s">
        <v>7777</v>
      </c>
    </row>
    <row r="2054" spans="1:6" x14ac:dyDescent="0.3">
      <c r="A2054" s="167" t="s">
        <v>7779</v>
      </c>
      <c r="B2054" s="167" t="s">
        <v>5691</v>
      </c>
      <c r="C2054" s="168">
        <v>10</v>
      </c>
      <c r="D2054" s="169" t="s">
        <v>5482</v>
      </c>
      <c r="E2054" s="170">
        <v>10.850249999999999</v>
      </c>
      <c r="F2054" s="167" t="s">
        <v>7777</v>
      </c>
    </row>
    <row r="2055" spans="1:6" x14ac:dyDescent="0.3">
      <c r="A2055" s="167" t="s">
        <v>7780</v>
      </c>
      <c r="B2055" s="167" t="s">
        <v>5693</v>
      </c>
      <c r="C2055" s="168">
        <v>10</v>
      </c>
      <c r="D2055" s="169" t="s">
        <v>5482</v>
      </c>
      <c r="E2055" s="170">
        <v>10.850249999999999</v>
      </c>
      <c r="F2055" s="167" t="s">
        <v>7777</v>
      </c>
    </row>
    <row r="2056" spans="1:6" x14ac:dyDescent="0.3">
      <c r="A2056" s="167" t="s">
        <v>7781</v>
      </c>
      <c r="B2056" s="167" t="s">
        <v>5493</v>
      </c>
      <c r="C2056" s="168">
        <v>10</v>
      </c>
      <c r="D2056" s="169" t="s">
        <v>5482</v>
      </c>
      <c r="E2056" s="170">
        <v>10.850249999999999</v>
      </c>
      <c r="F2056" s="167" t="s">
        <v>7777</v>
      </c>
    </row>
    <row r="2057" spans="1:6" x14ac:dyDescent="0.3">
      <c r="A2057" s="167" t="s">
        <v>7782</v>
      </c>
      <c r="B2057" s="167" t="s">
        <v>5696</v>
      </c>
      <c r="C2057" s="168">
        <v>10</v>
      </c>
      <c r="D2057" s="169" t="s">
        <v>5482</v>
      </c>
      <c r="E2057" s="170">
        <v>10.850249999999999</v>
      </c>
      <c r="F2057" s="167" t="s">
        <v>7777</v>
      </c>
    </row>
    <row r="2058" spans="1:6" x14ac:dyDescent="0.3">
      <c r="A2058" s="167" t="s">
        <v>7783</v>
      </c>
      <c r="B2058" s="167" t="s">
        <v>5495</v>
      </c>
      <c r="C2058" s="168">
        <v>10</v>
      </c>
      <c r="D2058" s="169" t="s">
        <v>5482</v>
      </c>
      <c r="E2058" s="170">
        <v>10.850249999999999</v>
      </c>
      <c r="F2058" s="167" t="s">
        <v>7777</v>
      </c>
    </row>
    <row r="2059" spans="1:6" x14ac:dyDescent="0.3">
      <c r="A2059" s="167" t="s">
        <v>7784</v>
      </c>
      <c r="B2059" s="167" t="s">
        <v>5699</v>
      </c>
      <c r="C2059" s="168">
        <v>10</v>
      </c>
      <c r="D2059" s="169" t="s">
        <v>5482</v>
      </c>
      <c r="E2059" s="170">
        <v>10.850249999999999</v>
      </c>
      <c r="F2059" s="167" t="s">
        <v>7777</v>
      </c>
    </row>
    <row r="2060" spans="1:6" x14ac:dyDescent="0.3">
      <c r="A2060" s="167" t="s">
        <v>7785</v>
      </c>
      <c r="B2060" s="167" t="s">
        <v>5701</v>
      </c>
      <c r="C2060" s="168">
        <v>10</v>
      </c>
      <c r="D2060" s="169" t="s">
        <v>5482</v>
      </c>
      <c r="E2060" s="170">
        <v>10.850249999999999</v>
      </c>
      <c r="F2060" s="167" t="s">
        <v>7777</v>
      </c>
    </row>
    <row r="2061" spans="1:6" x14ac:dyDescent="0.3">
      <c r="A2061" s="167" t="s">
        <v>7786</v>
      </c>
      <c r="B2061" s="167" t="s">
        <v>5497</v>
      </c>
      <c r="C2061" s="168">
        <v>10</v>
      </c>
      <c r="D2061" s="169" t="s">
        <v>5482</v>
      </c>
      <c r="E2061" s="170">
        <v>10.850249999999999</v>
      </c>
      <c r="F2061" s="167" t="s">
        <v>7777</v>
      </c>
    </row>
    <row r="2062" spans="1:6" x14ac:dyDescent="0.3">
      <c r="A2062" s="167" t="s">
        <v>7787</v>
      </c>
      <c r="B2062" s="167" t="s">
        <v>5785</v>
      </c>
      <c r="C2062" s="168">
        <v>10</v>
      </c>
      <c r="D2062" s="169" t="s">
        <v>5482</v>
      </c>
      <c r="E2062" s="170">
        <v>10.850249999999999</v>
      </c>
      <c r="F2062" s="167" t="s">
        <v>7777</v>
      </c>
    </row>
    <row r="2063" spans="1:6" x14ac:dyDescent="0.3">
      <c r="A2063" s="167" t="s">
        <v>7788</v>
      </c>
      <c r="B2063" s="167" t="s">
        <v>5499</v>
      </c>
      <c r="C2063" s="168">
        <v>10</v>
      </c>
      <c r="D2063" s="169" t="s">
        <v>5482</v>
      </c>
      <c r="E2063" s="170">
        <v>10.850249999999999</v>
      </c>
      <c r="F2063" s="167" t="s">
        <v>7777</v>
      </c>
    </row>
    <row r="2064" spans="1:6" x14ac:dyDescent="0.3">
      <c r="A2064" s="167" t="s">
        <v>7789</v>
      </c>
      <c r="B2064" s="167" t="s">
        <v>5534</v>
      </c>
      <c r="C2064" s="168">
        <v>10</v>
      </c>
      <c r="D2064" s="169" t="s">
        <v>5482</v>
      </c>
      <c r="E2064" s="170">
        <v>10.850249999999999</v>
      </c>
      <c r="F2064" s="167" t="s">
        <v>7777</v>
      </c>
    </row>
    <row r="2065" spans="1:6" x14ac:dyDescent="0.3">
      <c r="A2065" s="167" t="s">
        <v>7790</v>
      </c>
      <c r="B2065" s="167" t="s">
        <v>5501</v>
      </c>
      <c r="C2065" s="168">
        <v>10</v>
      </c>
      <c r="D2065" s="169" t="s">
        <v>5482</v>
      </c>
      <c r="E2065" s="170">
        <v>10.850249999999999</v>
      </c>
      <c r="F2065" s="167" t="s">
        <v>7777</v>
      </c>
    </row>
    <row r="2066" spans="1:6" x14ac:dyDescent="0.3">
      <c r="A2066" s="167" t="s">
        <v>7791</v>
      </c>
      <c r="B2066" s="167" t="s">
        <v>5503</v>
      </c>
      <c r="C2066" s="168">
        <v>10</v>
      </c>
      <c r="D2066" s="169" t="s">
        <v>5482</v>
      </c>
      <c r="E2066" s="170">
        <v>10.850249999999999</v>
      </c>
      <c r="F2066" s="167" t="s">
        <v>7777</v>
      </c>
    </row>
    <row r="2067" spans="1:6" x14ac:dyDescent="0.3">
      <c r="A2067" s="167" t="s">
        <v>7792</v>
      </c>
      <c r="B2067" s="167" t="s">
        <v>5505</v>
      </c>
      <c r="C2067" s="168">
        <v>10</v>
      </c>
      <c r="D2067" s="169" t="s">
        <v>5482</v>
      </c>
      <c r="E2067" s="170">
        <v>10.850249999999999</v>
      </c>
      <c r="F2067" s="167" t="s">
        <v>7777</v>
      </c>
    </row>
    <row r="2068" spans="1:6" x14ac:dyDescent="0.3">
      <c r="A2068" s="167" t="s">
        <v>7793</v>
      </c>
      <c r="B2068" s="167" t="s">
        <v>5507</v>
      </c>
      <c r="C2068" s="168">
        <v>10</v>
      </c>
      <c r="D2068" s="169" t="s">
        <v>5482</v>
      </c>
      <c r="E2068" s="170">
        <v>10.850249999999999</v>
      </c>
      <c r="F2068" s="167" t="s">
        <v>7777</v>
      </c>
    </row>
    <row r="2069" spans="1:6" x14ac:dyDescent="0.3">
      <c r="A2069" s="167" t="s">
        <v>7794</v>
      </c>
      <c r="B2069" s="167" t="s">
        <v>5509</v>
      </c>
      <c r="C2069" s="168">
        <v>10</v>
      </c>
      <c r="D2069" s="169" t="s">
        <v>5482</v>
      </c>
      <c r="E2069" s="170">
        <v>10.850249999999999</v>
      </c>
      <c r="F2069" s="167" t="s">
        <v>7777</v>
      </c>
    </row>
    <row r="2070" spans="1:6" x14ac:dyDescent="0.3">
      <c r="A2070" s="167" t="s">
        <v>7795</v>
      </c>
      <c r="B2070" s="167" t="s">
        <v>5513</v>
      </c>
      <c r="C2070" s="168">
        <v>10</v>
      </c>
      <c r="D2070" s="169" t="s">
        <v>5482</v>
      </c>
      <c r="E2070" s="170">
        <v>10.850249999999999</v>
      </c>
      <c r="F2070" s="167" t="s">
        <v>7777</v>
      </c>
    </row>
    <row r="2071" spans="1:6" x14ac:dyDescent="0.3">
      <c r="A2071" s="167" t="s">
        <v>7796</v>
      </c>
      <c r="B2071" s="167" t="s">
        <v>5525</v>
      </c>
      <c r="C2071" s="168">
        <v>10</v>
      </c>
      <c r="D2071" s="169" t="s">
        <v>5482</v>
      </c>
      <c r="E2071" s="170">
        <v>10.850249999999999</v>
      </c>
      <c r="F2071" s="167" t="s">
        <v>7777</v>
      </c>
    </row>
    <row r="2072" spans="1:6" x14ac:dyDescent="0.3">
      <c r="A2072" s="167" t="s">
        <v>7797</v>
      </c>
      <c r="B2072" s="167" t="s">
        <v>5489</v>
      </c>
      <c r="C2072" s="168">
        <v>50</v>
      </c>
      <c r="D2072" s="169" t="s">
        <v>5482</v>
      </c>
      <c r="E2072" s="170">
        <v>10.661550000000002</v>
      </c>
      <c r="F2072" s="167" t="s">
        <v>7777</v>
      </c>
    </row>
    <row r="2073" spans="1:6" x14ac:dyDescent="0.3">
      <c r="A2073" s="167" t="s">
        <v>7798</v>
      </c>
      <c r="B2073" s="167" t="s">
        <v>5491</v>
      </c>
      <c r="C2073" s="168">
        <v>50</v>
      </c>
      <c r="D2073" s="169" t="s">
        <v>5482</v>
      </c>
      <c r="E2073" s="170">
        <v>10.661550000000002</v>
      </c>
      <c r="F2073" s="167" t="s">
        <v>7777</v>
      </c>
    </row>
    <row r="2074" spans="1:6" x14ac:dyDescent="0.3">
      <c r="A2074" s="167" t="s">
        <v>7799</v>
      </c>
      <c r="B2074" s="167" t="s">
        <v>5691</v>
      </c>
      <c r="C2074" s="168">
        <v>50</v>
      </c>
      <c r="D2074" s="169" t="s">
        <v>5482</v>
      </c>
      <c r="E2074" s="170">
        <v>10.661550000000002</v>
      </c>
      <c r="F2074" s="167" t="s">
        <v>7777</v>
      </c>
    </row>
    <row r="2075" spans="1:6" x14ac:dyDescent="0.3">
      <c r="A2075" s="167" t="s">
        <v>7800</v>
      </c>
      <c r="B2075" s="167" t="s">
        <v>5693</v>
      </c>
      <c r="C2075" s="168">
        <v>50</v>
      </c>
      <c r="D2075" s="169" t="s">
        <v>5482</v>
      </c>
      <c r="E2075" s="170">
        <v>10.661550000000002</v>
      </c>
      <c r="F2075" s="167" t="s">
        <v>7777</v>
      </c>
    </row>
    <row r="2076" spans="1:6" x14ac:dyDescent="0.3">
      <c r="A2076" s="167" t="s">
        <v>7801</v>
      </c>
      <c r="B2076" s="167" t="s">
        <v>5493</v>
      </c>
      <c r="C2076" s="168">
        <v>50</v>
      </c>
      <c r="D2076" s="169" t="s">
        <v>5482</v>
      </c>
      <c r="E2076" s="170">
        <v>10.661550000000002</v>
      </c>
      <c r="F2076" s="167" t="s">
        <v>7777</v>
      </c>
    </row>
    <row r="2077" spans="1:6" x14ac:dyDescent="0.3">
      <c r="A2077" s="167" t="s">
        <v>7802</v>
      </c>
      <c r="B2077" s="167" t="s">
        <v>5696</v>
      </c>
      <c r="C2077" s="168">
        <v>50</v>
      </c>
      <c r="D2077" s="169" t="s">
        <v>5482</v>
      </c>
      <c r="E2077" s="170">
        <v>10.661550000000002</v>
      </c>
      <c r="F2077" s="167" t="s">
        <v>7777</v>
      </c>
    </row>
    <row r="2078" spans="1:6" x14ac:dyDescent="0.3">
      <c r="A2078" s="167" t="s">
        <v>7803</v>
      </c>
      <c r="B2078" s="167" t="s">
        <v>5699</v>
      </c>
      <c r="C2078" s="168">
        <v>50</v>
      </c>
      <c r="D2078" s="169" t="s">
        <v>5482</v>
      </c>
      <c r="E2078" s="170">
        <v>10.661550000000002</v>
      </c>
      <c r="F2078" s="167" t="s">
        <v>7777</v>
      </c>
    </row>
    <row r="2079" spans="1:6" x14ac:dyDescent="0.3">
      <c r="A2079" s="167" t="s">
        <v>7804</v>
      </c>
      <c r="B2079" s="167" t="s">
        <v>5701</v>
      </c>
      <c r="C2079" s="168">
        <v>50</v>
      </c>
      <c r="D2079" s="169" t="s">
        <v>5482</v>
      </c>
      <c r="E2079" s="170">
        <v>10.661550000000002</v>
      </c>
      <c r="F2079" s="167" t="s">
        <v>7777</v>
      </c>
    </row>
    <row r="2080" spans="1:6" x14ac:dyDescent="0.3">
      <c r="A2080" s="167" t="s">
        <v>7805</v>
      </c>
      <c r="B2080" s="167" t="s">
        <v>5497</v>
      </c>
      <c r="C2080" s="168">
        <v>50</v>
      </c>
      <c r="D2080" s="169" t="s">
        <v>5482</v>
      </c>
      <c r="E2080" s="170">
        <v>10.661550000000002</v>
      </c>
      <c r="F2080" s="167" t="s">
        <v>7777</v>
      </c>
    </row>
    <row r="2081" spans="1:6" x14ac:dyDescent="0.3">
      <c r="A2081" s="167" t="s">
        <v>7806</v>
      </c>
      <c r="B2081" s="167" t="s">
        <v>5785</v>
      </c>
      <c r="C2081" s="168">
        <v>50</v>
      </c>
      <c r="D2081" s="169" t="s">
        <v>5482</v>
      </c>
      <c r="E2081" s="170">
        <v>10.661550000000002</v>
      </c>
      <c r="F2081" s="167" t="s">
        <v>7777</v>
      </c>
    </row>
    <row r="2082" spans="1:6" x14ac:dyDescent="0.3">
      <c r="A2082" s="167" t="s">
        <v>7807</v>
      </c>
      <c r="B2082" s="167" t="s">
        <v>5499</v>
      </c>
      <c r="C2082" s="168">
        <v>50</v>
      </c>
      <c r="D2082" s="169" t="s">
        <v>5482</v>
      </c>
      <c r="E2082" s="170">
        <v>10.661550000000002</v>
      </c>
      <c r="F2082" s="167" t="s">
        <v>7777</v>
      </c>
    </row>
    <row r="2083" spans="1:6" x14ac:dyDescent="0.3">
      <c r="A2083" s="167" t="s">
        <v>7808</v>
      </c>
      <c r="B2083" s="167" t="s">
        <v>5501</v>
      </c>
      <c r="C2083" s="168">
        <v>50</v>
      </c>
      <c r="D2083" s="169" t="s">
        <v>5482</v>
      </c>
      <c r="E2083" s="170">
        <v>10.661550000000002</v>
      </c>
      <c r="F2083" s="167" t="s">
        <v>7777</v>
      </c>
    </row>
    <row r="2084" spans="1:6" x14ac:dyDescent="0.3">
      <c r="A2084" s="167" t="s">
        <v>7809</v>
      </c>
      <c r="B2084" s="167" t="s">
        <v>5507</v>
      </c>
      <c r="C2084" s="168">
        <v>50</v>
      </c>
      <c r="D2084" s="169" t="s">
        <v>5482</v>
      </c>
      <c r="E2084" s="170">
        <v>10.661550000000002</v>
      </c>
      <c r="F2084" s="167" t="s">
        <v>7777</v>
      </c>
    </row>
    <row r="2085" spans="1:6" x14ac:dyDescent="0.3">
      <c r="A2085" s="167" t="s">
        <v>7810</v>
      </c>
      <c r="B2085" s="167" t="s">
        <v>5509</v>
      </c>
      <c r="C2085" s="168">
        <v>50</v>
      </c>
      <c r="D2085" s="169" t="s">
        <v>5482</v>
      </c>
      <c r="E2085" s="170">
        <v>10.661550000000002</v>
      </c>
      <c r="F2085" s="167" t="s">
        <v>7777</v>
      </c>
    </row>
    <row r="2086" spans="1:6" x14ac:dyDescent="0.3">
      <c r="A2086" s="167" t="s">
        <v>7811</v>
      </c>
      <c r="B2086" s="167" t="s">
        <v>5513</v>
      </c>
      <c r="C2086" s="168">
        <v>50</v>
      </c>
      <c r="D2086" s="169" t="s">
        <v>5482</v>
      </c>
      <c r="E2086" s="170">
        <v>10.661550000000002</v>
      </c>
      <c r="F2086" s="167" t="s">
        <v>7777</v>
      </c>
    </row>
    <row r="2087" spans="1:6" x14ac:dyDescent="0.3">
      <c r="A2087" s="167" t="s">
        <v>7812</v>
      </c>
      <c r="B2087" s="167" t="s">
        <v>5521</v>
      </c>
      <c r="C2087" s="168">
        <v>50</v>
      </c>
      <c r="D2087" s="169" t="s">
        <v>5482</v>
      </c>
      <c r="E2087" s="170">
        <v>10.661550000000002</v>
      </c>
      <c r="F2087" s="167" t="s">
        <v>7777</v>
      </c>
    </row>
    <row r="2088" spans="1:6" x14ac:dyDescent="0.3">
      <c r="A2088" s="167" t="s">
        <v>7813</v>
      </c>
      <c r="B2088" s="167" t="s">
        <v>5525</v>
      </c>
      <c r="C2088" s="168">
        <v>50</v>
      </c>
      <c r="D2088" s="169" t="s">
        <v>5482</v>
      </c>
      <c r="E2088" s="170">
        <v>10.661550000000002</v>
      </c>
      <c r="F2088" s="167" t="s">
        <v>7777</v>
      </c>
    </row>
    <row r="2089" spans="1:6" x14ac:dyDescent="0.3">
      <c r="A2089" s="167" t="s">
        <v>7814</v>
      </c>
      <c r="B2089" s="167" t="s">
        <v>5481</v>
      </c>
      <c r="C2089" s="168">
        <v>5</v>
      </c>
      <c r="D2089" s="169" t="s">
        <v>5482</v>
      </c>
      <c r="E2089" s="170">
        <v>59.116750000000003</v>
      </c>
      <c r="F2089" s="167" t="s">
        <v>7815</v>
      </c>
    </row>
    <row r="2090" spans="1:6" x14ac:dyDescent="0.3">
      <c r="A2090" s="167" t="s">
        <v>7816</v>
      </c>
      <c r="B2090" s="167" t="s">
        <v>5487</v>
      </c>
      <c r="C2090" s="168">
        <v>5</v>
      </c>
      <c r="D2090" s="169" t="s">
        <v>5482</v>
      </c>
      <c r="E2090" s="170">
        <v>50.162749999999996</v>
      </c>
      <c r="F2090" s="167" t="s">
        <v>7815</v>
      </c>
    </row>
    <row r="2091" spans="1:6" x14ac:dyDescent="0.3">
      <c r="A2091" s="167" t="s">
        <v>7817</v>
      </c>
      <c r="B2091" s="167" t="s">
        <v>5489</v>
      </c>
      <c r="C2091" s="168">
        <v>10</v>
      </c>
      <c r="D2091" s="169" t="s">
        <v>5482</v>
      </c>
      <c r="E2091" s="170">
        <v>10.850249999999999</v>
      </c>
      <c r="F2091" s="167" t="s">
        <v>7815</v>
      </c>
    </row>
    <row r="2092" spans="1:6" x14ac:dyDescent="0.3">
      <c r="A2092" s="167" t="s">
        <v>7818</v>
      </c>
      <c r="B2092" s="167" t="s">
        <v>5491</v>
      </c>
      <c r="C2092" s="168">
        <v>10</v>
      </c>
      <c r="D2092" s="169" t="s">
        <v>5482</v>
      </c>
      <c r="E2092" s="170">
        <v>10.850249999999999</v>
      </c>
      <c r="F2092" s="167" t="s">
        <v>7815</v>
      </c>
    </row>
    <row r="2093" spans="1:6" x14ac:dyDescent="0.3">
      <c r="A2093" s="167" t="s">
        <v>7819</v>
      </c>
      <c r="B2093" s="167" t="s">
        <v>5691</v>
      </c>
      <c r="C2093" s="168">
        <v>10</v>
      </c>
      <c r="D2093" s="169" t="s">
        <v>5482</v>
      </c>
      <c r="E2093" s="170">
        <v>10.850249999999999</v>
      </c>
      <c r="F2093" s="167" t="s">
        <v>7815</v>
      </c>
    </row>
    <row r="2094" spans="1:6" x14ac:dyDescent="0.3">
      <c r="A2094" s="167" t="s">
        <v>7820</v>
      </c>
      <c r="B2094" s="167" t="s">
        <v>5693</v>
      </c>
      <c r="C2094" s="168">
        <v>10</v>
      </c>
      <c r="D2094" s="169" t="s">
        <v>5482</v>
      </c>
      <c r="E2094" s="170">
        <v>10.850249999999999</v>
      </c>
      <c r="F2094" s="167" t="s">
        <v>7815</v>
      </c>
    </row>
    <row r="2095" spans="1:6" x14ac:dyDescent="0.3">
      <c r="A2095" s="167" t="s">
        <v>7821</v>
      </c>
      <c r="B2095" s="167" t="s">
        <v>5493</v>
      </c>
      <c r="C2095" s="168">
        <v>10</v>
      </c>
      <c r="D2095" s="169" t="s">
        <v>5482</v>
      </c>
      <c r="E2095" s="170">
        <v>10.850249999999999</v>
      </c>
      <c r="F2095" s="167" t="s">
        <v>7815</v>
      </c>
    </row>
    <row r="2096" spans="1:6" x14ac:dyDescent="0.3">
      <c r="A2096" s="167" t="s">
        <v>7822</v>
      </c>
      <c r="B2096" s="167" t="s">
        <v>5696</v>
      </c>
      <c r="C2096" s="168">
        <v>10</v>
      </c>
      <c r="D2096" s="169" t="s">
        <v>5482</v>
      </c>
      <c r="E2096" s="170">
        <v>10.850249999999999</v>
      </c>
      <c r="F2096" s="167" t="s">
        <v>7815</v>
      </c>
    </row>
    <row r="2097" spans="1:6" x14ac:dyDescent="0.3">
      <c r="A2097" s="167" t="s">
        <v>7823</v>
      </c>
      <c r="B2097" s="167" t="s">
        <v>5495</v>
      </c>
      <c r="C2097" s="168">
        <v>10</v>
      </c>
      <c r="D2097" s="169" t="s">
        <v>5482</v>
      </c>
      <c r="E2097" s="170">
        <v>10.850249999999999</v>
      </c>
      <c r="F2097" s="167" t="s">
        <v>7815</v>
      </c>
    </row>
    <row r="2098" spans="1:6" x14ac:dyDescent="0.3">
      <c r="A2098" s="167" t="s">
        <v>7824</v>
      </c>
      <c r="B2098" s="167" t="s">
        <v>5699</v>
      </c>
      <c r="C2098" s="168">
        <v>10</v>
      </c>
      <c r="D2098" s="169" t="s">
        <v>5482</v>
      </c>
      <c r="E2098" s="170">
        <v>10.850249999999999</v>
      </c>
      <c r="F2098" s="167" t="s">
        <v>7815</v>
      </c>
    </row>
    <row r="2099" spans="1:6" x14ac:dyDescent="0.3">
      <c r="A2099" s="167" t="s">
        <v>7825</v>
      </c>
      <c r="B2099" s="167" t="s">
        <v>5701</v>
      </c>
      <c r="C2099" s="168">
        <v>10</v>
      </c>
      <c r="D2099" s="169" t="s">
        <v>5482</v>
      </c>
      <c r="E2099" s="170">
        <v>10.850249999999999</v>
      </c>
      <c r="F2099" s="167" t="s">
        <v>7815</v>
      </c>
    </row>
    <row r="2100" spans="1:6" x14ac:dyDescent="0.3">
      <c r="A2100" s="167" t="s">
        <v>7826</v>
      </c>
      <c r="B2100" s="167" t="s">
        <v>5497</v>
      </c>
      <c r="C2100" s="168">
        <v>10</v>
      </c>
      <c r="D2100" s="169" t="s">
        <v>5482</v>
      </c>
      <c r="E2100" s="170">
        <v>10.850249999999999</v>
      </c>
      <c r="F2100" s="167" t="s">
        <v>7815</v>
      </c>
    </row>
    <row r="2101" spans="1:6" x14ac:dyDescent="0.3">
      <c r="A2101" s="167" t="s">
        <v>7827</v>
      </c>
      <c r="B2101" s="167" t="s">
        <v>5785</v>
      </c>
      <c r="C2101" s="168">
        <v>10</v>
      </c>
      <c r="D2101" s="169" t="s">
        <v>5482</v>
      </c>
      <c r="E2101" s="170">
        <v>10.850249999999999</v>
      </c>
      <c r="F2101" s="167" t="s">
        <v>7815</v>
      </c>
    </row>
    <row r="2102" spans="1:6" x14ac:dyDescent="0.3">
      <c r="A2102" s="167" t="s">
        <v>7828</v>
      </c>
      <c r="B2102" s="167" t="s">
        <v>5499</v>
      </c>
      <c r="C2102" s="168">
        <v>10</v>
      </c>
      <c r="D2102" s="169" t="s">
        <v>5482</v>
      </c>
      <c r="E2102" s="170">
        <v>10.850249999999999</v>
      </c>
      <c r="F2102" s="167" t="s">
        <v>7815</v>
      </c>
    </row>
    <row r="2103" spans="1:6" x14ac:dyDescent="0.3">
      <c r="A2103" s="167" t="s">
        <v>7829</v>
      </c>
      <c r="B2103" s="167" t="s">
        <v>5501</v>
      </c>
      <c r="C2103" s="168">
        <v>10</v>
      </c>
      <c r="D2103" s="169" t="s">
        <v>5482</v>
      </c>
      <c r="E2103" s="170">
        <v>10.850249999999999</v>
      </c>
      <c r="F2103" s="167" t="s">
        <v>7815</v>
      </c>
    </row>
    <row r="2104" spans="1:6" x14ac:dyDescent="0.3">
      <c r="A2104" s="167" t="s">
        <v>7830</v>
      </c>
      <c r="B2104" s="167" t="s">
        <v>5505</v>
      </c>
      <c r="C2104" s="168">
        <v>10</v>
      </c>
      <c r="D2104" s="169" t="s">
        <v>5482</v>
      </c>
      <c r="E2104" s="170">
        <v>10.850249999999999</v>
      </c>
      <c r="F2104" s="167" t="s">
        <v>7815</v>
      </c>
    </row>
    <row r="2105" spans="1:6" x14ac:dyDescent="0.3">
      <c r="A2105" s="167" t="s">
        <v>7831</v>
      </c>
      <c r="B2105" s="167" t="s">
        <v>5507</v>
      </c>
      <c r="C2105" s="168">
        <v>10</v>
      </c>
      <c r="D2105" s="169" t="s">
        <v>5482</v>
      </c>
      <c r="E2105" s="170">
        <v>10.850249999999999</v>
      </c>
      <c r="F2105" s="167" t="s">
        <v>7815</v>
      </c>
    </row>
    <row r="2106" spans="1:6" x14ac:dyDescent="0.3">
      <c r="A2106" s="167" t="s">
        <v>7832</v>
      </c>
      <c r="B2106" s="167" t="s">
        <v>5509</v>
      </c>
      <c r="C2106" s="168">
        <v>10</v>
      </c>
      <c r="D2106" s="169" t="s">
        <v>5482</v>
      </c>
      <c r="E2106" s="170">
        <v>10.850249999999999</v>
      </c>
      <c r="F2106" s="167" t="s">
        <v>7815</v>
      </c>
    </row>
    <row r="2107" spans="1:6" x14ac:dyDescent="0.3">
      <c r="A2107" s="167" t="s">
        <v>7833</v>
      </c>
      <c r="B2107" s="167" t="s">
        <v>5513</v>
      </c>
      <c r="C2107" s="168">
        <v>10</v>
      </c>
      <c r="D2107" s="169" t="s">
        <v>5482</v>
      </c>
      <c r="E2107" s="170">
        <v>10.850249999999999</v>
      </c>
      <c r="F2107" s="167" t="s">
        <v>7815</v>
      </c>
    </row>
    <row r="2108" spans="1:6" x14ac:dyDescent="0.3">
      <c r="A2108" s="167" t="s">
        <v>7834</v>
      </c>
      <c r="B2108" s="167" t="s">
        <v>5569</v>
      </c>
      <c r="C2108" s="168">
        <v>10</v>
      </c>
      <c r="D2108" s="169" t="s">
        <v>5482</v>
      </c>
      <c r="E2108" s="170">
        <v>10.850249999999999</v>
      </c>
      <c r="F2108" s="167" t="s">
        <v>7815</v>
      </c>
    </row>
    <row r="2109" spans="1:6" x14ac:dyDescent="0.3">
      <c r="A2109" s="167" t="s">
        <v>7835</v>
      </c>
      <c r="B2109" s="167" t="s">
        <v>5521</v>
      </c>
      <c r="C2109" s="168">
        <v>10</v>
      </c>
      <c r="D2109" s="169" t="s">
        <v>5482</v>
      </c>
      <c r="E2109" s="170">
        <v>10.850249999999999</v>
      </c>
      <c r="F2109" s="167" t="s">
        <v>7815</v>
      </c>
    </row>
    <row r="2110" spans="1:6" x14ac:dyDescent="0.3">
      <c r="A2110" s="167" t="s">
        <v>7836</v>
      </c>
      <c r="B2110" s="167" t="s">
        <v>5523</v>
      </c>
      <c r="C2110" s="168">
        <v>10</v>
      </c>
      <c r="D2110" s="169" t="s">
        <v>5482</v>
      </c>
      <c r="E2110" s="170">
        <v>10.850249999999999</v>
      </c>
      <c r="F2110" s="167" t="s">
        <v>7815</v>
      </c>
    </row>
    <row r="2111" spans="1:6" x14ac:dyDescent="0.3">
      <c r="A2111" s="167" t="s">
        <v>7837</v>
      </c>
      <c r="B2111" s="167" t="s">
        <v>5489</v>
      </c>
      <c r="C2111" s="168">
        <v>50</v>
      </c>
      <c r="D2111" s="169" t="s">
        <v>5482</v>
      </c>
      <c r="E2111" s="170">
        <v>10.661550000000002</v>
      </c>
      <c r="F2111" s="167" t="s">
        <v>7815</v>
      </c>
    </row>
    <row r="2112" spans="1:6" x14ac:dyDescent="0.3">
      <c r="A2112" s="167" t="s">
        <v>7838</v>
      </c>
      <c r="B2112" s="167" t="s">
        <v>5491</v>
      </c>
      <c r="C2112" s="168">
        <v>50</v>
      </c>
      <c r="D2112" s="169" t="s">
        <v>5482</v>
      </c>
      <c r="E2112" s="170">
        <v>10.661550000000002</v>
      </c>
      <c r="F2112" s="167" t="s">
        <v>7815</v>
      </c>
    </row>
    <row r="2113" spans="1:6" x14ac:dyDescent="0.3">
      <c r="A2113" s="167" t="s">
        <v>7839</v>
      </c>
      <c r="B2113" s="167" t="s">
        <v>5691</v>
      </c>
      <c r="C2113" s="168">
        <v>50</v>
      </c>
      <c r="D2113" s="169" t="s">
        <v>5482</v>
      </c>
      <c r="E2113" s="170">
        <v>10.661550000000002</v>
      </c>
      <c r="F2113" s="167" t="s">
        <v>7815</v>
      </c>
    </row>
    <row r="2114" spans="1:6" x14ac:dyDescent="0.3">
      <c r="A2114" s="167" t="s">
        <v>7840</v>
      </c>
      <c r="B2114" s="167" t="s">
        <v>5693</v>
      </c>
      <c r="C2114" s="168">
        <v>50</v>
      </c>
      <c r="D2114" s="169" t="s">
        <v>5482</v>
      </c>
      <c r="E2114" s="170">
        <v>10.661550000000002</v>
      </c>
      <c r="F2114" s="167" t="s">
        <v>7815</v>
      </c>
    </row>
    <row r="2115" spans="1:6" x14ac:dyDescent="0.3">
      <c r="A2115" s="167" t="s">
        <v>7841</v>
      </c>
      <c r="B2115" s="167" t="s">
        <v>5493</v>
      </c>
      <c r="C2115" s="168">
        <v>50</v>
      </c>
      <c r="D2115" s="169" t="s">
        <v>5482</v>
      </c>
      <c r="E2115" s="170">
        <v>10.661550000000002</v>
      </c>
      <c r="F2115" s="167" t="s">
        <v>7815</v>
      </c>
    </row>
    <row r="2116" spans="1:6" x14ac:dyDescent="0.3">
      <c r="A2116" s="167" t="s">
        <v>7842</v>
      </c>
      <c r="B2116" s="167" t="s">
        <v>5696</v>
      </c>
      <c r="C2116" s="168">
        <v>50</v>
      </c>
      <c r="D2116" s="169" t="s">
        <v>5482</v>
      </c>
      <c r="E2116" s="170">
        <v>10.661550000000002</v>
      </c>
      <c r="F2116" s="167" t="s">
        <v>7815</v>
      </c>
    </row>
    <row r="2117" spans="1:6" x14ac:dyDescent="0.3">
      <c r="A2117" s="167" t="s">
        <v>7843</v>
      </c>
      <c r="B2117" s="167" t="s">
        <v>5495</v>
      </c>
      <c r="C2117" s="168">
        <v>50</v>
      </c>
      <c r="D2117" s="169" t="s">
        <v>5482</v>
      </c>
      <c r="E2117" s="170">
        <v>10.661550000000002</v>
      </c>
      <c r="F2117" s="167" t="s">
        <v>7815</v>
      </c>
    </row>
    <row r="2118" spans="1:6" x14ac:dyDescent="0.3">
      <c r="A2118" s="167" t="s">
        <v>7844</v>
      </c>
      <c r="B2118" s="167" t="s">
        <v>5699</v>
      </c>
      <c r="C2118" s="168">
        <v>50</v>
      </c>
      <c r="D2118" s="169" t="s">
        <v>5482</v>
      </c>
      <c r="E2118" s="170">
        <v>10.661550000000002</v>
      </c>
      <c r="F2118" s="167" t="s">
        <v>7815</v>
      </c>
    </row>
    <row r="2119" spans="1:6" x14ac:dyDescent="0.3">
      <c r="A2119" s="167" t="s">
        <v>7845</v>
      </c>
      <c r="B2119" s="167" t="s">
        <v>5701</v>
      </c>
      <c r="C2119" s="168">
        <v>50</v>
      </c>
      <c r="D2119" s="169" t="s">
        <v>5482</v>
      </c>
      <c r="E2119" s="170">
        <v>10.661550000000002</v>
      </c>
      <c r="F2119" s="167" t="s">
        <v>7815</v>
      </c>
    </row>
    <row r="2120" spans="1:6" x14ac:dyDescent="0.3">
      <c r="A2120" s="167" t="s">
        <v>7846</v>
      </c>
      <c r="B2120" s="167" t="s">
        <v>5497</v>
      </c>
      <c r="C2120" s="168">
        <v>50</v>
      </c>
      <c r="D2120" s="169" t="s">
        <v>5482</v>
      </c>
      <c r="E2120" s="170">
        <v>10.661550000000002</v>
      </c>
      <c r="F2120" s="167" t="s">
        <v>7815</v>
      </c>
    </row>
    <row r="2121" spans="1:6" x14ac:dyDescent="0.3">
      <c r="A2121" s="167" t="s">
        <v>7847</v>
      </c>
      <c r="B2121" s="167" t="s">
        <v>5785</v>
      </c>
      <c r="C2121" s="168">
        <v>50</v>
      </c>
      <c r="D2121" s="169" t="s">
        <v>5482</v>
      </c>
      <c r="E2121" s="170">
        <v>10.661550000000002</v>
      </c>
      <c r="F2121" s="167" t="s">
        <v>7815</v>
      </c>
    </row>
    <row r="2122" spans="1:6" x14ac:dyDescent="0.3">
      <c r="A2122" s="167" t="s">
        <v>7848</v>
      </c>
      <c r="B2122" s="167" t="s">
        <v>5499</v>
      </c>
      <c r="C2122" s="168">
        <v>50</v>
      </c>
      <c r="D2122" s="169" t="s">
        <v>5482</v>
      </c>
      <c r="E2122" s="170">
        <v>10.661550000000002</v>
      </c>
      <c r="F2122" s="167" t="s">
        <v>7815</v>
      </c>
    </row>
    <row r="2123" spans="1:6" x14ac:dyDescent="0.3">
      <c r="A2123" s="167" t="s">
        <v>7849</v>
      </c>
      <c r="B2123" s="167" t="s">
        <v>5501</v>
      </c>
      <c r="C2123" s="168">
        <v>50</v>
      </c>
      <c r="D2123" s="169" t="s">
        <v>5482</v>
      </c>
      <c r="E2123" s="170">
        <v>10.661550000000002</v>
      </c>
      <c r="F2123" s="167" t="s">
        <v>7815</v>
      </c>
    </row>
    <row r="2124" spans="1:6" x14ac:dyDescent="0.3">
      <c r="A2124" s="167" t="s">
        <v>7850</v>
      </c>
      <c r="B2124" s="167" t="s">
        <v>5505</v>
      </c>
      <c r="C2124" s="168">
        <v>50</v>
      </c>
      <c r="D2124" s="169" t="s">
        <v>5482</v>
      </c>
      <c r="E2124" s="170">
        <v>10.661550000000002</v>
      </c>
      <c r="F2124" s="167" t="s">
        <v>7815</v>
      </c>
    </row>
    <row r="2125" spans="1:6" x14ac:dyDescent="0.3">
      <c r="A2125" s="167" t="s">
        <v>7851</v>
      </c>
      <c r="B2125" s="167" t="s">
        <v>5507</v>
      </c>
      <c r="C2125" s="168">
        <v>50</v>
      </c>
      <c r="D2125" s="169" t="s">
        <v>5482</v>
      </c>
      <c r="E2125" s="170">
        <v>10.661550000000002</v>
      </c>
      <c r="F2125" s="167" t="s">
        <v>7815</v>
      </c>
    </row>
    <row r="2126" spans="1:6" x14ac:dyDescent="0.3">
      <c r="A2126" s="167" t="s">
        <v>7852</v>
      </c>
      <c r="B2126" s="167" t="s">
        <v>5509</v>
      </c>
      <c r="C2126" s="168">
        <v>50</v>
      </c>
      <c r="D2126" s="169" t="s">
        <v>5482</v>
      </c>
      <c r="E2126" s="170">
        <v>10.661550000000002</v>
      </c>
      <c r="F2126" s="167" t="s">
        <v>7815</v>
      </c>
    </row>
    <row r="2127" spans="1:6" x14ac:dyDescent="0.3">
      <c r="A2127" s="167" t="s">
        <v>7853</v>
      </c>
      <c r="B2127" s="167" t="s">
        <v>5513</v>
      </c>
      <c r="C2127" s="168">
        <v>50</v>
      </c>
      <c r="D2127" s="169" t="s">
        <v>5482</v>
      </c>
      <c r="E2127" s="170">
        <v>10.661550000000002</v>
      </c>
      <c r="F2127" s="167" t="s">
        <v>7815</v>
      </c>
    </row>
    <row r="2128" spans="1:6" x14ac:dyDescent="0.3">
      <c r="A2128" s="167" t="s">
        <v>7854</v>
      </c>
      <c r="B2128" s="167" t="s">
        <v>5521</v>
      </c>
      <c r="C2128" s="168">
        <v>50</v>
      </c>
      <c r="D2128" s="169" t="s">
        <v>5482</v>
      </c>
      <c r="E2128" s="170">
        <v>10.661550000000002</v>
      </c>
      <c r="F2128" s="167" t="s">
        <v>7815</v>
      </c>
    </row>
    <row r="2129" spans="1:6" x14ac:dyDescent="0.3">
      <c r="A2129" s="167" t="s">
        <v>7855</v>
      </c>
      <c r="B2129" s="167" t="s">
        <v>5525</v>
      </c>
      <c r="C2129" s="168">
        <v>50</v>
      </c>
      <c r="D2129" s="169" t="s">
        <v>5482</v>
      </c>
      <c r="E2129" s="170">
        <v>10.661550000000002</v>
      </c>
      <c r="F2129" s="167" t="s">
        <v>7815</v>
      </c>
    </row>
    <row r="2130" spans="1:6" x14ac:dyDescent="0.3">
      <c r="A2130" s="167" t="s">
        <v>7856</v>
      </c>
      <c r="B2130" s="167" t="s">
        <v>5489</v>
      </c>
      <c r="C2130" s="168">
        <v>10</v>
      </c>
      <c r="D2130" s="169" t="s">
        <v>5482</v>
      </c>
      <c r="E2130" s="170">
        <v>23.115750000000002</v>
      </c>
      <c r="F2130" s="167" t="s">
        <v>7857</v>
      </c>
    </row>
    <row r="2131" spans="1:6" x14ac:dyDescent="0.3">
      <c r="A2131" s="167" t="s">
        <v>7858</v>
      </c>
      <c r="B2131" s="167" t="s">
        <v>5491</v>
      </c>
      <c r="C2131" s="168">
        <v>10</v>
      </c>
      <c r="D2131" s="169" t="s">
        <v>5482</v>
      </c>
      <c r="E2131" s="170">
        <v>23.115750000000002</v>
      </c>
      <c r="F2131" s="167" t="s">
        <v>7857</v>
      </c>
    </row>
    <row r="2132" spans="1:6" x14ac:dyDescent="0.3">
      <c r="A2132" s="167" t="s">
        <v>7859</v>
      </c>
      <c r="B2132" s="167" t="s">
        <v>5691</v>
      </c>
      <c r="C2132" s="168">
        <v>10</v>
      </c>
      <c r="D2132" s="169" t="s">
        <v>5482</v>
      </c>
      <c r="E2132" s="170">
        <v>23.115750000000002</v>
      </c>
      <c r="F2132" s="167" t="s">
        <v>7857</v>
      </c>
    </row>
    <row r="2133" spans="1:6" x14ac:dyDescent="0.3">
      <c r="A2133" s="167" t="s">
        <v>7860</v>
      </c>
      <c r="B2133" s="167" t="s">
        <v>5693</v>
      </c>
      <c r="C2133" s="168">
        <v>10</v>
      </c>
      <c r="D2133" s="169" t="s">
        <v>5482</v>
      </c>
      <c r="E2133" s="170">
        <v>23.115750000000002</v>
      </c>
      <c r="F2133" s="167" t="s">
        <v>7857</v>
      </c>
    </row>
    <row r="2134" spans="1:6" x14ac:dyDescent="0.3">
      <c r="A2134" s="167" t="s">
        <v>7861</v>
      </c>
      <c r="B2134" s="167" t="s">
        <v>5493</v>
      </c>
      <c r="C2134" s="168">
        <v>10</v>
      </c>
      <c r="D2134" s="169" t="s">
        <v>5482</v>
      </c>
      <c r="E2134" s="170">
        <v>23.115750000000002</v>
      </c>
      <c r="F2134" s="167" t="s">
        <v>7857</v>
      </c>
    </row>
    <row r="2135" spans="1:6" x14ac:dyDescent="0.3">
      <c r="A2135" s="167" t="s">
        <v>7862</v>
      </c>
      <c r="B2135" s="167" t="s">
        <v>5696</v>
      </c>
      <c r="C2135" s="168">
        <v>10</v>
      </c>
      <c r="D2135" s="169" t="s">
        <v>5482</v>
      </c>
      <c r="E2135" s="170">
        <v>23.115750000000002</v>
      </c>
      <c r="F2135" s="167" t="s">
        <v>7857</v>
      </c>
    </row>
    <row r="2136" spans="1:6" x14ac:dyDescent="0.3">
      <c r="A2136" s="167" t="s">
        <v>7863</v>
      </c>
      <c r="B2136" s="167" t="s">
        <v>5495</v>
      </c>
      <c r="C2136" s="168">
        <v>10</v>
      </c>
      <c r="D2136" s="169" t="s">
        <v>5482</v>
      </c>
      <c r="E2136" s="170">
        <v>23.115750000000002</v>
      </c>
      <c r="F2136" s="167" t="s">
        <v>7857</v>
      </c>
    </row>
    <row r="2137" spans="1:6" x14ac:dyDescent="0.3">
      <c r="A2137" s="167" t="s">
        <v>7864</v>
      </c>
      <c r="B2137" s="167" t="s">
        <v>5699</v>
      </c>
      <c r="C2137" s="168">
        <v>10</v>
      </c>
      <c r="D2137" s="169" t="s">
        <v>5482</v>
      </c>
      <c r="E2137" s="170">
        <v>23.115750000000002</v>
      </c>
      <c r="F2137" s="167" t="s">
        <v>7857</v>
      </c>
    </row>
    <row r="2138" spans="1:6" x14ac:dyDescent="0.3">
      <c r="A2138" s="167" t="s">
        <v>7865</v>
      </c>
      <c r="B2138" s="167" t="s">
        <v>5701</v>
      </c>
      <c r="C2138" s="168">
        <v>10</v>
      </c>
      <c r="D2138" s="169" t="s">
        <v>5482</v>
      </c>
      <c r="E2138" s="170">
        <v>23.115750000000002</v>
      </c>
      <c r="F2138" s="167" t="s">
        <v>7857</v>
      </c>
    </row>
    <row r="2139" spans="1:6" x14ac:dyDescent="0.3">
      <c r="A2139" s="167" t="s">
        <v>7866</v>
      </c>
      <c r="B2139" s="167" t="s">
        <v>5497</v>
      </c>
      <c r="C2139" s="168">
        <v>10</v>
      </c>
      <c r="D2139" s="169" t="s">
        <v>5482</v>
      </c>
      <c r="E2139" s="170">
        <v>23.115750000000002</v>
      </c>
      <c r="F2139" s="167" t="s">
        <v>7857</v>
      </c>
    </row>
    <row r="2140" spans="1:6" x14ac:dyDescent="0.3">
      <c r="A2140" s="167" t="s">
        <v>7867</v>
      </c>
      <c r="B2140" s="167" t="s">
        <v>5785</v>
      </c>
      <c r="C2140" s="168">
        <v>10</v>
      </c>
      <c r="D2140" s="169" t="s">
        <v>5482</v>
      </c>
      <c r="E2140" s="170">
        <v>23.115750000000002</v>
      </c>
      <c r="F2140" s="167" t="s">
        <v>7857</v>
      </c>
    </row>
    <row r="2141" spans="1:6" x14ac:dyDescent="0.3">
      <c r="A2141" s="167" t="s">
        <v>7868</v>
      </c>
      <c r="B2141" s="167" t="s">
        <v>5499</v>
      </c>
      <c r="C2141" s="168">
        <v>10</v>
      </c>
      <c r="D2141" s="169" t="s">
        <v>5482</v>
      </c>
      <c r="E2141" s="170">
        <v>23.115750000000002</v>
      </c>
      <c r="F2141" s="167" t="s">
        <v>7857</v>
      </c>
    </row>
    <row r="2142" spans="1:6" x14ac:dyDescent="0.3">
      <c r="A2142" s="167" t="s">
        <v>7869</v>
      </c>
      <c r="B2142" s="167" t="s">
        <v>5505</v>
      </c>
      <c r="C2142" s="168">
        <v>10</v>
      </c>
      <c r="D2142" s="169" t="s">
        <v>5482</v>
      </c>
      <c r="E2142" s="170">
        <v>23.115750000000002</v>
      </c>
      <c r="F2142" s="167" t="s">
        <v>7857</v>
      </c>
    </row>
    <row r="2143" spans="1:6" x14ac:dyDescent="0.3">
      <c r="A2143" s="167" t="s">
        <v>7870</v>
      </c>
      <c r="B2143" s="167" t="s">
        <v>5507</v>
      </c>
      <c r="C2143" s="168">
        <v>10</v>
      </c>
      <c r="D2143" s="169" t="s">
        <v>5482</v>
      </c>
      <c r="E2143" s="170">
        <v>23.115750000000002</v>
      </c>
      <c r="F2143" s="167" t="s">
        <v>7857</v>
      </c>
    </row>
    <row r="2144" spans="1:6" x14ac:dyDescent="0.3">
      <c r="A2144" s="167" t="s">
        <v>7871</v>
      </c>
      <c r="B2144" s="167" t="s">
        <v>5509</v>
      </c>
      <c r="C2144" s="168">
        <v>10</v>
      </c>
      <c r="D2144" s="169" t="s">
        <v>5482</v>
      </c>
      <c r="E2144" s="170">
        <v>23.115750000000002</v>
      </c>
      <c r="F2144" s="167" t="s">
        <v>7857</v>
      </c>
    </row>
    <row r="2145" spans="1:6" x14ac:dyDescent="0.3">
      <c r="A2145" s="167" t="s">
        <v>7872</v>
      </c>
      <c r="B2145" s="167" t="s">
        <v>5513</v>
      </c>
      <c r="C2145" s="168">
        <v>10</v>
      </c>
      <c r="D2145" s="169" t="s">
        <v>5482</v>
      </c>
      <c r="E2145" s="170">
        <v>23.115750000000002</v>
      </c>
      <c r="F2145" s="167" t="s">
        <v>7857</v>
      </c>
    </row>
    <row r="2146" spans="1:6" x14ac:dyDescent="0.3">
      <c r="A2146" s="167" t="s">
        <v>7873</v>
      </c>
      <c r="B2146" s="167" t="s">
        <v>5569</v>
      </c>
      <c r="C2146" s="168">
        <v>10</v>
      </c>
      <c r="D2146" s="169" t="s">
        <v>5482</v>
      </c>
      <c r="E2146" s="170">
        <v>23.115750000000002</v>
      </c>
      <c r="F2146" s="167" t="s">
        <v>7857</v>
      </c>
    </row>
    <row r="2147" spans="1:6" x14ac:dyDescent="0.3">
      <c r="A2147" s="167" t="s">
        <v>7874</v>
      </c>
      <c r="B2147" s="167" t="s">
        <v>5525</v>
      </c>
      <c r="C2147" s="168">
        <v>10</v>
      </c>
      <c r="D2147" s="169" t="s">
        <v>5482</v>
      </c>
      <c r="E2147" s="170">
        <v>23.115750000000002</v>
      </c>
      <c r="F2147" s="167" t="s">
        <v>7857</v>
      </c>
    </row>
    <row r="2148" spans="1:6" x14ac:dyDescent="0.3">
      <c r="A2148" s="167" t="s">
        <v>7875</v>
      </c>
      <c r="B2148" s="167" t="s">
        <v>5481</v>
      </c>
      <c r="C2148" s="168">
        <v>1</v>
      </c>
      <c r="D2148" s="169" t="s">
        <v>5482</v>
      </c>
      <c r="E2148" s="170">
        <v>70.614499999999992</v>
      </c>
      <c r="F2148" s="167" t="s">
        <v>7857</v>
      </c>
    </row>
    <row r="2149" spans="1:6" x14ac:dyDescent="0.3">
      <c r="A2149" s="167" t="s">
        <v>7876</v>
      </c>
      <c r="B2149" s="167" t="s">
        <v>5487</v>
      </c>
      <c r="C2149" s="168">
        <v>1</v>
      </c>
      <c r="D2149" s="169" t="s">
        <v>5482</v>
      </c>
      <c r="E2149" s="170">
        <v>61.711375000000004</v>
      </c>
      <c r="F2149" s="167" t="s">
        <v>7857</v>
      </c>
    </row>
    <row r="2150" spans="1:6" x14ac:dyDescent="0.3">
      <c r="A2150" s="167" t="s">
        <v>7877</v>
      </c>
      <c r="B2150" s="167" t="s">
        <v>5489</v>
      </c>
      <c r="C2150" s="168">
        <v>10</v>
      </c>
      <c r="D2150" s="169" t="s">
        <v>5482</v>
      </c>
      <c r="E2150" s="170">
        <v>13.963800000000003</v>
      </c>
      <c r="F2150" s="167" t="s">
        <v>7878</v>
      </c>
    </row>
    <row r="2151" spans="1:6" x14ac:dyDescent="0.3">
      <c r="A2151" s="167" t="s">
        <v>7879</v>
      </c>
      <c r="B2151" s="167" t="s">
        <v>5491</v>
      </c>
      <c r="C2151" s="168">
        <v>10</v>
      </c>
      <c r="D2151" s="169" t="s">
        <v>5482</v>
      </c>
      <c r="E2151" s="170">
        <v>13.963800000000003</v>
      </c>
      <c r="F2151" s="167" t="s">
        <v>7878</v>
      </c>
    </row>
    <row r="2152" spans="1:6" x14ac:dyDescent="0.3">
      <c r="A2152" s="167" t="s">
        <v>7880</v>
      </c>
      <c r="B2152" s="167" t="s">
        <v>5691</v>
      </c>
      <c r="C2152" s="168">
        <v>10</v>
      </c>
      <c r="D2152" s="169" t="s">
        <v>5482</v>
      </c>
      <c r="E2152" s="170">
        <v>13.963800000000003</v>
      </c>
      <c r="F2152" s="167" t="s">
        <v>7878</v>
      </c>
    </row>
    <row r="2153" spans="1:6" x14ac:dyDescent="0.3">
      <c r="A2153" s="167" t="s">
        <v>7881</v>
      </c>
      <c r="B2153" s="167" t="s">
        <v>5693</v>
      </c>
      <c r="C2153" s="168">
        <v>10</v>
      </c>
      <c r="D2153" s="169" t="s">
        <v>5482</v>
      </c>
      <c r="E2153" s="170">
        <v>13.963800000000003</v>
      </c>
      <c r="F2153" s="167" t="s">
        <v>7878</v>
      </c>
    </row>
    <row r="2154" spans="1:6" x14ac:dyDescent="0.3">
      <c r="A2154" s="167" t="s">
        <v>7882</v>
      </c>
      <c r="B2154" s="167" t="s">
        <v>5493</v>
      </c>
      <c r="C2154" s="168">
        <v>10</v>
      </c>
      <c r="D2154" s="169" t="s">
        <v>5482</v>
      </c>
      <c r="E2154" s="170">
        <v>13.963800000000003</v>
      </c>
      <c r="F2154" s="167" t="s">
        <v>7878</v>
      </c>
    </row>
    <row r="2155" spans="1:6" x14ac:dyDescent="0.3">
      <c r="A2155" s="167" t="s">
        <v>7883</v>
      </c>
      <c r="B2155" s="167" t="s">
        <v>5696</v>
      </c>
      <c r="C2155" s="168">
        <v>10</v>
      </c>
      <c r="D2155" s="169" t="s">
        <v>5482</v>
      </c>
      <c r="E2155" s="170">
        <v>13.963800000000003</v>
      </c>
      <c r="F2155" s="167" t="s">
        <v>7878</v>
      </c>
    </row>
    <row r="2156" spans="1:6" x14ac:dyDescent="0.3">
      <c r="A2156" s="167" t="s">
        <v>7884</v>
      </c>
      <c r="B2156" s="167" t="s">
        <v>5495</v>
      </c>
      <c r="C2156" s="168">
        <v>10</v>
      </c>
      <c r="D2156" s="169" t="s">
        <v>5482</v>
      </c>
      <c r="E2156" s="170">
        <v>13.963800000000003</v>
      </c>
      <c r="F2156" s="167" t="s">
        <v>7878</v>
      </c>
    </row>
    <row r="2157" spans="1:6" x14ac:dyDescent="0.3">
      <c r="A2157" s="167" t="s">
        <v>7885</v>
      </c>
      <c r="B2157" s="167" t="s">
        <v>5699</v>
      </c>
      <c r="C2157" s="168">
        <v>10</v>
      </c>
      <c r="D2157" s="169" t="s">
        <v>5482</v>
      </c>
      <c r="E2157" s="170">
        <v>13.963800000000003</v>
      </c>
      <c r="F2157" s="167" t="s">
        <v>7878</v>
      </c>
    </row>
    <row r="2158" spans="1:6" x14ac:dyDescent="0.3">
      <c r="A2158" s="167" t="s">
        <v>7886</v>
      </c>
      <c r="B2158" s="167" t="s">
        <v>5701</v>
      </c>
      <c r="C2158" s="168">
        <v>10</v>
      </c>
      <c r="D2158" s="169" t="s">
        <v>5482</v>
      </c>
      <c r="E2158" s="170">
        <v>13.963800000000003</v>
      </c>
      <c r="F2158" s="167" t="s">
        <v>7878</v>
      </c>
    </row>
    <row r="2159" spans="1:6" x14ac:dyDescent="0.3">
      <c r="A2159" s="167" t="s">
        <v>7887</v>
      </c>
      <c r="B2159" s="167" t="s">
        <v>5497</v>
      </c>
      <c r="C2159" s="168">
        <v>10</v>
      </c>
      <c r="D2159" s="169" t="s">
        <v>5482</v>
      </c>
      <c r="E2159" s="170">
        <v>13.963800000000003</v>
      </c>
      <c r="F2159" s="167" t="s">
        <v>7878</v>
      </c>
    </row>
    <row r="2160" spans="1:6" x14ac:dyDescent="0.3">
      <c r="A2160" s="167" t="s">
        <v>7888</v>
      </c>
      <c r="B2160" s="167" t="s">
        <v>5785</v>
      </c>
      <c r="C2160" s="168">
        <v>10</v>
      </c>
      <c r="D2160" s="169" t="s">
        <v>5482</v>
      </c>
      <c r="E2160" s="170">
        <v>13.963800000000003</v>
      </c>
      <c r="F2160" s="167" t="s">
        <v>7878</v>
      </c>
    </row>
    <row r="2161" spans="1:6" x14ac:dyDescent="0.3">
      <c r="A2161" s="167" t="s">
        <v>7889</v>
      </c>
      <c r="B2161" s="167" t="s">
        <v>5499</v>
      </c>
      <c r="C2161" s="168">
        <v>10</v>
      </c>
      <c r="D2161" s="169" t="s">
        <v>5482</v>
      </c>
      <c r="E2161" s="170">
        <v>13.963800000000003</v>
      </c>
      <c r="F2161" s="167" t="s">
        <v>7878</v>
      </c>
    </row>
    <row r="2162" spans="1:6" x14ac:dyDescent="0.3">
      <c r="A2162" s="167" t="s">
        <v>7890</v>
      </c>
      <c r="B2162" s="167" t="s">
        <v>5555</v>
      </c>
      <c r="C2162" s="168">
        <v>10</v>
      </c>
      <c r="D2162" s="169" t="s">
        <v>5482</v>
      </c>
      <c r="E2162" s="170">
        <v>13.963800000000003</v>
      </c>
      <c r="F2162" s="167" t="s">
        <v>7878</v>
      </c>
    </row>
    <row r="2163" spans="1:6" x14ac:dyDescent="0.3">
      <c r="A2163" s="167" t="s">
        <v>7891</v>
      </c>
      <c r="B2163" s="167" t="s">
        <v>5557</v>
      </c>
      <c r="C2163" s="168">
        <v>10</v>
      </c>
      <c r="D2163" s="169" t="s">
        <v>5482</v>
      </c>
      <c r="E2163" s="170">
        <v>13.963800000000003</v>
      </c>
      <c r="F2163" s="167" t="s">
        <v>7878</v>
      </c>
    </row>
    <row r="2164" spans="1:6" x14ac:dyDescent="0.3">
      <c r="A2164" s="167" t="s">
        <v>7892</v>
      </c>
      <c r="B2164" s="167" t="s">
        <v>5534</v>
      </c>
      <c r="C2164" s="168">
        <v>10</v>
      </c>
      <c r="D2164" s="169" t="s">
        <v>5482</v>
      </c>
      <c r="E2164" s="170">
        <v>13.963800000000003</v>
      </c>
      <c r="F2164" s="167" t="s">
        <v>7878</v>
      </c>
    </row>
    <row r="2165" spans="1:6" x14ac:dyDescent="0.3">
      <c r="A2165" s="167" t="s">
        <v>7893</v>
      </c>
      <c r="B2165" s="167" t="s">
        <v>5501</v>
      </c>
      <c r="C2165" s="168">
        <v>10</v>
      </c>
      <c r="D2165" s="169" t="s">
        <v>5482</v>
      </c>
      <c r="E2165" s="170">
        <v>13.963800000000003</v>
      </c>
      <c r="F2165" s="167" t="s">
        <v>7878</v>
      </c>
    </row>
    <row r="2166" spans="1:6" x14ac:dyDescent="0.3">
      <c r="A2166" s="167" t="s">
        <v>7894</v>
      </c>
      <c r="B2166" s="167" t="s">
        <v>5507</v>
      </c>
      <c r="C2166" s="168">
        <v>10</v>
      </c>
      <c r="D2166" s="169" t="s">
        <v>5482</v>
      </c>
      <c r="E2166" s="170">
        <v>13.963800000000003</v>
      </c>
      <c r="F2166" s="167" t="s">
        <v>7878</v>
      </c>
    </row>
    <row r="2167" spans="1:6" x14ac:dyDescent="0.3">
      <c r="A2167" s="167" t="s">
        <v>7895</v>
      </c>
      <c r="B2167" s="167" t="s">
        <v>5509</v>
      </c>
      <c r="C2167" s="168">
        <v>10</v>
      </c>
      <c r="D2167" s="169" t="s">
        <v>5482</v>
      </c>
      <c r="E2167" s="170">
        <v>13.963800000000003</v>
      </c>
      <c r="F2167" s="167" t="s">
        <v>7878</v>
      </c>
    </row>
    <row r="2168" spans="1:6" x14ac:dyDescent="0.3">
      <c r="A2168" s="167" t="s">
        <v>7896</v>
      </c>
      <c r="B2168" s="167" t="s">
        <v>5511</v>
      </c>
      <c r="C2168" s="168">
        <v>10</v>
      </c>
      <c r="D2168" s="169" t="s">
        <v>5482</v>
      </c>
      <c r="E2168" s="170">
        <v>13.963800000000003</v>
      </c>
      <c r="F2168" s="167" t="s">
        <v>7878</v>
      </c>
    </row>
    <row r="2169" spans="1:6" x14ac:dyDescent="0.3">
      <c r="A2169" s="167" t="s">
        <v>7897</v>
      </c>
      <c r="B2169" s="167" t="s">
        <v>5513</v>
      </c>
      <c r="C2169" s="168">
        <v>10</v>
      </c>
      <c r="D2169" s="169" t="s">
        <v>5482</v>
      </c>
      <c r="E2169" s="170">
        <v>13.963800000000003</v>
      </c>
      <c r="F2169" s="167" t="s">
        <v>7878</v>
      </c>
    </row>
    <row r="2170" spans="1:6" x14ac:dyDescent="0.3">
      <c r="A2170" s="167" t="s">
        <v>7898</v>
      </c>
      <c r="B2170" s="167" t="s">
        <v>5521</v>
      </c>
      <c r="C2170" s="168">
        <v>10</v>
      </c>
      <c r="D2170" s="169" t="s">
        <v>5482</v>
      </c>
      <c r="E2170" s="170">
        <v>13.963800000000003</v>
      </c>
      <c r="F2170" s="167" t="s">
        <v>7878</v>
      </c>
    </row>
    <row r="2171" spans="1:6" x14ac:dyDescent="0.3">
      <c r="A2171" s="167" t="s">
        <v>7899</v>
      </c>
      <c r="B2171" s="167" t="s">
        <v>5489</v>
      </c>
      <c r="C2171" s="168">
        <v>10</v>
      </c>
      <c r="D2171" s="169" t="s">
        <v>5482</v>
      </c>
      <c r="E2171" s="170">
        <v>13.963800000000003</v>
      </c>
      <c r="F2171" s="167" t="s">
        <v>7900</v>
      </c>
    </row>
    <row r="2172" spans="1:6" x14ac:dyDescent="0.3">
      <c r="A2172" s="167" t="s">
        <v>7901</v>
      </c>
      <c r="B2172" s="167" t="s">
        <v>5491</v>
      </c>
      <c r="C2172" s="168">
        <v>10</v>
      </c>
      <c r="D2172" s="169" t="s">
        <v>5482</v>
      </c>
      <c r="E2172" s="170">
        <v>13.963800000000003</v>
      </c>
      <c r="F2172" s="167" t="s">
        <v>7900</v>
      </c>
    </row>
    <row r="2173" spans="1:6" x14ac:dyDescent="0.3">
      <c r="A2173" s="167" t="s">
        <v>7902</v>
      </c>
      <c r="B2173" s="167" t="s">
        <v>5691</v>
      </c>
      <c r="C2173" s="168">
        <v>10</v>
      </c>
      <c r="D2173" s="169" t="s">
        <v>5482</v>
      </c>
      <c r="E2173" s="170">
        <v>13.963800000000003</v>
      </c>
      <c r="F2173" s="167" t="s">
        <v>7900</v>
      </c>
    </row>
    <row r="2174" spans="1:6" x14ac:dyDescent="0.3">
      <c r="A2174" s="167" t="s">
        <v>7903</v>
      </c>
      <c r="B2174" s="167" t="s">
        <v>5693</v>
      </c>
      <c r="C2174" s="168">
        <v>10</v>
      </c>
      <c r="D2174" s="169" t="s">
        <v>5482</v>
      </c>
      <c r="E2174" s="170">
        <v>13.963800000000003</v>
      </c>
      <c r="F2174" s="167" t="s">
        <v>7900</v>
      </c>
    </row>
    <row r="2175" spans="1:6" x14ac:dyDescent="0.3">
      <c r="A2175" s="167" t="s">
        <v>7904</v>
      </c>
      <c r="B2175" s="167" t="s">
        <v>5493</v>
      </c>
      <c r="C2175" s="168">
        <v>10</v>
      </c>
      <c r="D2175" s="169" t="s">
        <v>5482</v>
      </c>
      <c r="E2175" s="170">
        <v>13.963800000000003</v>
      </c>
      <c r="F2175" s="167" t="s">
        <v>7900</v>
      </c>
    </row>
    <row r="2176" spans="1:6" x14ac:dyDescent="0.3">
      <c r="A2176" s="167" t="s">
        <v>7905</v>
      </c>
      <c r="B2176" s="167" t="s">
        <v>5696</v>
      </c>
      <c r="C2176" s="168">
        <v>10</v>
      </c>
      <c r="D2176" s="169" t="s">
        <v>5482</v>
      </c>
      <c r="E2176" s="170">
        <v>13.963800000000003</v>
      </c>
      <c r="F2176" s="167" t="s">
        <v>7900</v>
      </c>
    </row>
    <row r="2177" spans="1:6" x14ac:dyDescent="0.3">
      <c r="A2177" s="167" t="s">
        <v>7906</v>
      </c>
      <c r="B2177" s="167" t="s">
        <v>5495</v>
      </c>
      <c r="C2177" s="168">
        <v>10</v>
      </c>
      <c r="D2177" s="169" t="s">
        <v>5482</v>
      </c>
      <c r="E2177" s="170">
        <v>13.963800000000003</v>
      </c>
      <c r="F2177" s="167" t="s">
        <v>7900</v>
      </c>
    </row>
    <row r="2178" spans="1:6" x14ac:dyDescent="0.3">
      <c r="A2178" s="167" t="s">
        <v>7907</v>
      </c>
      <c r="B2178" s="167" t="s">
        <v>5699</v>
      </c>
      <c r="C2178" s="168">
        <v>10</v>
      </c>
      <c r="D2178" s="169" t="s">
        <v>5482</v>
      </c>
      <c r="E2178" s="170">
        <v>13.963800000000003</v>
      </c>
      <c r="F2178" s="167" t="s">
        <v>7900</v>
      </c>
    </row>
    <row r="2179" spans="1:6" x14ac:dyDescent="0.3">
      <c r="A2179" s="167" t="s">
        <v>7908</v>
      </c>
      <c r="B2179" s="167" t="s">
        <v>5701</v>
      </c>
      <c r="C2179" s="168">
        <v>10</v>
      </c>
      <c r="D2179" s="169" t="s">
        <v>5482</v>
      </c>
      <c r="E2179" s="170">
        <v>13.963800000000003</v>
      </c>
      <c r="F2179" s="167" t="s">
        <v>7900</v>
      </c>
    </row>
    <row r="2180" spans="1:6" x14ac:dyDescent="0.3">
      <c r="A2180" s="167" t="s">
        <v>7909</v>
      </c>
      <c r="B2180" s="167" t="s">
        <v>5497</v>
      </c>
      <c r="C2180" s="168">
        <v>10</v>
      </c>
      <c r="D2180" s="169" t="s">
        <v>5482</v>
      </c>
      <c r="E2180" s="170">
        <v>13.963800000000003</v>
      </c>
      <c r="F2180" s="167" t="s">
        <v>7900</v>
      </c>
    </row>
    <row r="2181" spans="1:6" x14ac:dyDescent="0.3">
      <c r="A2181" s="167" t="s">
        <v>7910</v>
      </c>
      <c r="B2181" s="167" t="s">
        <v>5785</v>
      </c>
      <c r="C2181" s="168">
        <v>10</v>
      </c>
      <c r="D2181" s="169" t="s">
        <v>5482</v>
      </c>
      <c r="E2181" s="170">
        <v>13.963800000000003</v>
      </c>
      <c r="F2181" s="167" t="s">
        <v>7900</v>
      </c>
    </row>
    <row r="2182" spans="1:6" x14ac:dyDescent="0.3">
      <c r="A2182" s="167" t="s">
        <v>7911</v>
      </c>
      <c r="B2182" s="167" t="s">
        <v>5499</v>
      </c>
      <c r="C2182" s="168">
        <v>10</v>
      </c>
      <c r="D2182" s="169" t="s">
        <v>5482</v>
      </c>
      <c r="E2182" s="170">
        <v>13.963800000000003</v>
      </c>
      <c r="F2182" s="167" t="s">
        <v>7900</v>
      </c>
    </row>
    <row r="2183" spans="1:6" x14ac:dyDescent="0.3">
      <c r="A2183" s="167" t="s">
        <v>7912</v>
      </c>
      <c r="B2183" s="167" t="s">
        <v>5557</v>
      </c>
      <c r="C2183" s="168">
        <v>10</v>
      </c>
      <c r="D2183" s="169" t="s">
        <v>5482</v>
      </c>
      <c r="E2183" s="170">
        <v>13.963800000000003</v>
      </c>
      <c r="F2183" s="167" t="s">
        <v>7900</v>
      </c>
    </row>
    <row r="2184" spans="1:6" x14ac:dyDescent="0.3">
      <c r="A2184" s="167" t="s">
        <v>7913</v>
      </c>
      <c r="B2184" s="167" t="s">
        <v>5501</v>
      </c>
      <c r="C2184" s="168">
        <v>10</v>
      </c>
      <c r="D2184" s="169" t="s">
        <v>5482</v>
      </c>
      <c r="E2184" s="170">
        <v>13.963800000000003</v>
      </c>
      <c r="F2184" s="167" t="s">
        <v>7900</v>
      </c>
    </row>
    <row r="2185" spans="1:6" x14ac:dyDescent="0.3">
      <c r="A2185" s="167" t="s">
        <v>7914</v>
      </c>
      <c r="B2185" s="167" t="s">
        <v>5505</v>
      </c>
      <c r="C2185" s="168">
        <v>10</v>
      </c>
      <c r="D2185" s="169" t="s">
        <v>5482</v>
      </c>
      <c r="E2185" s="170">
        <v>13.963800000000003</v>
      </c>
      <c r="F2185" s="167" t="s">
        <v>7900</v>
      </c>
    </row>
    <row r="2186" spans="1:6" x14ac:dyDescent="0.3">
      <c r="A2186" s="167" t="s">
        <v>7915</v>
      </c>
      <c r="B2186" s="167" t="s">
        <v>5507</v>
      </c>
      <c r="C2186" s="168">
        <v>10</v>
      </c>
      <c r="D2186" s="169" t="s">
        <v>5482</v>
      </c>
      <c r="E2186" s="170">
        <v>13.963800000000003</v>
      </c>
      <c r="F2186" s="167" t="s">
        <v>7900</v>
      </c>
    </row>
    <row r="2187" spans="1:6" x14ac:dyDescent="0.3">
      <c r="A2187" s="167" t="s">
        <v>7916</v>
      </c>
      <c r="B2187" s="167" t="s">
        <v>5509</v>
      </c>
      <c r="C2187" s="168">
        <v>10</v>
      </c>
      <c r="D2187" s="169" t="s">
        <v>5482</v>
      </c>
      <c r="E2187" s="170">
        <v>13.963800000000003</v>
      </c>
      <c r="F2187" s="167" t="s">
        <v>7900</v>
      </c>
    </row>
    <row r="2188" spans="1:6" x14ac:dyDescent="0.3">
      <c r="A2188" s="167" t="s">
        <v>7917</v>
      </c>
      <c r="B2188" s="167" t="s">
        <v>5513</v>
      </c>
      <c r="C2188" s="168">
        <v>10</v>
      </c>
      <c r="D2188" s="169" t="s">
        <v>5482</v>
      </c>
      <c r="E2188" s="170">
        <v>13.963800000000003</v>
      </c>
      <c r="F2188" s="167" t="s">
        <v>7900</v>
      </c>
    </row>
    <row r="2189" spans="1:6" x14ac:dyDescent="0.3">
      <c r="A2189" s="167" t="s">
        <v>7918</v>
      </c>
      <c r="B2189" s="167" t="s">
        <v>5569</v>
      </c>
      <c r="C2189" s="168">
        <v>10</v>
      </c>
      <c r="D2189" s="169" t="s">
        <v>5482</v>
      </c>
      <c r="E2189" s="170">
        <v>13.963800000000003</v>
      </c>
      <c r="F2189" s="167" t="s">
        <v>7900</v>
      </c>
    </row>
    <row r="2190" spans="1:6" x14ac:dyDescent="0.3">
      <c r="A2190" s="167" t="s">
        <v>7919</v>
      </c>
      <c r="B2190" s="167" t="s">
        <v>5521</v>
      </c>
      <c r="C2190" s="168">
        <v>10</v>
      </c>
      <c r="D2190" s="169" t="s">
        <v>5482</v>
      </c>
      <c r="E2190" s="170">
        <v>13.963800000000003</v>
      </c>
      <c r="F2190" s="167" t="s">
        <v>7900</v>
      </c>
    </row>
    <row r="2191" spans="1:6" x14ac:dyDescent="0.3">
      <c r="A2191" s="167" t="s">
        <v>7920</v>
      </c>
      <c r="B2191" s="167" t="s">
        <v>5489</v>
      </c>
      <c r="C2191" s="168">
        <v>10</v>
      </c>
      <c r="D2191" s="169" t="s">
        <v>5482</v>
      </c>
      <c r="E2191" s="170">
        <v>26.323650000000001</v>
      </c>
      <c r="F2191" s="167" t="s">
        <v>7921</v>
      </c>
    </row>
    <row r="2192" spans="1:6" x14ac:dyDescent="0.3">
      <c r="A2192" s="167" t="s">
        <v>7922</v>
      </c>
      <c r="B2192" s="167" t="s">
        <v>5491</v>
      </c>
      <c r="C2192" s="168">
        <v>10</v>
      </c>
      <c r="D2192" s="169" t="s">
        <v>5482</v>
      </c>
      <c r="E2192" s="170">
        <v>26.323650000000001</v>
      </c>
      <c r="F2192" s="167" t="s">
        <v>7921</v>
      </c>
    </row>
    <row r="2193" spans="1:6" x14ac:dyDescent="0.3">
      <c r="A2193" s="167" t="s">
        <v>7923</v>
      </c>
      <c r="B2193" s="167" t="s">
        <v>5691</v>
      </c>
      <c r="C2193" s="168">
        <v>10</v>
      </c>
      <c r="D2193" s="169" t="s">
        <v>5482</v>
      </c>
      <c r="E2193" s="170">
        <v>26.323650000000001</v>
      </c>
      <c r="F2193" s="167" t="s">
        <v>7921</v>
      </c>
    </row>
    <row r="2194" spans="1:6" x14ac:dyDescent="0.3">
      <c r="A2194" s="167" t="s">
        <v>7924</v>
      </c>
      <c r="B2194" s="167" t="s">
        <v>5693</v>
      </c>
      <c r="C2194" s="168">
        <v>10</v>
      </c>
      <c r="D2194" s="169" t="s">
        <v>5482</v>
      </c>
      <c r="E2194" s="170">
        <v>26.323650000000001</v>
      </c>
      <c r="F2194" s="167" t="s">
        <v>7921</v>
      </c>
    </row>
    <row r="2195" spans="1:6" x14ac:dyDescent="0.3">
      <c r="A2195" s="167" t="s">
        <v>7925</v>
      </c>
      <c r="B2195" s="167" t="s">
        <v>5493</v>
      </c>
      <c r="C2195" s="168">
        <v>10</v>
      </c>
      <c r="D2195" s="169" t="s">
        <v>5482</v>
      </c>
      <c r="E2195" s="170">
        <v>26.323650000000001</v>
      </c>
      <c r="F2195" s="167" t="s">
        <v>7921</v>
      </c>
    </row>
    <row r="2196" spans="1:6" x14ac:dyDescent="0.3">
      <c r="A2196" s="167" t="s">
        <v>7926</v>
      </c>
      <c r="B2196" s="167" t="s">
        <v>5696</v>
      </c>
      <c r="C2196" s="168">
        <v>10</v>
      </c>
      <c r="D2196" s="169" t="s">
        <v>5482</v>
      </c>
      <c r="E2196" s="170">
        <v>26.323650000000001</v>
      </c>
      <c r="F2196" s="167" t="s">
        <v>7921</v>
      </c>
    </row>
    <row r="2197" spans="1:6" x14ac:dyDescent="0.3">
      <c r="A2197" s="167" t="s">
        <v>7927</v>
      </c>
      <c r="B2197" s="167" t="s">
        <v>5495</v>
      </c>
      <c r="C2197" s="168">
        <v>10</v>
      </c>
      <c r="D2197" s="169" t="s">
        <v>5482</v>
      </c>
      <c r="E2197" s="170">
        <v>26.323650000000001</v>
      </c>
      <c r="F2197" s="167" t="s">
        <v>7921</v>
      </c>
    </row>
    <row r="2198" spans="1:6" x14ac:dyDescent="0.3">
      <c r="A2198" s="167" t="s">
        <v>7928</v>
      </c>
      <c r="B2198" s="167" t="s">
        <v>5699</v>
      </c>
      <c r="C2198" s="168">
        <v>10</v>
      </c>
      <c r="D2198" s="169" t="s">
        <v>5482</v>
      </c>
      <c r="E2198" s="170">
        <v>26.323650000000001</v>
      </c>
      <c r="F2198" s="167" t="s">
        <v>7921</v>
      </c>
    </row>
    <row r="2199" spans="1:6" x14ac:dyDescent="0.3">
      <c r="A2199" s="167" t="s">
        <v>7929</v>
      </c>
      <c r="B2199" s="167" t="s">
        <v>5701</v>
      </c>
      <c r="C2199" s="168">
        <v>10</v>
      </c>
      <c r="D2199" s="169" t="s">
        <v>5482</v>
      </c>
      <c r="E2199" s="170">
        <v>26.323650000000001</v>
      </c>
      <c r="F2199" s="167" t="s">
        <v>7921</v>
      </c>
    </row>
    <row r="2200" spans="1:6" x14ac:dyDescent="0.3">
      <c r="A2200" s="167" t="s">
        <v>7930</v>
      </c>
      <c r="B2200" s="167" t="s">
        <v>5497</v>
      </c>
      <c r="C2200" s="168">
        <v>10</v>
      </c>
      <c r="D2200" s="169" t="s">
        <v>5482</v>
      </c>
      <c r="E2200" s="170">
        <v>26.323650000000001</v>
      </c>
      <c r="F2200" s="167" t="s">
        <v>7921</v>
      </c>
    </row>
    <row r="2201" spans="1:6" x14ac:dyDescent="0.3">
      <c r="A2201" s="167" t="s">
        <v>7931</v>
      </c>
      <c r="B2201" s="167" t="s">
        <v>5785</v>
      </c>
      <c r="C2201" s="168">
        <v>10</v>
      </c>
      <c r="D2201" s="169" t="s">
        <v>5482</v>
      </c>
      <c r="E2201" s="170">
        <v>26.323650000000001</v>
      </c>
      <c r="F2201" s="167" t="s">
        <v>7921</v>
      </c>
    </row>
    <row r="2202" spans="1:6" x14ac:dyDescent="0.3">
      <c r="A2202" s="167" t="s">
        <v>7932</v>
      </c>
      <c r="B2202" s="167" t="s">
        <v>5499</v>
      </c>
      <c r="C2202" s="168">
        <v>10</v>
      </c>
      <c r="D2202" s="169" t="s">
        <v>5482</v>
      </c>
      <c r="E2202" s="170">
        <v>26.323650000000001</v>
      </c>
      <c r="F2202" s="167" t="s">
        <v>7921</v>
      </c>
    </row>
    <row r="2203" spans="1:6" x14ac:dyDescent="0.3">
      <c r="A2203" s="167" t="s">
        <v>7933</v>
      </c>
      <c r="B2203" s="167" t="s">
        <v>5507</v>
      </c>
      <c r="C2203" s="168">
        <v>10</v>
      </c>
      <c r="D2203" s="169" t="s">
        <v>5482</v>
      </c>
      <c r="E2203" s="170">
        <v>26.323650000000001</v>
      </c>
      <c r="F2203" s="167" t="s">
        <v>7921</v>
      </c>
    </row>
    <row r="2204" spans="1:6" x14ac:dyDescent="0.3">
      <c r="A2204" s="167" t="s">
        <v>7934</v>
      </c>
      <c r="B2204" s="167" t="s">
        <v>5509</v>
      </c>
      <c r="C2204" s="168">
        <v>10</v>
      </c>
      <c r="D2204" s="169" t="s">
        <v>5482</v>
      </c>
      <c r="E2204" s="170">
        <v>26.323650000000001</v>
      </c>
      <c r="F2204" s="167" t="s">
        <v>7921</v>
      </c>
    </row>
    <row r="2205" spans="1:6" x14ac:dyDescent="0.3">
      <c r="A2205" s="167" t="s">
        <v>7935</v>
      </c>
      <c r="B2205" s="167" t="s">
        <v>5513</v>
      </c>
      <c r="C2205" s="168">
        <v>10</v>
      </c>
      <c r="D2205" s="169" t="s">
        <v>5482</v>
      </c>
      <c r="E2205" s="170">
        <v>26.323650000000001</v>
      </c>
      <c r="F2205" s="167" t="s">
        <v>7921</v>
      </c>
    </row>
    <row r="2206" spans="1:6" x14ac:dyDescent="0.3">
      <c r="A2206" s="167" t="s">
        <v>7936</v>
      </c>
      <c r="B2206" s="167" t="s">
        <v>5569</v>
      </c>
      <c r="C2206" s="168">
        <v>10</v>
      </c>
      <c r="D2206" s="169" t="s">
        <v>5482</v>
      </c>
      <c r="E2206" s="170">
        <v>26.323650000000001</v>
      </c>
      <c r="F2206" s="167" t="s">
        <v>7921</v>
      </c>
    </row>
    <row r="2207" spans="1:6" x14ac:dyDescent="0.3">
      <c r="A2207" s="167" t="s">
        <v>7937</v>
      </c>
      <c r="B2207" s="167" t="s">
        <v>5489</v>
      </c>
      <c r="C2207" s="168">
        <v>10</v>
      </c>
      <c r="D2207" s="169" t="s">
        <v>5482</v>
      </c>
      <c r="E2207" s="170">
        <v>8.1141000000000005</v>
      </c>
      <c r="F2207" s="167" t="s">
        <v>7938</v>
      </c>
    </row>
    <row r="2208" spans="1:6" x14ac:dyDescent="0.3">
      <c r="A2208" s="167" t="s">
        <v>7939</v>
      </c>
      <c r="B2208" s="167" t="s">
        <v>5491</v>
      </c>
      <c r="C2208" s="168">
        <v>10</v>
      </c>
      <c r="D2208" s="169" t="s">
        <v>5482</v>
      </c>
      <c r="E2208" s="170">
        <v>8.1141000000000005</v>
      </c>
      <c r="F2208" s="167" t="s">
        <v>7938</v>
      </c>
    </row>
    <row r="2209" spans="1:6" x14ac:dyDescent="0.3">
      <c r="A2209" s="167" t="s">
        <v>7940</v>
      </c>
      <c r="B2209" s="167" t="s">
        <v>5691</v>
      </c>
      <c r="C2209" s="168">
        <v>10</v>
      </c>
      <c r="D2209" s="169" t="s">
        <v>5482</v>
      </c>
      <c r="E2209" s="170">
        <v>8.1141000000000005</v>
      </c>
      <c r="F2209" s="167" t="s">
        <v>7938</v>
      </c>
    </row>
    <row r="2210" spans="1:6" x14ac:dyDescent="0.3">
      <c r="A2210" s="167" t="s">
        <v>7941</v>
      </c>
      <c r="B2210" s="167" t="s">
        <v>5693</v>
      </c>
      <c r="C2210" s="168">
        <v>10</v>
      </c>
      <c r="D2210" s="169" t="s">
        <v>5482</v>
      </c>
      <c r="E2210" s="170">
        <v>8.1141000000000005</v>
      </c>
      <c r="F2210" s="167" t="s">
        <v>7938</v>
      </c>
    </row>
    <row r="2211" spans="1:6" x14ac:dyDescent="0.3">
      <c r="A2211" s="167" t="s">
        <v>7942</v>
      </c>
      <c r="B2211" s="167" t="s">
        <v>5493</v>
      </c>
      <c r="C2211" s="168">
        <v>10</v>
      </c>
      <c r="D2211" s="169" t="s">
        <v>5482</v>
      </c>
      <c r="E2211" s="170">
        <v>8.1141000000000005</v>
      </c>
      <c r="F2211" s="167" t="s">
        <v>7938</v>
      </c>
    </row>
    <row r="2212" spans="1:6" x14ac:dyDescent="0.3">
      <c r="A2212" s="167" t="s">
        <v>7943</v>
      </c>
      <c r="B2212" s="167" t="s">
        <v>5696</v>
      </c>
      <c r="C2212" s="168">
        <v>10</v>
      </c>
      <c r="D2212" s="169" t="s">
        <v>5482</v>
      </c>
      <c r="E2212" s="170">
        <v>8.1141000000000005</v>
      </c>
      <c r="F2212" s="167" t="s">
        <v>7938</v>
      </c>
    </row>
    <row r="2213" spans="1:6" x14ac:dyDescent="0.3">
      <c r="A2213" s="167" t="s">
        <v>7944</v>
      </c>
      <c r="B2213" s="167" t="s">
        <v>5495</v>
      </c>
      <c r="C2213" s="168">
        <v>10</v>
      </c>
      <c r="D2213" s="169" t="s">
        <v>5482</v>
      </c>
      <c r="E2213" s="170">
        <v>8.1141000000000005</v>
      </c>
      <c r="F2213" s="167" t="s">
        <v>7938</v>
      </c>
    </row>
    <row r="2214" spans="1:6" x14ac:dyDescent="0.3">
      <c r="A2214" s="167" t="s">
        <v>7945</v>
      </c>
      <c r="B2214" s="167" t="s">
        <v>5699</v>
      </c>
      <c r="C2214" s="168">
        <v>10</v>
      </c>
      <c r="D2214" s="169" t="s">
        <v>5482</v>
      </c>
      <c r="E2214" s="170">
        <v>8.1141000000000005</v>
      </c>
      <c r="F2214" s="167" t="s">
        <v>7938</v>
      </c>
    </row>
    <row r="2215" spans="1:6" x14ac:dyDescent="0.3">
      <c r="A2215" s="167" t="s">
        <v>7946</v>
      </c>
      <c r="B2215" s="167" t="s">
        <v>5701</v>
      </c>
      <c r="C2215" s="168">
        <v>10</v>
      </c>
      <c r="D2215" s="169" t="s">
        <v>5482</v>
      </c>
      <c r="E2215" s="170">
        <v>8.1141000000000005</v>
      </c>
      <c r="F2215" s="167" t="s">
        <v>7938</v>
      </c>
    </row>
    <row r="2216" spans="1:6" x14ac:dyDescent="0.3">
      <c r="A2216" s="167" t="s">
        <v>7947</v>
      </c>
      <c r="B2216" s="167" t="s">
        <v>5497</v>
      </c>
      <c r="C2216" s="168">
        <v>10</v>
      </c>
      <c r="D2216" s="169" t="s">
        <v>5482</v>
      </c>
      <c r="E2216" s="170">
        <v>8.1141000000000005</v>
      </c>
      <c r="F2216" s="167" t="s">
        <v>7938</v>
      </c>
    </row>
    <row r="2217" spans="1:6" x14ac:dyDescent="0.3">
      <c r="A2217" s="167" t="s">
        <v>7948</v>
      </c>
      <c r="B2217" s="167" t="s">
        <v>5785</v>
      </c>
      <c r="C2217" s="168">
        <v>10</v>
      </c>
      <c r="D2217" s="169" t="s">
        <v>5482</v>
      </c>
      <c r="E2217" s="170">
        <v>8.1141000000000005</v>
      </c>
      <c r="F2217" s="167" t="s">
        <v>7938</v>
      </c>
    </row>
    <row r="2218" spans="1:6" x14ac:dyDescent="0.3">
      <c r="A2218" s="167" t="s">
        <v>7949</v>
      </c>
      <c r="B2218" s="167" t="s">
        <v>5499</v>
      </c>
      <c r="C2218" s="168">
        <v>10</v>
      </c>
      <c r="D2218" s="169" t="s">
        <v>5482</v>
      </c>
      <c r="E2218" s="170">
        <v>8.1141000000000005</v>
      </c>
      <c r="F2218" s="167" t="s">
        <v>7938</v>
      </c>
    </row>
    <row r="2219" spans="1:6" x14ac:dyDescent="0.3">
      <c r="A2219" s="167" t="s">
        <v>7950</v>
      </c>
      <c r="B2219" s="167" t="s">
        <v>5557</v>
      </c>
      <c r="C2219" s="168">
        <v>10</v>
      </c>
      <c r="D2219" s="169" t="s">
        <v>5482</v>
      </c>
      <c r="E2219" s="170">
        <v>8.1141000000000005</v>
      </c>
      <c r="F2219" s="167" t="s">
        <v>7938</v>
      </c>
    </row>
    <row r="2220" spans="1:6" x14ac:dyDescent="0.3">
      <c r="A2220" s="167" t="s">
        <v>7951</v>
      </c>
      <c r="B2220" s="167" t="s">
        <v>5534</v>
      </c>
      <c r="C2220" s="168">
        <v>10</v>
      </c>
      <c r="D2220" s="169" t="s">
        <v>5482</v>
      </c>
      <c r="E2220" s="170">
        <v>8.1141000000000005</v>
      </c>
      <c r="F2220" s="167" t="s">
        <v>7938</v>
      </c>
    </row>
    <row r="2221" spans="1:6" x14ac:dyDescent="0.3">
      <c r="A2221" s="167" t="s">
        <v>7952</v>
      </c>
      <c r="B2221" s="167" t="s">
        <v>5501</v>
      </c>
      <c r="C2221" s="168">
        <v>10</v>
      </c>
      <c r="D2221" s="169" t="s">
        <v>5482</v>
      </c>
      <c r="E2221" s="170">
        <v>8.1141000000000005</v>
      </c>
      <c r="F2221" s="167" t="s">
        <v>7938</v>
      </c>
    </row>
    <row r="2222" spans="1:6" x14ac:dyDescent="0.3">
      <c r="A2222" s="167" t="s">
        <v>7953</v>
      </c>
      <c r="B2222" s="167" t="s">
        <v>5507</v>
      </c>
      <c r="C2222" s="168">
        <v>10</v>
      </c>
      <c r="D2222" s="169" t="s">
        <v>5482</v>
      </c>
      <c r="E2222" s="170">
        <v>8.1141000000000005</v>
      </c>
      <c r="F2222" s="167" t="s">
        <v>7938</v>
      </c>
    </row>
    <row r="2223" spans="1:6" x14ac:dyDescent="0.3">
      <c r="A2223" s="167" t="s">
        <v>7954</v>
      </c>
      <c r="B2223" s="167" t="s">
        <v>5509</v>
      </c>
      <c r="C2223" s="168">
        <v>10</v>
      </c>
      <c r="D2223" s="169" t="s">
        <v>5482</v>
      </c>
      <c r="E2223" s="170">
        <v>8.1141000000000005</v>
      </c>
      <c r="F2223" s="167" t="s">
        <v>7938</v>
      </c>
    </row>
    <row r="2224" spans="1:6" x14ac:dyDescent="0.3">
      <c r="A2224" s="167" t="s">
        <v>7955</v>
      </c>
      <c r="B2224" s="167" t="s">
        <v>5511</v>
      </c>
      <c r="C2224" s="168">
        <v>10</v>
      </c>
      <c r="D2224" s="169" t="s">
        <v>5482</v>
      </c>
      <c r="E2224" s="170">
        <v>8.1141000000000005</v>
      </c>
      <c r="F2224" s="167" t="s">
        <v>7938</v>
      </c>
    </row>
    <row r="2225" spans="1:6" x14ac:dyDescent="0.3">
      <c r="A2225" s="167" t="s">
        <v>7956</v>
      </c>
      <c r="B2225" s="167" t="s">
        <v>5513</v>
      </c>
      <c r="C2225" s="168">
        <v>10</v>
      </c>
      <c r="D2225" s="169" t="s">
        <v>5482</v>
      </c>
      <c r="E2225" s="170">
        <v>8.1141000000000005</v>
      </c>
      <c r="F2225" s="167" t="s">
        <v>7938</v>
      </c>
    </row>
    <row r="2226" spans="1:6" x14ac:dyDescent="0.3">
      <c r="A2226" s="167" t="s">
        <v>7957</v>
      </c>
      <c r="B2226" s="167" t="s">
        <v>5521</v>
      </c>
      <c r="C2226" s="168">
        <v>10</v>
      </c>
      <c r="D2226" s="169" t="s">
        <v>5482</v>
      </c>
      <c r="E2226" s="170">
        <v>8.1141000000000005</v>
      </c>
      <c r="F2226" s="167" t="s">
        <v>7938</v>
      </c>
    </row>
    <row r="2227" spans="1:6" x14ac:dyDescent="0.3">
      <c r="A2227" s="167" t="s">
        <v>7958</v>
      </c>
      <c r="B2227" s="167" t="s">
        <v>5489</v>
      </c>
      <c r="C2227" s="168">
        <v>10</v>
      </c>
      <c r="D2227" s="169" t="s">
        <v>5482</v>
      </c>
      <c r="E2227" s="170">
        <v>11.699400000000001</v>
      </c>
      <c r="F2227" s="167" t="s">
        <v>7938</v>
      </c>
    </row>
    <row r="2228" spans="1:6" x14ac:dyDescent="0.3">
      <c r="A2228" s="167" t="s">
        <v>7959</v>
      </c>
      <c r="B2228" s="167" t="s">
        <v>5491</v>
      </c>
      <c r="C2228" s="168">
        <v>10</v>
      </c>
      <c r="D2228" s="169" t="s">
        <v>5482</v>
      </c>
      <c r="E2228" s="170">
        <v>11.699400000000001</v>
      </c>
      <c r="F2228" s="167" t="s">
        <v>7938</v>
      </c>
    </row>
    <row r="2229" spans="1:6" x14ac:dyDescent="0.3">
      <c r="A2229" s="167" t="s">
        <v>7960</v>
      </c>
      <c r="B2229" s="167" t="s">
        <v>5691</v>
      </c>
      <c r="C2229" s="168">
        <v>10</v>
      </c>
      <c r="D2229" s="169" t="s">
        <v>5482</v>
      </c>
      <c r="E2229" s="170">
        <v>11.699400000000001</v>
      </c>
      <c r="F2229" s="167" t="s">
        <v>7938</v>
      </c>
    </row>
    <row r="2230" spans="1:6" x14ac:dyDescent="0.3">
      <c r="A2230" s="167" t="s">
        <v>7961</v>
      </c>
      <c r="B2230" s="167" t="s">
        <v>5693</v>
      </c>
      <c r="C2230" s="168">
        <v>10</v>
      </c>
      <c r="D2230" s="169" t="s">
        <v>5482</v>
      </c>
      <c r="E2230" s="170">
        <v>11.699400000000001</v>
      </c>
      <c r="F2230" s="167" t="s">
        <v>7938</v>
      </c>
    </row>
    <row r="2231" spans="1:6" x14ac:dyDescent="0.3">
      <c r="A2231" s="167" t="s">
        <v>7962</v>
      </c>
      <c r="B2231" s="167" t="s">
        <v>5493</v>
      </c>
      <c r="C2231" s="168">
        <v>10</v>
      </c>
      <c r="D2231" s="169" t="s">
        <v>5482</v>
      </c>
      <c r="E2231" s="170">
        <v>11.699400000000001</v>
      </c>
      <c r="F2231" s="167" t="s">
        <v>7938</v>
      </c>
    </row>
    <row r="2232" spans="1:6" x14ac:dyDescent="0.3">
      <c r="A2232" s="167" t="s">
        <v>7963</v>
      </c>
      <c r="B2232" s="167" t="s">
        <v>5696</v>
      </c>
      <c r="C2232" s="168">
        <v>10</v>
      </c>
      <c r="D2232" s="169" t="s">
        <v>5482</v>
      </c>
      <c r="E2232" s="170">
        <v>11.699400000000001</v>
      </c>
      <c r="F2232" s="167" t="s">
        <v>7938</v>
      </c>
    </row>
    <row r="2233" spans="1:6" x14ac:dyDescent="0.3">
      <c r="A2233" s="167" t="s">
        <v>7964</v>
      </c>
      <c r="B2233" s="167" t="s">
        <v>5495</v>
      </c>
      <c r="C2233" s="168">
        <v>10</v>
      </c>
      <c r="D2233" s="169" t="s">
        <v>5482</v>
      </c>
      <c r="E2233" s="170">
        <v>11.699400000000001</v>
      </c>
      <c r="F2233" s="167" t="s">
        <v>7938</v>
      </c>
    </row>
    <row r="2234" spans="1:6" x14ac:dyDescent="0.3">
      <c r="A2234" s="167" t="s">
        <v>7965</v>
      </c>
      <c r="B2234" s="167" t="s">
        <v>5699</v>
      </c>
      <c r="C2234" s="168">
        <v>10</v>
      </c>
      <c r="D2234" s="169" t="s">
        <v>5482</v>
      </c>
      <c r="E2234" s="170">
        <v>11.699400000000001</v>
      </c>
      <c r="F2234" s="167" t="s">
        <v>7938</v>
      </c>
    </row>
    <row r="2235" spans="1:6" x14ac:dyDescent="0.3">
      <c r="A2235" s="167" t="s">
        <v>7966</v>
      </c>
      <c r="B2235" s="167" t="s">
        <v>5701</v>
      </c>
      <c r="C2235" s="168">
        <v>10</v>
      </c>
      <c r="D2235" s="169" t="s">
        <v>5482</v>
      </c>
      <c r="E2235" s="170">
        <v>11.699400000000001</v>
      </c>
      <c r="F2235" s="167" t="s">
        <v>7938</v>
      </c>
    </row>
    <row r="2236" spans="1:6" x14ac:dyDescent="0.3">
      <c r="A2236" s="167" t="s">
        <v>7967</v>
      </c>
      <c r="B2236" s="167" t="s">
        <v>5497</v>
      </c>
      <c r="C2236" s="168">
        <v>10</v>
      </c>
      <c r="D2236" s="169" t="s">
        <v>5482</v>
      </c>
      <c r="E2236" s="170">
        <v>11.699400000000001</v>
      </c>
      <c r="F2236" s="167" t="s">
        <v>7938</v>
      </c>
    </row>
    <row r="2237" spans="1:6" x14ac:dyDescent="0.3">
      <c r="A2237" s="167" t="s">
        <v>7968</v>
      </c>
      <c r="B2237" s="167" t="s">
        <v>5785</v>
      </c>
      <c r="C2237" s="168">
        <v>10</v>
      </c>
      <c r="D2237" s="169" t="s">
        <v>5482</v>
      </c>
      <c r="E2237" s="170">
        <v>11.699400000000001</v>
      </c>
      <c r="F2237" s="167" t="s">
        <v>7938</v>
      </c>
    </row>
    <row r="2238" spans="1:6" x14ac:dyDescent="0.3">
      <c r="A2238" s="167" t="s">
        <v>7969</v>
      </c>
      <c r="B2238" s="167" t="s">
        <v>5499</v>
      </c>
      <c r="C2238" s="168">
        <v>10</v>
      </c>
      <c r="D2238" s="169" t="s">
        <v>5482</v>
      </c>
      <c r="E2238" s="170">
        <v>11.699400000000001</v>
      </c>
      <c r="F2238" s="167" t="s">
        <v>7938</v>
      </c>
    </row>
    <row r="2239" spans="1:6" x14ac:dyDescent="0.3">
      <c r="A2239" s="167" t="s">
        <v>7970</v>
      </c>
      <c r="B2239" s="167" t="s">
        <v>5501</v>
      </c>
      <c r="C2239" s="168">
        <v>10</v>
      </c>
      <c r="D2239" s="169" t="s">
        <v>5482</v>
      </c>
      <c r="E2239" s="170">
        <v>11.699400000000001</v>
      </c>
      <c r="F2239" s="167" t="s">
        <v>7938</v>
      </c>
    </row>
    <row r="2240" spans="1:6" x14ac:dyDescent="0.3">
      <c r="A2240" s="167" t="s">
        <v>7971</v>
      </c>
      <c r="B2240" s="167" t="s">
        <v>5505</v>
      </c>
      <c r="C2240" s="168">
        <v>10</v>
      </c>
      <c r="D2240" s="169" t="s">
        <v>5482</v>
      </c>
      <c r="E2240" s="170">
        <v>11.699400000000001</v>
      </c>
      <c r="F2240" s="167" t="s">
        <v>7938</v>
      </c>
    </row>
    <row r="2241" spans="1:6" x14ac:dyDescent="0.3">
      <c r="A2241" s="167" t="s">
        <v>7972</v>
      </c>
      <c r="B2241" s="167" t="s">
        <v>5507</v>
      </c>
      <c r="C2241" s="168">
        <v>10</v>
      </c>
      <c r="D2241" s="169" t="s">
        <v>5482</v>
      </c>
      <c r="E2241" s="170">
        <v>11.699400000000001</v>
      </c>
      <c r="F2241" s="167" t="s">
        <v>7938</v>
      </c>
    </row>
    <row r="2242" spans="1:6" x14ac:dyDescent="0.3">
      <c r="A2242" s="167" t="s">
        <v>7973</v>
      </c>
      <c r="B2242" s="167" t="s">
        <v>5509</v>
      </c>
      <c r="C2242" s="168">
        <v>10</v>
      </c>
      <c r="D2242" s="169" t="s">
        <v>5482</v>
      </c>
      <c r="E2242" s="170">
        <v>11.699400000000001</v>
      </c>
      <c r="F2242" s="167" t="s">
        <v>7938</v>
      </c>
    </row>
    <row r="2243" spans="1:6" x14ac:dyDescent="0.3">
      <c r="A2243" s="167" t="s">
        <v>7974</v>
      </c>
      <c r="B2243" s="167" t="s">
        <v>5513</v>
      </c>
      <c r="C2243" s="168">
        <v>10</v>
      </c>
      <c r="D2243" s="169" t="s">
        <v>5482</v>
      </c>
      <c r="E2243" s="170">
        <v>11.699400000000001</v>
      </c>
      <c r="F2243" s="167" t="s">
        <v>7938</v>
      </c>
    </row>
    <row r="2244" spans="1:6" x14ac:dyDescent="0.3">
      <c r="A2244" s="167" t="s">
        <v>7975</v>
      </c>
      <c r="B2244" s="167" t="s">
        <v>5569</v>
      </c>
      <c r="C2244" s="168">
        <v>10</v>
      </c>
      <c r="D2244" s="169" t="s">
        <v>5482</v>
      </c>
      <c r="E2244" s="170">
        <v>11.699400000000001</v>
      </c>
      <c r="F2244" s="167" t="s">
        <v>7938</v>
      </c>
    </row>
    <row r="2245" spans="1:6" x14ac:dyDescent="0.3">
      <c r="A2245" s="167" t="s">
        <v>7976</v>
      </c>
      <c r="B2245" s="167" t="s">
        <v>5521</v>
      </c>
      <c r="C2245" s="168">
        <v>10</v>
      </c>
      <c r="D2245" s="169" t="s">
        <v>5482</v>
      </c>
      <c r="E2245" s="170">
        <v>11.699400000000001</v>
      </c>
      <c r="F2245" s="167" t="s">
        <v>7938</v>
      </c>
    </row>
    <row r="2246" spans="1:6" x14ac:dyDescent="0.3">
      <c r="A2246" s="167" t="s">
        <v>7977</v>
      </c>
      <c r="B2246" s="167" t="s">
        <v>5489</v>
      </c>
      <c r="C2246" s="168">
        <v>10</v>
      </c>
      <c r="D2246" s="169" t="s">
        <v>5482</v>
      </c>
      <c r="E2246" s="170">
        <v>9.8124000000000002</v>
      </c>
      <c r="F2246" s="167" t="s">
        <v>7938</v>
      </c>
    </row>
    <row r="2247" spans="1:6" x14ac:dyDescent="0.3">
      <c r="A2247" s="167" t="s">
        <v>7978</v>
      </c>
      <c r="B2247" s="167" t="s">
        <v>5491</v>
      </c>
      <c r="C2247" s="168">
        <v>10</v>
      </c>
      <c r="D2247" s="169" t="s">
        <v>5482</v>
      </c>
      <c r="E2247" s="170">
        <v>9.8124000000000002</v>
      </c>
      <c r="F2247" s="167" t="s">
        <v>7938</v>
      </c>
    </row>
    <row r="2248" spans="1:6" x14ac:dyDescent="0.3">
      <c r="A2248" s="167" t="s">
        <v>7979</v>
      </c>
      <c r="B2248" s="167" t="s">
        <v>5691</v>
      </c>
      <c r="C2248" s="168">
        <v>10</v>
      </c>
      <c r="D2248" s="169" t="s">
        <v>5482</v>
      </c>
      <c r="E2248" s="170">
        <v>9.8124000000000002</v>
      </c>
      <c r="F2248" s="167" t="s">
        <v>7938</v>
      </c>
    </row>
    <row r="2249" spans="1:6" x14ac:dyDescent="0.3">
      <c r="A2249" s="167" t="s">
        <v>7980</v>
      </c>
      <c r="B2249" s="167" t="s">
        <v>5693</v>
      </c>
      <c r="C2249" s="168">
        <v>10</v>
      </c>
      <c r="D2249" s="169" t="s">
        <v>5482</v>
      </c>
      <c r="E2249" s="170">
        <v>9.8124000000000002</v>
      </c>
      <c r="F2249" s="167" t="s">
        <v>7938</v>
      </c>
    </row>
    <row r="2250" spans="1:6" x14ac:dyDescent="0.3">
      <c r="A2250" s="167" t="s">
        <v>7981</v>
      </c>
      <c r="B2250" s="167" t="s">
        <v>5493</v>
      </c>
      <c r="C2250" s="168">
        <v>10</v>
      </c>
      <c r="D2250" s="169" t="s">
        <v>5482</v>
      </c>
      <c r="E2250" s="170">
        <v>9.8124000000000002</v>
      </c>
      <c r="F2250" s="167" t="s">
        <v>7938</v>
      </c>
    </row>
    <row r="2251" spans="1:6" x14ac:dyDescent="0.3">
      <c r="A2251" s="167" t="s">
        <v>7982</v>
      </c>
      <c r="B2251" s="167" t="s">
        <v>5696</v>
      </c>
      <c r="C2251" s="168">
        <v>10</v>
      </c>
      <c r="D2251" s="169" t="s">
        <v>5482</v>
      </c>
      <c r="E2251" s="170">
        <v>9.8124000000000002</v>
      </c>
      <c r="F2251" s="167" t="s">
        <v>7938</v>
      </c>
    </row>
    <row r="2252" spans="1:6" x14ac:dyDescent="0.3">
      <c r="A2252" s="167" t="s">
        <v>7983</v>
      </c>
      <c r="B2252" s="167" t="s">
        <v>5495</v>
      </c>
      <c r="C2252" s="168">
        <v>10</v>
      </c>
      <c r="D2252" s="169" t="s">
        <v>5482</v>
      </c>
      <c r="E2252" s="170">
        <v>9.8124000000000002</v>
      </c>
      <c r="F2252" s="167" t="s">
        <v>7938</v>
      </c>
    </row>
    <row r="2253" spans="1:6" x14ac:dyDescent="0.3">
      <c r="A2253" s="167" t="s">
        <v>7984</v>
      </c>
      <c r="B2253" s="167" t="s">
        <v>5699</v>
      </c>
      <c r="C2253" s="168">
        <v>10</v>
      </c>
      <c r="D2253" s="169" t="s">
        <v>5482</v>
      </c>
      <c r="E2253" s="170">
        <v>9.8124000000000002</v>
      </c>
      <c r="F2253" s="167" t="s">
        <v>7938</v>
      </c>
    </row>
    <row r="2254" spans="1:6" x14ac:dyDescent="0.3">
      <c r="A2254" s="167" t="s">
        <v>7985</v>
      </c>
      <c r="B2254" s="167" t="s">
        <v>5701</v>
      </c>
      <c r="C2254" s="168">
        <v>10</v>
      </c>
      <c r="D2254" s="169" t="s">
        <v>5482</v>
      </c>
      <c r="E2254" s="170">
        <v>9.8124000000000002</v>
      </c>
      <c r="F2254" s="167" t="s">
        <v>7938</v>
      </c>
    </row>
    <row r="2255" spans="1:6" x14ac:dyDescent="0.3">
      <c r="A2255" s="167" t="s">
        <v>7986</v>
      </c>
      <c r="B2255" s="167" t="s">
        <v>5497</v>
      </c>
      <c r="C2255" s="168">
        <v>10</v>
      </c>
      <c r="D2255" s="169" t="s">
        <v>5482</v>
      </c>
      <c r="E2255" s="170">
        <v>9.8124000000000002</v>
      </c>
      <c r="F2255" s="167" t="s">
        <v>7938</v>
      </c>
    </row>
    <row r="2256" spans="1:6" x14ac:dyDescent="0.3">
      <c r="A2256" s="167" t="s">
        <v>7987</v>
      </c>
      <c r="B2256" s="167" t="s">
        <v>5785</v>
      </c>
      <c r="C2256" s="168">
        <v>10</v>
      </c>
      <c r="D2256" s="169" t="s">
        <v>5482</v>
      </c>
      <c r="E2256" s="170">
        <v>9.8124000000000002</v>
      </c>
      <c r="F2256" s="167" t="s">
        <v>7938</v>
      </c>
    </row>
    <row r="2257" spans="1:6" x14ac:dyDescent="0.3">
      <c r="A2257" s="167" t="s">
        <v>7988</v>
      </c>
      <c r="B2257" s="167" t="s">
        <v>5499</v>
      </c>
      <c r="C2257" s="168">
        <v>10</v>
      </c>
      <c r="D2257" s="169" t="s">
        <v>5482</v>
      </c>
      <c r="E2257" s="170">
        <v>9.8124000000000002</v>
      </c>
      <c r="F2257" s="167" t="s">
        <v>7938</v>
      </c>
    </row>
    <row r="2258" spans="1:6" x14ac:dyDescent="0.3">
      <c r="A2258" s="167" t="s">
        <v>7989</v>
      </c>
      <c r="B2258" s="167" t="s">
        <v>5557</v>
      </c>
      <c r="C2258" s="168">
        <v>10</v>
      </c>
      <c r="D2258" s="169" t="s">
        <v>5482</v>
      </c>
      <c r="E2258" s="170">
        <v>9.8124000000000002</v>
      </c>
      <c r="F2258" s="167" t="s">
        <v>7938</v>
      </c>
    </row>
    <row r="2259" spans="1:6" x14ac:dyDescent="0.3">
      <c r="A2259" s="167" t="s">
        <v>7990</v>
      </c>
      <c r="B2259" s="167" t="s">
        <v>5534</v>
      </c>
      <c r="C2259" s="168">
        <v>10</v>
      </c>
      <c r="D2259" s="169" t="s">
        <v>5482</v>
      </c>
      <c r="E2259" s="170">
        <v>9.8124000000000002</v>
      </c>
      <c r="F2259" s="167" t="s">
        <v>7938</v>
      </c>
    </row>
    <row r="2260" spans="1:6" x14ac:dyDescent="0.3">
      <c r="A2260" s="167" t="s">
        <v>7991</v>
      </c>
      <c r="B2260" s="167" t="s">
        <v>5501</v>
      </c>
      <c r="C2260" s="168">
        <v>10</v>
      </c>
      <c r="D2260" s="169" t="s">
        <v>5482</v>
      </c>
      <c r="E2260" s="170">
        <v>9.8124000000000002</v>
      </c>
      <c r="F2260" s="167" t="s">
        <v>7938</v>
      </c>
    </row>
    <row r="2261" spans="1:6" x14ac:dyDescent="0.3">
      <c r="A2261" s="167" t="s">
        <v>7992</v>
      </c>
      <c r="B2261" s="167" t="s">
        <v>5507</v>
      </c>
      <c r="C2261" s="168">
        <v>10</v>
      </c>
      <c r="D2261" s="169" t="s">
        <v>5482</v>
      </c>
      <c r="E2261" s="170">
        <v>9.8124000000000002</v>
      </c>
      <c r="F2261" s="167" t="s">
        <v>7938</v>
      </c>
    </row>
    <row r="2262" spans="1:6" x14ac:dyDescent="0.3">
      <c r="A2262" s="167" t="s">
        <v>7993</v>
      </c>
      <c r="B2262" s="167" t="s">
        <v>5509</v>
      </c>
      <c r="C2262" s="168">
        <v>10</v>
      </c>
      <c r="D2262" s="169" t="s">
        <v>5482</v>
      </c>
      <c r="E2262" s="170">
        <v>9.8124000000000002</v>
      </c>
      <c r="F2262" s="167" t="s">
        <v>7938</v>
      </c>
    </row>
    <row r="2263" spans="1:6" x14ac:dyDescent="0.3">
      <c r="A2263" s="167" t="s">
        <v>7994</v>
      </c>
      <c r="B2263" s="167" t="s">
        <v>5511</v>
      </c>
      <c r="C2263" s="168">
        <v>10</v>
      </c>
      <c r="D2263" s="169" t="s">
        <v>5482</v>
      </c>
      <c r="E2263" s="170">
        <v>9.8124000000000002</v>
      </c>
      <c r="F2263" s="167" t="s">
        <v>7938</v>
      </c>
    </row>
    <row r="2264" spans="1:6" x14ac:dyDescent="0.3">
      <c r="A2264" s="167" t="s">
        <v>7995</v>
      </c>
      <c r="B2264" s="167" t="s">
        <v>5513</v>
      </c>
      <c r="C2264" s="168">
        <v>10</v>
      </c>
      <c r="D2264" s="169" t="s">
        <v>5482</v>
      </c>
      <c r="E2264" s="170">
        <v>9.8124000000000002</v>
      </c>
      <c r="F2264" s="167" t="s">
        <v>7938</v>
      </c>
    </row>
    <row r="2265" spans="1:6" x14ac:dyDescent="0.3">
      <c r="A2265" s="167" t="s">
        <v>7996</v>
      </c>
      <c r="B2265" s="167" t="s">
        <v>5521</v>
      </c>
      <c r="C2265" s="168">
        <v>10</v>
      </c>
      <c r="D2265" s="169" t="s">
        <v>5482</v>
      </c>
      <c r="E2265" s="170">
        <v>9.8124000000000002</v>
      </c>
      <c r="F2265" s="167" t="s">
        <v>7938</v>
      </c>
    </row>
    <row r="2266" spans="1:6" x14ac:dyDescent="0.3">
      <c r="A2266" s="167" t="s">
        <v>7997</v>
      </c>
      <c r="B2266" s="167" t="s">
        <v>5681</v>
      </c>
      <c r="C2266" s="168">
        <v>50</v>
      </c>
      <c r="D2266" s="169" t="s">
        <v>5482</v>
      </c>
      <c r="E2266" s="170">
        <v>1.0378500000000002</v>
      </c>
      <c r="F2266" s="167" t="s">
        <v>7998</v>
      </c>
    </row>
    <row r="2267" spans="1:6" x14ac:dyDescent="0.3">
      <c r="A2267" s="167" t="s">
        <v>7999</v>
      </c>
      <c r="B2267" s="167" t="s">
        <v>6119</v>
      </c>
      <c r="C2267" s="168">
        <v>50</v>
      </c>
      <c r="D2267" s="169" t="s">
        <v>5482</v>
      </c>
      <c r="E2267" s="170">
        <v>1.6699950000000001</v>
      </c>
      <c r="F2267" s="167" t="s">
        <v>8000</v>
      </c>
    </row>
    <row r="2268" spans="1:6" x14ac:dyDescent="0.3">
      <c r="A2268" s="167" t="s">
        <v>8001</v>
      </c>
      <c r="B2268" s="167" t="s">
        <v>5681</v>
      </c>
      <c r="C2268" s="168">
        <v>50</v>
      </c>
      <c r="D2268" s="169" t="s">
        <v>5482</v>
      </c>
      <c r="E2268" s="170">
        <v>2.877675</v>
      </c>
      <c r="F2268" s="167" t="s">
        <v>7998</v>
      </c>
    </row>
    <row r="2269" spans="1:6" x14ac:dyDescent="0.3">
      <c r="A2269" s="167" t="s">
        <v>8002</v>
      </c>
      <c r="B2269" s="167" t="s">
        <v>6119</v>
      </c>
      <c r="C2269" s="168">
        <v>50</v>
      </c>
      <c r="D2269" s="169" t="s">
        <v>5482</v>
      </c>
      <c r="E2269" s="170">
        <v>4.1042249999999996</v>
      </c>
      <c r="F2269" s="167" t="s">
        <v>8000</v>
      </c>
    </row>
    <row r="2270" spans="1:6" x14ac:dyDescent="0.3">
      <c r="A2270" s="167" t="s">
        <v>8003</v>
      </c>
      <c r="B2270" s="167" t="s">
        <v>5489</v>
      </c>
      <c r="C2270" s="168">
        <v>10</v>
      </c>
      <c r="D2270" s="169" t="s">
        <v>5482</v>
      </c>
      <c r="E2270" s="170">
        <v>2.877675</v>
      </c>
      <c r="F2270" s="167" t="s">
        <v>8004</v>
      </c>
    </row>
    <row r="2271" spans="1:6" x14ac:dyDescent="0.3">
      <c r="A2271" s="167" t="s">
        <v>8005</v>
      </c>
      <c r="B2271" s="167" t="s">
        <v>5491</v>
      </c>
      <c r="C2271" s="168">
        <v>10</v>
      </c>
      <c r="D2271" s="169" t="s">
        <v>5482</v>
      </c>
      <c r="E2271" s="170">
        <v>2.877675</v>
      </c>
      <c r="F2271" s="167" t="s">
        <v>8004</v>
      </c>
    </row>
    <row r="2272" spans="1:6" x14ac:dyDescent="0.3">
      <c r="A2272" s="167" t="s">
        <v>8006</v>
      </c>
      <c r="B2272" s="167" t="s">
        <v>5691</v>
      </c>
      <c r="C2272" s="168">
        <v>10</v>
      </c>
      <c r="D2272" s="169" t="s">
        <v>5482</v>
      </c>
      <c r="E2272" s="170">
        <v>2.877675</v>
      </c>
      <c r="F2272" s="167" t="s">
        <v>8004</v>
      </c>
    </row>
    <row r="2273" spans="1:6" x14ac:dyDescent="0.3">
      <c r="A2273" s="167" t="s">
        <v>8007</v>
      </c>
      <c r="B2273" s="167" t="s">
        <v>5693</v>
      </c>
      <c r="C2273" s="168">
        <v>10</v>
      </c>
      <c r="D2273" s="169" t="s">
        <v>5482</v>
      </c>
      <c r="E2273" s="170">
        <v>2.877675</v>
      </c>
      <c r="F2273" s="167" t="s">
        <v>8004</v>
      </c>
    </row>
    <row r="2274" spans="1:6" x14ac:dyDescent="0.3">
      <c r="A2274" s="167" t="s">
        <v>8008</v>
      </c>
      <c r="B2274" s="167" t="s">
        <v>5493</v>
      </c>
      <c r="C2274" s="168">
        <v>10</v>
      </c>
      <c r="D2274" s="169" t="s">
        <v>5482</v>
      </c>
      <c r="E2274" s="170">
        <v>2.877675</v>
      </c>
      <c r="F2274" s="167" t="s">
        <v>8004</v>
      </c>
    </row>
    <row r="2275" spans="1:6" x14ac:dyDescent="0.3">
      <c r="A2275" s="167" t="s">
        <v>8009</v>
      </c>
      <c r="B2275" s="167" t="s">
        <v>5696</v>
      </c>
      <c r="C2275" s="168">
        <v>10</v>
      </c>
      <c r="D2275" s="169" t="s">
        <v>5482</v>
      </c>
      <c r="E2275" s="170">
        <v>2.877675</v>
      </c>
      <c r="F2275" s="167" t="s">
        <v>8004</v>
      </c>
    </row>
    <row r="2276" spans="1:6" x14ac:dyDescent="0.3">
      <c r="A2276" s="167" t="s">
        <v>8010</v>
      </c>
      <c r="B2276" s="167" t="s">
        <v>5495</v>
      </c>
      <c r="C2276" s="168">
        <v>10</v>
      </c>
      <c r="D2276" s="169" t="s">
        <v>5482</v>
      </c>
      <c r="E2276" s="170">
        <v>2.877675</v>
      </c>
      <c r="F2276" s="167" t="s">
        <v>8004</v>
      </c>
    </row>
    <row r="2277" spans="1:6" x14ac:dyDescent="0.3">
      <c r="A2277" s="167" t="s">
        <v>8011</v>
      </c>
      <c r="B2277" s="167" t="s">
        <v>5699</v>
      </c>
      <c r="C2277" s="168">
        <v>10</v>
      </c>
      <c r="D2277" s="169" t="s">
        <v>5482</v>
      </c>
      <c r="E2277" s="170">
        <v>2.877675</v>
      </c>
      <c r="F2277" s="167" t="s">
        <v>8004</v>
      </c>
    </row>
    <row r="2278" spans="1:6" x14ac:dyDescent="0.3">
      <c r="A2278" s="167" t="s">
        <v>8012</v>
      </c>
      <c r="B2278" s="167" t="s">
        <v>5701</v>
      </c>
      <c r="C2278" s="168">
        <v>10</v>
      </c>
      <c r="D2278" s="169" t="s">
        <v>5482</v>
      </c>
      <c r="E2278" s="170">
        <v>2.877675</v>
      </c>
      <c r="F2278" s="167" t="s">
        <v>8004</v>
      </c>
    </row>
    <row r="2279" spans="1:6" x14ac:dyDescent="0.3">
      <c r="A2279" s="167" t="s">
        <v>8013</v>
      </c>
      <c r="B2279" s="167" t="s">
        <v>5497</v>
      </c>
      <c r="C2279" s="168">
        <v>10</v>
      </c>
      <c r="D2279" s="169" t="s">
        <v>5482</v>
      </c>
      <c r="E2279" s="170">
        <v>2.877675</v>
      </c>
      <c r="F2279" s="167" t="s">
        <v>8004</v>
      </c>
    </row>
    <row r="2280" spans="1:6" x14ac:dyDescent="0.3">
      <c r="A2280" s="167" t="s">
        <v>8014</v>
      </c>
      <c r="B2280" s="167" t="s">
        <v>5785</v>
      </c>
      <c r="C2280" s="168">
        <v>10</v>
      </c>
      <c r="D2280" s="169" t="s">
        <v>5482</v>
      </c>
      <c r="E2280" s="170">
        <v>2.877675</v>
      </c>
      <c r="F2280" s="167" t="s">
        <v>8004</v>
      </c>
    </row>
    <row r="2281" spans="1:6" x14ac:dyDescent="0.3">
      <c r="A2281" s="167" t="s">
        <v>8015</v>
      </c>
      <c r="B2281" s="167" t="s">
        <v>5499</v>
      </c>
      <c r="C2281" s="168">
        <v>10</v>
      </c>
      <c r="D2281" s="169" t="s">
        <v>5482</v>
      </c>
      <c r="E2281" s="170">
        <v>2.877675</v>
      </c>
      <c r="F2281" s="167" t="s">
        <v>8004</v>
      </c>
    </row>
    <row r="2282" spans="1:6" x14ac:dyDescent="0.3">
      <c r="A2282" s="167" t="s">
        <v>8016</v>
      </c>
      <c r="B2282" s="167" t="s">
        <v>5555</v>
      </c>
      <c r="C2282" s="168">
        <v>10</v>
      </c>
      <c r="D2282" s="169" t="s">
        <v>5482</v>
      </c>
      <c r="E2282" s="170">
        <v>2.877675</v>
      </c>
      <c r="F2282" s="167" t="s">
        <v>8004</v>
      </c>
    </row>
    <row r="2283" spans="1:6" x14ac:dyDescent="0.3">
      <c r="A2283" s="167" t="s">
        <v>8017</v>
      </c>
      <c r="B2283" s="167" t="s">
        <v>5557</v>
      </c>
      <c r="C2283" s="168">
        <v>10</v>
      </c>
      <c r="D2283" s="169" t="s">
        <v>5482</v>
      </c>
      <c r="E2283" s="170">
        <v>2.877675</v>
      </c>
      <c r="F2283" s="167" t="s">
        <v>8004</v>
      </c>
    </row>
    <row r="2284" spans="1:6" x14ac:dyDescent="0.3">
      <c r="A2284" s="167" t="s">
        <v>8018</v>
      </c>
      <c r="B2284" s="167" t="s">
        <v>5534</v>
      </c>
      <c r="C2284" s="168">
        <v>10</v>
      </c>
      <c r="D2284" s="169" t="s">
        <v>5482</v>
      </c>
      <c r="E2284" s="170">
        <v>2.877675</v>
      </c>
      <c r="F2284" s="167" t="s">
        <v>8004</v>
      </c>
    </row>
    <row r="2285" spans="1:6" x14ac:dyDescent="0.3">
      <c r="A2285" s="167" t="s">
        <v>8019</v>
      </c>
      <c r="B2285" s="167" t="s">
        <v>5501</v>
      </c>
      <c r="C2285" s="168">
        <v>10</v>
      </c>
      <c r="D2285" s="169" t="s">
        <v>5482</v>
      </c>
      <c r="E2285" s="170">
        <v>2.877675</v>
      </c>
      <c r="F2285" s="167" t="s">
        <v>8004</v>
      </c>
    </row>
    <row r="2286" spans="1:6" x14ac:dyDescent="0.3">
      <c r="A2286" s="167" t="s">
        <v>8020</v>
      </c>
      <c r="B2286" s="167" t="s">
        <v>5505</v>
      </c>
      <c r="C2286" s="168">
        <v>10</v>
      </c>
      <c r="D2286" s="169" t="s">
        <v>5482</v>
      </c>
      <c r="E2286" s="170">
        <v>2.877675</v>
      </c>
      <c r="F2286" s="167" t="s">
        <v>8004</v>
      </c>
    </row>
    <row r="2287" spans="1:6" x14ac:dyDescent="0.3">
      <c r="A2287" s="167" t="s">
        <v>8021</v>
      </c>
      <c r="B2287" s="167" t="s">
        <v>5507</v>
      </c>
      <c r="C2287" s="168">
        <v>10</v>
      </c>
      <c r="D2287" s="169" t="s">
        <v>5482</v>
      </c>
      <c r="E2287" s="170">
        <v>2.877675</v>
      </c>
      <c r="F2287" s="167" t="s">
        <v>8004</v>
      </c>
    </row>
    <row r="2288" spans="1:6" x14ac:dyDescent="0.3">
      <c r="A2288" s="167" t="s">
        <v>8022</v>
      </c>
      <c r="B2288" s="167" t="s">
        <v>5509</v>
      </c>
      <c r="C2288" s="168">
        <v>10</v>
      </c>
      <c r="D2288" s="169" t="s">
        <v>5482</v>
      </c>
      <c r="E2288" s="170">
        <v>2.877675</v>
      </c>
      <c r="F2288" s="167" t="s">
        <v>8004</v>
      </c>
    </row>
    <row r="2289" spans="1:6" x14ac:dyDescent="0.3">
      <c r="A2289" s="167" t="s">
        <v>8023</v>
      </c>
      <c r="B2289" s="167" t="s">
        <v>5511</v>
      </c>
      <c r="C2289" s="168">
        <v>10</v>
      </c>
      <c r="D2289" s="169" t="s">
        <v>5482</v>
      </c>
      <c r="E2289" s="170">
        <v>2.877675</v>
      </c>
      <c r="F2289" s="167" t="s">
        <v>8004</v>
      </c>
    </row>
    <row r="2290" spans="1:6" x14ac:dyDescent="0.3">
      <c r="A2290" s="167" t="s">
        <v>8024</v>
      </c>
      <c r="B2290" s="167" t="s">
        <v>5513</v>
      </c>
      <c r="C2290" s="168">
        <v>10</v>
      </c>
      <c r="D2290" s="169" t="s">
        <v>5482</v>
      </c>
      <c r="E2290" s="170">
        <v>2.877675</v>
      </c>
      <c r="F2290" s="167" t="s">
        <v>8004</v>
      </c>
    </row>
    <row r="2291" spans="1:6" x14ac:dyDescent="0.3">
      <c r="A2291" s="167" t="s">
        <v>8025</v>
      </c>
      <c r="B2291" s="167" t="s">
        <v>5569</v>
      </c>
      <c r="C2291" s="168">
        <v>10</v>
      </c>
      <c r="D2291" s="169" t="s">
        <v>5482</v>
      </c>
      <c r="E2291" s="170">
        <v>2.877675</v>
      </c>
      <c r="F2291" s="167" t="s">
        <v>8004</v>
      </c>
    </row>
    <row r="2292" spans="1:6" x14ac:dyDescent="0.3">
      <c r="A2292" s="167" t="s">
        <v>8026</v>
      </c>
      <c r="B2292" s="167" t="s">
        <v>5521</v>
      </c>
      <c r="C2292" s="168">
        <v>10</v>
      </c>
      <c r="D2292" s="169" t="s">
        <v>5482</v>
      </c>
      <c r="E2292" s="170">
        <v>2.877675</v>
      </c>
      <c r="F2292" s="167" t="s">
        <v>8004</v>
      </c>
    </row>
    <row r="2293" spans="1:6" x14ac:dyDescent="0.3">
      <c r="A2293" s="167" t="s">
        <v>8027</v>
      </c>
      <c r="B2293" s="167" t="s">
        <v>5489</v>
      </c>
      <c r="C2293" s="168">
        <v>10</v>
      </c>
      <c r="D2293" s="169" t="s">
        <v>5482</v>
      </c>
      <c r="E2293" s="170">
        <v>3.3966000000000003</v>
      </c>
      <c r="F2293" s="167" t="s">
        <v>8028</v>
      </c>
    </row>
    <row r="2294" spans="1:6" x14ac:dyDescent="0.3">
      <c r="A2294" s="167" t="s">
        <v>8029</v>
      </c>
      <c r="B2294" s="167" t="s">
        <v>5491</v>
      </c>
      <c r="C2294" s="168">
        <v>10</v>
      </c>
      <c r="D2294" s="169" t="s">
        <v>5482</v>
      </c>
      <c r="E2294" s="170">
        <v>3.3966000000000003</v>
      </c>
      <c r="F2294" s="167" t="s">
        <v>8028</v>
      </c>
    </row>
    <row r="2295" spans="1:6" x14ac:dyDescent="0.3">
      <c r="A2295" s="167" t="s">
        <v>8030</v>
      </c>
      <c r="B2295" s="167" t="s">
        <v>5691</v>
      </c>
      <c r="C2295" s="168">
        <v>10</v>
      </c>
      <c r="D2295" s="169" t="s">
        <v>5482</v>
      </c>
      <c r="E2295" s="170">
        <v>3.3966000000000003</v>
      </c>
      <c r="F2295" s="167" t="s">
        <v>8028</v>
      </c>
    </row>
    <row r="2296" spans="1:6" x14ac:dyDescent="0.3">
      <c r="A2296" s="167" t="s">
        <v>8031</v>
      </c>
      <c r="B2296" s="167" t="s">
        <v>5693</v>
      </c>
      <c r="C2296" s="168">
        <v>10</v>
      </c>
      <c r="D2296" s="169" t="s">
        <v>5482</v>
      </c>
      <c r="E2296" s="170">
        <v>3.3966000000000003</v>
      </c>
      <c r="F2296" s="167" t="s">
        <v>8028</v>
      </c>
    </row>
    <row r="2297" spans="1:6" x14ac:dyDescent="0.3">
      <c r="A2297" s="167" t="s">
        <v>8032</v>
      </c>
      <c r="B2297" s="167" t="s">
        <v>5493</v>
      </c>
      <c r="C2297" s="168">
        <v>10</v>
      </c>
      <c r="D2297" s="169" t="s">
        <v>5482</v>
      </c>
      <c r="E2297" s="170">
        <v>3.3966000000000003</v>
      </c>
      <c r="F2297" s="167" t="s">
        <v>8028</v>
      </c>
    </row>
    <row r="2298" spans="1:6" x14ac:dyDescent="0.3">
      <c r="A2298" s="167" t="s">
        <v>8033</v>
      </c>
      <c r="B2298" s="167" t="s">
        <v>5696</v>
      </c>
      <c r="C2298" s="168">
        <v>10</v>
      </c>
      <c r="D2298" s="169" t="s">
        <v>5482</v>
      </c>
      <c r="E2298" s="170">
        <v>3.3966000000000003</v>
      </c>
      <c r="F2298" s="167" t="s">
        <v>8028</v>
      </c>
    </row>
    <row r="2299" spans="1:6" x14ac:dyDescent="0.3">
      <c r="A2299" s="167" t="s">
        <v>8034</v>
      </c>
      <c r="B2299" s="167" t="s">
        <v>5495</v>
      </c>
      <c r="C2299" s="168">
        <v>10</v>
      </c>
      <c r="D2299" s="169" t="s">
        <v>5482</v>
      </c>
      <c r="E2299" s="170">
        <v>3.3966000000000003</v>
      </c>
      <c r="F2299" s="167" t="s">
        <v>8028</v>
      </c>
    </row>
    <row r="2300" spans="1:6" x14ac:dyDescent="0.3">
      <c r="A2300" s="167" t="s">
        <v>8035</v>
      </c>
      <c r="B2300" s="167" t="s">
        <v>5699</v>
      </c>
      <c r="C2300" s="168">
        <v>10</v>
      </c>
      <c r="D2300" s="169" t="s">
        <v>5482</v>
      </c>
      <c r="E2300" s="170">
        <v>3.3966000000000003</v>
      </c>
      <c r="F2300" s="167" t="s">
        <v>8028</v>
      </c>
    </row>
    <row r="2301" spans="1:6" x14ac:dyDescent="0.3">
      <c r="A2301" s="167" t="s">
        <v>8036</v>
      </c>
      <c r="B2301" s="167" t="s">
        <v>5701</v>
      </c>
      <c r="C2301" s="168">
        <v>10</v>
      </c>
      <c r="D2301" s="169" t="s">
        <v>5482</v>
      </c>
      <c r="E2301" s="170">
        <v>3.3966000000000003</v>
      </c>
      <c r="F2301" s="167" t="s">
        <v>8028</v>
      </c>
    </row>
    <row r="2302" spans="1:6" x14ac:dyDescent="0.3">
      <c r="A2302" s="167" t="s">
        <v>8037</v>
      </c>
      <c r="B2302" s="167" t="s">
        <v>5497</v>
      </c>
      <c r="C2302" s="168">
        <v>10</v>
      </c>
      <c r="D2302" s="169" t="s">
        <v>5482</v>
      </c>
      <c r="E2302" s="170">
        <v>3.3966000000000003</v>
      </c>
      <c r="F2302" s="167" t="s">
        <v>8028</v>
      </c>
    </row>
    <row r="2303" spans="1:6" x14ac:dyDescent="0.3">
      <c r="A2303" s="167" t="s">
        <v>8038</v>
      </c>
      <c r="B2303" s="167" t="s">
        <v>5785</v>
      </c>
      <c r="C2303" s="168">
        <v>10</v>
      </c>
      <c r="D2303" s="169" t="s">
        <v>5482</v>
      </c>
      <c r="E2303" s="170">
        <v>3.3966000000000003</v>
      </c>
      <c r="F2303" s="167" t="s">
        <v>8028</v>
      </c>
    </row>
    <row r="2304" spans="1:6" x14ac:dyDescent="0.3">
      <c r="A2304" s="167" t="s">
        <v>8039</v>
      </c>
      <c r="B2304" s="167" t="s">
        <v>5499</v>
      </c>
      <c r="C2304" s="168">
        <v>10</v>
      </c>
      <c r="D2304" s="169" t="s">
        <v>5482</v>
      </c>
      <c r="E2304" s="170">
        <v>3.3966000000000003</v>
      </c>
      <c r="F2304" s="167" t="s">
        <v>8028</v>
      </c>
    </row>
    <row r="2305" spans="1:6" x14ac:dyDescent="0.3">
      <c r="A2305" s="167" t="s">
        <v>8040</v>
      </c>
      <c r="B2305" s="167" t="s">
        <v>5557</v>
      </c>
      <c r="C2305" s="168">
        <v>10</v>
      </c>
      <c r="D2305" s="169" t="s">
        <v>5482</v>
      </c>
      <c r="E2305" s="170">
        <v>3.3966000000000003</v>
      </c>
      <c r="F2305" s="167" t="s">
        <v>8028</v>
      </c>
    </row>
    <row r="2306" spans="1:6" x14ac:dyDescent="0.3">
      <c r="A2306" s="167" t="s">
        <v>8041</v>
      </c>
      <c r="B2306" s="167" t="s">
        <v>5501</v>
      </c>
      <c r="C2306" s="168">
        <v>10</v>
      </c>
      <c r="D2306" s="169" t="s">
        <v>5482</v>
      </c>
      <c r="E2306" s="170">
        <v>3.3966000000000003</v>
      </c>
      <c r="F2306" s="167" t="s">
        <v>8028</v>
      </c>
    </row>
    <row r="2307" spans="1:6" x14ac:dyDescent="0.3">
      <c r="A2307" s="167" t="s">
        <v>8042</v>
      </c>
      <c r="B2307" s="167" t="s">
        <v>5507</v>
      </c>
      <c r="C2307" s="168">
        <v>10</v>
      </c>
      <c r="D2307" s="169" t="s">
        <v>5482</v>
      </c>
      <c r="E2307" s="170">
        <v>3.3966000000000003</v>
      </c>
      <c r="F2307" s="167" t="s">
        <v>8028</v>
      </c>
    </row>
    <row r="2308" spans="1:6" x14ac:dyDescent="0.3">
      <c r="A2308" s="167" t="s">
        <v>8043</v>
      </c>
      <c r="B2308" s="167" t="s">
        <v>5509</v>
      </c>
      <c r="C2308" s="168">
        <v>10</v>
      </c>
      <c r="D2308" s="169" t="s">
        <v>5482</v>
      </c>
      <c r="E2308" s="170">
        <v>3.3966000000000003</v>
      </c>
      <c r="F2308" s="167" t="s">
        <v>8028</v>
      </c>
    </row>
    <row r="2309" spans="1:6" x14ac:dyDescent="0.3">
      <c r="A2309" s="167" t="s">
        <v>8044</v>
      </c>
      <c r="B2309" s="167" t="s">
        <v>5513</v>
      </c>
      <c r="C2309" s="168">
        <v>10</v>
      </c>
      <c r="D2309" s="169" t="s">
        <v>5482</v>
      </c>
      <c r="E2309" s="170">
        <v>3.3966000000000003</v>
      </c>
      <c r="F2309" s="167" t="s">
        <v>8028</v>
      </c>
    </row>
    <row r="2310" spans="1:6" x14ac:dyDescent="0.3">
      <c r="A2310" s="167" t="s">
        <v>8045</v>
      </c>
      <c r="B2310" s="167" t="s">
        <v>6119</v>
      </c>
      <c r="C2310" s="168">
        <v>50</v>
      </c>
      <c r="D2310" s="169" t="s">
        <v>5482</v>
      </c>
      <c r="E2310" s="170">
        <v>2.6795399999999998</v>
      </c>
      <c r="F2310" s="167" t="s">
        <v>8046</v>
      </c>
    </row>
    <row r="2311" spans="1:6" x14ac:dyDescent="0.3">
      <c r="A2311" s="167" t="s">
        <v>8047</v>
      </c>
      <c r="B2311" s="167" t="s">
        <v>5683</v>
      </c>
      <c r="C2311" s="168">
        <v>50</v>
      </c>
      <c r="D2311" s="169" t="s">
        <v>5482</v>
      </c>
      <c r="E2311" s="170">
        <v>0.8774550000000001</v>
      </c>
      <c r="F2311" s="167" t="s">
        <v>8048</v>
      </c>
    </row>
    <row r="2312" spans="1:6" x14ac:dyDescent="0.3">
      <c r="A2312" s="167" t="s">
        <v>8049</v>
      </c>
      <c r="B2312" s="167" t="s">
        <v>6119</v>
      </c>
      <c r="C2312" s="168">
        <v>50</v>
      </c>
      <c r="D2312" s="169" t="s">
        <v>5482</v>
      </c>
      <c r="E2312" s="170">
        <v>4.4627549999999996</v>
      </c>
      <c r="F2312" s="167" t="s">
        <v>8050</v>
      </c>
    </row>
    <row r="2313" spans="1:6" x14ac:dyDescent="0.3">
      <c r="A2313" s="167" t="s">
        <v>8051</v>
      </c>
      <c r="B2313" s="167" t="s">
        <v>5683</v>
      </c>
      <c r="C2313" s="168">
        <v>50</v>
      </c>
      <c r="D2313" s="169" t="s">
        <v>5482</v>
      </c>
      <c r="E2313" s="170">
        <v>0.39627000000000001</v>
      </c>
      <c r="F2313" s="167" t="s">
        <v>8052</v>
      </c>
    </row>
    <row r="2314" spans="1:6" x14ac:dyDescent="0.3">
      <c r="A2314" s="167" t="s">
        <v>8053</v>
      </c>
      <c r="B2314" s="167" t="s">
        <v>5683</v>
      </c>
      <c r="C2314" s="168">
        <v>50</v>
      </c>
      <c r="D2314" s="169" t="s">
        <v>5482</v>
      </c>
      <c r="E2314" s="170">
        <v>0.39627000000000001</v>
      </c>
      <c r="F2314" s="167" t="s">
        <v>8052</v>
      </c>
    </row>
    <row r="2315" spans="1:6" x14ac:dyDescent="0.3">
      <c r="A2315" s="167" t="s">
        <v>8054</v>
      </c>
      <c r="B2315" s="167" t="s">
        <v>5683</v>
      </c>
      <c r="C2315" s="168">
        <v>20</v>
      </c>
      <c r="D2315" s="169" t="s">
        <v>5482</v>
      </c>
      <c r="E2315" s="170">
        <v>0.78310499999999994</v>
      </c>
      <c r="F2315" s="167" t="s">
        <v>8052</v>
      </c>
    </row>
    <row r="2316" spans="1:6" x14ac:dyDescent="0.3">
      <c r="A2316" s="167" t="s">
        <v>8055</v>
      </c>
      <c r="B2316" s="167" t="s">
        <v>5681</v>
      </c>
      <c r="C2316" s="168">
        <v>10</v>
      </c>
      <c r="D2316" s="169" t="s">
        <v>5482</v>
      </c>
      <c r="E2316" s="170">
        <v>1.7643450000000001</v>
      </c>
      <c r="F2316" s="167" t="s">
        <v>8056</v>
      </c>
    </row>
    <row r="2317" spans="1:6" x14ac:dyDescent="0.3">
      <c r="A2317" s="167" t="s">
        <v>8057</v>
      </c>
      <c r="B2317" s="167" t="s">
        <v>5681</v>
      </c>
      <c r="C2317" s="168">
        <v>10</v>
      </c>
      <c r="D2317" s="169" t="s">
        <v>5482</v>
      </c>
      <c r="E2317" s="170">
        <v>1.7643450000000001</v>
      </c>
      <c r="F2317" s="167" t="s">
        <v>8058</v>
      </c>
    </row>
    <row r="2318" spans="1:6" x14ac:dyDescent="0.3">
      <c r="A2318" s="167" t="s">
        <v>8059</v>
      </c>
      <c r="B2318" s="167" t="s">
        <v>5683</v>
      </c>
      <c r="C2318" s="168">
        <v>50</v>
      </c>
      <c r="D2318" s="169" t="s">
        <v>5482</v>
      </c>
      <c r="E2318" s="170">
        <v>3.0192000000000001</v>
      </c>
      <c r="F2318" s="167" t="s">
        <v>7141</v>
      </c>
    </row>
    <row r="2319" spans="1:6" x14ac:dyDescent="0.3">
      <c r="A2319" s="167" t="s">
        <v>8060</v>
      </c>
      <c r="B2319" s="167" t="s">
        <v>5485</v>
      </c>
      <c r="C2319" s="168">
        <v>20</v>
      </c>
      <c r="D2319" s="169" t="s">
        <v>5482</v>
      </c>
      <c r="E2319" s="170">
        <v>22.172249999999998</v>
      </c>
      <c r="F2319" s="167" t="s">
        <v>8061</v>
      </c>
    </row>
    <row r="2320" spans="1:6" x14ac:dyDescent="0.3">
      <c r="A2320" s="167" t="s">
        <v>8062</v>
      </c>
      <c r="B2320" s="167" t="s">
        <v>5489</v>
      </c>
      <c r="C2320" s="168">
        <v>20</v>
      </c>
      <c r="D2320" s="169" t="s">
        <v>5482</v>
      </c>
      <c r="E2320" s="170">
        <v>8.4915000000000003</v>
      </c>
      <c r="F2320" s="167" t="s">
        <v>8061</v>
      </c>
    </row>
    <row r="2321" spans="1:6" x14ac:dyDescent="0.3">
      <c r="A2321" s="167" t="s">
        <v>8063</v>
      </c>
      <c r="B2321" s="167" t="s">
        <v>5491</v>
      </c>
      <c r="C2321" s="168">
        <v>20</v>
      </c>
      <c r="D2321" s="169" t="s">
        <v>5482</v>
      </c>
      <c r="E2321" s="170">
        <v>8.4915000000000003</v>
      </c>
      <c r="F2321" s="167" t="s">
        <v>8061</v>
      </c>
    </row>
    <row r="2322" spans="1:6" x14ac:dyDescent="0.3">
      <c r="A2322" s="167" t="s">
        <v>8064</v>
      </c>
      <c r="B2322" s="167" t="s">
        <v>5691</v>
      </c>
      <c r="C2322" s="168">
        <v>20</v>
      </c>
      <c r="D2322" s="169" t="s">
        <v>5482</v>
      </c>
      <c r="E2322" s="170">
        <v>8.4915000000000003</v>
      </c>
      <c r="F2322" s="167" t="s">
        <v>8061</v>
      </c>
    </row>
    <row r="2323" spans="1:6" x14ac:dyDescent="0.3">
      <c r="A2323" s="167" t="s">
        <v>8065</v>
      </c>
      <c r="B2323" s="167" t="s">
        <v>5493</v>
      </c>
      <c r="C2323" s="168">
        <v>20</v>
      </c>
      <c r="D2323" s="169" t="s">
        <v>5482</v>
      </c>
      <c r="E2323" s="170">
        <v>8.4915000000000003</v>
      </c>
      <c r="F2323" s="167" t="s">
        <v>8061</v>
      </c>
    </row>
    <row r="2324" spans="1:6" x14ac:dyDescent="0.3">
      <c r="A2324" s="167" t="s">
        <v>8066</v>
      </c>
      <c r="B2324" s="167" t="s">
        <v>5696</v>
      </c>
      <c r="C2324" s="168">
        <v>20</v>
      </c>
      <c r="D2324" s="169" t="s">
        <v>5482</v>
      </c>
      <c r="E2324" s="170">
        <v>8.4915000000000003</v>
      </c>
      <c r="F2324" s="167" t="s">
        <v>8061</v>
      </c>
    </row>
    <row r="2325" spans="1:6" x14ac:dyDescent="0.3">
      <c r="A2325" s="167" t="s">
        <v>8067</v>
      </c>
      <c r="B2325" s="167" t="s">
        <v>5495</v>
      </c>
      <c r="C2325" s="168">
        <v>20</v>
      </c>
      <c r="D2325" s="169" t="s">
        <v>5482</v>
      </c>
      <c r="E2325" s="170">
        <v>8.4915000000000003</v>
      </c>
      <c r="F2325" s="167" t="s">
        <v>8061</v>
      </c>
    </row>
    <row r="2326" spans="1:6" x14ac:dyDescent="0.3">
      <c r="A2326" s="167" t="s">
        <v>8068</v>
      </c>
      <c r="B2326" s="167" t="s">
        <v>5699</v>
      </c>
      <c r="C2326" s="168">
        <v>20</v>
      </c>
      <c r="D2326" s="169" t="s">
        <v>5482</v>
      </c>
      <c r="E2326" s="170">
        <v>8.4915000000000003</v>
      </c>
      <c r="F2326" s="167" t="s">
        <v>8061</v>
      </c>
    </row>
    <row r="2327" spans="1:6" x14ac:dyDescent="0.3">
      <c r="A2327" s="167" t="s">
        <v>8069</v>
      </c>
      <c r="B2327" s="167" t="s">
        <v>5701</v>
      </c>
      <c r="C2327" s="168">
        <v>20</v>
      </c>
      <c r="D2327" s="169" t="s">
        <v>5482</v>
      </c>
      <c r="E2327" s="170">
        <v>8.4915000000000003</v>
      </c>
      <c r="F2327" s="167" t="s">
        <v>8061</v>
      </c>
    </row>
    <row r="2328" spans="1:6" x14ac:dyDescent="0.3">
      <c r="A2328" s="167" t="s">
        <v>8070</v>
      </c>
      <c r="B2328" s="167" t="s">
        <v>5497</v>
      </c>
      <c r="C2328" s="168">
        <v>20</v>
      </c>
      <c r="D2328" s="169" t="s">
        <v>5482</v>
      </c>
      <c r="E2328" s="170">
        <v>8.4915000000000003</v>
      </c>
      <c r="F2328" s="167" t="s">
        <v>8061</v>
      </c>
    </row>
    <row r="2329" spans="1:6" x14ac:dyDescent="0.3">
      <c r="A2329" s="167" t="s">
        <v>8071</v>
      </c>
      <c r="B2329" s="167" t="s">
        <v>5785</v>
      </c>
      <c r="C2329" s="168">
        <v>20</v>
      </c>
      <c r="D2329" s="169" t="s">
        <v>5482</v>
      </c>
      <c r="E2329" s="170">
        <v>8.4915000000000003</v>
      </c>
      <c r="F2329" s="167" t="s">
        <v>8061</v>
      </c>
    </row>
    <row r="2330" spans="1:6" x14ac:dyDescent="0.3">
      <c r="A2330" s="167" t="s">
        <v>8072</v>
      </c>
      <c r="B2330" s="167" t="s">
        <v>5499</v>
      </c>
      <c r="C2330" s="168">
        <v>20</v>
      </c>
      <c r="D2330" s="169" t="s">
        <v>5482</v>
      </c>
      <c r="E2330" s="170">
        <v>8.4915000000000003</v>
      </c>
      <c r="F2330" s="167" t="s">
        <v>8061</v>
      </c>
    </row>
    <row r="2331" spans="1:6" x14ac:dyDescent="0.3">
      <c r="A2331" s="167" t="s">
        <v>8073</v>
      </c>
      <c r="B2331" s="167" t="s">
        <v>5501</v>
      </c>
      <c r="C2331" s="168">
        <v>20</v>
      </c>
      <c r="D2331" s="169" t="s">
        <v>5482</v>
      </c>
      <c r="E2331" s="170">
        <v>8.4915000000000003</v>
      </c>
      <c r="F2331" s="167" t="s">
        <v>8061</v>
      </c>
    </row>
    <row r="2332" spans="1:6" x14ac:dyDescent="0.3">
      <c r="A2332" s="167" t="s">
        <v>8074</v>
      </c>
      <c r="B2332" s="167" t="s">
        <v>5507</v>
      </c>
      <c r="C2332" s="168">
        <v>20</v>
      </c>
      <c r="D2332" s="169" t="s">
        <v>5482</v>
      </c>
      <c r="E2332" s="170">
        <v>8.4915000000000003</v>
      </c>
      <c r="F2332" s="167" t="s">
        <v>8061</v>
      </c>
    </row>
    <row r="2333" spans="1:6" x14ac:dyDescent="0.3">
      <c r="A2333" s="167" t="s">
        <v>8075</v>
      </c>
      <c r="B2333" s="167" t="s">
        <v>5509</v>
      </c>
      <c r="C2333" s="168">
        <v>20</v>
      </c>
      <c r="D2333" s="169" t="s">
        <v>5482</v>
      </c>
      <c r="E2333" s="170">
        <v>8.4915000000000003</v>
      </c>
      <c r="F2333" s="167" t="s">
        <v>8061</v>
      </c>
    </row>
    <row r="2334" spans="1:6" x14ac:dyDescent="0.3">
      <c r="A2334" s="167" t="s">
        <v>8076</v>
      </c>
      <c r="B2334" s="167" t="s">
        <v>5511</v>
      </c>
      <c r="C2334" s="168">
        <v>20</v>
      </c>
      <c r="D2334" s="169" t="s">
        <v>5482</v>
      </c>
      <c r="E2334" s="170">
        <v>8.4915000000000003</v>
      </c>
      <c r="F2334" s="167" t="s">
        <v>8061</v>
      </c>
    </row>
    <row r="2335" spans="1:6" x14ac:dyDescent="0.3">
      <c r="A2335" s="167" t="s">
        <v>8077</v>
      </c>
      <c r="B2335" s="167" t="s">
        <v>5513</v>
      </c>
      <c r="C2335" s="168">
        <v>20</v>
      </c>
      <c r="D2335" s="169" t="s">
        <v>5482</v>
      </c>
      <c r="E2335" s="170">
        <v>8.4915000000000003</v>
      </c>
      <c r="F2335" s="167" t="s">
        <v>8061</v>
      </c>
    </row>
    <row r="2336" spans="1:6" x14ac:dyDescent="0.3">
      <c r="A2336" s="167" t="s">
        <v>8078</v>
      </c>
      <c r="B2336" s="167" t="s">
        <v>5515</v>
      </c>
      <c r="C2336" s="168">
        <v>20</v>
      </c>
      <c r="D2336" s="169" t="s">
        <v>5482</v>
      </c>
      <c r="E2336" s="170">
        <v>8.4915000000000003</v>
      </c>
      <c r="F2336" s="167" t="s">
        <v>8061</v>
      </c>
    </row>
    <row r="2337" spans="1:6" x14ac:dyDescent="0.3">
      <c r="A2337" s="167" t="s">
        <v>8079</v>
      </c>
      <c r="B2337" s="167" t="s">
        <v>5517</v>
      </c>
      <c r="C2337" s="168">
        <v>20</v>
      </c>
      <c r="D2337" s="169" t="s">
        <v>5482</v>
      </c>
      <c r="E2337" s="170">
        <v>8.4915000000000003</v>
      </c>
      <c r="F2337" s="167" t="s">
        <v>8061</v>
      </c>
    </row>
    <row r="2338" spans="1:6" x14ac:dyDescent="0.3">
      <c r="A2338" s="167" t="s">
        <v>8080</v>
      </c>
      <c r="B2338" s="167" t="s">
        <v>5521</v>
      </c>
      <c r="C2338" s="168">
        <v>20</v>
      </c>
      <c r="D2338" s="169" t="s">
        <v>5482</v>
      </c>
      <c r="E2338" s="170">
        <v>8.4915000000000003</v>
      </c>
      <c r="F2338" s="167" t="s">
        <v>8061</v>
      </c>
    </row>
    <row r="2339" spans="1:6" x14ac:dyDescent="0.3">
      <c r="A2339" s="167" t="s">
        <v>8081</v>
      </c>
      <c r="B2339" s="167" t="s">
        <v>5523</v>
      </c>
      <c r="C2339" s="168">
        <v>20</v>
      </c>
      <c r="D2339" s="169" t="s">
        <v>5482</v>
      </c>
      <c r="E2339" s="170">
        <v>8.4915000000000003</v>
      </c>
      <c r="F2339" s="167" t="s">
        <v>8061</v>
      </c>
    </row>
    <row r="2340" spans="1:6" x14ac:dyDescent="0.3">
      <c r="A2340" s="167" t="s">
        <v>8082</v>
      </c>
      <c r="B2340" s="167" t="s">
        <v>5525</v>
      </c>
      <c r="C2340" s="168">
        <v>20</v>
      </c>
      <c r="D2340" s="169" t="s">
        <v>5482</v>
      </c>
      <c r="E2340" s="170">
        <v>8.4915000000000003</v>
      </c>
      <c r="F2340" s="167" t="s">
        <v>8061</v>
      </c>
    </row>
    <row r="2341" spans="1:6" x14ac:dyDescent="0.3">
      <c r="A2341" s="167" t="s">
        <v>8083</v>
      </c>
      <c r="B2341" s="167" t="s">
        <v>5481</v>
      </c>
      <c r="C2341" s="168">
        <v>5</v>
      </c>
      <c r="D2341" s="169" t="s">
        <v>5482</v>
      </c>
      <c r="E2341" s="170">
        <v>86.080499999999986</v>
      </c>
      <c r="F2341" s="167" t="s">
        <v>8061</v>
      </c>
    </row>
    <row r="2342" spans="1:6" x14ac:dyDescent="0.3">
      <c r="A2342" s="167" t="s">
        <v>8084</v>
      </c>
      <c r="B2342" s="167" t="s">
        <v>5485</v>
      </c>
      <c r="C2342" s="168">
        <v>10</v>
      </c>
      <c r="D2342" s="169" t="s">
        <v>5482</v>
      </c>
      <c r="E2342" s="170">
        <v>37.268249999999995</v>
      </c>
      <c r="F2342" s="167" t="s">
        <v>8061</v>
      </c>
    </row>
    <row r="2343" spans="1:6" x14ac:dyDescent="0.3">
      <c r="A2343" s="167" t="s">
        <v>8085</v>
      </c>
      <c r="B2343" s="167" t="s">
        <v>5487</v>
      </c>
      <c r="C2343" s="168">
        <v>5</v>
      </c>
      <c r="D2343" s="169" t="s">
        <v>5482</v>
      </c>
      <c r="E2343" s="170">
        <v>68.884749999999997</v>
      </c>
      <c r="F2343" s="167" t="s">
        <v>8061</v>
      </c>
    </row>
    <row r="2344" spans="1:6" x14ac:dyDescent="0.3">
      <c r="A2344" s="167" t="s">
        <v>8086</v>
      </c>
      <c r="B2344" s="167" t="s">
        <v>5489</v>
      </c>
      <c r="C2344" s="168">
        <v>10</v>
      </c>
      <c r="D2344" s="169" t="s">
        <v>5482</v>
      </c>
      <c r="E2344" s="170">
        <v>15.379050000000001</v>
      </c>
      <c r="F2344" s="167" t="s">
        <v>8061</v>
      </c>
    </row>
    <row r="2345" spans="1:6" x14ac:dyDescent="0.3">
      <c r="A2345" s="167" t="s">
        <v>8087</v>
      </c>
      <c r="B2345" s="167" t="s">
        <v>5491</v>
      </c>
      <c r="C2345" s="168">
        <v>10</v>
      </c>
      <c r="D2345" s="169" t="s">
        <v>5482</v>
      </c>
      <c r="E2345" s="170">
        <v>15.379050000000001</v>
      </c>
      <c r="F2345" s="167" t="s">
        <v>8061</v>
      </c>
    </row>
    <row r="2346" spans="1:6" x14ac:dyDescent="0.3">
      <c r="A2346" s="167" t="s">
        <v>8088</v>
      </c>
      <c r="B2346" s="167" t="s">
        <v>5691</v>
      </c>
      <c r="C2346" s="168">
        <v>10</v>
      </c>
      <c r="D2346" s="169" t="s">
        <v>5482</v>
      </c>
      <c r="E2346" s="170">
        <v>15.379050000000001</v>
      </c>
      <c r="F2346" s="167" t="s">
        <v>8061</v>
      </c>
    </row>
    <row r="2347" spans="1:6" x14ac:dyDescent="0.3">
      <c r="A2347" s="167" t="s">
        <v>8089</v>
      </c>
      <c r="B2347" s="167" t="s">
        <v>5693</v>
      </c>
      <c r="C2347" s="168">
        <v>10</v>
      </c>
      <c r="D2347" s="169" t="s">
        <v>5482</v>
      </c>
      <c r="E2347" s="170">
        <v>15.379050000000001</v>
      </c>
      <c r="F2347" s="167" t="s">
        <v>8061</v>
      </c>
    </row>
    <row r="2348" spans="1:6" x14ac:dyDescent="0.3">
      <c r="A2348" s="167" t="s">
        <v>8090</v>
      </c>
      <c r="B2348" s="167" t="s">
        <v>5493</v>
      </c>
      <c r="C2348" s="168">
        <v>10</v>
      </c>
      <c r="D2348" s="169" t="s">
        <v>5482</v>
      </c>
      <c r="E2348" s="170">
        <v>15.379050000000001</v>
      </c>
      <c r="F2348" s="167" t="s">
        <v>8061</v>
      </c>
    </row>
    <row r="2349" spans="1:6" x14ac:dyDescent="0.3">
      <c r="A2349" s="167" t="s">
        <v>8091</v>
      </c>
      <c r="B2349" s="167" t="s">
        <v>5696</v>
      </c>
      <c r="C2349" s="168">
        <v>10</v>
      </c>
      <c r="D2349" s="169" t="s">
        <v>5482</v>
      </c>
      <c r="E2349" s="170">
        <v>15.379050000000001</v>
      </c>
      <c r="F2349" s="167" t="s">
        <v>8061</v>
      </c>
    </row>
    <row r="2350" spans="1:6" x14ac:dyDescent="0.3">
      <c r="A2350" s="167" t="s">
        <v>8092</v>
      </c>
      <c r="B2350" s="167" t="s">
        <v>5495</v>
      </c>
      <c r="C2350" s="168">
        <v>10</v>
      </c>
      <c r="D2350" s="169" t="s">
        <v>5482</v>
      </c>
      <c r="E2350" s="170">
        <v>15.379050000000001</v>
      </c>
      <c r="F2350" s="167" t="s">
        <v>8061</v>
      </c>
    </row>
    <row r="2351" spans="1:6" x14ac:dyDescent="0.3">
      <c r="A2351" s="167" t="s">
        <v>8093</v>
      </c>
      <c r="B2351" s="167" t="s">
        <v>5699</v>
      </c>
      <c r="C2351" s="168">
        <v>10</v>
      </c>
      <c r="D2351" s="169" t="s">
        <v>5482</v>
      </c>
      <c r="E2351" s="170">
        <v>15.379050000000001</v>
      </c>
      <c r="F2351" s="167" t="s">
        <v>8061</v>
      </c>
    </row>
    <row r="2352" spans="1:6" x14ac:dyDescent="0.3">
      <c r="A2352" s="167" t="s">
        <v>8094</v>
      </c>
      <c r="B2352" s="167" t="s">
        <v>5701</v>
      </c>
      <c r="C2352" s="168">
        <v>10</v>
      </c>
      <c r="D2352" s="169" t="s">
        <v>5482</v>
      </c>
      <c r="E2352" s="170">
        <v>15.379050000000001</v>
      </c>
      <c r="F2352" s="167" t="s">
        <v>8061</v>
      </c>
    </row>
    <row r="2353" spans="1:6" x14ac:dyDescent="0.3">
      <c r="A2353" s="167" t="s">
        <v>8095</v>
      </c>
      <c r="B2353" s="167" t="s">
        <v>5497</v>
      </c>
      <c r="C2353" s="168">
        <v>10</v>
      </c>
      <c r="D2353" s="169" t="s">
        <v>5482</v>
      </c>
      <c r="E2353" s="170">
        <v>15.379050000000001</v>
      </c>
      <c r="F2353" s="167" t="s">
        <v>8061</v>
      </c>
    </row>
    <row r="2354" spans="1:6" x14ac:dyDescent="0.3">
      <c r="A2354" s="167" t="s">
        <v>8096</v>
      </c>
      <c r="B2354" s="167" t="s">
        <v>5785</v>
      </c>
      <c r="C2354" s="168">
        <v>10</v>
      </c>
      <c r="D2354" s="169" t="s">
        <v>5482</v>
      </c>
      <c r="E2354" s="170">
        <v>15.379050000000001</v>
      </c>
      <c r="F2354" s="167" t="s">
        <v>8061</v>
      </c>
    </row>
    <row r="2355" spans="1:6" x14ac:dyDescent="0.3">
      <c r="A2355" s="167" t="s">
        <v>8097</v>
      </c>
      <c r="B2355" s="167" t="s">
        <v>5499</v>
      </c>
      <c r="C2355" s="168">
        <v>10</v>
      </c>
      <c r="D2355" s="169" t="s">
        <v>5482</v>
      </c>
      <c r="E2355" s="170">
        <v>15.379050000000001</v>
      </c>
      <c r="F2355" s="167" t="s">
        <v>8061</v>
      </c>
    </row>
    <row r="2356" spans="1:6" x14ac:dyDescent="0.3">
      <c r="A2356" s="167" t="s">
        <v>8098</v>
      </c>
      <c r="B2356" s="167" t="s">
        <v>5557</v>
      </c>
      <c r="C2356" s="168">
        <v>10</v>
      </c>
      <c r="D2356" s="169" t="s">
        <v>5482</v>
      </c>
      <c r="E2356" s="170">
        <v>15.379050000000001</v>
      </c>
      <c r="F2356" s="167" t="s">
        <v>8061</v>
      </c>
    </row>
    <row r="2357" spans="1:6" x14ac:dyDescent="0.3">
      <c r="A2357" s="167" t="s">
        <v>8099</v>
      </c>
      <c r="B2357" s="167" t="s">
        <v>5501</v>
      </c>
      <c r="C2357" s="168">
        <v>10</v>
      </c>
      <c r="D2357" s="169" t="s">
        <v>5482</v>
      </c>
      <c r="E2357" s="170">
        <v>15.379050000000001</v>
      </c>
      <c r="F2357" s="167" t="s">
        <v>8061</v>
      </c>
    </row>
    <row r="2358" spans="1:6" x14ac:dyDescent="0.3">
      <c r="A2358" s="167" t="s">
        <v>8100</v>
      </c>
      <c r="B2358" s="167" t="s">
        <v>5503</v>
      </c>
      <c r="C2358" s="168">
        <v>10</v>
      </c>
      <c r="D2358" s="169" t="s">
        <v>5482</v>
      </c>
      <c r="E2358" s="170">
        <v>15.379050000000001</v>
      </c>
      <c r="F2358" s="167" t="s">
        <v>8061</v>
      </c>
    </row>
    <row r="2359" spans="1:6" x14ac:dyDescent="0.3">
      <c r="A2359" s="167" t="s">
        <v>8101</v>
      </c>
      <c r="B2359" s="167" t="s">
        <v>5505</v>
      </c>
      <c r="C2359" s="168">
        <v>10</v>
      </c>
      <c r="D2359" s="169" t="s">
        <v>5482</v>
      </c>
      <c r="E2359" s="170">
        <v>15.379050000000001</v>
      </c>
      <c r="F2359" s="167" t="s">
        <v>8061</v>
      </c>
    </row>
    <row r="2360" spans="1:6" x14ac:dyDescent="0.3">
      <c r="A2360" s="167" t="s">
        <v>8102</v>
      </c>
      <c r="B2360" s="167" t="s">
        <v>5507</v>
      </c>
      <c r="C2360" s="168">
        <v>10</v>
      </c>
      <c r="D2360" s="169" t="s">
        <v>5482</v>
      </c>
      <c r="E2360" s="170">
        <v>15.379050000000001</v>
      </c>
      <c r="F2360" s="167" t="s">
        <v>8061</v>
      </c>
    </row>
    <row r="2361" spans="1:6" x14ac:dyDescent="0.3">
      <c r="A2361" s="167" t="s">
        <v>8103</v>
      </c>
      <c r="B2361" s="167" t="s">
        <v>5509</v>
      </c>
      <c r="C2361" s="168">
        <v>10</v>
      </c>
      <c r="D2361" s="169" t="s">
        <v>5482</v>
      </c>
      <c r="E2361" s="170">
        <v>15.379050000000001</v>
      </c>
      <c r="F2361" s="167" t="s">
        <v>8061</v>
      </c>
    </row>
    <row r="2362" spans="1:6" x14ac:dyDescent="0.3">
      <c r="A2362" s="167" t="s">
        <v>8104</v>
      </c>
      <c r="B2362" s="167" t="s">
        <v>5511</v>
      </c>
      <c r="C2362" s="168">
        <v>10</v>
      </c>
      <c r="D2362" s="169" t="s">
        <v>5482</v>
      </c>
      <c r="E2362" s="170">
        <v>15.379050000000001</v>
      </c>
      <c r="F2362" s="167" t="s">
        <v>8061</v>
      </c>
    </row>
    <row r="2363" spans="1:6" x14ac:dyDescent="0.3">
      <c r="A2363" s="167" t="s">
        <v>8105</v>
      </c>
      <c r="B2363" s="167" t="s">
        <v>5513</v>
      </c>
      <c r="C2363" s="168">
        <v>10</v>
      </c>
      <c r="D2363" s="169" t="s">
        <v>5482</v>
      </c>
      <c r="E2363" s="170">
        <v>15.379050000000001</v>
      </c>
      <c r="F2363" s="167" t="s">
        <v>8061</v>
      </c>
    </row>
    <row r="2364" spans="1:6" x14ac:dyDescent="0.3">
      <c r="A2364" s="167" t="s">
        <v>8106</v>
      </c>
      <c r="B2364" s="167" t="s">
        <v>5515</v>
      </c>
      <c r="C2364" s="168">
        <v>10</v>
      </c>
      <c r="D2364" s="169" t="s">
        <v>5482</v>
      </c>
      <c r="E2364" s="170">
        <v>15.379050000000001</v>
      </c>
      <c r="F2364" s="167" t="s">
        <v>8061</v>
      </c>
    </row>
    <row r="2365" spans="1:6" x14ac:dyDescent="0.3">
      <c r="A2365" s="167" t="s">
        <v>8107</v>
      </c>
      <c r="B2365" s="167" t="s">
        <v>5517</v>
      </c>
      <c r="C2365" s="168">
        <v>10</v>
      </c>
      <c r="D2365" s="169" t="s">
        <v>5482</v>
      </c>
      <c r="E2365" s="170">
        <v>15.379050000000001</v>
      </c>
      <c r="F2365" s="167" t="s">
        <v>8061</v>
      </c>
    </row>
    <row r="2366" spans="1:6" x14ac:dyDescent="0.3">
      <c r="A2366" s="167" t="s">
        <v>8108</v>
      </c>
      <c r="B2366" s="167" t="s">
        <v>5569</v>
      </c>
      <c r="C2366" s="168">
        <v>10</v>
      </c>
      <c r="D2366" s="169" t="s">
        <v>5482</v>
      </c>
      <c r="E2366" s="170">
        <v>15.379050000000001</v>
      </c>
      <c r="F2366" s="167" t="s">
        <v>8061</v>
      </c>
    </row>
    <row r="2367" spans="1:6" x14ac:dyDescent="0.3">
      <c r="A2367" s="167" t="s">
        <v>8109</v>
      </c>
      <c r="B2367" s="167" t="s">
        <v>5519</v>
      </c>
      <c r="C2367" s="168">
        <v>10</v>
      </c>
      <c r="D2367" s="169" t="s">
        <v>5482</v>
      </c>
      <c r="E2367" s="170">
        <v>15.379050000000001</v>
      </c>
      <c r="F2367" s="167" t="s">
        <v>8061</v>
      </c>
    </row>
    <row r="2368" spans="1:6" x14ac:dyDescent="0.3">
      <c r="A2368" s="167" t="s">
        <v>8110</v>
      </c>
      <c r="B2368" s="167" t="s">
        <v>5572</v>
      </c>
      <c r="C2368" s="168">
        <v>10</v>
      </c>
      <c r="D2368" s="169" t="s">
        <v>5482</v>
      </c>
      <c r="E2368" s="170">
        <v>15.379050000000001</v>
      </c>
      <c r="F2368" s="167" t="s">
        <v>8061</v>
      </c>
    </row>
    <row r="2369" spans="1:6" x14ac:dyDescent="0.3">
      <c r="A2369" s="167" t="s">
        <v>8111</v>
      </c>
      <c r="B2369" s="167" t="s">
        <v>5521</v>
      </c>
      <c r="C2369" s="168">
        <v>10</v>
      </c>
      <c r="D2369" s="169" t="s">
        <v>5482</v>
      </c>
      <c r="E2369" s="170">
        <v>15.379050000000001</v>
      </c>
      <c r="F2369" s="167" t="s">
        <v>8061</v>
      </c>
    </row>
    <row r="2370" spans="1:6" x14ac:dyDescent="0.3">
      <c r="A2370" s="167" t="s">
        <v>8112</v>
      </c>
      <c r="B2370" s="167" t="s">
        <v>5523</v>
      </c>
      <c r="C2370" s="168">
        <v>10</v>
      </c>
      <c r="D2370" s="169" t="s">
        <v>5482</v>
      </c>
      <c r="E2370" s="170">
        <v>15.379050000000001</v>
      </c>
      <c r="F2370" s="167" t="s">
        <v>8061</v>
      </c>
    </row>
    <row r="2371" spans="1:6" x14ac:dyDescent="0.3">
      <c r="A2371" s="167" t="s">
        <v>8113</v>
      </c>
      <c r="B2371" s="167" t="s">
        <v>5525</v>
      </c>
      <c r="C2371" s="168">
        <v>10</v>
      </c>
      <c r="D2371" s="169" t="s">
        <v>5482</v>
      </c>
      <c r="E2371" s="170">
        <v>15.379050000000001</v>
      </c>
      <c r="F2371" s="167" t="s">
        <v>8061</v>
      </c>
    </row>
    <row r="2372" spans="1:6" x14ac:dyDescent="0.3">
      <c r="A2372" s="167" t="s">
        <v>8114</v>
      </c>
      <c r="B2372" s="167" t="s">
        <v>5527</v>
      </c>
      <c r="C2372" s="168">
        <v>10</v>
      </c>
      <c r="D2372" s="169" t="s">
        <v>5482</v>
      </c>
      <c r="E2372" s="170">
        <v>34.720799999999997</v>
      </c>
      <c r="F2372" s="167" t="s">
        <v>8061</v>
      </c>
    </row>
    <row r="2373" spans="1:6" x14ac:dyDescent="0.3">
      <c r="A2373" s="167" t="s">
        <v>8115</v>
      </c>
      <c r="B2373" s="167" t="s">
        <v>5489</v>
      </c>
      <c r="C2373" s="168">
        <v>20</v>
      </c>
      <c r="D2373" s="169" t="s">
        <v>5482</v>
      </c>
      <c r="E2373" s="170">
        <v>8.4915000000000003</v>
      </c>
      <c r="F2373" s="167" t="s">
        <v>8116</v>
      </c>
    </row>
    <row r="2374" spans="1:6" x14ac:dyDescent="0.3">
      <c r="A2374" s="167" t="s">
        <v>8117</v>
      </c>
      <c r="B2374" s="167" t="s">
        <v>5491</v>
      </c>
      <c r="C2374" s="168">
        <v>20</v>
      </c>
      <c r="D2374" s="169" t="s">
        <v>5482</v>
      </c>
      <c r="E2374" s="170">
        <v>8.4915000000000003</v>
      </c>
      <c r="F2374" s="167" t="s">
        <v>8116</v>
      </c>
    </row>
    <row r="2375" spans="1:6" x14ac:dyDescent="0.3">
      <c r="A2375" s="167" t="s">
        <v>8118</v>
      </c>
      <c r="B2375" s="167" t="s">
        <v>5691</v>
      </c>
      <c r="C2375" s="168">
        <v>20</v>
      </c>
      <c r="D2375" s="169" t="s">
        <v>5482</v>
      </c>
      <c r="E2375" s="170">
        <v>8.4915000000000003</v>
      </c>
      <c r="F2375" s="167" t="s">
        <v>8116</v>
      </c>
    </row>
    <row r="2376" spans="1:6" x14ac:dyDescent="0.3">
      <c r="A2376" s="167" t="s">
        <v>8119</v>
      </c>
      <c r="B2376" s="167" t="s">
        <v>5693</v>
      </c>
      <c r="C2376" s="168">
        <v>20</v>
      </c>
      <c r="D2376" s="169" t="s">
        <v>5482</v>
      </c>
      <c r="E2376" s="170">
        <v>8.4915000000000003</v>
      </c>
      <c r="F2376" s="167" t="s">
        <v>8116</v>
      </c>
    </row>
    <row r="2377" spans="1:6" x14ac:dyDescent="0.3">
      <c r="A2377" s="167" t="s">
        <v>8120</v>
      </c>
      <c r="B2377" s="167" t="s">
        <v>5493</v>
      </c>
      <c r="C2377" s="168">
        <v>20</v>
      </c>
      <c r="D2377" s="169" t="s">
        <v>5482</v>
      </c>
      <c r="E2377" s="170">
        <v>8.4915000000000003</v>
      </c>
      <c r="F2377" s="167" t="s">
        <v>8116</v>
      </c>
    </row>
    <row r="2378" spans="1:6" x14ac:dyDescent="0.3">
      <c r="A2378" s="167" t="s">
        <v>8121</v>
      </c>
      <c r="B2378" s="167" t="s">
        <v>5696</v>
      </c>
      <c r="C2378" s="168">
        <v>20</v>
      </c>
      <c r="D2378" s="169" t="s">
        <v>5482</v>
      </c>
      <c r="E2378" s="170">
        <v>8.4915000000000003</v>
      </c>
      <c r="F2378" s="167" t="s">
        <v>8116</v>
      </c>
    </row>
    <row r="2379" spans="1:6" x14ac:dyDescent="0.3">
      <c r="A2379" s="167" t="s">
        <v>8122</v>
      </c>
      <c r="B2379" s="167" t="s">
        <v>5495</v>
      </c>
      <c r="C2379" s="168">
        <v>20</v>
      </c>
      <c r="D2379" s="169" t="s">
        <v>5482</v>
      </c>
      <c r="E2379" s="170">
        <v>8.4915000000000003</v>
      </c>
      <c r="F2379" s="167" t="s">
        <v>8116</v>
      </c>
    </row>
    <row r="2380" spans="1:6" x14ac:dyDescent="0.3">
      <c r="A2380" s="167" t="s">
        <v>8123</v>
      </c>
      <c r="B2380" s="167" t="s">
        <v>5699</v>
      </c>
      <c r="C2380" s="168">
        <v>20</v>
      </c>
      <c r="D2380" s="169" t="s">
        <v>5482</v>
      </c>
      <c r="E2380" s="170">
        <v>8.4915000000000003</v>
      </c>
      <c r="F2380" s="167" t="s">
        <v>8116</v>
      </c>
    </row>
    <row r="2381" spans="1:6" x14ac:dyDescent="0.3">
      <c r="A2381" s="167" t="s">
        <v>8124</v>
      </c>
      <c r="B2381" s="167" t="s">
        <v>5701</v>
      </c>
      <c r="C2381" s="168">
        <v>20</v>
      </c>
      <c r="D2381" s="169" t="s">
        <v>5482</v>
      </c>
      <c r="E2381" s="170">
        <v>8.4915000000000003</v>
      </c>
      <c r="F2381" s="167" t="s">
        <v>8116</v>
      </c>
    </row>
    <row r="2382" spans="1:6" x14ac:dyDescent="0.3">
      <c r="A2382" s="167" t="s">
        <v>8125</v>
      </c>
      <c r="B2382" s="167" t="s">
        <v>5497</v>
      </c>
      <c r="C2382" s="168">
        <v>20</v>
      </c>
      <c r="D2382" s="169" t="s">
        <v>5482</v>
      </c>
      <c r="E2382" s="170">
        <v>8.4915000000000003</v>
      </c>
      <c r="F2382" s="167" t="s">
        <v>8116</v>
      </c>
    </row>
    <row r="2383" spans="1:6" x14ac:dyDescent="0.3">
      <c r="A2383" s="167" t="s">
        <v>8126</v>
      </c>
      <c r="B2383" s="167" t="s">
        <v>5785</v>
      </c>
      <c r="C2383" s="168">
        <v>20</v>
      </c>
      <c r="D2383" s="169" t="s">
        <v>5482</v>
      </c>
      <c r="E2383" s="170">
        <v>8.4915000000000003</v>
      </c>
      <c r="F2383" s="167" t="s">
        <v>8116</v>
      </c>
    </row>
    <row r="2384" spans="1:6" x14ac:dyDescent="0.3">
      <c r="A2384" s="167" t="s">
        <v>8127</v>
      </c>
      <c r="B2384" s="167" t="s">
        <v>5499</v>
      </c>
      <c r="C2384" s="168">
        <v>20</v>
      </c>
      <c r="D2384" s="169" t="s">
        <v>5482</v>
      </c>
      <c r="E2384" s="170">
        <v>8.4915000000000003</v>
      </c>
      <c r="F2384" s="167" t="s">
        <v>8116</v>
      </c>
    </row>
    <row r="2385" spans="1:6" x14ac:dyDescent="0.3">
      <c r="A2385" s="167" t="s">
        <v>8128</v>
      </c>
      <c r="B2385" s="167" t="s">
        <v>5501</v>
      </c>
      <c r="C2385" s="168">
        <v>20</v>
      </c>
      <c r="D2385" s="169" t="s">
        <v>5482</v>
      </c>
      <c r="E2385" s="170">
        <v>8.4915000000000003</v>
      </c>
      <c r="F2385" s="167" t="s">
        <v>8116</v>
      </c>
    </row>
    <row r="2386" spans="1:6" x14ac:dyDescent="0.3">
      <c r="A2386" s="167" t="s">
        <v>8129</v>
      </c>
      <c r="B2386" s="167" t="s">
        <v>5507</v>
      </c>
      <c r="C2386" s="168">
        <v>20</v>
      </c>
      <c r="D2386" s="169" t="s">
        <v>5482</v>
      </c>
      <c r="E2386" s="170">
        <v>8.4915000000000003</v>
      </c>
      <c r="F2386" s="167" t="s">
        <v>8116</v>
      </c>
    </row>
    <row r="2387" spans="1:6" x14ac:dyDescent="0.3">
      <c r="A2387" s="167" t="s">
        <v>8130</v>
      </c>
      <c r="B2387" s="167" t="s">
        <v>5509</v>
      </c>
      <c r="C2387" s="168">
        <v>20</v>
      </c>
      <c r="D2387" s="169" t="s">
        <v>5482</v>
      </c>
      <c r="E2387" s="170">
        <v>8.4915000000000003</v>
      </c>
      <c r="F2387" s="167" t="s">
        <v>8116</v>
      </c>
    </row>
    <row r="2388" spans="1:6" x14ac:dyDescent="0.3">
      <c r="A2388" s="167" t="s">
        <v>8131</v>
      </c>
      <c r="B2388" s="167" t="s">
        <v>5511</v>
      </c>
      <c r="C2388" s="168">
        <v>20</v>
      </c>
      <c r="D2388" s="169" t="s">
        <v>5482</v>
      </c>
      <c r="E2388" s="170">
        <v>8.4915000000000003</v>
      </c>
      <c r="F2388" s="167" t="s">
        <v>8116</v>
      </c>
    </row>
    <row r="2389" spans="1:6" x14ac:dyDescent="0.3">
      <c r="A2389" s="167" t="s">
        <v>8132</v>
      </c>
      <c r="B2389" s="167" t="s">
        <v>5513</v>
      </c>
      <c r="C2389" s="168">
        <v>20</v>
      </c>
      <c r="D2389" s="169" t="s">
        <v>5482</v>
      </c>
      <c r="E2389" s="170">
        <v>8.4915000000000003</v>
      </c>
      <c r="F2389" s="167" t="s">
        <v>8116</v>
      </c>
    </row>
    <row r="2390" spans="1:6" x14ac:dyDescent="0.3">
      <c r="A2390" s="167" t="s">
        <v>8133</v>
      </c>
      <c r="B2390" s="167" t="s">
        <v>5523</v>
      </c>
      <c r="C2390" s="168">
        <v>20</v>
      </c>
      <c r="D2390" s="169" t="s">
        <v>5482</v>
      </c>
      <c r="E2390" s="170">
        <v>8.4915000000000003</v>
      </c>
      <c r="F2390" s="167" t="s">
        <v>8116</v>
      </c>
    </row>
    <row r="2391" spans="1:6" x14ac:dyDescent="0.3">
      <c r="A2391" s="167" t="s">
        <v>8134</v>
      </c>
      <c r="B2391" s="167" t="s">
        <v>5489</v>
      </c>
      <c r="C2391" s="168">
        <v>20</v>
      </c>
      <c r="D2391" s="169" t="s">
        <v>5482</v>
      </c>
      <c r="E2391" s="170">
        <v>14.718599999999999</v>
      </c>
      <c r="F2391" s="167" t="s">
        <v>8135</v>
      </c>
    </row>
    <row r="2392" spans="1:6" x14ac:dyDescent="0.3">
      <c r="A2392" s="167" t="s">
        <v>8136</v>
      </c>
      <c r="B2392" s="167" t="s">
        <v>5491</v>
      </c>
      <c r="C2392" s="168">
        <v>20</v>
      </c>
      <c r="D2392" s="169" t="s">
        <v>5482</v>
      </c>
      <c r="E2392" s="170">
        <v>14.718599999999999</v>
      </c>
      <c r="F2392" s="167" t="s">
        <v>8135</v>
      </c>
    </row>
    <row r="2393" spans="1:6" x14ac:dyDescent="0.3">
      <c r="A2393" s="167" t="s">
        <v>8137</v>
      </c>
      <c r="B2393" s="167" t="s">
        <v>5691</v>
      </c>
      <c r="C2393" s="168">
        <v>20</v>
      </c>
      <c r="D2393" s="169" t="s">
        <v>5482</v>
      </c>
      <c r="E2393" s="170">
        <v>14.718599999999999</v>
      </c>
      <c r="F2393" s="167" t="s">
        <v>8135</v>
      </c>
    </row>
    <row r="2394" spans="1:6" x14ac:dyDescent="0.3">
      <c r="A2394" s="167" t="s">
        <v>8138</v>
      </c>
      <c r="B2394" s="167" t="s">
        <v>5693</v>
      </c>
      <c r="C2394" s="168">
        <v>20</v>
      </c>
      <c r="D2394" s="169" t="s">
        <v>5482</v>
      </c>
      <c r="E2394" s="170">
        <v>14.718599999999999</v>
      </c>
      <c r="F2394" s="167" t="s">
        <v>8135</v>
      </c>
    </row>
    <row r="2395" spans="1:6" x14ac:dyDescent="0.3">
      <c r="A2395" s="167" t="s">
        <v>8139</v>
      </c>
      <c r="B2395" s="167" t="s">
        <v>5493</v>
      </c>
      <c r="C2395" s="168">
        <v>20</v>
      </c>
      <c r="D2395" s="169" t="s">
        <v>5482</v>
      </c>
      <c r="E2395" s="170">
        <v>14.718599999999999</v>
      </c>
      <c r="F2395" s="167" t="s">
        <v>8135</v>
      </c>
    </row>
    <row r="2396" spans="1:6" x14ac:dyDescent="0.3">
      <c r="A2396" s="167" t="s">
        <v>8140</v>
      </c>
      <c r="B2396" s="167" t="s">
        <v>5696</v>
      </c>
      <c r="C2396" s="168">
        <v>20</v>
      </c>
      <c r="D2396" s="169" t="s">
        <v>5482</v>
      </c>
      <c r="E2396" s="170">
        <v>14.718599999999999</v>
      </c>
      <c r="F2396" s="167" t="s">
        <v>8135</v>
      </c>
    </row>
    <row r="2397" spans="1:6" x14ac:dyDescent="0.3">
      <c r="A2397" s="167" t="s">
        <v>8141</v>
      </c>
      <c r="B2397" s="167" t="s">
        <v>5495</v>
      </c>
      <c r="C2397" s="168">
        <v>20</v>
      </c>
      <c r="D2397" s="169" t="s">
        <v>5482</v>
      </c>
      <c r="E2397" s="170">
        <v>14.718599999999999</v>
      </c>
      <c r="F2397" s="167" t="s">
        <v>8135</v>
      </c>
    </row>
    <row r="2398" spans="1:6" x14ac:dyDescent="0.3">
      <c r="A2398" s="167" t="s">
        <v>8142</v>
      </c>
      <c r="B2398" s="167" t="s">
        <v>5699</v>
      </c>
      <c r="C2398" s="168">
        <v>20</v>
      </c>
      <c r="D2398" s="169" t="s">
        <v>5482</v>
      </c>
      <c r="E2398" s="170">
        <v>14.718599999999999</v>
      </c>
      <c r="F2398" s="167" t="s">
        <v>8135</v>
      </c>
    </row>
    <row r="2399" spans="1:6" x14ac:dyDescent="0.3">
      <c r="A2399" s="167" t="s">
        <v>8143</v>
      </c>
      <c r="B2399" s="167" t="s">
        <v>5701</v>
      </c>
      <c r="C2399" s="168">
        <v>20</v>
      </c>
      <c r="D2399" s="169" t="s">
        <v>5482</v>
      </c>
      <c r="E2399" s="170">
        <v>14.718599999999999</v>
      </c>
      <c r="F2399" s="167" t="s">
        <v>8135</v>
      </c>
    </row>
    <row r="2400" spans="1:6" x14ac:dyDescent="0.3">
      <c r="A2400" s="167" t="s">
        <v>8144</v>
      </c>
      <c r="B2400" s="167" t="s">
        <v>5497</v>
      </c>
      <c r="C2400" s="168">
        <v>20</v>
      </c>
      <c r="D2400" s="169" t="s">
        <v>5482</v>
      </c>
      <c r="E2400" s="170">
        <v>14.718599999999999</v>
      </c>
      <c r="F2400" s="167" t="s">
        <v>8135</v>
      </c>
    </row>
    <row r="2401" spans="1:6" x14ac:dyDescent="0.3">
      <c r="A2401" s="167" t="s">
        <v>8145</v>
      </c>
      <c r="B2401" s="167" t="s">
        <v>5785</v>
      </c>
      <c r="C2401" s="168">
        <v>20</v>
      </c>
      <c r="D2401" s="169" t="s">
        <v>5482</v>
      </c>
      <c r="E2401" s="170">
        <v>14.718599999999999</v>
      </c>
      <c r="F2401" s="167" t="s">
        <v>8135</v>
      </c>
    </row>
    <row r="2402" spans="1:6" x14ac:dyDescent="0.3">
      <c r="A2402" s="167" t="s">
        <v>8146</v>
      </c>
      <c r="B2402" s="167" t="s">
        <v>5499</v>
      </c>
      <c r="C2402" s="168">
        <v>20</v>
      </c>
      <c r="D2402" s="169" t="s">
        <v>5482</v>
      </c>
      <c r="E2402" s="170">
        <v>14.718599999999999</v>
      </c>
      <c r="F2402" s="167" t="s">
        <v>8135</v>
      </c>
    </row>
    <row r="2403" spans="1:6" x14ac:dyDescent="0.3">
      <c r="A2403" s="167" t="s">
        <v>8147</v>
      </c>
      <c r="B2403" s="167" t="s">
        <v>5555</v>
      </c>
      <c r="C2403" s="168">
        <v>20</v>
      </c>
      <c r="D2403" s="169" t="s">
        <v>5482</v>
      </c>
      <c r="E2403" s="170">
        <v>14.718599999999999</v>
      </c>
      <c r="F2403" s="167" t="s">
        <v>8135</v>
      </c>
    </row>
    <row r="2404" spans="1:6" x14ac:dyDescent="0.3">
      <c r="A2404" s="167" t="s">
        <v>8148</v>
      </c>
      <c r="B2404" s="167" t="s">
        <v>5534</v>
      </c>
      <c r="C2404" s="168">
        <v>20</v>
      </c>
      <c r="D2404" s="169" t="s">
        <v>5482</v>
      </c>
      <c r="E2404" s="170">
        <v>14.718599999999999</v>
      </c>
      <c r="F2404" s="167" t="s">
        <v>8135</v>
      </c>
    </row>
    <row r="2405" spans="1:6" x14ac:dyDescent="0.3">
      <c r="A2405" s="167" t="s">
        <v>8149</v>
      </c>
      <c r="B2405" s="167" t="s">
        <v>5501</v>
      </c>
      <c r="C2405" s="168">
        <v>20</v>
      </c>
      <c r="D2405" s="169" t="s">
        <v>5482</v>
      </c>
      <c r="E2405" s="170">
        <v>14.718599999999999</v>
      </c>
      <c r="F2405" s="167" t="s">
        <v>8135</v>
      </c>
    </row>
    <row r="2406" spans="1:6" x14ac:dyDescent="0.3">
      <c r="A2406" s="167" t="s">
        <v>8150</v>
      </c>
      <c r="B2406" s="167" t="s">
        <v>5503</v>
      </c>
      <c r="C2406" s="168">
        <v>20</v>
      </c>
      <c r="D2406" s="169" t="s">
        <v>5482</v>
      </c>
      <c r="E2406" s="170">
        <v>14.718599999999999</v>
      </c>
      <c r="F2406" s="167" t="s">
        <v>8135</v>
      </c>
    </row>
    <row r="2407" spans="1:6" x14ac:dyDescent="0.3">
      <c r="A2407" s="167" t="s">
        <v>8151</v>
      </c>
      <c r="B2407" s="167" t="s">
        <v>5505</v>
      </c>
      <c r="C2407" s="168">
        <v>20</v>
      </c>
      <c r="D2407" s="169" t="s">
        <v>5482</v>
      </c>
      <c r="E2407" s="170">
        <v>14.718599999999999</v>
      </c>
      <c r="F2407" s="167" t="s">
        <v>8135</v>
      </c>
    </row>
    <row r="2408" spans="1:6" x14ac:dyDescent="0.3">
      <c r="A2408" s="167" t="s">
        <v>8152</v>
      </c>
      <c r="B2408" s="167" t="s">
        <v>5507</v>
      </c>
      <c r="C2408" s="168">
        <v>20</v>
      </c>
      <c r="D2408" s="169" t="s">
        <v>5482</v>
      </c>
      <c r="E2408" s="170">
        <v>14.718599999999999</v>
      </c>
      <c r="F2408" s="167" t="s">
        <v>8135</v>
      </c>
    </row>
    <row r="2409" spans="1:6" x14ac:dyDescent="0.3">
      <c r="A2409" s="167" t="s">
        <v>8153</v>
      </c>
      <c r="B2409" s="167" t="s">
        <v>5509</v>
      </c>
      <c r="C2409" s="168">
        <v>20</v>
      </c>
      <c r="D2409" s="169" t="s">
        <v>5482</v>
      </c>
      <c r="E2409" s="170">
        <v>14.718599999999999</v>
      </c>
      <c r="F2409" s="167" t="s">
        <v>8135</v>
      </c>
    </row>
    <row r="2410" spans="1:6" x14ac:dyDescent="0.3">
      <c r="A2410" s="167" t="s">
        <v>8154</v>
      </c>
      <c r="B2410" s="167" t="s">
        <v>5511</v>
      </c>
      <c r="C2410" s="168">
        <v>20</v>
      </c>
      <c r="D2410" s="169" t="s">
        <v>5482</v>
      </c>
      <c r="E2410" s="170">
        <v>14.718599999999999</v>
      </c>
      <c r="F2410" s="167" t="s">
        <v>8135</v>
      </c>
    </row>
    <row r="2411" spans="1:6" x14ac:dyDescent="0.3">
      <c r="A2411" s="167" t="s">
        <v>8155</v>
      </c>
      <c r="B2411" s="167" t="s">
        <v>5513</v>
      </c>
      <c r="C2411" s="168">
        <v>20</v>
      </c>
      <c r="D2411" s="169" t="s">
        <v>5482</v>
      </c>
      <c r="E2411" s="170">
        <v>14.718599999999999</v>
      </c>
      <c r="F2411" s="167" t="s">
        <v>8135</v>
      </c>
    </row>
    <row r="2412" spans="1:6" x14ac:dyDescent="0.3">
      <c r="A2412" s="167" t="s">
        <v>8156</v>
      </c>
      <c r="B2412" s="167" t="s">
        <v>5515</v>
      </c>
      <c r="C2412" s="168">
        <v>20</v>
      </c>
      <c r="D2412" s="169" t="s">
        <v>5482</v>
      </c>
      <c r="E2412" s="170">
        <v>14.718599999999999</v>
      </c>
      <c r="F2412" s="167" t="s">
        <v>8135</v>
      </c>
    </row>
    <row r="2413" spans="1:6" x14ac:dyDescent="0.3">
      <c r="A2413" s="167" t="s">
        <v>8157</v>
      </c>
      <c r="B2413" s="167" t="s">
        <v>5517</v>
      </c>
      <c r="C2413" s="168">
        <v>20</v>
      </c>
      <c r="D2413" s="169" t="s">
        <v>5482</v>
      </c>
      <c r="E2413" s="170">
        <v>14.718599999999999</v>
      </c>
      <c r="F2413" s="167" t="s">
        <v>8135</v>
      </c>
    </row>
    <row r="2414" spans="1:6" x14ac:dyDescent="0.3">
      <c r="A2414" s="167" t="s">
        <v>8158</v>
      </c>
      <c r="B2414" s="167" t="s">
        <v>5569</v>
      </c>
      <c r="C2414" s="168">
        <v>20</v>
      </c>
      <c r="D2414" s="169" t="s">
        <v>5482</v>
      </c>
      <c r="E2414" s="170">
        <v>14.718599999999999</v>
      </c>
      <c r="F2414" s="167" t="s">
        <v>8135</v>
      </c>
    </row>
    <row r="2415" spans="1:6" x14ac:dyDescent="0.3">
      <c r="A2415" s="167" t="s">
        <v>8159</v>
      </c>
      <c r="B2415" s="167" t="s">
        <v>5519</v>
      </c>
      <c r="C2415" s="168">
        <v>20</v>
      </c>
      <c r="D2415" s="169" t="s">
        <v>5482</v>
      </c>
      <c r="E2415" s="170">
        <v>14.718599999999999</v>
      </c>
      <c r="F2415" s="167" t="s">
        <v>8135</v>
      </c>
    </row>
    <row r="2416" spans="1:6" x14ac:dyDescent="0.3">
      <c r="A2416" s="167" t="s">
        <v>8160</v>
      </c>
      <c r="B2416" s="167" t="s">
        <v>5521</v>
      </c>
      <c r="C2416" s="168">
        <v>20</v>
      </c>
      <c r="D2416" s="169" t="s">
        <v>5482</v>
      </c>
      <c r="E2416" s="170">
        <v>14.718599999999999</v>
      </c>
      <c r="F2416" s="167" t="s">
        <v>8135</v>
      </c>
    </row>
    <row r="2417" spans="1:6" x14ac:dyDescent="0.3">
      <c r="A2417" s="167" t="s">
        <v>8161</v>
      </c>
      <c r="B2417" s="167" t="s">
        <v>5523</v>
      </c>
      <c r="C2417" s="168">
        <v>20</v>
      </c>
      <c r="D2417" s="169" t="s">
        <v>5482</v>
      </c>
      <c r="E2417" s="170">
        <v>14.718599999999999</v>
      </c>
      <c r="F2417" s="167" t="s">
        <v>8135</v>
      </c>
    </row>
    <row r="2418" spans="1:6" x14ac:dyDescent="0.3">
      <c r="A2418" s="167" t="s">
        <v>8162</v>
      </c>
      <c r="B2418" s="167" t="s">
        <v>5525</v>
      </c>
      <c r="C2418" s="168">
        <v>20</v>
      </c>
      <c r="D2418" s="169" t="s">
        <v>5482</v>
      </c>
      <c r="E2418" s="170">
        <v>14.718599999999999</v>
      </c>
      <c r="F2418" s="167" t="s">
        <v>8135</v>
      </c>
    </row>
    <row r="2419" spans="1:6" x14ac:dyDescent="0.3">
      <c r="A2419" s="167" t="s">
        <v>8163</v>
      </c>
      <c r="B2419" s="167" t="s">
        <v>5481</v>
      </c>
      <c r="C2419" s="168">
        <v>5</v>
      </c>
      <c r="D2419" s="169" t="s">
        <v>5482</v>
      </c>
      <c r="E2419" s="170">
        <v>86.080499999999986</v>
      </c>
      <c r="F2419" s="167" t="s">
        <v>8116</v>
      </c>
    </row>
    <row r="2420" spans="1:6" x14ac:dyDescent="0.3">
      <c r="A2420" s="167" t="s">
        <v>8164</v>
      </c>
      <c r="B2420" s="167" t="s">
        <v>5487</v>
      </c>
      <c r="C2420" s="168">
        <v>5</v>
      </c>
      <c r="D2420" s="169" t="s">
        <v>5482</v>
      </c>
      <c r="E2420" s="170">
        <v>68.884749999999997</v>
      </c>
      <c r="F2420" s="167" t="s">
        <v>8116</v>
      </c>
    </row>
    <row r="2421" spans="1:6" x14ac:dyDescent="0.3">
      <c r="A2421" s="167" t="s">
        <v>8165</v>
      </c>
      <c r="B2421" s="167" t="s">
        <v>5489</v>
      </c>
      <c r="C2421" s="168">
        <v>10</v>
      </c>
      <c r="D2421" s="169" t="s">
        <v>5482</v>
      </c>
      <c r="E2421" s="170">
        <v>15.379050000000001</v>
      </c>
      <c r="F2421" s="167" t="s">
        <v>8116</v>
      </c>
    </row>
    <row r="2422" spans="1:6" x14ac:dyDescent="0.3">
      <c r="A2422" s="167" t="s">
        <v>8166</v>
      </c>
      <c r="B2422" s="167" t="s">
        <v>5491</v>
      </c>
      <c r="C2422" s="168">
        <v>10</v>
      </c>
      <c r="D2422" s="169" t="s">
        <v>5482</v>
      </c>
      <c r="E2422" s="170">
        <v>15.379050000000001</v>
      </c>
      <c r="F2422" s="167" t="s">
        <v>8116</v>
      </c>
    </row>
    <row r="2423" spans="1:6" x14ac:dyDescent="0.3">
      <c r="A2423" s="167" t="s">
        <v>8167</v>
      </c>
      <c r="B2423" s="167" t="s">
        <v>5691</v>
      </c>
      <c r="C2423" s="168">
        <v>10</v>
      </c>
      <c r="D2423" s="169" t="s">
        <v>5482</v>
      </c>
      <c r="E2423" s="170">
        <v>15.379050000000001</v>
      </c>
      <c r="F2423" s="167" t="s">
        <v>8116</v>
      </c>
    </row>
    <row r="2424" spans="1:6" x14ac:dyDescent="0.3">
      <c r="A2424" s="167" t="s">
        <v>8168</v>
      </c>
      <c r="B2424" s="167" t="s">
        <v>5693</v>
      </c>
      <c r="C2424" s="168">
        <v>10</v>
      </c>
      <c r="D2424" s="169" t="s">
        <v>5482</v>
      </c>
      <c r="E2424" s="170">
        <v>15.379050000000001</v>
      </c>
      <c r="F2424" s="167" t="s">
        <v>8116</v>
      </c>
    </row>
    <row r="2425" spans="1:6" x14ac:dyDescent="0.3">
      <c r="A2425" s="167" t="s">
        <v>8169</v>
      </c>
      <c r="B2425" s="167" t="s">
        <v>5493</v>
      </c>
      <c r="C2425" s="168">
        <v>10</v>
      </c>
      <c r="D2425" s="169" t="s">
        <v>5482</v>
      </c>
      <c r="E2425" s="170">
        <v>15.379050000000001</v>
      </c>
      <c r="F2425" s="167" t="s">
        <v>8116</v>
      </c>
    </row>
    <row r="2426" spans="1:6" x14ac:dyDescent="0.3">
      <c r="A2426" s="167" t="s">
        <v>8170</v>
      </c>
      <c r="B2426" s="167" t="s">
        <v>5696</v>
      </c>
      <c r="C2426" s="168">
        <v>10</v>
      </c>
      <c r="D2426" s="169" t="s">
        <v>5482</v>
      </c>
      <c r="E2426" s="170">
        <v>15.379050000000001</v>
      </c>
      <c r="F2426" s="167" t="s">
        <v>8116</v>
      </c>
    </row>
    <row r="2427" spans="1:6" x14ac:dyDescent="0.3">
      <c r="A2427" s="167" t="s">
        <v>8171</v>
      </c>
      <c r="B2427" s="167" t="s">
        <v>5495</v>
      </c>
      <c r="C2427" s="168">
        <v>10</v>
      </c>
      <c r="D2427" s="169" t="s">
        <v>5482</v>
      </c>
      <c r="E2427" s="170">
        <v>15.379050000000001</v>
      </c>
      <c r="F2427" s="167" t="s">
        <v>8116</v>
      </c>
    </row>
    <row r="2428" spans="1:6" x14ac:dyDescent="0.3">
      <c r="A2428" s="167" t="s">
        <v>8172</v>
      </c>
      <c r="B2428" s="167" t="s">
        <v>5699</v>
      </c>
      <c r="C2428" s="168">
        <v>10</v>
      </c>
      <c r="D2428" s="169" t="s">
        <v>5482</v>
      </c>
      <c r="E2428" s="170">
        <v>15.379050000000001</v>
      </c>
      <c r="F2428" s="167" t="s">
        <v>8116</v>
      </c>
    </row>
    <row r="2429" spans="1:6" x14ac:dyDescent="0.3">
      <c r="A2429" s="167" t="s">
        <v>8173</v>
      </c>
      <c r="B2429" s="167" t="s">
        <v>5701</v>
      </c>
      <c r="C2429" s="168">
        <v>10</v>
      </c>
      <c r="D2429" s="169" t="s">
        <v>5482</v>
      </c>
      <c r="E2429" s="170">
        <v>15.379050000000001</v>
      </c>
      <c r="F2429" s="167" t="s">
        <v>8116</v>
      </c>
    </row>
    <row r="2430" spans="1:6" x14ac:dyDescent="0.3">
      <c r="A2430" s="167" t="s">
        <v>8174</v>
      </c>
      <c r="B2430" s="167" t="s">
        <v>5497</v>
      </c>
      <c r="C2430" s="168">
        <v>10</v>
      </c>
      <c r="D2430" s="169" t="s">
        <v>5482</v>
      </c>
      <c r="E2430" s="170">
        <v>15.379050000000001</v>
      </c>
      <c r="F2430" s="167" t="s">
        <v>8116</v>
      </c>
    </row>
    <row r="2431" spans="1:6" x14ac:dyDescent="0.3">
      <c r="A2431" s="167" t="s">
        <v>8175</v>
      </c>
      <c r="B2431" s="167" t="s">
        <v>5785</v>
      </c>
      <c r="C2431" s="168">
        <v>10</v>
      </c>
      <c r="D2431" s="169" t="s">
        <v>5482</v>
      </c>
      <c r="E2431" s="170">
        <v>15.379050000000001</v>
      </c>
      <c r="F2431" s="167" t="s">
        <v>8116</v>
      </c>
    </row>
    <row r="2432" spans="1:6" x14ac:dyDescent="0.3">
      <c r="A2432" s="167" t="s">
        <v>8176</v>
      </c>
      <c r="B2432" s="167" t="s">
        <v>5499</v>
      </c>
      <c r="C2432" s="168">
        <v>10</v>
      </c>
      <c r="D2432" s="169" t="s">
        <v>5482</v>
      </c>
      <c r="E2432" s="170">
        <v>15.379050000000001</v>
      </c>
      <c r="F2432" s="167" t="s">
        <v>8116</v>
      </c>
    </row>
    <row r="2433" spans="1:6" x14ac:dyDescent="0.3">
      <c r="A2433" s="167" t="s">
        <v>8177</v>
      </c>
      <c r="B2433" s="167" t="s">
        <v>5555</v>
      </c>
      <c r="C2433" s="168">
        <v>10</v>
      </c>
      <c r="D2433" s="169" t="s">
        <v>5482</v>
      </c>
      <c r="E2433" s="170">
        <v>15.379050000000001</v>
      </c>
      <c r="F2433" s="167" t="s">
        <v>8116</v>
      </c>
    </row>
    <row r="2434" spans="1:6" x14ac:dyDescent="0.3">
      <c r="A2434" s="167" t="s">
        <v>8178</v>
      </c>
      <c r="B2434" s="167" t="s">
        <v>5557</v>
      </c>
      <c r="C2434" s="168">
        <v>10</v>
      </c>
      <c r="D2434" s="169" t="s">
        <v>5482</v>
      </c>
      <c r="E2434" s="170">
        <v>15.379050000000001</v>
      </c>
      <c r="F2434" s="167" t="s">
        <v>8116</v>
      </c>
    </row>
    <row r="2435" spans="1:6" x14ac:dyDescent="0.3">
      <c r="A2435" s="167" t="s">
        <v>8179</v>
      </c>
      <c r="B2435" s="167" t="s">
        <v>5534</v>
      </c>
      <c r="C2435" s="168">
        <v>10</v>
      </c>
      <c r="D2435" s="169" t="s">
        <v>5482</v>
      </c>
      <c r="E2435" s="170">
        <v>15.379050000000001</v>
      </c>
      <c r="F2435" s="167" t="s">
        <v>8116</v>
      </c>
    </row>
    <row r="2436" spans="1:6" x14ac:dyDescent="0.3">
      <c r="A2436" s="167" t="s">
        <v>8180</v>
      </c>
      <c r="B2436" s="167" t="s">
        <v>5501</v>
      </c>
      <c r="C2436" s="168">
        <v>10</v>
      </c>
      <c r="D2436" s="169" t="s">
        <v>5482</v>
      </c>
      <c r="E2436" s="170">
        <v>15.379050000000001</v>
      </c>
      <c r="F2436" s="167" t="s">
        <v>8116</v>
      </c>
    </row>
    <row r="2437" spans="1:6" x14ac:dyDescent="0.3">
      <c r="A2437" s="167" t="s">
        <v>8181</v>
      </c>
      <c r="B2437" s="167" t="s">
        <v>5503</v>
      </c>
      <c r="C2437" s="168">
        <v>10</v>
      </c>
      <c r="D2437" s="169" t="s">
        <v>5482</v>
      </c>
      <c r="E2437" s="170">
        <v>15.379050000000001</v>
      </c>
      <c r="F2437" s="167" t="s">
        <v>8116</v>
      </c>
    </row>
    <row r="2438" spans="1:6" x14ac:dyDescent="0.3">
      <c r="A2438" s="167" t="s">
        <v>8182</v>
      </c>
      <c r="B2438" s="167" t="s">
        <v>5505</v>
      </c>
      <c r="C2438" s="168">
        <v>10</v>
      </c>
      <c r="D2438" s="169" t="s">
        <v>5482</v>
      </c>
      <c r="E2438" s="170">
        <v>15.379050000000001</v>
      </c>
      <c r="F2438" s="167" t="s">
        <v>8116</v>
      </c>
    </row>
    <row r="2439" spans="1:6" x14ac:dyDescent="0.3">
      <c r="A2439" s="167" t="s">
        <v>8183</v>
      </c>
      <c r="B2439" s="167" t="s">
        <v>5507</v>
      </c>
      <c r="C2439" s="168">
        <v>10</v>
      </c>
      <c r="D2439" s="169" t="s">
        <v>5482</v>
      </c>
      <c r="E2439" s="170">
        <v>15.379050000000001</v>
      </c>
      <c r="F2439" s="167" t="s">
        <v>8116</v>
      </c>
    </row>
    <row r="2440" spans="1:6" x14ac:dyDescent="0.3">
      <c r="A2440" s="167" t="s">
        <v>8184</v>
      </c>
      <c r="B2440" s="167" t="s">
        <v>5509</v>
      </c>
      <c r="C2440" s="168">
        <v>10</v>
      </c>
      <c r="D2440" s="169" t="s">
        <v>5482</v>
      </c>
      <c r="E2440" s="170">
        <v>15.379050000000001</v>
      </c>
      <c r="F2440" s="167" t="s">
        <v>8116</v>
      </c>
    </row>
    <row r="2441" spans="1:6" x14ac:dyDescent="0.3">
      <c r="A2441" s="167" t="s">
        <v>8185</v>
      </c>
      <c r="B2441" s="167" t="s">
        <v>5511</v>
      </c>
      <c r="C2441" s="168">
        <v>10</v>
      </c>
      <c r="D2441" s="169" t="s">
        <v>5482</v>
      </c>
      <c r="E2441" s="170">
        <v>15.379050000000001</v>
      </c>
      <c r="F2441" s="167" t="s">
        <v>8116</v>
      </c>
    </row>
    <row r="2442" spans="1:6" x14ac:dyDescent="0.3">
      <c r="A2442" s="167" t="s">
        <v>8186</v>
      </c>
      <c r="B2442" s="167" t="s">
        <v>5513</v>
      </c>
      <c r="C2442" s="168">
        <v>10</v>
      </c>
      <c r="D2442" s="169" t="s">
        <v>5482</v>
      </c>
      <c r="E2442" s="170">
        <v>15.379050000000001</v>
      </c>
      <c r="F2442" s="167" t="s">
        <v>8116</v>
      </c>
    </row>
    <row r="2443" spans="1:6" x14ac:dyDescent="0.3">
      <c r="A2443" s="167" t="s">
        <v>8187</v>
      </c>
      <c r="B2443" s="167" t="s">
        <v>5515</v>
      </c>
      <c r="C2443" s="168">
        <v>10</v>
      </c>
      <c r="D2443" s="169" t="s">
        <v>5482</v>
      </c>
      <c r="E2443" s="170">
        <v>15.379050000000001</v>
      </c>
      <c r="F2443" s="167" t="s">
        <v>8116</v>
      </c>
    </row>
    <row r="2444" spans="1:6" x14ac:dyDescent="0.3">
      <c r="A2444" s="167" t="s">
        <v>8188</v>
      </c>
      <c r="B2444" s="167" t="s">
        <v>5517</v>
      </c>
      <c r="C2444" s="168">
        <v>10</v>
      </c>
      <c r="D2444" s="169" t="s">
        <v>5482</v>
      </c>
      <c r="E2444" s="170">
        <v>15.379050000000001</v>
      </c>
      <c r="F2444" s="167" t="s">
        <v>8116</v>
      </c>
    </row>
    <row r="2445" spans="1:6" x14ac:dyDescent="0.3">
      <c r="A2445" s="167" t="s">
        <v>8189</v>
      </c>
      <c r="B2445" s="167" t="s">
        <v>5569</v>
      </c>
      <c r="C2445" s="168">
        <v>10</v>
      </c>
      <c r="D2445" s="169" t="s">
        <v>5482</v>
      </c>
      <c r="E2445" s="170">
        <v>15.379050000000001</v>
      </c>
      <c r="F2445" s="167" t="s">
        <v>8116</v>
      </c>
    </row>
    <row r="2446" spans="1:6" x14ac:dyDescent="0.3">
      <c r="A2446" s="167" t="s">
        <v>8190</v>
      </c>
      <c r="B2446" s="167" t="s">
        <v>5519</v>
      </c>
      <c r="C2446" s="168">
        <v>10</v>
      </c>
      <c r="D2446" s="169" t="s">
        <v>5482</v>
      </c>
      <c r="E2446" s="170">
        <v>15.379050000000001</v>
      </c>
      <c r="F2446" s="167" t="s">
        <v>8116</v>
      </c>
    </row>
    <row r="2447" spans="1:6" x14ac:dyDescent="0.3">
      <c r="A2447" s="167" t="s">
        <v>8191</v>
      </c>
      <c r="B2447" s="167" t="s">
        <v>5572</v>
      </c>
      <c r="C2447" s="168">
        <v>10</v>
      </c>
      <c r="D2447" s="169" t="s">
        <v>5482</v>
      </c>
      <c r="E2447" s="170">
        <v>15.379050000000001</v>
      </c>
      <c r="F2447" s="167" t="s">
        <v>8116</v>
      </c>
    </row>
    <row r="2448" spans="1:6" x14ac:dyDescent="0.3">
      <c r="A2448" s="167" t="s">
        <v>8192</v>
      </c>
      <c r="B2448" s="167" t="s">
        <v>5521</v>
      </c>
      <c r="C2448" s="168">
        <v>10</v>
      </c>
      <c r="D2448" s="169" t="s">
        <v>5482</v>
      </c>
      <c r="E2448" s="170">
        <v>15.379050000000001</v>
      </c>
      <c r="F2448" s="167" t="s">
        <v>8116</v>
      </c>
    </row>
    <row r="2449" spans="1:6" x14ac:dyDescent="0.3">
      <c r="A2449" s="167" t="s">
        <v>8193</v>
      </c>
      <c r="B2449" s="167" t="s">
        <v>5523</v>
      </c>
      <c r="C2449" s="168">
        <v>10</v>
      </c>
      <c r="D2449" s="169" t="s">
        <v>5482</v>
      </c>
      <c r="E2449" s="170">
        <v>15.379050000000001</v>
      </c>
      <c r="F2449" s="167" t="s">
        <v>8116</v>
      </c>
    </row>
    <row r="2450" spans="1:6" x14ac:dyDescent="0.3">
      <c r="A2450" s="167" t="s">
        <v>8194</v>
      </c>
      <c r="B2450" s="167" t="s">
        <v>5525</v>
      </c>
      <c r="C2450" s="168">
        <v>10</v>
      </c>
      <c r="D2450" s="169" t="s">
        <v>5482</v>
      </c>
      <c r="E2450" s="170">
        <v>15.379050000000001</v>
      </c>
      <c r="F2450" s="167" t="s">
        <v>8116</v>
      </c>
    </row>
    <row r="2451" spans="1:6" x14ac:dyDescent="0.3">
      <c r="A2451" s="167" t="s">
        <v>8195</v>
      </c>
      <c r="B2451" s="167" t="s">
        <v>5527</v>
      </c>
      <c r="C2451" s="168">
        <v>10</v>
      </c>
      <c r="D2451" s="169" t="s">
        <v>5482</v>
      </c>
      <c r="E2451" s="170">
        <v>34.720799999999997</v>
      </c>
      <c r="F2451" s="167" t="s">
        <v>8116</v>
      </c>
    </row>
    <row r="2452" spans="1:6" x14ac:dyDescent="0.3">
      <c r="A2452" s="167" t="s">
        <v>8196</v>
      </c>
      <c r="B2452" s="167" t="s">
        <v>5489</v>
      </c>
      <c r="C2452" s="168">
        <v>20</v>
      </c>
      <c r="D2452" s="169" t="s">
        <v>5482</v>
      </c>
      <c r="E2452" s="170">
        <v>7.1706000000000003</v>
      </c>
      <c r="F2452" s="167" t="s">
        <v>8197</v>
      </c>
    </row>
    <row r="2453" spans="1:6" x14ac:dyDescent="0.3">
      <c r="A2453" s="167" t="s">
        <v>8198</v>
      </c>
      <c r="B2453" s="167" t="s">
        <v>5491</v>
      </c>
      <c r="C2453" s="168">
        <v>20</v>
      </c>
      <c r="D2453" s="169" t="s">
        <v>5482</v>
      </c>
      <c r="E2453" s="170">
        <v>7.1706000000000003</v>
      </c>
      <c r="F2453" s="167" t="s">
        <v>8197</v>
      </c>
    </row>
    <row r="2454" spans="1:6" x14ac:dyDescent="0.3">
      <c r="A2454" s="167" t="s">
        <v>8199</v>
      </c>
      <c r="B2454" s="167" t="s">
        <v>5493</v>
      </c>
      <c r="C2454" s="168">
        <v>20</v>
      </c>
      <c r="D2454" s="169" t="s">
        <v>5482</v>
      </c>
      <c r="E2454" s="170">
        <v>7.1706000000000003</v>
      </c>
      <c r="F2454" s="167" t="s">
        <v>8197</v>
      </c>
    </row>
    <row r="2455" spans="1:6" x14ac:dyDescent="0.3">
      <c r="A2455" s="167" t="s">
        <v>8200</v>
      </c>
      <c r="B2455" s="167" t="s">
        <v>5696</v>
      </c>
      <c r="C2455" s="168">
        <v>20</v>
      </c>
      <c r="D2455" s="169" t="s">
        <v>5482</v>
      </c>
      <c r="E2455" s="170">
        <v>7.1706000000000003</v>
      </c>
      <c r="F2455" s="167" t="s">
        <v>8197</v>
      </c>
    </row>
    <row r="2456" spans="1:6" x14ac:dyDescent="0.3">
      <c r="A2456" s="167" t="s">
        <v>8201</v>
      </c>
      <c r="B2456" s="167" t="s">
        <v>5495</v>
      </c>
      <c r="C2456" s="168">
        <v>20</v>
      </c>
      <c r="D2456" s="169" t="s">
        <v>5482</v>
      </c>
      <c r="E2456" s="170">
        <v>7.1706000000000003</v>
      </c>
      <c r="F2456" s="167" t="s">
        <v>8197</v>
      </c>
    </row>
    <row r="2457" spans="1:6" x14ac:dyDescent="0.3">
      <c r="A2457" s="167" t="s">
        <v>8202</v>
      </c>
      <c r="B2457" s="167" t="s">
        <v>5699</v>
      </c>
      <c r="C2457" s="168">
        <v>20</v>
      </c>
      <c r="D2457" s="169" t="s">
        <v>5482</v>
      </c>
      <c r="E2457" s="170">
        <v>7.1706000000000003</v>
      </c>
      <c r="F2457" s="167" t="s">
        <v>8197</v>
      </c>
    </row>
    <row r="2458" spans="1:6" x14ac:dyDescent="0.3">
      <c r="A2458" s="167" t="s">
        <v>8203</v>
      </c>
      <c r="B2458" s="167" t="s">
        <v>5701</v>
      </c>
      <c r="C2458" s="168">
        <v>20</v>
      </c>
      <c r="D2458" s="169" t="s">
        <v>5482</v>
      </c>
      <c r="E2458" s="170">
        <v>7.1706000000000003</v>
      </c>
      <c r="F2458" s="167" t="s">
        <v>8197</v>
      </c>
    </row>
    <row r="2459" spans="1:6" x14ac:dyDescent="0.3">
      <c r="A2459" s="167" t="s">
        <v>8204</v>
      </c>
      <c r="B2459" s="167" t="s">
        <v>5497</v>
      </c>
      <c r="C2459" s="168">
        <v>20</v>
      </c>
      <c r="D2459" s="169" t="s">
        <v>5482</v>
      </c>
      <c r="E2459" s="170">
        <v>7.1706000000000003</v>
      </c>
      <c r="F2459" s="167" t="s">
        <v>8197</v>
      </c>
    </row>
    <row r="2460" spans="1:6" x14ac:dyDescent="0.3">
      <c r="A2460" s="167" t="s">
        <v>8205</v>
      </c>
      <c r="B2460" s="167" t="s">
        <v>5785</v>
      </c>
      <c r="C2460" s="168">
        <v>20</v>
      </c>
      <c r="D2460" s="169" t="s">
        <v>5482</v>
      </c>
      <c r="E2460" s="170">
        <v>7.1706000000000003</v>
      </c>
      <c r="F2460" s="167" t="s">
        <v>8197</v>
      </c>
    </row>
    <row r="2461" spans="1:6" x14ac:dyDescent="0.3">
      <c r="A2461" s="167" t="s">
        <v>8206</v>
      </c>
      <c r="B2461" s="167" t="s">
        <v>5499</v>
      </c>
      <c r="C2461" s="168">
        <v>20</v>
      </c>
      <c r="D2461" s="169" t="s">
        <v>5482</v>
      </c>
      <c r="E2461" s="170">
        <v>7.1706000000000003</v>
      </c>
      <c r="F2461" s="167" t="s">
        <v>8197</v>
      </c>
    </row>
    <row r="2462" spans="1:6" x14ac:dyDescent="0.3">
      <c r="A2462" s="167" t="s">
        <v>8207</v>
      </c>
      <c r="B2462" s="167" t="s">
        <v>5555</v>
      </c>
      <c r="C2462" s="168">
        <v>20</v>
      </c>
      <c r="D2462" s="169" t="s">
        <v>5482</v>
      </c>
      <c r="E2462" s="170">
        <v>7.1706000000000003</v>
      </c>
      <c r="F2462" s="167" t="s">
        <v>8197</v>
      </c>
    </row>
    <row r="2463" spans="1:6" x14ac:dyDescent="0.3">
      <c r="A2463" s="167" t="s">
        <v>8208</v>
      </c>
      <c r="B2463" s="167" t="s">
        <v>5507</v>
      </c>
      <c r="C2463" s="168">
        <v>20</v>
      </c>
      <c r="D2463" s="169" t="s">
        <v>5482</v>
      </c>
      <c r="E2463" s="170">
        <v>7.1706000000000003</v>
      </c>
      <c r="F2463" s="167" t="s">
        <v>8197</v>
      </c>
    </row>
    <row r="2464" spans="1:6" x14ac:dyDescent="0.3">
      <c r="A2464" s="167" t="s">
        <v>8209</v>
      </c>
      <c r="B2464" s="167" t="s">
        <v>5509</v>
      </c>
      <c r="C2464" s="168">
        <v>20</v>
      </c>
      <c r="D2464" s="169" t="s">
        <v>5482</v>
      </c>
      <c r="E2464" s="170">
        <v>7.1706000000000003</v>
      </c>
      <c r="F2464" s="167" t="s">
        <v>8197</v>
      </c>
    </row>
    <row r="2465" spans="1:6" x14ac:dyDescent="0.3">
      <c r="A2465" s="167" t="s">
        <v>8210</v>
      </c>
      <c r="B2465" s="167" t="s">
        <v>5513</v>
      </c>
      <c r="C2465" s="168">
        <v>20</v>
      </c>
      <c r="D2465" s="169" t="s">
        <v>5482</v>
      </c>
      <c r="E2465" s="170">
        <v>7.1706000000000003</v>
      </c>
      <c r="F2465" s="167" t="s">
        <v>8197</v>
      </c>
    </row>
    <row r="2466" spans="1:6" x14ac:dyDescent="0.3">
      <c r="A2466" s="167" t="s">
        <v>8211</v>
      </c>
      <c r="B2466" s="167" t="s">
        <v>5525</v>
      </c>
      <c r="C2466" s="168">
        <v>20</v>
      </c>
      <c r="D2466" s="169" t="s">
        <v>5482</v>
      </c>
      <c r="E2466" s="170">
        <v>7.1706000000000003</v>
      </c>
      <c r="F2466" s="167" t="s">
        <v>8197</v>
      </c>
    </row>
    <row r="2467" spans="1:6" x14ac:dyDescent="0.3">
      <c r="A2467" s="167" t="s">
        <v>8212</v>
      </c>
      <c r="B2467" s="167" t="s">
        <v>5489</v>
      </c>
      <c r="C2467" s="168">
        <v>10</v>
      </c>
      <c r="D2467" s="169" t="s">
        <v>5482</v>
      </c>
      <c r="E2467" s="170">
        <v>12.265499999999999</v>
      </c>
      <c r="F2467" s="167" t="s">
        <v>8197</v>
      </c>
    </row>
    <row r="2468" spans="1:6" x14ac:dyDescent="0.3">
      <c r="A2468" s="167" t="s">
        <v>8213</v>
      </c>
      <c r="B2468" s="167" t="s">
        <v>5491</v>
      </c>
      <c r="C2468" s="168">
        <v>10</v>
      </c>
      <c r="D2468" s="169" t="s">
        <v>5482</v>
      </c>
      <c r="E2468" s="170">
        <v>12.265499999999999</v>
      </c>
      <c r="F2468" s="167" t="s">
        <v>8197</v>
      </c>
    </row>
    <row r="2469" spans="1:6" x14ac:dyDescent="0.3">
      <c r="A2469" s="167" t="s">
        <v>8214</v>
      </c>
      <c r="B2469" s="167" t="s">
        <v>5693</v>
      </c>
      <c r="C2469" s="168">
        <v>10</v>
      </c>
      <c r="D2469" s="169" t="s">
        <v>5482</v>
      </c>
      <c r="E2469" s="170">
        <v>12.265499999999999</v>
      </c>
      <c r="F2469" s="167" t="s">
        <v>8197</v>
      </c>
    </row>
    <row r="2470" spans="1:6" x14ac:dyDescent="0.3">
      <c r="A2470" s="167" t="s">
        <v>8215</v>
      </c>
      <c r="B2470" s="167" t="s">
        <v>5493</v>
      </c>
      <c r="C2470" s="168">
        <v>10</v>
      </c>
      <c r="D2470" s="169" t="s">
        <v>5482</v>
      </c>
      <c r="E2470" s="170">
        <v>12.265499999999999</v>
      </c>
      <c r="F2470" s="167" t="s">
        <v>8197</v>
      </c>
    </row>
    <row r="2471" spans="1:6" x14ac:dyDescent="0.3">
      <c r="A2471" s="167" t="s">
        <v>8216</v>
      </c>
      <c r="B2471" s="167" t="s">
        <v>5696</v>
      </c>
      <c r="C2471" s="168">
        <v>10</v>
      </c>
      <c r="D2471" s="169" t="s">
        <v>5482</v>
      </c>
      <c r="E2471" s="170">
        <v>12.265499999999999</v>
      </c>
      <c r="F2471" s="167" t="s">
        <v>8197</v>
      </c>
    </row>
    <row r="2472" spans="1:6" x14ac:dyDescent="0.3">
      <c r="A2472" s="167" t="s">
        <v>8217</v>
      </c>
      <c r="B2472" s="167" t="s">
        <v>5495</v>
      </c>
      <c r="C2472" s="168">
        <v>10</v>
      </c>
      <c r="D2472" s="169" t="s">
        <v>5482</v>
      </c>
      <c r="E2472" s="170">
        <v>12.265499999999999</v>
      </c>
      <c r="F2472" s="167" t="s">
        <v>8197</v>
      </c>
    </row>
    <row r="2473" spans="1:6" x14ac:dyDescent="0.3">
      <c r="A2473" s="167" t="s">
        <v>8218</v>
      </c>
      <c r="B2473" s="167" t="s">
        <v>5699</v>
      </c>
      <c r="C2473" s="168">
        <v>10</v>
      </c>
      <c r="D2473" s="169" t="s">
        <v>5482</v>
      </c>
      <c r="E2473" s="170">
        <v>12.265499999999999</v>
      </c>
      <c r="F2473" s="167" t="s">
        <v>8197</v>
      </c>
    </row>
    <row r="2474" spans="1:6" x14ac:dyDescent="0.3">
      <c r="A2474" s="167" t="s">
        <v>8219</v>
      </c>
      <c r="B2474" s="167" t="s">
        <v>5701</v>
      </c>
      <c r="C2474" s="168">
        <v>10</v>
      </c>
      <c r="D2474" s="169" t="s">
        <v>5482</v>
      </c>
      <c r="E2474" s="170">
        <v>12.265499999999999</v>
      </c>
      <c r="F2474" s="167" t="s">
        <v>8197</v>
      </c>
    </row>
    <row r="2475" spans="1:6" x14ac:dyDescent="0.3">
      <c r="A2475" s="167" t="s">
        <v>8220</v>
      </c>
      <c r="B2475" s="167" t="s">
        <v>5497</v>
      </c>
      <c r="C2475" s="168">
        <v>10</v>
      </c>
      <c r="D2475" s="169" t="s">
        <v>5482</v>
      </c>
      <c r="E2475" s="170">
        <v>12.265499999999999</v>
      </c>
      <c r="F2475" s="167" t="s">
        <v>8197</v>
      </c>
    </row>
    <row r="2476" spans="1:6" x14ac:dyDescent="0.3">
      <c r="A2476" s="167" t="s">
        <v>8221</v>
      </c>
      <c r="B2476" s="167" t="s">
        <v>5785</v>
      </c>
      <c r="C2476" s="168">
        <v>10</v>
      </c>
      <c r="D2476" s="169" t="s">
        <v>5482</v>
      </c>
      <c r="E2476" s="170">
        <v>12.265499999999999</v>
      </c>
      <c r="F2476" s="167" t="s">
        <v>8197</v>
      </c>
    </row>
    <row r="2477" spans="1:6" x14ac:dyDescent="0.3">
      <c r="A2477" s="167" t="s">
        <v>8222</v>
      </c>
      <c r="B2477" s="167" t="s">
        <v>5499</v>
      </c>
      <c r="C2477" s="168">
        <v>10</v>
      </c>
      <c r="D2477" s="169" t="s">
        <v>5482</v>
      </c>
      <c r="E2477" s="170">
        <v>12.265499999999999</v>
      </c>
      <c r="F2477" s="167" t="s">
        <v>8197</v>
      </c>
    </row>
    <row r="2478" spans="1:6" x14ac:dyDescent="0.3">
      <c r="A2478" s="167" t="s">
        <v>8223</v>
      </c>
      <c r="B2478" s="167" t="s">
        <v>5555</v>
      </c>
      <c r="C2478" s="168">
        <v>10</v>
      </c>
      <c r="D2478" s="169" t="s">
        <v>5482</v>
      </c>
      <c r="E2478" s="170">
        <v>12.265499999999999</v>
      </c>
      <c r="F2478" s="167" t="s">
        <v>8197</v>
      </c>
    </row>
    <row r="2479" spans="1:6" x14ac:dyDescent="0.3">
      <c r="A2479" s="167" t="s">
        <v>8224</v>
      </c>
      <c r="B2479" s="167" t="s">
        <v>5503</v>
      </c>
      <c r="C2479" s="168">
        <v>10</v>
      </c>
      <c r="D2479" s="169" t="s">
        <v>5482</v>
      </c>
      <c r="E2479" s="170">
        <v>12.265499999999999</v>
      </c>
      <c r="F2479" s="167" t="s">
        <v>8197</v>
      </c>
    </row>
    <row r="2480" spans="1:6" x14ac:dyDescent="0.3">
      <c r="A2480" s="167" t="s">
        <v>8225</v>
      </c>
      <c r="B2480" s="167" t="s">
        <v>5507</v>
      </c>
      <c r="C2480" s="168">
        <v>10</v>
      </c>
      <c r="D2480" s="169" t="s">
        <v>5482</v>
      </c>
      <c r="E2480" s="170">
        <v>12.265499999999999</v>
      </c>
      <c r="F2480" s="167" t="s">
        <v>8197</v>
      </c>
    </row>
    <row r="2481" spans="1:6" x14ac:dyDescent="0.3">
      <c r="A2481" s="167" t="s">
        <v>8226</v>
      </c>
      <c r="B2481" s="167" t="s">
        <v>5509</v>
      </c>
      <c r="C2481" s="168">
        <v>10</v>
      </c>
      <c r="D2481" s="169" t="s">
        <v>5482</v>
      </c>
      <c r="E2481" s="170">
        <v>12.265499999999999</v>
      </c>
      <c r="F2481" s="167" t="s">
        <v>8197</v>
      </c>
    </row>
    <row r="2482" spans="1:6" x14ac:dyDescent="0.3">
      <c r="A2482" s="167" t="s">
        <v>8227</v>
      </c>
      <c r="B2482" s="167" t="s">
        <v>5511</v>
      </c>
      <c r="C2482" s="168">
        <v>10</v>
      </c>
      <c r="D2482" s="169" t="s">
        <v>5482</v>
      </c>
      <c r="E2482" s="170">
        <v>12.265499999999999</v>
      </c>
      <c r="F2482" s="167" t="s">
        <v>8197</v>
      </c>
    </row>
    <row r="2483" spans="1:6" x14ac:dyDescent="0.3">
      <c r="A2483" s="167" t="s">
        <v>8228</v>
      </c>
      <c r="B2483" s="167" t="s">
        <v>5513</v>
      </c>
      <c r="C2483" s="168">
        <v>10</v>
      </c>
      <c r="D2483" s="169" t="s">
        <v>5482</v>
      </c>
      <c r="E2483" s="170">
        <v>12.265499999999999</v>
      </c>
      <c r="F2483" s="167" t="s">
        <v>8197</v>
      </c>
    </row>
    <row r="2484" spans="1:6" x14ac:dyDescent="0.3">
      <c r="A2484" s="167" t="s">
        <v>8229</v>
      </c>
      <c r="B2484" s="167" t="s">
        <v>5515</v>
      </c>
      <c r="C2484" s="168">
        <v>10</v>
      </c>
      <c r="D2484" s="169" t="s">
        <v>5482</v>
      </c>
      <c r="E2484" s="170">
        <v>12.265499999999999</v>
      </c>
      <c r="F2484" s="167" t="s">
        <v>8197</v>
      </c>
    </row>
    <row r="2485" spans="1:6" x14ac:dyDescent="0.3">
      <c r="A2485" s="167" t="s">
        <v>8230</v>
      </c>
      <c r="B2485" s="167" t="s">
        <v>5517</v>
      </c>
      <c r="C2485" s="168">
        <v>10</v>
      </c>
      <c r="D2485" s="169" t="s">
        <v>5482</v>
      </c>
      <c r="E2485" s="170">
        <v>12.265499999999999</v>
      </c>
      <c r="F2485" s="167" t="s">
        <v>8197</v>
      </c>
    </row>
    <row r="2486" spans="1:6" x14ac:dyDescent="0.3">
      <c r="A2486" s="167" t="s">
        <v>8231</v>
      </c>
      <c r="B2486" s="167" t="s">
        <v>5521</v>
      </c>
      <c r="C2486" s="168">
        <v>10</v>
      </c>
      <c r="D2486" s="169" t="s">
        <v>5482</v>
      </c>
      <c r="E2486" s="170">
        <v>12.265499999999999</v>
      </c>
      <c r="F2486" s="167" t="s">
        <v>8197</v>
      </c>
    </row>
    <row r="2487" spans="1:6" x14ac:dyDescent="0.3">
      <c r="A2487" s="167" t="s">
        <v>8232</v>
      </c>
      <c r="B2487" s="167" t="s">
        <v>5523</v>
      </c>
      <c r="C2487" s="168">
        <v>10</v>
      </c>
      <c r="D2487" s="169" t="s">
        <v>5482</v>
      </c>
      <c r="E2487" s="170">
        <v>12.265499999999999</v>
      </c>
      <c r="F2487" s="167" t="s">
        <v>8197</v>
      </c>
    </row>
    <row r="2488" spans="1:6" x14ac:dyDescent="0.3">
      <c r="A2488" s="167" t="s">
        <v>8233</v>
      </c>
      <c r="B2488" s="167" t="s">
        <v>5525</v>
      </c>
      <c r="C2488" s="168">
        <v>10</v>
      </c>
      <c r="D2488" s="169" t="s">
        <v>5482</v>
      </c>
      <c r="E2488" s="170">
        <v>12.265499999999999</v>
      </c>
      <c r="F2488" s="167" t="s">
        <v>8197</v>
      </c>
    </row>
    <row r="2489" spans="1:6" x14ac:dyDescent="0.3">
      <c r="A2489" s="167" t="s">
        <v>8234</v>
      </c>
      <c r="B2489" s="167" t="s">
        <v>5489</v>
      </c>
      <c r="C2489" s="168">
        <v>20</v>
      </c>
      <c r="D2489" s="169" t="s">
        <v>5482</v>
      </c>
      <c r="E2489" s="170">
        <v>10.189800000000002</v>
      </c>
      <c r="F2489" s="167" t="s">
        <v>8235</v>
      </c>
    </row>
    <row r="2490" spans="1:6" x14ac:dyDescent="0.3">
      <c r="A2490" s="167" t="s">
        <v>8236</v>
      </c>
      <c r="B2490" s="167" t="s">
        <v>5491</v>
      </c>
      <c r="C2490" s="168">
        <v>20</v>
      </c>
      <c r="D2490" s="169" t="s">
        <v>5482</v>
      </c>
      <c r="E2490" s="170">
        <v>10.189800000000002</v>
      </c>
      <c r="F2490" s="167" t="s">
        <v>8235</v>
      </c>
    </row>
    <row r="2491" spans="1:6" x14ac:dyDescent="0.3">
      <c r="A2491" s="167" t="s">
        <v>8237</v>
      </c>
      <c r="B2491" s="167" t="s">
        <v>5493</v>
      </c>
      <c r="C2491" s="168">
        <v>20</v>
      </c>
      <c r="D2491" s="169" t="s">
        <v>5482</v>
      </c>
      <c r="E2491" s="170">
        <v>10.189800000000002</v>
      </c>
      <c r="F2491" s="167" t="s">
        <v>8235</v>
      </c>
    </row>
    <row r="2492" spans="1:6" x14ac:dyDescent="0.3">
      <c r="A2492" s="167" t="s">
        <v>8238</v>
      </c>
      <c r="B2492" s="167" t="s">
        <v>5696</v>
      </c>
      <c r="C2492" s="168">
        <v>20</v>
      </c>
      <c r="D2492" s="169" t="s">
        <v>5482</v>
      </c>
      <c r="E2492" s="170">
        <v>10.189800000000002</v>
      </c>
      <c r="F2492" s="167" t="s">
        <v>8235</v>
      </c>
    </row>
    <row r="2493" spans="1:6" x14ac:dyDescent="0.3">
      <c r="A2493" s="167" t="s">
        <v>8239</v>
      </c>
      <c r="B2493" s="167" t="s">
        <v>5495</v>
      </c>
      <c r="C2493" s="168">
        <v>20</v>
      </c>
      <c r="D2493" s="169" t="s">
        <v>5482</v>
      </c>
      <c r="E2493" s="170">
        <v>10.189800000000002</v>
      </c>
      <c r="F2493" s="167" t="s">
        <v>8235</v>
      </c>
    </row>
    <row r="2494" spans="1:6" x14ac:dyDescent="0.3">
      <c r="A2494" s="167" t="s">
        <v>8240</v>
      </c>
      <c r="B2494" s="167" t="s">
        <v>5699</v>
      </c>
      <c r="C2494" s="168">
        <v>20</v>
      </c>
      <c r="D2494" s="169" t="s">
        <v>5482</v>
      </c>
      <c r="E2494" s="170">
        <v>10.189800000000002</v>
      </c>
      <c r="F2494" s="167" t="s">
        <v>8235</v>
      </c>
    </row>
    <row r="2495" spans="1:6" x14ac:dyDescent="0.3">
      <c r="A2495" s="167" t="s">
        <v>8241</v>
      </c>
      <c r="B2495" s="167" t="s">
        <v>5701</v>
      </c>
      <c r="C2495" s="168">
        <v>20</v>
      </c>
      <c r="D2495" s="169" t="s">
        <v>5482</v>
      </c>
      <c r="E2495" s="170">
        <v>10.189800000000002</v>
      </c>
      <c r="F2495" s="167" t="s">
        <v>8235</v>
      </c>
    </row>
    <row r="2496" spans="1:6" x14ac:dyDescent="0.3">
      <c r="A2496" s="167" t="s">
        <v>8242</v>
      </c>
      <c r="B2496" s="167" t="s">
        <v>5497</v>
      </c>
      <c r="C2496" s="168">
        <v>20</v>
      </c>
      <c r="D2496" s="169" t="s">
        <v>5482</v>
      </c>
      <c r="E2496" s="170">
        <v>10.189800000000002</v>
      </c>
      <c r="F2496" s="167" t="s">
        <v>8235</v>
      </c>
    </row>
    <row r="2497" spans="1:6" x14ac:dyDescent="0.3">
      <c r="A2497" s="167" t="s">
        <v>8243</v>
      </c>
      <c r="B2497" s="167" t="s">
        <v>5785</v>
      </c>
      <c r="C2497" s="168">
        <v>20</v>
      </c>
      <c r="D2497" s="169" t="s">
        <v>5482</v>
      </c>
      <c r="E2497" s="170">
        <v>10.189800000000002</v>
      </c>
      <c r="F2497" s="167" t="s">
        <v>8235</v>
      </c>
    </row>
    <row r="2498" spans="1:6" x14ac:dyDescent="0.3">
      <c r="A2498" s="167" t="s">
        <v>8244</v>
      </c>
      <c r="B2498" s="167" t="s">
        <v>5499</v>
      </c>
      <c r="C2498" s="168">
        <v>20</v>
      </c>
      <c r="D2498" s="169" t="s">
        <v>5482</v>
      </c>
      <c r="E2498" s="170">
        <v>10.189800000000002</v>
      </c>
      <c r="F2498" s="167" t="s">
        <v>8235</v>
      </c>
    </row>
    <row r="2499" spans="1:6" x14ac:dyDescent="0.3">
      <c r="A2499" s="167" t="s">
        <v>8245</v>
      </c>
      <c r="B2499" s="167" t="s">
        <v>5501</v>
      </c>
      <c r="C2499" s="168">
        <v>20</v>
      </c>
      <c r="D2499" s="169" t="s">
        <v>5482</v>
      </c>
      <c r="E2499" s="170">
        <v>10.189800000000002</v>
      </c>
      <c r="F2499" s="167" t="s">
        <v>8235</v>
      </c>
    </row>
    <row r="2500" spans="1:6" x14ac:dyDescent="0.3">
      <c r="A2500" s="167" t="s">
        <v>8246</v>
      </c>
      <c r="B2500" s="167" t="s">
        <v>5505</v>
      </c>
      <c r="C2500" s="168">
        <v>20</v>
      </c>
      <c r="D2500" s="169" t="s">
        <v>5482</v>
      </c>
      <c r="E2500" s="170">
        <v>10.189800000000002</v>
      </c>
      <c r="F2500" s="167" t="s">
        <v>8235</v>
      </c>
    </row>
    <row r="2501" spans="1:6" x14ac:dyDescent="0.3">
      <c r="A2501" s="167" t="s">
        <v>8247</v>
      </c>
      <c r="B2501" s="167" t="s">
        <v>5507</v>
      </c>
      <c r="C2501" s="168">
        <v>20</v>
      </c>
      <c r="D2501" s="169" t="s">
        <v>5482</v>
      </c>
      <c r="E2501" s="170">
        <v>10.189800000000002</v>
      </c>
      <c r="F2501" s="167" t="s">
        <v>8235</v>
      </c>
    </row>
    <row r="2502" spans="1:6" x14ac:dyDescent="0.3">
      <c r="A2502" s="167" t="s">
        <v>8248</v>
      </c>
      <c r="B2502" s="167" t="s">
        <v>5509</v>
      </c>
      <c r="C2502" s="168">
        <v>20</v>
      </c>
      <c r="D2502" s="169" t="s">
        <v>5482</v>
      </c>
      <c r="E2502" s="170">
        <v>10.189800000000002</v>
      </c>
      <c r="F2502" s="167" t="s">
        <v>8235</v>
      </c>
    </row>
    <row r="2503" spans="1:6" x14ac:dyDescent="0.3">
      <c r="A2503" s="167" t="s">
        <v>8249</v>
      </c>
      <c r="B2503" s="167" t="s">
        <v>5511</v>
      </c>
      <c r="C2503" s="168">
        <v>20</v>
      </c>
      <c r="D2503" s="169" t="s">
        <v>5482</v>
      </c>
      <c r="E2503" s="170">
        <v>10.189800000000002</v>
      </c>
      <c r="F2503" s="167" t="s">
        <v>8235</v>
      </c>
    </row>
    <row r="2504" spans="1:6" x14ac:dyDescent="0.3">
      <c r="A2504" s="167" t="s">
        <v>8250</v>
      </c>
      <c r="B2504" s="167" t="s">
        <v>5513</v>
      </c>
      <c r="C2504" s="168">
        <v>20</v>
      </c>
      <c r="D2504" s="169" t="s">
        <v>5482</v>
      </c>
      <c r="E2504" s="170">
        <v>10.189800000000002</v>
      </c>
      <c r="F2504" s="167" t="s">
        <v>8235</v>
      </c>
    </row>
    <row r="2505" spans="1:6" x14ac:dyDescent="0.3">
      <c r="A2505" s="167" t="s">
        <v>8251</v>
      </c>
      <c r="B2505" s="167" t="s">
        <v>5515</v>
      </c>
      <c r="C2505" s="168">
        <v>20</v>
      </c>
      <c r="D2505" s="169" t="s">
        <v>5482</v>
      </c>
      <c r="E2505" s="170">
        <v>10.189800000000002</v>
      </c>
      <c r="F2505" s="167" t="s">
        <v>8235</v>
      </c>
    </row>
    <row r="2506" spans="1:6" x14ac:dyDescent="0.3">
      <c r="A2506" s="167" t="s">
        <v>8252</v>
      </c>
      <c r="B2506" s="167" t="s">
        <v>5517</v>
      </c>
      <c r="C2506" s="168">
        <v>20</v>
      </c>
      <c r="D2506" s="169" t="s">
        <v>5482</v>
      </c>
      <c r="E2506" s="170">
        <v>10.189800000000002</v>
      </c>
      <c r="F2506" s="167" t="s">
        <v>8235</v>
      </c>
    </row>
    <row r="2507" spans="1:6" x14ac:dyDescent="0.3">
      <c r="A2507" s="167" t="s">
        <v>8253</v>
      </c>
      <c r="B2507" s="167" t="s">
        <v>5519</v>
      </c>
      <c r="C2507" s="168">
        <v>20</v>
      </c>
      <c r="D2507" s="169" t="s">
        <v>5482</v>
      </c>
      <c r="E2507" s="170">
        <v>10.189800000000002</v>
      </c>
      <c r="F2507" s="167" t="s">
        <v>8235</v>
      </c>
    </row>
    <row r="2508" spans="1:6" x14ac:dyDescent="0.3">
      <c r="A2508" s="167" t="s">
        <v>8254</v>
      </c>
      <c r="B2508" s="167" t="s">
        <v>5572</v>
      </c>
      <c r="C2508" s="168">
        <v>20</v>
      </c>
      <c r="D2508" s="169" t="s">
        <v>5482</v>
      </c>
      <c r="E2508" s="170">
        <v>10.189800000000002</v>
      </c>
      <c r="F2508" s="167" t="s">
        <v>8235</v>
      </c>
    </row>
    <row r="2509" spans="1:6" x14ac:dyDescent="0.3">
      <c r="A2509" s="167" t="s">
        <v>8255</v>
      </c>
      <c r="B2509" s="167" t="s">
        <v>5521</v>
      </c>
      <c r="C2509" s="168">
        <v>20</v>
      </c>
      <c r="D2509" s="169" t="s">
        <v>5482</v>
      </c>
      <c r="E2509" s="170">
        <v>10.189800000000002</v>
      </c>
      <c r="F2509" s="167" t="s">
        <v>8235</v>
      </c>
    </row>
    <row r="2510" spans="1:6" x14ac:dyDescent="0.3">
      <c r="A2510" s="167" t="s">
        <v>8256</v>
      </c>
      <c r="B2510" s="167" t="s">
        <v>5525</v>
      </c>
      <c r="C2510" s="168">
        <v>20</v>
      </c>
      <c r="D2510" s="169" t="s">
        <v>5482</v>
      </c>
      <c r="E2510" s="170">
        <v>10.189800000000002</v>
      </c>
      <c r="F2510" s="167" t="s">
        <v>8235</v>
      </c>
    </row>
    <row r="2511" spans="1:6" x14ac:dyDescent="0.3">
      <c r="A2511" s="167" t="s">
        <v>8257</v>
      </c>
      <c r="B2511" s="167" t="s">
        <v>5489</v>
      </c>
      <c r="C2511" s="168">
        <v>10</v>
      </c>
      <c r="D2511" s="169" t="s">
        <v>5482</v>
      </c>
      <c r="E2511" s="170">
        <v>20.945699999999999</v>
      </c>
      <c r="F2511" s="167" t="s">
        <v>8258</v>
      </c>
    </row>
    <row r="2512" spans="1:6" x14ac:dyDescent="0.3">
      <c r="A2512" s="167" t="s">
        <v>8259</v>
      </c>
      <c r="B2512" s="167" t="s">
        <v>5491</v>
      </c>
      <c r="C2512" s="168">
        <v>10</v>
      </c>
      <c r="D2512" s="169" t="s">
        <v>5482</v>
      </c>
      <c r="E2512" s="170">
        <v>20.945699999999999</v>
      </c>
      <c r="F2512" s="167" t="s">
        <v>8258</v>
      </c>
    </row>
    <row r="2513" spans="1:6" x14ac:dyDescent="0.3">
      <c r="A2513" s="167" t="s">
        <v>8260</v>
      </c>
      <c r="B2513" s="167" t="s">
        <v>5693</v>
      </c>
      <c r="C2513" s="168">
        <v>10</v>
      </c>
      <c r="D2513" s="169" t="s">
        <v>5482</v>
      </c>
      <c r="E2513" s="170">
        <v>20.945699999999999</v>
      </c>
      <c r="F2513" s="167" t="s">
        <v>8258</v>
      </c>
    </row>
    <row r="2514" spans="1:6" x14ac:dyDescent="0.3">
      <c r="A2514" s="167" t="s">
        <v>8261</v>
      </c>
      <c r="B2514" s="167" t="s">
        <v>5493</v>
      </c>
      <c r="C2514" s="168">
        <v>10</v>
      </c>
      <c r="D2514" s="169" t="s">
        <v>5482</v>
      </c>
      <c r="E2514" s="170">
        <v>20.945699999999999</v>
      </c>
      <c r="F2514" s="167" t="s">
        <v>8258</v>
      </c>
    </row>
    <row r="2515" spans="1:6" x14ac:dyDescent="0.3">
      <c r="A2515" s="167" t="s">
        <v>8262</v>
      </c>
      <c r="B2515" s="167" t="s">
        <v>5696</v>
      </c>
      <c r="C2515" s="168">
        <v>10</v>
      </c>
      <c r="D2515" s="169" t="s">
        <v>5482</v>
      </c>
      <c r="E2515" s="170">
        <v>20.945699999999999</v>
      </c>
      <c r="F2515" s="167" t="s">
        <v>8258</v>
      </c>
    </row>
    <row r="2516" spans="1:6" x14ac:dyDescent="0.3">
      <c r="A2516" s="167" t="s">
        <v>8263</v>
      </c>
      <c r="B2516" s="167" t="s">
        <v>5495</v>
      </c>
      <c r="C2516" s="168">
        <v>10</v>
      </c>
      <c r="D2516" s="169" t="s">
        <v>5482</v>
      </c>
      <c r="E2516" s="170">
        <v>20.945699999999999</v>
      </c>
      <c r="F2516" s="167" t="s">
        <v>8258</v>
      </c>
    </row>
    <row r="2517" spans="1:6" x14ac:dyDescent="0.3">
      <c r="A2517" s="167" t="s">
        <v>8264</v>
      </c>
      <c r="B2517" s="167" t="s">
        <v>5699</v>
      </c>
      <c r="C2517" s="168">
        <v>10</v>
      </c>
      <c r="D2517" s="169" t="s">
        <v>5482</v>
      </c>
      <c r="E2517" s="170">
        <v>20.945699999999999</v>
      </c>
      <c r="F2517" s="167" t="s">
        <v>8258</v>
      </c>
    </row>
    <row r="2518" spans="1:6" x14ac:dyDescent="0.3">
      <c r="A2518" s="167" t="s">
        <v>8265</v>
      </c>
      <c r="B2518" s="167" t="s">
        <v>5701</v>
      </c>
      <c r="C2518" s="168">
        <v>10</v>
      </c>
      <c r="D2518" s="169" t="s">
        <v>5482</v>
      </c>
      <c r="E2518" s="170">
        <v>20.945699999999999</v>
      </c>
      <c r="F2518" s="167" t="s">
        <v>8258</v>
      </c>
    </row>
    <row r="2519" spans="1:6" x14ac:dyDescent="0.3">
      <c r="A2519" s="167" t="s">
        <v>8266</v>
      </c>
      <c r="B2519" s="167" t="s">
        <v>5497</v>
      </c>
      <c r="C2519" s="168">
        <v>10</v>
      </c>
      <c r="D2519" s="169" t="s">
        <v>5482</v>
      </c>
      <c r="E2519" s="170">
        <v>20.945699999999999</v>
      </c>
      <c r="F2519" s="167" t="s">
        <v>8258</v>
      </c>
    </row>
    <row r="2520" spans="1:6" x14ac:dyDescent="0.3">
      <c r="A2520" s="167" t="s">
        <v>8267</v>
      </c>
      <c r="B2520" s="167" t="s">
        <v>5785</v>
      </c>
      <c r="C2520" s="168">
        <v>10</v>
      </c>
      <c r="D2520" s="169" t="s">
        <v>5482</v>
      </c>
      <c r="E2520" s="170">
        <v>20.945699999999999</v>
      </c>
      <c r="F2520" s="167" t="s">
        <v>8258</v>
      </c>
    </row>
    <row r="2521" spans="1:6" x14ac:dyDescent="0.3">
      <c r="A2521" s="167" t="s">
        <v>8268</v>
      </c>
      <c r="B2521" s="167" t="s">
        <v>5499</v>
      </c>
      <c r="C2521" s="168">
        <v>10</v>
      </c>
      <c r="D2521" s="169" t="s">
        <v>5482</v>
      </c>
      <c r="E2521" s="170">
        <v>20.945699999999999</v>
      </c>
      <c r="F2521" s="167" t="s">
        <v>8258</v>
      </c>
    </row>
    <row r="2522" spans="1:6" x14ac:dyDescent="0.3">
      <c r="A2522" s="167" t="s">
        <v>8269</v>
      </c>
      <c r="B2522" s="167" t="s">
        <v>5501</v>
      </c>
      <c r="C2522" s="168">
        <v>10</v>
      </c>
      <c r="D2522" s="169" t="s">
        <v>5482</v>
      </c>
      <c r="E2522" s="170">
        <v>20.945699999999999</v>
      </c>
      <c r="F2522" s="167" t="s">
        <v>8258</v>
      </c>
    </row>
    <row r="2523" spans="1:6" x14ac:dyDescent="0.3">
      <c r="A2523" s="167" t="s">
        <v>8270</v>
      </c>
      <c r="B2523" s="167" t="s">
        <v>5505</v>
      </c>
      <c r="C2523" s="168">
        <v>10</v>
      </c>
      <c r="D2523" s="169" t="s">
        <v>5482</v>
      </c>
      <c r="E2523" s="170">
        <v>20.945699999999999</v>
      </c>
      <c r="F2523" s="167" t="s">
        <v>8258</v>
      </c>
    </row>
    <row r="2524" spans="1:6" x14ac:dyDescent="0.3">
      <c r="A2524" s="167" t="s">
        <v>8271</v>
      </c>
      <c r="B2524" s="167" t="s">
        <v>5507</v>
      </c>
      <c r="C2524" s="168">
        <v>10</v>
      </c>
      <c r="D2524" s="169" t="s">
        <v>5482</v>
      </c>
      <c r="E2524" s="170">
        <v>20.945699999999999</v>
      </c>
      <c r="F2524" s="167" t="s">
        <v>8258</v>
      </c>
    </row>
    <row r="2525" spans="1:6" x14ac:dyDescent="0.3">
      <c r="A2525" s="167" t="s">
        <v>8272</v>
      </c>
      <c r="B2525" s="167" t="s">
        <v>5509</v>
      </c>
      <c r="C2525" s="168">
        <v>10</v>
      </c>
      <c r="D2525" s="169" t="s">
        <v>5482</v>
      </c>
      <c r="E2525" s="170">
        <v>20.945699999999999</v>
      </c>
      <c r="F2525" s="167" t="s">
        <v>8258</v>
      </c>
    </row>
    <row r="2526" spans="1:6" x14ac:dyDescent="0.3">
      <c r="A2526" s="167" t="s">
        <v>8273</v>
      </c>
      <c r="B2526" s="167" t="s">
        <v>5513</v>
      </c>
      <c r="C2526" s="168">
        <v>10</v>
      </c>
      <c r="D2526" s="169" t="s">
        <v>5482</v>
      </c>
      <c r="E2526" s="170">
        <v>20.945699999999999</v>
      </c>
      <c r="F2526" s="167" t="s">
        <v>8258</v>
      </c>
    </row>
    <row r="2527" spans="1:6" x14ac:dyDescent="0.3">
      <c r="A2527" s="167" t="s">
        <v>8274</v>
      </c>
      <c r="B2527" s="167" t="s">
        <v>5515</v>
      </c>
      <c r="C2527" s="168">
        <v>10</v>
      </c>
      <c r="D2527" s="169" t="s">
        <v>5482</v>
      </c>
      <c r="E2527" s="170">
        <v>20.945699999999999</v>
      </c>
      <c r="F2527" s="167" t="s">
        <v>8258</v>
      </c>
    </row>
    <row r="2528" spans="1:6" x14ac:dyDescent="0.3">
      <c r="A2528" s="167" t="s">
        <v>8275</v>
      </c>
      <c r="B2528" s="167" t="s">
        <v>5517</v>
      </c>
      <c r="C2528" s="168">
        <v>10</v>
      </c>
      <c r="D2528" s="169" t="s">
        <v>5482</v>
      </c>
      <c r="E2528" s="170">
        <v>20.945699999999999</v>
      </c>
      <c r="F2528" s="167" t="s">
        <v>8258</v>
      </c>
    </row>
    <row r="2529" spans="1:6" x14ac:dyDescent="0.3">
      <c r="A2529" s="167" t="s">
        <v>8276</v>
      </c>
      <c r="B2529" s="167" t="s">
        <v>5519</v>
      </c>
      <c r="C2529" s="168">
        <v>10</v>
      </c>
      <c r="D2529" s="169" t="s">
        <v>5482</v>
      </c>
      <c r="E2529" s="170">
        <v>20.945699999999999</v>
      </c>
      <c r="F2529" s="167" t="s">
        <v>8258</v>
      </c>
    </row>
    <row r="2530" spans="1:6" x14ac:dyDescent="0.3">
      <c r="A2530" s="167" t="s">
        <v>8277</v>
      </c>
      <c r="B2530" s="167" t="s">
        <v>5521</v>
      </c>
      <c r="C2530" s="168">
        <v>10</v>
      </c>
      <c r="D2530" s="169" t="s">
        <v>5482</v>
      </c>
      <c r="E2530" s="170">
        <v>20.945699999999999</v>
      </c>
      <c r="F2530" s="167" t="s">
        <v>8258</v>
      </c>
    </row>
    <row r="2531" spans="1:6" x14ac:dyDescent="0.3">
      <c r="A2531" s="167" t="s">
        <v>8278</v>
      </c>
      <c r="B2531" s="167" t="s">
        <v>5481</v>
      </c>
      <c r="C2531" s="168">
        <v>10</v>
      </c>
      <c r="D2531" s="169" t="s">
        <v>5482</v>
      </c>
      <c r="E2531" s="170">
        <v>12.71875</v>
      </c>
      <c r="F2531" s="167" t="s">
        <v>8279</v>
      </c>
    </row>
    <row r="2532" spans="1:6" x14ac:dyDescent="0.3">
      <c r="A2532" s="167" t="s">
        <v>8280</v>
      </c>
      <c r="B2532" s="167" t="s">
        <v>5487</v>
      </c>
      <c r="C2532" s="168">
        <v>10</v>
      </c>
      <c r="D2532" s="169" t="s">
        <v>5482</v>
      </c>
      <c r="E2532" s="170">
        <v>9.869749999999998</v>
      </c>
      <c r="F2532" s="167" t="s">
        <v>8279</v>
      </c>
    </row>
    <row r="2533" spans="1:6" x14ac:dyDescent="0.3">
      <c r="A2533" s="167" t="s">
        <v>8281</v>
      </c>
      <c r="B2533" s="167" t="s">
        <v>5489</v>
      </c>
      <c r="C2533" s="168">
        <v>20</v>
      </c>
      <c r="D2533" s="169" t="s">
        <v>5482</v>
      </c>
      <c r="E2533" s="170">
        <v>3.0380700000000003</v>
      </c>
      <c r="F2533" s="167" t="s">
        <v>8279</v>
      </c>
    </row>
    <row r="2534" spans="1:6" x14ac:dyDescent="0.3">
      <c r="A2534" s="167" t="s">
        <v>8282</v>
      </c>
      <c r="B2534" s="167" t="s">
        <v>5491</v>
      </c>
      <c r="C2534" s="168">
        <v>20</v>
      </c>
      <c r="D2534" s="169" t="s">
        <v>5482</v>
      </c>
      <c r="E2534" s="170">
        <v>3.0380700000000003</v>
      </c>
      <c r="F2534" s="167" t="s">
        <v>8279</v>
      </c>
    </row>
    <row r="2535" spans="1:6" x14ac:dyDescent="0.3">
      <c r="A2535" s="167" t="s">
        <v>8283</v>
      </c>
      <c r="B2535" s="167" t="s">
        <v>5691</v>
      </c>
      <c r="C2535" s="168">
        <v>20</v>
      </c>
      <c r="D2535" s="169" t="s">
        <v>5482</v>
      </c>
      <c r="E2535" s="170">
        <v>3.0380700000000003</v>
      </c>
      <c r="F2535" s="167" t="s">
        <v>8279</v>
      </c>
    </row>
    <row r="2536" spans="1:6" x14ac:dyDescent="0.3">
      <c r="A2536" s="167" t="s">
        <v>8284</v>
      </c>
      <c r="B2536" s="167" t="s">
        <v>5693</v>
      </c>
      <c r="C2536" s="168">
        <v>20</v>
      </c>
      <c r="D2536" s="169" t="s">
        <v>5482</v>
      </c>
      <c r="E2536" s="170">
        <v>3.0380700000000003</v>
      </c>
      <c r="F2536" s="167" t="s">
        <v>8279</v>
      </c>
    </row>
    <row r="2537" spans="1:6" x14ac:dyDescent="0.3">
      <c r="A2537" s="167" t="s">
        <v>8285</v>
      </c>
      <c r="B2537" s="167" t="s">
        <v>5493</v>
      </c>
      <c r="C2537" s="168">
        <v>20</v>
      </c>
      <c r="D2537" s="169" t="s">
        <v>5482</v>
      </c>
      <c r="E2537" s="170">
        <v>3.0380700000000003</v>
      </c>
      <c r="F2537" s="167" t="s">
        <v>8279</v>
      </c>
    </row>
    <row r="2538" spans="1:6" x14ac:dyDescent="0.3">
      <c r="A2538" s="167" t="s">
        <v>8286</v>
      </c>
      <c r="B2538" s="167" t="s">
        <v>5696</v>
      </c>
      <c r="C2538" s="168">
        <v>20</v>
      </c>
      <c r="D2538" s="169" t="s">
        <v>5482</v>
      </c>
      <c r="E2538" s="170">
        <v>3.0380700000000003</v>
      </c>
      <c r="F2538" s="167" t="s">
        <v>8279</v>
      </c>
    </row>
    <row r="2539" spans="1:6" x14ac:dyDescent="0.3">
      <c r="A2539" s="167" t="s">
        <v>8287</v>
      </c>
      <c r="B2539" s="167" t="s">
        <v>5495</v>
      </c>
      <c r="C2539" s="168">
        <v>20</v>
      </c>
      <c r="D2539" s="169" t="s">
        <v>5482</v>
      </c>
      <c r="E2539" s="170">
        <v>3.0380700000000003</v>
      </c>
      <c r="F2539" s="167" t="s">
        <v>8279</v>
      </c>
    </row>
    <row r="2540" spans="1:6" x14ac:dyDescent="0.3">
      <c r="A2540" s="167" t="s">
        <v>8288</v>
      </c>
      <c r="B2540" s="167" t="s">
        <v>5699</v>
      </c>
      <c r="C2540" s="168">
        <v>20</v>
      </c>
      <c r="D2540" s="169" t="s">
        <v>5482</v>
      </c>
      <c r="E2540" s="170">
        <v>3.0380700000000003</v>
      </c>
      <c r="F2540" s="167" t="s">
        <v>8279</v>
      </c>
    </row>
    <row r="2541" spans="1:6" x14ac:dyDescent="0.3">
      <c r="A2541" s="167" t="s">
        <v>8289</v>
      </c>
      <c r="B2541" s="167" t="s">
        <v>5701</v>
      </c>
      <c r="C2541" s="168">
        <v>20</v>
      </c>
      <c r="D2541" s="169" t="s">
        <v>5482</v>
      </c>
      <c r="E2541" s="170">
        <v>3.0380700000000003</v>
      </c>
      <c r="F2541" s="167" t="s">
        <v>8279</v>
      </c>
    </row>
    <row r="2542" spans="1:6" x14ac:dyDescent="0.3">
      <c r="A2542" s="167" t="s">
        <v>8290</v>
      </c>
      <c r="B2542" s="167" t="s">
        <v>5497</v>
      </c>
      <c r="C2542" s="168">
        <v>20</v>
      </c>
      <c r="D2542" s="169" t="s">
        <v>5482</v>
      </c>
      <c r="E2542" s="170">
        <v>3.0380700000000003</v>
      </c>
      <c r="F2542" s="167" t="s">
        <v>8279</v>
      </c>
    </row>
    <row r="2543" spans="1:6" x14ac:dyDescent="0.3">
      <c r="A2543" s="167" t="s">
        <v>8291</v>
      </c>
      <c r="B2543" s="167" t="s">
        <v>5785</v>
      </c>
      <c r="C2543" s="168">
        <v>20</v>
      </c>
      <c r="D2543" s="169" t="s">
        <v>5482</v>
      </c>
      <c r="E2543" s="170">
        <v>3.0380700000000003</v>
      </c>
      <c r="F2543" s="167" t="s">
        <v>8279</v>
      </c>
    </row>
    <row r="2544" spans="1:6" x14ac:dyDescent="0.3">
      <c r="A2544" s="167" t="s">
        <v>8292</v>
      </c>
      <c r="B2544" s="167" t="s">
        <v>5499</v>
      </c>
      <c r="C2544" s="168">
        <v>20</v>
      </c>
      <c r="D2544" s="169" t="s">
        <v>5482</v>
      </c>
      <c r="E2544" s="170">
        <v>3.0380700000000003</v>
      </c>
      <c r="F2544" s="167" t="s">
        <v>8279</v>
      </c>
    </row>
    <row r="2545" spans="1:6" x14ac:dyDescent="0.3">
      <c r="A2545" s="167" t="s">
        <v>8293</v>
      </c>
      <c r="B2545" s="167" t="s">
        <v>5555</v>
      </c>
      <c r="C2545" s="168">
        <v>20</v>
      </c>
      <c r="D2545" s="169" t="s">
        <v>5482</v>
      </c>
      <c r="E2545" s="170">
        <v>3.0380700000000003</v>
      </c>
      <c r="F2545" s="167" t="s">
        <v>8279</v>
      </c>
    </row>
    <row r="2546" spans="1:6" x14ac:dyDescent="0.3">
      <c r="A2546" s="167" t="s">
        <v>8294</v>
      </c>
      <c r="B2546" s="167" t="s">
        <v>5557</v>
      </c>
      <c r="C2546" s="168">
        <v>20</v>
      </c>
      <c r="D2546" s="169" t="s">
        <v>5482</v>
      </c>
      <c r="E2546" s="170">
        <v>3.0380700000000003</v>
      </c>
      <c r="F2546" s="167" t="s">
        <v>8279</v>
      </c>
    </row>
    <row r="2547" spans="1:6" x14ac:dyDescent="0.3">
      <c r="A2547" s="167" t="s">
        <v>8295</v>
      </c>
      <c r="B2547" s="167" t="s">
        <v>5534</v>
      </c>
      <c r="C2547" s="168">
        <v>20</v>
      </c>
      <c r="D2547" s="169" t="s">
        <v>5482</v>
      </c>
      <c r="E2547" s="170">
        <v>3.0380700000000003</v>
      </c>
      <c r="F2547" s="167" t="s">
        <v>8279</v>
      </c>
    </row>
    <row r="2548" spans="1:6" x14ac:dyDescent="0.3">
      <c r="A2548" s="167" t="s">
        <v>8296</v>
      </c>
      <c r="B2548" s="167" t="s">
        <v>5501</v>
      </c>
      <c r="C2548" s="168">
        <v>20</v>
      </c>
      <c r="D2548" s="169" t="s">
        <v>5482</v>
      </c>
      <c r="E2548" s="170">
        <v>3.0380700000000003</v>
      </c>
      <c r="F2548" s="167" t="s">
        <v>8279</v>
      </c>
    </row>
    <row r="2549" spans="1:6" x14ac:dyDescent="0.3">
      <c r="A2549" s="167" t="s">
        <v>8297</v>
      </c>
      <c r="B2549" s="167" t="s">
        <v>5503</v>
      </c>
      <c r="C2549" s="168">
        <v>20</v>
      </c>
      <c r="D2549" s="169" t="s">
        <v>5482</v>
      </c>
      <c r="E2549" s="170">
        <v>3.0380700000000003</v>
      </c>
      <c r="F2549" s="167" t="s">
        <v>8279</v>
      </c>
    </row>
    <row r="2550" spans="1:6" x14ac:dyDescent="0.3">
      <c r="A2550" s="167" t="s">
        <v>8298</v>
      </c>
      <c r="B2550" s="167" t="s">
        <v>5505</v>
      </c>
      <c r="C2550" s="168">
        <v>20</v>
      </c>
      <c r="D2550" s="169" t="s">
        <v>5482</v>
      </c>
      <c r="E2550" s="170">
        <v>3.0380700000000003</v>
      </c>
      <c r="F2550" s="167" t="s">
        <v>8279</v>
      </c>
    </row>
    <row r="2551" spans="1:6" x14ac:dyDescent="0.3">
      <c r="A2551" s="167" t="s">
        <v>8299</v>
      </c>
      <c r="B2551" s="167" t="s">
        <v>5507</v>
      </c>
      <c r="C2551" s="168">
        <v>20</v>
      </c>
      <c r="D2551" s="169" t="s">
        <v>5482</v>
      </c>
      <c r="E2551" s="170">
        <v>3.0380700000000003</v>
      </c>
      <c r="F2551" s="167" t="s">
        <v>8279</v>
      </c>
    </row>
    <row r="2552" spans="1:6" x14ac:dyDescent="0.3">
      <c r="A2552" s="167" t="s">
        <v>8300</v>
      </c>
      <c r="B2552" s="167" t="s">
        <v>5509</v>
      </c>
      <c r="C2552" s="168">
        <v>20</v>
      </c>
      <c r="D2552" s="169" t="s">
        <v>5482</v>
      </c>
      <c r="E2552" s="170">
        <v>3.0380700000000003</v>
      </c>
      <c r="F2552" s="167" t="s">
        <v>8279</v>
      </c>
    </row>
    <row r="2553" spans="1:6" x14ac:dyDescent="0.3">
      <c r="A2553" s="167" t="s">
        <v>8301</v>
      </c>
      <c r="B2553" s="167" t="s">
        <v>5511</v>
      </c>
      <c r="C2553" s="168">
        <v>20</v>
      </c>
      <c r="D2553" s="169" t="s">
        <v>5482</v>
      </c>
      <c r="E2553" s="170">
        <v>3.0380700000000003</v>
      </c>
      <c r="F2553" s="167" t="s">
        <v>8279</v>
      </c>
    </row>
    <row r="2554" spans="1:6" x14ac:dyDescent="0.3">
      <c r="A2554" s="167" t="s">
        <v>8302</v>
      </c>
      <c r="B2554" s="167" t="s">
        <v>5513</v>
      </c>
      <c r="C2554" s="168">
        <v>20</v>
      </c>
      <c r="D2554" s="169" t="s">
        <v>5482</v>
      </c>
      <c r="E2554" s="170">
        <v>3.0380700000000003</v>
      </c>
      <c r="F2554" s="167" t="s">
        <v>8279</v>
      </c>
    </row>
    <row r="2555" spans="1:6" x14ac:dyDescent="0.3">
      <c r="A2555" s="167" t="s">
        <v>8303</v>
      </c>
      <c r="B2555" s="167" t="s">
        <v>5515</v>
      </c>
      <c r="C2555" s="168">
        <v>20</v>
      </c>
      <c r="D2555" s="169" t="s">
        <v>5482</v>
      </c>
      <c r="E2555" s="170">
        <v>3.0380700000000003</v>
      </c>
      <c r="F2555" s="167" t="s">
        <v>8279</v>
      </c>
    </row>
    <row r="2556" spans="1:6" x14ac:dyDescent="0.3">
      <c r="A2556" s="167" t="s">
        <v>8304</v>
      </c>
      <c r="B2556" s="167" t="s">
        <v>5517</v>
      </c>
      <c r="C2556" s="168">
        <v>20</v>
      </c>
      <c r="D2556" s="169" t="s">
        <v>5482</v>
      </c>
      <c r="E2556" s="170">
        <v>3.0380700000000003</v>
      </c>
      <c r="F2556" s="167" t="s">
        <v>8279</v>
      </c>
    </row>
    <row r="2557" spans="1:6" x14ac:dyDescent="0.3">
      <c r="A2557" s="167" t="s">
        <v>8305</v>
      </c>
      <c r="B2557" s="167" t="s">
        <v>5569</v>
      </c>
      <c r="C2557" s="168">
        <v>20</v>
      </c>
      <c r="D2557" s="169" t="s">
        <v>5482</v>
      </c>
      <c r="E2557" s="170">
        <v>3.0380700000000003</v>
      </c>
      <c r="F2557" s="167" t="s">
        <v>8279</v>
      </c>
    </row>
    <row r="2558" spans="1:6" x14ac:dyDescent="0.3">
      <c r="A2558" s="167" t="s">
        <v>8306</v>
      </c>
      <c r="B2558" s="167" t="s">
        <v>5519</v>
      </c>
      <c r="C2558" s="168">
        <v>20</v>
      </c>
      <c r="D2558" s="169" t="s">
        <v>5482</v>
      </c>
      <c r="E2558" s="170">
        <v>3.0380700000000003</v>
      </c>
      <c r="F2558" s="167" t="s">
        <v>8279</v>
      </c>
    </row>
    <row r="2559" spans="1:6" x14ac:dyDescent="0.3">
      <c r="A2559" s="167" t="s">
        <v>8307</v>
      </c>
      <c r="B2559" s="167" t="s">
        <v>5572</v>
      </c>
      <c r="C2559" s="168">
        <v>20</v>
      </c>
      <c r="D2559" s="169" t="s">
        <v>5482</v>
      </c>
      <c r="E2559" s="170">
        <v>3.0380700000000003</v>
      </c>
      <c r="F2559" s="167" t="s">
        <v>8279</v>
      </c>
    </row>
    <row r="2560" spans="1:6" x14ac:dyDescent="0.3">
      <c r="A2560" s="167" t="s">
        <v>8308</v>
      </c>
      <c r="B2560" s="167" t="s">
        <v>5521</v>
      </c>
      <c r="C2560" s="168">
        <v>20</v>
      </c>
      <c r="D2560" s="169" t="s">
        <v>5482</v>
      </c>
      <c r="E2560" s="170">
        <v>3.0380700000000003</v>
      </c>
      <c r="F2560" s="167" t="s">
        <v>8279</v>
      </c>
    </row>
    <row r="2561" spans="1:6" x14ac:dyDescent="0.3">
      <c r="A2561" s="167" t="s">
        <v>8309</v>
      </c>
      <c r="B2561" s="167" t="s">
        <v>5523</v>
      </c>
      <c r="C2561" s="168">
        <v>20</v>
      </c>
      <c r="D2561" s="169" t="s">
        <v>5482</v>
      </c>
      <c r="E2561" s="170">
        <v>3.0380700000000003</v>
      </c>
      <c r="F2561" s="167" t="s">
        <v>8279</v>
      </c>
    </row>
    <row r="2562" spans="1:6" x14ac:dyDescent="0.3">
      <c r="A2562" s="167" t="s">
        <v>8310</v>
      </c>
      <c r="B2562" s="167" t="s">
        <v>5525</v>
      </c>
      <c r="C2562" s="168">
        <v>20</v>
      </c>
      <c r="D2562" s="169" t="s">
        <v>5482</v>
      </c>
      <c r="E2562" s="170">
        <v>3.0380700000000003</v>
      </c>
      <c r="F2562" s="167" t="s">
        <v>8279</v>
      </c>
    </row>
    <row r="2563" spans="1:6" x14ac:dyDescent="0.3">
      <c r="A2563" s="167" t="s">
        <v>8311</v>
      </c>
      <c r="B2563" s="167" t="s">
        <v>5527</v>
      </c>
      <c r="C2563" s="168">
        <v>20</v>
      </c>
      <c r="D2563" s="169" t="s">
        <v>5482</v>
      </c>
      <c r="E2563" s="170">
        <v>6.8875499999999992</v>
      </c>
      <c r="F2563" s="167" t="s">
        <v>8279</v>
      </c>
    </row>
    <row r="2564" spans="1:6" x14ac:dyDescent="0.3">
      <c r="A2564" s="167" t="s">
        <v>8312</v>
      </c>
      <c r="B2564" s="167" t="s">
        <v>5485</v>
      </c>
      <c r="C2564" s="168">
        <v>50</v>
      </c>
      <c r="D2564" s="169" t="s">
        <v>5482</v>
      </c>
      <c r="E2564" s="170">
        <v>1.7549100000000002</v>
      </c>
      <c r="F2564" s="167" t="s">
        <v>8279</v>
      </c>
    </row>
    <row r="2565" spans="1:6" x14ac:dyDescent="0.3">
      <c r="A2565" s="167" t="s">
        <v>8313</v>
      </c>
      <c r="B2565" s="167" t="s">
        <v>5489</v>
      </c>
      <c r="C2565" s="168">
        <v>50</v>
      </c>
      <c r="D2565" s="169" t="s">
        <v>5482</v>
      </c>
      <c r="E2565" s="170">
        <v>1.4718600000000002</v>
      </c>
      <c r="F2565" s="167" t="s">
        <v>8279</v>
      </c>
    </row>
    <row r="2566" spans="1:6" x14ac:dyDescent="0.3">
      <c r="A2566" s="167" t="s">
        <v>8314</v>
      </c>
      <c r="B2566" s="167" t="s">
        <v>5491</v>
      </c>
      <c r="C2566" s="168">
        <v>50</v>
      </c>
      <c r="D2566" s="169" t="s">
        <v>5482</v>
      </c>
      <c r="E2566" s="170">
        <v>1.4718600000000002</v>
      </c>
      <c r="F2566" s="167" t="s">
        <v>8279</v>
      </c>
    </row>
    <row r="2567" spans="1:6" x14ac:dyDescent="0.3">
      <c r="A2567" s="167" t="s">
        <v>8315</v>
      </c>
      <c r="B2567" s="167" t="s">
        <v>5693</v>
      </c>
      <c r="C2567" s="168">
        <v>50</v>
      </c>
      <c r="D2567" s="169" t="s">
        <v>5482</v>
      </c>
      <c r="E2567" s="170">
        <v>1.4718600000000002</v>
      </c>
      <c r="F2567" s="167" t="s">
        <v>8279</v>
      </c>
    </row>
    <row r="2568" spans="1:6" x14ac:dyDescent="0.3">
      <c r="A2568" s="167" t="s">
        <v>8316</v>
      </c>
      <c r="B2568" s="167" t="s">
        <v>5493</v>
      </c>
      <c r="C2568" s="168">
        <v>50</v>
      </c>
      <c r="D2568" s="169" t="s">
        <v>5482</v>
      </c>
      <c r="E2568" s="170">
        <v>1.4718600000000002</v>
      </c>
      <c r="F2568" s="167" t="s">
        <v>8279</v>
      </c>
    </row>
    <row r="2569" spans="1:6" x14ac:dyDescent="0.3">
      <c r="A2569" s="167" t="s">
        <v>8317</v>
      </c>
      <c r="B2569" s="167" t="s">
        <v>5696</v>
      </c>
      <c r="C2569" s="168">
        <v>50</v>
      </c>
      <c r="D2569" s="169" t="s">
        <v>5482</v>
      </c>
      <c r="E2569" s="170">
        <v>1.4718600000000002</v>
      </c>
      <c r="F2569" s="167" t="s">
        <v>8279</v>
      </c>
    </row>
    <row r="2570" spans="1:6" x14ac:dyDescent="0.3">
      <c r="A2570" s="167" t="s">
        <v>8318</v>
      </c>
      <c r="B2570" s="167" t="s">
        <v>5495</v>
      </c>
      <c r="C2570" s="168">
        <v>50</v>
      </c>
      <c r="D2570" s="169" t="s">
        <v>5482</v>
      </c>
      <c r="E2570" s="170">
        <v>1.4718600000000002</v>
      </c>
      <c r="F2570" s="167" t="s">
        <v>8279</v>
      </c>
    </row>
    <row r="2571" spans="1:6" x14ac:dyDescent="0.3">
      <c r="A2571" s="167" t="s">
        <v>8319</v>
      </c>
      <c r="B2571" s="167" t="s">
        <v>5699</v>
      </c>
      <c r="C2571" s="168">
        <v>50</v>
      </c>
      <c r="D2571" s="169" t="s">
        <v>5482</v>
      </c>
      <c r="E2571" s="170">
        <v>1.4718600000000002</v>
      </c>
      <c r="F2571" s="167" t="s">
        <v>8279</v>
      </c>
    </row>
    <row r="2572" spans="1:6" x14ac:dyDescent="0.3">
      <c r="A2572" s="167" t="s">
        <v>8320</v>
      </c>
      <c r="B2572" s="167" t="s">
        <v>5701</v>
      </c>
      <c r="C2572" s="168">
        <v>50</v>
      </c>
      <c r="D2572" s="169" t="s">
        <v>5482</v>
      </c>
      <c r="E2572" s="170">
        <v>1.4718600000000002</v>
      </c>
      <c r="F2572" s="167" t="s">
        <v>8279</v>
      </c>
    </row>
    <row r="2573" spans="1:6" x14ac:dyDescent="0.3">
      <c r="A2573" s="167" t="s">
        <v>8321</v>
      </c>
      <c r="B2573" s="167" t="s">
        <v>5497</v>
      </c>
      <c r="C2573" s="168">
        <v>50</v>
      </c>
      <c r="D2573" s="169" t="s">
        <v>5482</v>
      </c>
      <c r="E2573" s="170">
        <v>1.4718600000000002</v>
      </c>
      <c r="F2573" s="167" t="s">
        <v>8279</v>
      </c>
    </row>
    <row r="2574" spans="1:6" x14ac:dyDescent="0.3">
      <c r="A2574" s="167" t="s">
        <v>8322</v>
      </c>
      <c r="B2574" s="167" t="s">
        <v>5785</v>
      </c>
      <c r="C2574" s="168">
        <v>50</v>
      </c>
      <c r="D2574" s="169" t="s">
        <v>5482</v>
      </c>
      <c r="E2574" s="170">
        <v>1.4718600000000002</v>
      </c>
      <c r="F2574" s="167" t="s">
        <v>8279</v>
      </c>
    </row>
    <row r="2575" spans="1:6" x14ac:dyDescent="0.3">
      <c r="A2575" s="167" t="s">
        <v>8323</v>
      </c>
      <c r="B2575" s="167" t="s">
        <v>5499</v>
      </c>
      <c r="C2575" s="168">
        <v>50</v>
      </c>
      <c r="D2575" s="169" t="s">
        <v>5482</v>
      </c>
      <c r="E2575" s="170">
        <v>1.4718600000000002</v>
      </c>
      <c r="F2575" s="167" t="s">
        <v>8279</v>
      </c>
    </row>
    <row r="2576" spans="1:6" x14ac:dyDescent="0.3">
      <c r="A2576" s="167" t="s">
        <v>8324</v>
      </c>
      <c r="B2576" s="167" t="s">
        <v>5555</v>
      </c>
      <c r="C2576" s="168">
        <v>50</v>
      </c>
      <c r="D2576" s="169" t="s">
        <v>5482</v>
      </c>
      <c r="E2576" s="170">
        <v>1.4718600000000002</v>
      </c>
      <c r="F2576" s="167" t="s">
        <v>8279</v>
      </c>
    </row>
    <row r="2577" spans="1:6" x14ac:dyDescent="0.3">
      <c r="A2577" s="167" t="s">
        <v>8325</v>
      </c>
      <c r="B2577" s="167" t="s">
        <v>5534</v>
      </c>
      <c r="C2577" s="168">
        <v>50</v>
      </c>
      <c r="D2577" s="169" t="s">
        <v>5482</v>
      </c>
      <c r="E2577" s="170">
        <v>1.4718600000000002</v>
      </c>
      <c r="F2577" s="167" t="s">
        <v>8279</v>
      </c>
    </row>
    <row r="2578" spans="1:6" x14ac:dyDescent="0.3">
      <c r="A2578" s="167" t="s">
        <v>8326</v>
      </c>
      <c r="B2578" s="167" t="s">
        <v>5501</v>
      </c>
      <c r="C2578" s="168">
        <v>50</v>
      </c>
      <c r="D2578" s="169" t="s">
        <v>5482</v>
      </c>
      <c r="E2578" s="170">
        <v>1.4718600000000002</v>
      </c>
      <c r="F2578" s="167" t="s">
        <v>8279</v>
      </c>
    </row>
    <row r="2579" spans="1:6" x14ac:dyDescent="0.3">
      <c r="A2579" s="167" t="s">
        <v>8327</v>
      </c>
      <c r="B2579" s="167" t="s">
        <v>5503</v>
      </c>
      <c r="C2579" s="168">
        <v>50</v>
      </c>
      <c r="D2579" s="169" t="s">
        <v>5482</v>
      </c>
      <c r="E2579" s="170">
        <v>1.4718600000000002</v>
      </c>
      <c r="F2579" s="167" t="s">
        <v>8279</v>
      </c>
    </row>
    <row r="2580" spans="1:6" x14ac:dyDescent="0.3">
      <c r="A2580" s="167" t="s">
        <v>8328</v>
      </c>
      <c r="B2580" s="167" t="s">
        <v>5505</v>
      </c>
      <c r="C2580" s="168">
        <v>50</v>
      </c>
      <c r="D2580" s="169" t="s">
        <v>5482</v>
      </c>
      <c r="E2580" s="170">
        <v>1.4718600000000002</v>
      </c>
      <c r="F2580" s="167" t="s">
        <v>8279</v>
      </c>
    </row>
    <row r="2581" spans="1:6" x14ac:dyDescent="0.3">
      <c r="A2581" s="167" t="s">
        <v>8329</v>
      </c>
      <c r="B2581" s="167" t="s">
        <v>5507</v>
      </c>
      <c r="C2581" s="168">
        <v>50</v>
      </c>
      <c r="D2581" s="169" t="s">
        <v>5482</v>
      </c>
      <c r="E2581" s="170">
        <v>1.4718600000000002</v>
      </c>
      <c r="F2581" s="167" t="s">
        <v>8279</v>
      </c>
    </row>
    <row r="2582" spans="1:6" x14ac:dyDescent="0.3">
      <c r="A2582" s="167" t="s">
        <v>8330</v>
      </c>
      <c r="B2582" s="167" t="s">
        <v>5509</v>
      </c>
      <c r="C2582" s="168">
        <v>50</v>
      </c>
      <c r="D2582" s="169" t="s">
        <v>5482</v>
      </c>
      <c r="E2582" s="170">
        <v>1.4718600000000002</v>
      </c>
      <c r="F2582" s="167" t="s">
        <v>8279</v>
      </c>
    </row>
    <row r="2583" spans="1:6" x14ac:dyDescent="0.3">
      <c r="A2583" s="167" t="s">
        <v>8331</v>
      </c>
      <c r="B2583" s="167" t="s">
        <v>5511</v>
      </c>
      <c r="C2583" s="168">
        <v>50</v>
      </c>
      <c r="D2583" s="169" t="s">
        <v>5482</v>
      </c>
      <c r="E2583" s="170">
        <v>1.4718600000000002</v>
      </c>
      <c r="F2583" s="167" t="s">
        <v>8279</v>
      </c>
    </row>
    <row r="2584" spans="1:6" x14ac:dyDescent="0.3">
      <c r="A2584" s="167" t="s">
        <v>8332</v>
      </c>
      <c r="B2584" s="167" t="s">
        <v>5513</v>
      </c>
      <c r="C2584" s="168">
        <v>50</v>
      </c>
      <c r="D2584" s="169" t="s">
        <v>5482</v>
      </c>
      <c r="E2584" s="170">
        <v>1.4718600000000002</v>
      </c>
      <c r="F2584" s="167" t="s">
        <v>8279</v>
      </c>
    </row>
    <row r="2585" spans="1:6" x14ac:dyDescent="0.3">
      <c r="A2585" s="167" t="s">
        <v>8333</v>
      </c>
      <c r="B2585" s="167" t="s">
        <v>5515</v>
      </c>
      <c r="C2585" s="168">
        <v>50</v>
      </c>
      <c r="D2585" s="169" t="s">
        <v>5482</v>
      </c>
      <c r="E2585" s="170">
        <v>1.4718600000000002</v>
      </c>
      <c r="F2585" s="167" t="s">
        <v>8279</v>
      </c>
    </row>
    <row r="2586" spans="1:6" x14ac:dyDescent="0.3">
      <c r="A2586" s="167" t="s">
        <v>8334</v>
      </c>
      <c r="B2586" s="167" t="s">
        <v>5517</v>
      </c>
      <c r="C2586" s="168">
        <v>50</v>
      </c>
      <c r="D2586" s="169" t="s">
        <v>5482</v>
      </c>
      <c r="E2586" s="170">
        <v>1.4718600000000002</v>
      </c>
      <c r="F2586" s="167" t="s">
        <v>8279</v>
      </c>
    </row>
    <row r="2587" spans="1:6" x14ac:dyDescent="0.3">
      <c r="A2587" s="167" t="s">
        <v>8335</v>
      </c>
      <c r="B2587" s="167" t="s">
        <v>5519</v>
      </c>
      <c r="C2587" s="168">
        <v>50</v>
      </c>
      <c r="D2587" s="169" t="s">
        <v>5482</v>
      </c>
      <c r="E2587" s="170">
        <v>1.4718600000000002</v>
      </c>
      <c r="F2587" s="167" t="s">
        <v>8279</v>
      </c>
    </row>
    <row r="2588" spans="1:6" x14ac:dyDescent="0.3">
      <c r="A2588" s="167" t="s">
        <v>8336</v>
      </c>
      <c r="B2588" s="167" t="s">
        <v>5572</v>
      </c>
      <c r="C2588" s="168">
        <v>50</v>
      </c>
      <c r="D2588" s="169" t="s">
        <v>5482</v>
      </c>
      <c r="E2588" s="170">
        <v>1.4718600000000002</v>
      </c>
      <c r="F2588" s="167" t="s">
        <v>8279</v>
      </c>
    </row>
    <row r="2589" spans="1:6" x14ac:dyDescent="0.3">
      <c r="A2589" s="167" t="s">
        <v>8337</v>
      </c>
      <c r="B2589" s="167" t="s">
        <v>5521</v>
      </c>
      <c r="C2589" s="168">
        <v>50</v>
      </c>
      <c r="D2589" s="169" t="s">
        <v>5482</v>
      </c>
      <c r="E2589" s="170">
        <v>1.4718600000000002</v>
      </c>
      <c r="F2589" s="167" t="s">
        <v>8279</v>
      </c>
    </row>
    <row r="2590" spans="1:6" x14ac:dyDescent="0.3">
      <c r="A2590" s="167" t="s">
        <v>8338</v>
      </c>
      <c r="B2590" s="167" t="s">
        <v>5523</v>
      </c>
      <c r="C2590" s="168">
        <v>50</v>
      </c>
      <c r="D2590" s="169" t="s">
        <v>5482</v>
      </c>
      <c r="E2590" s="170">
        <v>1.4718600000000002</v>
      </c>
      <c r="F2590" s="167" t="s">
        <v>8279</v>
      </c>
    </row>
    <row r="2591" spans="1:6" x14ac:dyDescent="0.3">
      <c r="A2591" s="167" t="s">
        <v>8339</v>
      </c>
      <c r="B2591" s="167" t="s">
        <v>5525</v>
      </c>
      <c r="C2591" s="168">
        <v>50</v>
      </c>
      <c r="D2591" s="169" t="s">
        <v>5482</v>
      </c>
      <c r="E2591" s="170">
        <v>1.4718600000000002</v>
      </c>
      <c r="F2591" s="167" t="s">
        <v>8279</v>
      </c>
    </row>
    <row r="2592" spans="1:6" x14ac:dyDescent="0.3">
      <c r="A2592" s="167" t="s">
        <v>8340</v>
      </c>
      <c r="B2592" s="167" t="s">
        <v>5681</v>
      </c>
      <c r="C2592" s="168">
        <v>10</v>
      </c>
      <c r="D2592" s="169" t="s">
        <v>5482</v>
      </c>
      <c r="E2592" s="170">
        <v>0.96236999999999995</v>
      </c>
      <c r="F2592" s="167" t="s">
        <v>8341</v>
      </c>
    </row>
    <row r="2593" spans="1:6" x14ac:dyDescent="0.3">
      <c r="A2593" s="167" t="s">
        <v>8342</v>
      </c>
      <c r="B2593" s="167" t="s">
        <v>5681</v>
      </c>
      <c r="C2593" s="168">
        <v>10</v>
      </c>
      <c r="D2593" s="169" t="s">
        <v>5482</v>
      </c>
      <c r="E2593" s="170">
        <v>0.96236999999999995</v>
      </c>
      <c r="F2593" s="167" t="s">
        <v>8341</v>
      </c>
    </row>
    <row r="2594" spans="1:6" x14ac:dyDescent="0.3">
      <c r="A2594" s="167" t="s">
        <v>8343</v>
      </c>
      <c r="B2594" s="167" t="s">
        <v>5681</v>
      </c>
      <c r="C2594" s="168">
        <v>10</v>
      </c>
      <c r="D2594" s="169" t="s">
        <v>5482</v>
      </c>
      <c r="E2594" s="170">
        <v>1.6699950000000001</v>
      </c>
      <c r="F2594" s="167" t="s">
        <v>8341</v>
      </c>
    </row>
    <row r="2595" spans="1:6" x14ac:dyDescent="0.3">
      <c r="A2595" s="167" t="s">
        <v>8344</v>
      </c>
      <c r="B2595" s="167" t="s">
        <v>5681</v>
      </c>
      <c r="C2595" s="168">
        <v>10</v>
      </c>
      <c r="D2595" s="169" t="s">
        <v>5482</v>
      </c>
      <c r="E2595" s="170">
        <v>4.9062000000000001</v>
      </c>
      <c r="F2595" s="167" t="s">
        <v>7581</v>
      </c>
    </row>
    <row r="2596" spans="1:6" x14ac:dyDescent="0.3">
      <c r="A2596" s="167" t="s">
        <v>8345</v>
      </c>
      <c r="B2596" s="167" t="s">
        <v>5681</v>
      </c>
      <c r="C2596" s="168">
        <v>10</v>
      </c>
      <c r="D2596" s="169" t="s">
        <v>5482</v>
      </c>
      <c r="E2596" s="170">
        <v>5.4722999999999988</v>
      </c>
      <c r="F2596" s="167" t="s">
        <v>7581</v>
      </c>
    </row>
    <row r="2597" spans="1:6" x14ac:dyDescent="0.3">
      <c r="A2597" s="167" t="s">
        <v>8346</v>
      </c>
      <c r="B2597" s="167" t="s">
        <v>5489</v>
      </c>
      <c r="C2597" s="168">
        <v>20</v>
      </c>
      <c r="D2597" s="169" t="s">
        <v>5482</v>
      </c>
      <c r="E2597" s="170">
        <v>12.265499999999999</v>
      </c>
      <c r="F2597" s="167" t="s">
        <v>8347</v>
      </c>
    </row>
    <row r="2598" spans="1:6" x14ac:dyDescent="0.3">
      <c r="A2598" s="167" t="s">
        <v>8348</v>
      </c>
      <c r="B2598" s="167" t="s">
        <v>5491</v>
      </c>
      <c r="C2598" s="168">
        <v>20</v>
      </c>
      <c r="D2598" s="169" t="s">
        <v>5482</v>
      </c>
      <c r="E2598" s="170">
        <v>12.265499999999999</v>
      </c>
      <c r="F2598" s="167" t="s">
        <v>8347</v>
      </c>
    </row>
    <row r="2599" spans="1:6" x14ac:dyDescent="0.3">
      <c r="A2599" s="167" t="s">
        <v>8349</v>
      </c>
      <c r="B2599" s="167" t="s">
        <v>5493</v>
      </c>
      <c r="C2599" s="168">
        <v>20</v>
      </c>
      <c r="D2599" s="169" t="s">
        <v>5482</v>
      </c>
      <c r="E2599" s="170">
        <v>12.265499999999999</v>
      </c>
      <c r="F2599" s="167" t="s">
        <v>8347</v>
      </c>
    </row>
    <row r="2600" spans="1:6" x14ac:dyDescent="0.3">
      <c r="A2600" s="167" t="s">
        <v>8350</v>
      </c>
      <c r="B2600" s="167" t="s">
        <v>5505</v>
      </c>
      <c r="C2600" s="168">
        <v>20</v>
      </c>
      <c r="D2600" s="169" t="s">
        <v>5482</v>
      </c>
      <c r="E2600" s="170">
        <v>12.265499999999999</v>
      </c>
      <c r="F2600" s="167" t="s">
        <v>8347</v>
      </c>
    </row>
    <row r="2601" spans="1:6" x14ac:dyDescent="0.3">
      <c r="A2601" s="167" t="s">
        <v>8351</v>
      </c>
      <c r="B2601" s="167" t="s">
        <v>5509</v>
      </c>
      <c r="C2601" s="168">
        <v>20</v>
      </c>
      <c r="D2601" s="169" t="s">
        <v>5482</v>
      </c>
      <c r="E2601" s="170">
        <v>12.265499999999999</v>
      </c>
      <c r="F2601" s="167" t="s">
        <v>8347</v>
      </c>
    </row>
    <row r="2602" spans="1:6" x14ac:dyDescent="0.3">
      <c r="A2602" s="167" t="s">
        <v>8352</v>
      </c>
      <c r="B2602" s="167" t="s">
        <v>5493</v>
      </c>
      <c r="C2602" s="168">
        <v>20</v>
      </c>
      <c r="D2602" s="169" t="s">
        <v>5482</v>
      </c>
      <c r="E2602" s="170">
        <v>9.2463000000000015</v>
      </c>
      <c r="F2602" s="167" t="s">
        <v>8353</v>
      </c>
    </row>
    <row r="2603" spans="1:6" x14ac:dyDescent="0.3">
      <c r="A2603" s="167" t="s">
        <v>8354</v>
      </c>
      <c r="B2603" s="167" t="s">
        <v>5489</v>
      </c>
      <c r="C2603" s="168">
        <v>20</v>
      </c>
      <c r="D2603" s="169" t="s">
        <v>5482</v>
      </c>
      <c r="E2603" s="170">
        <v>12.35985</v>
      </c>
      <c r="F2603" s="167" t="s">
        <v>8355</v>
      </c>
    </row>
    <row r="2604" spans="1:6" x14ac:dyDescent="0.3">
      <c r="A2604" s="167" t="s">
        <v>8356</v>
      </c>
      <c r="B2604" s="167" t="s">
        <v>5491</v>
      </c>
      <c r="C2604" s="168">
        <v>20</v>
      </c>
      <c r="D2604" s="169" t="s">
        <v>5482</v>
      </c>
      <c r="E2604" s="170">
        <v>12.35985</v>
      </c>
      <c r="F2604" s="167" t="s">
        <v>8355</v>
      </c>
    </row>
    <row r="2605" spans="1:6" x14ac:dyDescent="0.3">
      <c r="A2605" s="167" t="s">
        <v>8357</v>
      </c>
      <c r="B2605" s="167" t="s">
        <v>5493</v>
      </c>
      <c r="C2605" s="168">
        <v>20</v>
      </c>
      <c r="D2605" s="169" t="s">
        <v>5482</v>
      </c>
      <c r="E2605" s="170">
        <v>12.35985</v>
      </c>
      <c r="F2605" s="167" t="s">
        <v>8355</v>
      </c>
    </row>
    <row r="2606" spans="1:6" x14ac:dyDescent="0.3">
      <c r="A2606" s="167" t="s">
        <v>8358</v>
      </c>
      <c r="B2606" s="167" t="s">
        <v>5505</v>
      </c>
      <c r="C2606" s="168">
        <v>20</v>
      </c>
      <c r="D2606" s="169" t="s">
        <v>5482</v>
      </c>
      <c r="E2606" s="170">
        <v>12.35985</v>
      </c>
      <c r="F2606" s="167" t="s">
        <v>8355</v>
      </c>
    </row>
    <row r="2607" spans="1:6" x14ac:dyDescent="0.3">
      <c r="A2607" s="167" t="s">
        <v>8359</v>
      </c>
      <c r="B2607" s="167" t="s">
        <v>5509</v>
      </c>
      <c r="C2607" s="168">
        <v>20</v>
      </c>
      <c r="D2607" s="169" t="s">
        <v>5482</v>
      </c>
      <c r="E2607" s="170">
        <v>12.35985</v>
      </c>
      <c r="F2607" s="167" t="s">
        <v>8355</v>
      </c>
    </row>
    <row r="2608" spans="1:6" x14ac:dyDescent="0.3">
      <c r="A2608" s="167" t="s">
        <v>8360</v>
      </c>
      <c r="B2608" s="167" t="s">
        <v>6119</v>
      </c>
      <c r="C2608" s="168">
        <v>10</v>
      </c>
      <c r="D2608" s="169" t="s">
        <v>5482</v>
      </c>
      <c r="E2608" s="170">
        <v>26.417999999999999</v>
      </c>
      <c r="F2608" s="167" t="s">
        <v>8361</v>
      </c>
    </row>
    <row r="2609" spans="1:6" x14ac:dyDescent="0.3">
      <c r="A2609" s="167" t="s">
        <v>8362</v>
      </c>
      <c r="B2609" s="167" t="s">
        <v>6119</v>
      </c>
      <c r="C2609" s="168">
        <v>10</v>
      </c>
      <c r="D2609" s="169" t="s">
        <v>5482</v>
      </c>
      <c r="E2609" s="170">
        <v>29.081999999999997</v>
      </c>
      <c r="F2609" s="167" t="s">
        <v>8363</v>
      </c>
    </row>
    <row r="2610" spans="1:6" x14ac:dyDescent="0.3">
      <c r="A2610" s="167" t="s">
        <v>8364</v>
      </c>
      <c r="B2610" s="167" t="s">
        <v>6119</v>
      </c>
      <c r="C2610" s="168">
        <v>10</v>
      </c>
      <c r="D2610" s="169" t="s">
        <v>5482</v>
      </c>
      <c r="E2610" s="170">
        <v>26.417999999999999</v>
      </c>
      <c r="F2610" s="167" t="s">
        <v>8365</v>
      </c>
    </row>
    <row r="2611" spans="1:6" x14ac:dyDescent="0.3">
      <c r="A2611" s="167" t="s">
        <v>8366</v>
      </c>
      <c r="B2611" s="167" t="s">
        <v>6119</v>
      </c>
      <c r="C2611" s="168">
        <v>10</v>
      </c>
      <c r="D2611" s="169" t="s">
        <v>5482</v>
      </c>
      <c r="E2611" s="170">
        <v>29.081999999999997</v>
      </c>
      <c r="F2611" s="167" t="s">
        <v>8367</v>
      </c>
    </row>
    <row r="2612" spans="1:6" x14ac:dyDescent="0.3">
      <c r="A2612" s="167" t="s">
        <v>8368</v>
      </c>
      <c r="B2612" s="167" t="s">
        <v>6119</v>
      </c>
      <c r="C2612" s="168">
        <v>10</v>
      </c>
      <c r="D2612" s="169" t="s">
        <v>5482</v>
      </c>
      <c r="E2612" s="170">
        <v>27.306000000000004</v>
      </c>
      <c r="F2612" s="167" t="s">
        <v>8369</v>
      </c>
    </row>
    <row r="2613" spans="1:6" x14ac:dyDescent="0.3">
      <c r="A2613" s="167" t="s">
        <v>8370</v>
      </c>
      <c r="B2613" s="167" t="s">
        <v>6119</v>
      </c>
      <c r="C2613" s="168">
        <v>10</v>
      </c>
      <c r="D2613" s="169" t="s">
        <v>5482</v>
      </c>
      <c r="E2613" s="170">
        <v>29.97</v>
      </c>
      <c r="F2613" s="167" t="s">
        <v>8371</v>
      </c>
    </row>
    <row r="2614" spans="1:6" x14ac:dyDescent="0.3">
      <c r="A2614" s="167" t="s">
        <v>8372</v>
      </c>
      <c r="B2614" s="167" t="s">
        <v>6119</v>
      </c>
      <c r="C2614" s="168">
        <v>10</v>
      </c>
      <c r="D2614" s="169" t="s">
        <v>5482</v>
      </c>
      <c r="E2614" s="170">
        <v>27.306000000000004</v>
      </c>
      <c r="F2614" s="167" t="s">
        <v>8373</v>
      </c>
    </row>
    <row r="2615" spans="1:6" x14ac:dyDescent="0.3">
      <c r="A2615" s="167" t="s">
        <v>8374</v>
      </c>
      <c r="B2615" s="167" t="s">
        <v>6119</v>
      </c>
      <c r="C2615" s="168">
        <v>10</v>
      </c>
      <c r="D2615" s="169" t="s">
        <v>5482</v>
      </c>
      <c r="E2615" s="170">
        <v>29.97</v>
      </c>
      <c r="F2615" s="167" t="s">
        <v>8375</v>
      </c>
    </row>
    <row r="2616" spans="1:6" x14ac:dyDescent="0.3">
      <c r="A2616" s="167" t="s">
        <v>8376</v>
      </c>
      <c r="B2616" s="167" t="s">
        <v>6119</v>
      </c>
      <c r="C2616" s="168">
        <v>10</v>
      </c>
      <c r="D2616" s="169" t="s">
        <v>5482</v>
      </c>
      <c r="E2616" s="170">
        <v>29.674000000000007</v>
      </c>
      <c r="F2616" s="167" t="s">
        <v>8377</v>
      </c>
    </row>
    <row r="2617" spans="1:6" x14ac:dyDescent="0.3">
      <c r="A2617" s="167" t="s">
        <v>8378</v>
      </c>
      <c r="B2617" s="167" t="s">
        <v>6119</v>
      </c>
      <c r="C2617" s="168">
        <v>10</v>
      </c>
      <c r="D2617" s="169" t="s">
        <v>5482</v>
      </c>
      <c r="E2617" s="170">
        <v>36.111999999999995</v>
      </c>
      <c r="F2617" s="167" t="s">
        <v>8379</v>
      </c>
    </row>
    <row r="2618" spans="1:6" x14ac:dyDescent="0.3">
      <c r="A2618" s="167" t="s">
        <v>8380</v>
      </c>
      <c r="B2618" s="167" t="s">
        <v>6119</v>
      </c>
      <c r="C2618" s="168">
        <v>10</v>
      </c>
      <c r="D2618" s="169" t="s">
        <v>5482</v>
      </c>
      <c r="E2618" s="170">
        <v>29.674000000000007</v>
      </c>
      <c r="F2618" s="167" t="s">
        <v>8381</v>
      </c>
    </row>
    <row r="2619" spans="1:6" x14ac:dyDescent="0.3">
      <c r="A2619" s="167" t="s">
        <v>8382</v>
      </c>
      <c r="B2619" s="167" t="s">
        <v>6119</v>
      </c>
      <c r="C2619" s="168">
        <v>10</v>
      </c>
      <c r="D2619" s="169" t="s">
        <v>5482</v>
      </c>
      <c r="E2619" s="170">
        <v>36.111999999999995</v>
      </c>
      <c r="F2619" s="167" t="s">
        <v>8383</v>
      </c>
    </row>
    <row r="2620" spans="1:6" x14ac:dyDescent="0.3">
      <c r="A2620" s="167" t="s">
        <v>8384</v>
      </c>
      <c r="B2620" s="167" t="s">
        <v>6119</v>
      </c>
      <c r="C2620" s="168">
        <v>10</v>
      </c>
      <c r="D2620" s="169" t="s">
        <v>5482</v>
      </c>
      <c r="E2620" s="170">
        <v>30.635999999999996</v>
      </c>
      <c r="F2620" s="167" t="s">
        <v>8385</v>
      </c>
    </row>
    <row r="2621" spans="1:6" x14ac:dyDescent="0.3">
      <c r="A2621" s="167" t="s">
        <v>8386</v>
      </c>
      <c r="B2621" s="167" t="s">
        <v>6119</v>
      </c>
      <c r="C2621" s="168">
        <v>10</v>
      </c>
      <c r="D2621" s="169" t="s">
        <v>5482</v>
      </c>
      <c r="E2621" s="170">
        <v>37.074000000000005</v>
      </c>
      <c r="F2621" s="167" t="s">
        <v>8387</v>
      </c>
    </row>
    <row r="2622" spans="1:6" x14ac:dyDescent="0.3">
      <c r="A2622" s="167" t="s">
        <v>8388</v>
      </c>
      <c r="B2622" s="167" t="s">
        <v>6119</v>
      </c>
      <c r="C2622" s="168">
        <v>10</v>
      </c>
      <c r="D2622" s="169" t="s">
        <v>5482</v>
      </c>
      <c r="E2622" s="170">
        <v>30.635999999999996</v>
      </c>
      <c r="F2622" s="167" t="s">
        <v>8389</v>
      </c>
    </row>
    <row r="2623" spans="1:6" x14ac:dyDescent="0.3">
      <c r="A2623" s="167" t="s">
        <v>8390</v>
      </c>
      <c r="B2623" s="167" t="s">
        <v>6119</v>
      </c>
      <c r="C2623" s="168">
        <v>10</v>
      </c>
      <c r="D2623" s="169" t="s">
        <v>5482</v>
      </c>
      <c r="E2623" s="170">
        <v>37.074000000000005</v>
      </c>
      <c r="F2623" s="167" t="s">
        <v>8391</v>
      </c>
    </row>
    <row r="2624" spans="1:6" x14ac:dyDescent="0.3">
      <c r="A2624" s="167" t="s">
        <v>8392</v>
      </c>
      <c r="B2624" s="167" t="s">
        <v>6119</v>
      </c>
      <c r="C2624" s="168">
        <v>10</v>
      </c>
      <c r="D2624" s="169" t="s">
        <v>5482</v>
      </c>
      <c r="E2624" s="170">
        <v>42.105999999999995</v>
      </c>
      <c r="F2624" s="167" t="s">
        <v>8393</v>
      </c>
    </row>
    <row r="2625" spans="1:6" x14ac:dyDescent="0.3">
      <c r="A2625" s="167" t="s">
        <v>8394</v>
      </c>
      <c r="B2625" s="167" t="s">
        <v>6119</v>
      </c>
      <c r="C2625" s="168">
        <v>10</v>
      </c>
      <c r="D2625" s="169" t="s">
        <v>5482</v>
      </c>
      <c r="E2625" s="170">
        <v>48.544000000000004</v>
      </c>
      <c r="F2625" s="167" t="s">
        <v>8395</v>
      </c>
    </row>
    <row r="2626" spans="1:6" x14ac:dyDescent="0.3">
      <c r="A2626" s="167" t="s">
        <v>8396</v>
      </c>
      <c r="B2626" s="167" t="s">
        <v>6119</v>
      </c>
      <c r="C2626" s="168">
        <v>10</v>
      </c>
      <c r="D2626" s="169" t="s">
        <v>5482</v>
      </c>
      <c r="E2626" s="170">
        <v>42.105999999999995</v>
      </c>
      <c r="F2626" s="167" t="s">
        <v>8397</v>
      </c>
    </row>
    <row r="2627" spans="1:6" x14ac:dyDescent="0.3">
      <c r="A2627" s="167" t="s">
        <v>8398</v>
      </c>
      <c r="B2627" s="167" t="s">
        <v>6119</v>
      </c>
      <c r="C2627" s="168">
        <v>10</v>
      </c>
      <c r="D2627" s="169" t="s">
        <v>5482</v>
      </c>
      <c r="E2627" s="170">
        <v>48.544000000000004</v>
      </c>
      <c r="F2627" s="167" t="s">
        <v>8399</v>
      </c>
    </row>
    <row r="2628" spans="1:6" x14ac:dyDescent="0.3">
      <c r="A2628" s="167" t="s">
        <v>8400</v>
      </c>
      <c r="B2628" s="167" t="s">
        <v>6119</v>
      </c>
      <c r="C2628" s="168">
        <v>10</v>
      </c>
      <c r="D2628" s="169" t="s">
        <v>5482</v>
      </c>
      <c r="E2628" s="170">
        <v>5.7350000000000012</v>
      </c>
      <c r="F2628" s="167" t="s">
        <v>8401</v>
      </c>
    </row>
    <row r="2629" spans="1:6" x14ac:dyDescent="0.3">
      <c r="A2629" s="167" t="s">
        <v>8402</v>
      </c>
      <c r="B2629" s="167" t="s">
        <v>5683</v>
      </c>
      <c r="C2629" s="168">
        <v>10</v>
      </c>
      <c r="D2629" s="169" t="s">
        <v>5482</v>
      </c>
      <c r="E2629" s="170">
        <v>1.1544000000000003</v>
      </c>
      <c r="F2629" s="167" t="s">
        <v>8403</v>
      </c>
    </row>
    <row r="2630" spans="1:6" x14ac:dyDescent="0.3">
      <c r="A2630" s="167" t="s">
        <v>8404</v>
      </c>
      <c r="B2630" s="167" t="s">
        <v>5683</v>
      </c>
      <c r="C2630" s="168">
        <v>50</v>
      </c>
      <c r="D2630" s="169" t="s">
        <v>5482</v>
      </c>
      <c r="E2630" s="170">
        <v>1.1396000000000002</v>
      </c>
      <c r="F2630" s="167" t="s">
        <v>8405</v>
      </c>
    </row>
    <row r="2631" spans="1:6" x14ac:dyDescent="0.3">
      <c r="A2631" s="167" t="s">
        <v>8406</v>
      </c>
      <c r="B2631" s="167" t="s">
        <v>5681</v>
      </c>
      <c r="C2631" s="168">
        <v>10</v>
      </c>
      <c r="D2631" s="169" t="s">
        <v>5482</v>
      </c>
      <c r="E2631" s="170">
        <v>8.5470000000000006</v>
      </c>
      <c r="F2631" s="167" t="s">
        <v>8407</v>
      </c>
    </row>
    <row r="2632" spans="1:6" x14ac:dyDescent="0.3">
      <c r="A2632" s="167" t="s">
        <v>8408</v>
      </c>
      <c r="B2632" s="167" t="s">
        <v>5681</v>
      </c>
      <c r="C2632" s="168">
        <v>10</v>
      </c>
      <c r="D2632" s="169" t="s">
        <v>5482</v>
      </c>
      <c r="E2632" s="170">
        <v>6.660000000000001</v>
      </c>
      <c r="F2632" s="167" t="s">
        <v>8409</v>
      </c>
    </row>
    <row r="2633" spans="1:6" x14ac:dyDescent="0.3">
      <c r="A2633" s="167" t="s">
        <v>8410</v>
      </c>
      <c r="B2633" s="167" t="s">
        <v>6119</v>
      </c>
      <c r="C2633" s="168">
        <v>10</v>
      </c>
      <c r="D2633" s="169" t="s">
        <v>5482</v>
      </c>
      <c r="E2633" s="170">
        <v>2.4420000000000002</v>
      </c>
      <c r="F2633" s="167" t="s">
        <v>8411</v>
      </c>
    </row>
    <row r="2634" spans="1:6" x14ac:dyDescent="0.3">
      <c r="A2634" s="167" t="s">
        <v>8412</v>
      </c>
      <c r="B2634" s="167" t="s">
        <v>5485</v>
      </c>
      <c r="C2634" s="168">
        <v>50</v>
      </c>
      <c r="D2634" s="169" t="s">
        <v>5482</v>
      </c>
      <c r="E2634" s="170">
        <v>3.7456950000000004</v>
      </c>
      <c r="F2634" s="167" t="s">
        <v>7555</v>
      </c>
    </row>
    <row r="2635" spans="1:6" x14ac:dyDescent="0.3">
      <c r="A2635" s="167" t="s">
        <v>8413</v>
      </c>
      <c r="B2635" s="167" t="s">
        <v>6576</v>
      </c>
      <c r="C2635" s="168">
        <v>50</v>
      </c>
      <c r="D2635" s="169" t="s">
        <v>5482</v>
      </c>
      <c r="E2635" s="170">
        <v>3.7456950000000004</v>
      </c>
      <c r="F2635" s="167" t="s">
        <v>7555</v>
      </c>
    </row>
    <row r="2636" spans="1:6" x14ac:dyDescent="0.3">
      <c r="A2636" s="167" t="s">
        <v>8414</v>
      </c>
      <c r="B2636" s="167" t="s">
        <v>5489</v>
      </c>
      <c r="C2636" s="168">
        <v>50</v>
      </c>
      <c r="D2636" s="169" t="s">
        <v>5482</v>
      </c>
      <c r="E2636" s="170">
        <v>3.896655</v>
      </c>
      <c r="F2636" s="167" t="s">
        <v>7555</v>
      </c>
    </row>
    <row r="2637" spans="1:6" x14ac:dyDescent="0.3">
      <c r="A2637" s="167" t="s">
        <v>8415</v>
      </c>
      <c r="B2637" s="167" t="s">
        <v>5491</v>
      </c>
      <c r="C2637" s="168">
        <v>50</v>
      </c>
      <c r="D2637" s="169" t="s">
        <v>5482</v>
      </c>
      <c r="E2637" s="170">
        <v>3.896655</v>
      </c>
      <c r="F2637" s="167" t="s">
        <v>7555</v>
      </c>
    </row>
    <row r="2638" spans="1:6" x14ac:dyDescent="0.3">
      <c r="A2638" s="167" t="s">
        <v>8416</v>
      </c>
      <c r="B2638" s="167" t="s">
        <v>5691</v>
      </c>
      <c r="C2638" s="168">
        <v>50</v>
      </c>
      <c r="D2638" s="169" t="s">
        <v>5482</v>
      </c>
      <c r="E2638" s="170">
        <v>3.896655</v>
      </c>
      <c r="F2638" s="167" t="s">
        <v>7555</v>
      </c>
    </row>
    <row r="2639" spans="1:6" x14ac:dyDescent="0.3">
      <c r="A2639" s="167" t="s">
        <v>8417</v>
      </c>
      <c r="B2639" s="167" t="s">
        <v>5693</v>
      </c>
      <c r="C2639" s="168">
        <v>50</v>
      </c>
      <c r="D2639" s="169" t="s">
        <v>5482</v>
      </c>
      <c r="E2639" s="170">
        <v>3.896655</v>
      </c>
      <c r="F2639" s="167" t="s">
        <v>7555</v>
      </c>
    </row>
    <row r="2640" spans="1:6" x14ac:dyDescent="0.3">
      <c r="A2640" s="167" t="s">
        <v>8418</v>
      </c>
      <c r="B2640" s="167" t="s">
        <v>5493</v>
      </c>
      <c r="C2640" s="168">
        <v>50</v>
      </c>
      <c r="D2640" s="169" t="s">
        <v>5482</v>
      </c>
      <c r="E2640" s="170">
        <v>3.896655</v>
      </c>
      <c r="F2640" s="167" t="s">
        <v>7555</v>
      </c>
    </row>
    <row r="2641" spans="1:6" x14ac:dyDescent="0.3">
      <c r="A2641" s="167" t="s">
        <v>8419</v>
      </c>
      <c r="B2641" s="167" t="s">
        <v>6582</v>
      </c>
      <c r="C2641" s="168">
        <v>50</v>
      </c>
      <c r="D2641" s="169" t="s">
        <v>5482</v>
      </c>
      <c r="E2641" s="170">
        <v>3.6985200000000003</v>
      </c>
      <c r="F2641" s="167" t="s">
        <v>7555</v>
      </c>
    </row>
    <row r="2642" spans="1:6" x14ac:dyDescent="0.3">
      <c r="A2642" s="167" t="s">
        <v>8420</v>
      </c>
      <c r="B2642" s="167" t="s">
        <v>5696</v>
      </c>
      <c r="C2642" s="168">
        <v>50</v>
      </c>
      <c r="D2642" s="169" t="s">
        <v>5482</v>
      </c>
      <c r="E2642" s="170">
        <v>3.896655</v>
      </c>
      <c r="F2642" s="167" t="s">
        <v>7555</v>
      </c>
    </row>
    <row r="2643" spans="1:6" x14ac:dyDescent="0.3">
      <c r="A2643" s="167" t="s">
        <v>8421</v>
      </c>
      <c r="B2643" s="167" t="s">
        <v>5495</v>
      </c>
      <c r="C2643" s="168">
        <v>50</v>
      </c>
      <c r="D2643" s="169" t="s">
        <v>5482</v>
      </c>
      <c r="E2643" s="170">
        <v>3.896655</v>
      </c>
      <c r="F2643" s="167" t="s">
        <v>7555</v>
      </c>
    </row>
    <row r="2644" spans="1:6" x14ac:dyDescent="0.3">
      <c r="A2644" s="167" t="s">
        <v>8422</v>
      </c>
      <c r="B2644" s="167" t="s">
        <v>5699</v>
      </c>
      <c r="C2644" s="168">
        <v>50</v>
      </c>
      <c r="D2644" s="169" t="s">
        <v>5482</v>
      </c>
      <c r="E2644" s="170">
        <v>3.896655</v>
      </c>
      <c r="F2644" s="167" t="s">
        <v>7555</v>
      </c>
    </row>
    <row r="2645" spans="1:6" x14ac:dyDescent="0.3">
      <c r="A2645" s="167" t="s">
        <v>8423</v>
      </c>
      <c r="B2645" s="167" t="s">
        <v>5701</v>
      </c>
      <c r="C2645" s="168">
        <v>50</v>
      </c>
      <c r="D2645" s="169" t="s">
        <v>5482</v>
      </c>
      <c r="E2645" s="170">
        <v>3.896655</v>
      </c>
      <c r="F2645" s="167" t="s">
        <v>7555</v>
      </c>
    </row>
    <row r="2646" spans="1:6" x14ac:dyDescent="0.3">
      <c r="A2646" s="167" t="s">
        <v>8424</v>
      </c>
      <c r="B2646" s="167" t="s">
        <v>5497</v>
      </c>
      <c r="C2646" s="168">
        <v>50</v>
      </c>
      <c r="D2646" s="169" t="s">
        <v>5482</v>
      </c>
      <c r="E2646" s="170">
        <v>3.896655</v>
      </c>
      <c r="F2646" s="167" t="s">
        <v>7555</v>
      </c>
    </row>
    <row r="2647" spans="1:6" x14ac:dyDescent="0.3">
      <c r="A2647" s="167" t="s">
        <v>8425</v>
      </c>
      <c r="B2647" s="167" t="s">
        <v>5785</v>
      </c>
      <c r="C2647" s="168">
        <v>50</v>
      </c>
      <c r="D2647" s="169" t="s">
        <v>5482</v>
      </c>
      <c r="E2647" s="170">
        <v>3.896655</v>
      </c>
      <c r="F2647" s="167" t="s">
        <v>7555</v>
      </c>
    </row>
    <row r="2648" spans="1:6" x14ac:dyDescent="0.3">
      <c r="A2648" s="167" t="s">
        <v>8426</v>
      </c>
      <c r="B2648" s="167" t="s">
        <v>5499</v>
      </c>
      <c r="C2648" s="168">
        <v>50</v>
      </c>
      <c r="D2648" s="169" t="s">
        <v>5482</v>
      </c>
      <c r="E2648" s="170">
        <v>3.896655</v>
      </c>
      <c r="F2648" s="167" t="s">
        <v>7555</v>
      </c>
    </row>
    <row r="2649" spans="1:6" x14ac:dyDescent="0.3">
      <c r="A2649" s="167" t="s">
        <v>8427</v>
      </c>
      <c r="B2649" s="167" t="s">
        <v>5555</v>
      </c>
      <c r="C2649" s="168">
        <v>50</v>
      </c>
      <c r="D2649" s="169" t="s">
        <v>5482</v>
      </c>
      <c r="E2649" s="170">
        <v>3.896655</v>
      </c>
      <c r="F2649" s="167" t="s">
        <v>7555</v>
      </c>
    </row>
    <row r="2650" spans="1:6" x14ac:dyDescent="0.3">
      <c r="A2650" s="167" t="s">
        <v>8428</v>
      </c>
      <c r="B2650" s="167" t="s">
        <v>5534</v>
      </c>
      <c r="C2650" s="168">
        <v>50</v>
      </c>
      <c r="D2650" s="169" t="s">
        <v>5482</v>
      </c>
      <c r="E2650" s="170">
        <v>3.896655</v>
      </c>
      <c r="F2650" s="167" t="s">
        <v>7555</v>
      </c>
    </row>
    <row r="2651" spans="1:6" x14ac:dyDescent="0.3">
      <c r="A2651" s="167" t="s">
        <v>8429</v>
      </c>
      <c r="B2651" s="167" t="s">
        <v>5505</v>
      </c>
      <c r="C2651" s="168">
        <v>50</v>
      </c>
      <c r="D2651" s="169" t="s">
        <v>5482</v>
      </c>
      <c r="E2651" s="170">
        <v>3.896655</v>
      </c>
      <c r="F2651" s="167" t="s">
        <v>7555</v>
      </c>
    </row>
    <row r="2652" spans="1:6" x14ac:dyDescent="0.3">
      <c r="A2652" s="167" t="s">
        <v>8430</v>
      </c>
      <c r="B2652" s="167" t="s">
        <v>5507</v>
      </c>
      <c r="C2652" s="168">
        <v>50</v>
      </c>
      <c r="D2652" s="169" t="s">
        <v>5482</v>
      </c>
      <c r="E2652" s="170">
        <v>3.896655</v>
      </c>
      <c r="F2652" s="167" t="s">
        <v>7555</v>
      </c>
    </row>
    <row r="2653" spans="1:6" x14ac:dyDescent="0.3">
      <c r="A2653" s="167" t="s">
        <v>8431</v>
      </c>
      <c r="B2653" s="167" t="s">
        <v>5509</v>
      </c>
      <c r="C2653" s="168">
        <v>50</v>
      </c>
      <c r="D2653" s="169" t="s">
        <v>5482</v>
      </c>
      <c r="E2653" s="170">
        <v>3.896655</v>
      </c>
      <c r="F2653" s="167" t="s">
        <v>7555</v>
      </c>
    </row>
    <row r="2654" spans="1:6" x14ac:dyDescent="0.3">
      <c r="A2654" s="167" t="s">
        <v>8432</v>
      </c>
      <c r="B2654" s="167" t="s">
        <v>5513</v>
      </c>
      <c r="C2654" s="168">
        <v>50</v>
      </c>
      <c r="D2654" s="169" t="s">
        <v>5482</v>
      </c>
      <c r="E2654" s="170">
        <v>3.896655</v>
      </c>
      <c r="F2654" s="167" t="s">
        <v>7555</v>
      </c>
    </row>
    <row r="2655" spans="1:6" x14ac:dyDescent="0.3">
      <c r="A2655" s="167" t="s">
        <v>8433</v>
      </c>
      <c r="B2655" s="167" t="s">
        <v>5485</v>
      </c>
      <c r="C2655" s="168">
        <v>50</v>
      </c>
      <c r="D2655" s="169" t="s">
        <v>5482</v>
      </c>
      <c r="E2655" s="170">
        <v>3.6985200000000003</v>
      </c>
      <c r="F2655" s="167" t="s">
        <v>8434</v>
      </c>
    </row>
    <row r="2656" spans="1:6" x14ac:dyDescent="0.3">
      <c r="A2656" s="167" t="s">
        <v>8435</v>
      </c>
      <c r="B2656" s="167" t="s">
        <v>6576</v>
      </c>
      <c r="C2656" s="168">
        <v>50</v>
      </c>
      <c r="D2656" s="169" t="s">
        <v>5482</v>
      </c>
      <c r="E2656" s="170">
        <v>3.6985200000000003</v>
      </c>
      <c r="F2656" s="167" t="s">
        <v>8434</v>
      </c>
    </row>
    <row r="2657" spans="1:6" x14ac:dyDescent="0.3">
      <c r="A2657" s="167" t="s">
        <v>8436</v>
      </c>
      <c r="B2657" s="167" t="s">
        <v>5489</v>
      </c>
      <c r="C2657" s="168">
        <v>50</v>
      </c>
      <c r="D2657" s="169" t="s">
        <v>5482</v>
      </c>
      <c r="E2657" s="170">
        <v>3.7928699999999997</v>
      </c>
      <c r="F2657" s="167" t="s">
        <v>8434</v>
      </c>
    </row>
    <row r="2658" spans="1:6" x14ac:dyDescent="0.3">
      <c r="A2658" s="167" t="s">
        <v>8437</v>
      </c>
      <c r="B2658" s="167" t="s">
        <v>5491</v>
      </c>
      <c r="C2658" s="168">
        <v>50</v>
      </c>
      <c r="D2658" s="169" t="s">
        <v>5482</v>
      </c>
      <c r="E2658" s="170">
        <v>3.7928699999999997</v>
      </c>
      <c r="F2658" s="167" t="s">
        <v>8434</v>
      </c>
    </row>
    <row r="2659" spans="1:6" x14ac:dyDescent="0.3">
      <c r="A2659" s="167" t="s">
        <v>8438</v>
      </c>
      <c r="B2659" s="167" t="s">
        <v>5493</v>
      </c>
      <c r="C2659" s="168">
        <v>50</v>
      </c>
      <c r="D2659" s="169" t="s">
        <v>5482</v>
      </c>
      <c r="E2659" s="170">
        <v>3.7928699999999997</v>
      </c>
      <c r="F2659" s="167" t="s">
        <v>8434</v>
      </c>
    </row>
    <row r="2660" spans="1:6" x14ac:dyDescent="0.3">
      <c r="A2660" s="167" t="s">
        <v>8439</v>
      </c>
      <c r="B2660" s="167" t="s">
        <v>6582</v>
      </c>
      <c r="C2660" s="168">
        <v>50</v>
      </c>
      <c r="D2660" s="169" t="s">
        <v>5482</v>
      </c>
      <c r="E2660" s="170">
        <v>3.6513450000000001</v>
      </c>
      <c r="F2660" s="167" t="s">
        <v>8434</v>
      </c>
    </row>
    <row r="2661" spans="1:6" x14ac:dyDescent="0.3">
      <c r="A2661" s="167" t="s">
        <v>8440</v>
      </c>
      <c r="B2661" s="167" t="s">
        <v>5495</v>
      </c>
      <c r="C2661" s="168">
        <v>50</v>
      </c>
      <c r="D2661" s="169" t="s">
        <v>5482</v>
      </c>
      <c r="E2661" s="170">
        <v>3.7928699999999997</v>
      </c>
      <c r="F2661" s="167" t="s">
        <v>8434</v>
      </c>
    </row>
    <row r="2662" spans="1:6" x14ac:dyDescent="0.3">
      <c r="A2662" s="167" t="s">
        <v>8441</v>
      </c>
      <c r="B2662" s="167" t="s">
        <v>5699</v>
      </c>
      <c r="C2662" s="168">
        <v>50</v>
      </c>
      <c r="D2662" s="169" t="s">
        <v>5482</v>
      </c>
      <c r="E2662" s="170">
        <v>3.7928699999999997</v>
      </c>
      <c r="F2662" s="167" t="s">
        <v>8434</v>
      </c>
    </row>
    <row r="2663" spans="1:6" x14ac:dyDescent="0.3">
      <c r="A2663" s="167" t="s">
        <v>8442</v>
      </c>
      <c r="B2663" s="167" t="s">
        <v>5701</v>
      </c>
      <c r="C2663" s="168">
        <v>50</v>
      </c>
      <c r="D2663" s="169" t="s">
        <v>5482</v>
      </c>
      <c r="E2663" s="170">
        <v>3.7928699999999997</v>
      </c>
      <c r="F2663" s="167" t="s">
        <v>8434</v>
      </c>
    </row>
    <row r="2664" spans="1:6" x14ac:dyDescent="0.3">
      <c r="A2664" s="167" t="s">
        <v>8443</v>
      </c>
      <c r="B2664" s="167" t="s">
        <v>5497</v>
      </c>
      <c r="C2664" s="168">
        <v>50</v>
      </c>
      <c r="D2664" s="169" t="s">
        <v>5482</v>
      </c>
      <c r="E2664" s="170">
        <v>3.7928699999999997</v>
      </c>
      <c r="F2664" s="167" t="s">
        <v>8434</v>
      </c>
    </row>
    <row r="2665" spans="1:6" x14ac:dyDescent="0.3">
      <c r="A2665" s="167" t="s">
        <v>8444</v>
      </c>
      <c r="B2665" s="167" t="s">
        <v>5785</v>
      </c>
      <c r="C2665" s="168">
        <v>50</v>
      </c>
      <c r="D2665" s="169" t="s">
        <v>5482</v>
      </c>
      <c r="E2665" s="170">
        <v>3.7928699999999997</v>
      </c>
      <c r="F2665" s="167" t="s">
        <v>8434</v>
      </c>
    </row>
    <row r="2666" spans="1:6" x14ac:dyDescent="0.3">
      <c r="A2666" s="167" t="s">
        <v>8445</v>
      </c>
      <c r="B2666" s="167" t="s">
        <v>5499</v>
      </c>
      <c r="C2666" s="168">
        <v>50</v>
      </c>
      <c r="D2666" s="169" t="s">
        <v>5482</v>
      </c>
      <c r="E2666" s="170">
        <v>3.7928699999999997</v>
      </c>
      <c r="F2666" s="167" t="s">
        <v>8434</v>
      </c>
    </row>
    <row r="2667" spans="1:6" x14ac:dyDescent="0.3">
      <c r="A2667" s="167" t="s">
        <v>8446</v>
      </c>
      <c r="B2667" s="167" t="s">
        <v>5507</v>
      </c>
      <c r="C2667" s="168">
        <v>50</v>
      </c>
      <c r="D2667" s="169" t="s">
        <v>5482</v>
      </c>
      <c r="E2667" s="170">
        <v>3.7928699999999997</v>
      </c>
      <c r="F2667" s="167" t="s">
        <v>8434</v>
      </c>
    </row>
    <row r="2668" spans="1:6" x14ac:dyDescent="0.3">
      <c r="A2668" s="167" t="s">
        <v>8447</v>
      </c>
      <c r="B2668" s="167" t="s">
        <v>5509</v>
      </c>
      <c r="C2668" s="168">
        <v>50</v>
      </c>
      <c r="D2668" s="169" t="s">
        <v>5482</v>
      </c>
      <c r="E2668" s="170">
        <v>3.7928699999999997</v>
      </c>
      <c r="F2668" s="167" t="s">
        <v>8434</v>
      </c>
    </row>
    <row r="2669" spans="1:6" x14ac:dyDescent="0.3">
      <c r="A2669" s="167" t="s">
        <v>8448</v>
      </c>
      <c r="B2669" s="167" t="s">
        <v>5511</v>
      </c>
      <c r="C2669" s="168">
        <v>50</v>
      </c>
      <c r="D2669" s="169" t="s">
        <v>5482</v>
      </c>
      <c r="E2669" s="170">
        <v>3.7928699999999997</v>
      </c>
      <c r="F2669" s="167" t="s">
        <v>8434</v>
      </c>
    </row>
    <row r="2670" spans="1:6" x14ac:dyDescent="0.3">
      <c r="A2670" s="167" t="s">
        <v>8449</v>
      </c>
      <c r="B2670" s="167" t="s">
        <v>5513</v>
      </c>
      <c r="C2670" s="168">
        <v>50</v>
      </c>
      <c r="D2670" s="169" t="s">
        <v>5482</v>
      </c>
      <c r="E2670" s="170">
        <v>3.7928699999999997</v>
      </c>
      <c r="F2670" s="167" t="s">
        <v>8434</v>
      </c>
    </row>
    <row r="2671" spans="1:6" x14ac:dyDescent="0.3">
      <c r="A2671" s="167" t="s">
        <v>8450</v>
      </c>
      <c r="B2671" s="167" t="s">
        <v>5515</v>
      </c>
      <c r="C2671" s="168">
        <v>50</v>
      </c>
      <c r="D2671" s="169" t="s">
        <v>5482</v>
      </c>
      <c r="E2671" s="170">
        <v>3.7928699999999997</v>
      </c>
      <c r="F2671" s="167" t="s">
        <v>8434</v>
      </c>
    </row>
    <row r="2672" spans="1:6" x14ac:dyDescent="0.3">
      <c r="A2672" s="167" t="s">
        <v>8451</v>
      </c>
      <c r="B2672" s="167" t="s">
        <v>5485</v>
      </c>
      <c r="C2672" s="168">
        <v>50</v>
      </c>
      <c r="D2672" s="169" t="s">
        <v>5482</v>
      </c>
      <c r="E2672" s="170">
        <v>4.6514550000000003</v>
      </c>
      <c r="F2672" s="167" t="s">
        <v>8452</v>
      </c>
    </row>
    <row r="2673" spans="1:6" x14ac:dyDescent="0.3">
      <c r="A2673" s="167" t="s">
        <v>8453</v>
      </c>
      <c r="B2673" s="167" t="s">
        <v>6576</v>
      </c>
      <c r="C2673" s="168">
        <v>50</v>
      </c>
      <c r="D2673" s="169" t="s">
        <v>5482</v>
      </c>
      <c r="E2673" s="170">
        <v>4.6514550000000003</v>
      </c>
      <c r="F2673" s="167" t="s">
        <v>8452</v>
      </c>
    </row>
    <row r="2674" spans="1:6" x14ac:dyDescent="0.3">
      <c r="A2674" s="167" t="s">
        <v>8454</v>
      </c>
      <c r="B2674" s="167" t="s">
        <v>5489</v>
      </c>
      <c r="C2674" s="168">
        <v>50</v>
      </c>
      <c r="D2674" s="169" t="s">
        <v>5482</v>
      </c>
      <c r="E2674" s="170">
        <v>4.7646749999999995</v>
      </c>
      <c r="F2674" s="167" t="s">
        <v>8452</v>
      </c>
    </row>
    <row r="2675" spans="1:6" x14ac:dyDescent="0.3">
      <c r="A2675" s="167" t="s">
        <v>8455</v>
      </c>
      <c r="B2675" s="167" t="s">
        <v>5491</v>
      </c>
      <c r="C2675" s="168">
        <v>50</v>
      </c>
      <c r="D2675" s="169" t="s">
        <v>5482</v>
      </c>
      <c r="E2675" s="170">
        <v>4.7646749999999995</v>
      </c>
      <c r="F2675" s="167" t="s">
        <v>8452</v>
      </c>
    </row>
    <row r="2676" spans="1:6" x14ac:dyDescent="0.3">
      <c r="A2676" s="167" t="s">
        <v>8456</v>
      </c>
      <c r="B2676" s="167" t="s">
        <v>5493</v>
      </c>
      <c r="C2676" s="168">
        <v>50</v>
      </c>
      <c r="D2676" s="169" t="s">
        <v>5482</v>
      </c>
      <c r="E2676" s="170">
        <v>4.7646749999999995</v>
      </c>
      <c r="F2676" s="167" t="s">
        <v>8452</v>
      </c>
    </row>
    <row r="2677" spans="1:6" x14ac:dyDescent="0.3">
      <c r="A2677" s="167" t="s">
        <v>8457</v>
      </c>
      <c r="B2677" s="167" t="s">
        <v>6582</v>
      </c>
      <c r="C2677" s="168">
        <v>50</v>
      </c>
      <c r="D2677" s="169" t="s">
        <v>5482</v>
      </c>
      <c r="E2677" s="170">
        <v>4.557105</v>
      </c>
      <c r="F2677" s="167" t="s">
        <v>8452</v>
      </c>
    </row>
    <row r="2678" spans="1:6" x14ac:dyDescent="0.3">
      <c r="A2678" s="167" t="s">
        <v>8458</v>
      </c>
      <c r="B2678" s="167" t="s">
        <v>5495</v>
      </c>
      <c r="C2678" s="168">
        <v>50</v>
      </c>
      <c r="D2678" s="169" t="s">
        <v>5482</v>
      </c>
      <c r="E2678" s="170">
        <v>4.7646749999999995</v>
      </c>
      <c r="F2678" s="167" t="s">
        <v>8452</v>
      </c>
    </row>
    <row r="2679" spans="1:6" x14ac:dyDescent="0.3">
      <c r="A2679" s="167" t="s">
        <v>8459</v>
      </c>
      <c r="B2679" s="167" t="s">
        <v>5699</v>
      </c>
      <c r="C2679" s="168">
        <v>50</v>
      </c>
      <c r="D2679" s="169" t="s">
        <v>5482</v>
      </c>
      <c r="E2679" s="170">
        <v>4.7646749999999995</v>
      </c>
      <c r="F2679" s="167" t="s">
        <v>8452</v>
      </c>
    </row>
    <row r="2680" spans="1:6" x14ac:dyDescent="0.3">
      <c r="A2680" s="167" t="s">
        <v>8460</v>
      </c>
      <c r="B2680" s="167" t="s">
        <v>5701</v>
      </c>
      <c r="C2680" s="168">
        <v>50</v>
      </c>
      <c r="D2680" s="169" t="s">
        <v>5482</v>
      </c>
      <c r="E2680" s="170">
        <v>4.7646749999999995</v>
      </c>
      <c r="F2680" s="167" t="s">
        <v>8452</v>
      </c>
    </row>
    <row r="2681" spans="1:6" x14ac:dyDescent="0.3">
      <c r="A2681" s="167" t="s">
        <v>8461</v>
      </c>
      <c r="B2681" s="167" t="s">
        <v>5497</v>
      </c>
      <c r="C2681" s="168">
        <v>50</v>
      </c>
      <c r="D2681" s="169" t="s">
        <v>5482</v>
      </c>
      <c r="E2681" s="170">
        <v>4.7646749999999995</v>
      </c>
      <c r="F2681" s="167" t="s">
        <v>8452</v>
      </c>
    </row>
    <row r="2682" spans="1:6" x14ac:dyDescent="0.3">
      <c r="A2682" s="167" t="s">
        <v>8462</v>
      </c>
      <c r="B2682" s="167" t="s">
        <v>5785</v>
      </c>
      <c r="C2682" s="168">
        <v>50</v>
      </c>
      <c r="D2682" s="169" t="s">
        <v>5482</v>
      </c>
      <c r="E2682" s="170">
        <v>4.7646749999999995</v>
      </c>
      <c r="F2682" s="167" t="s">
        <v>8452</v>
      </c>
    </row>
    <row r="2683" spans="1:6" x14ac:dyDescent="0.3">
      <c r="A2683" s="167" t="s">
        <v>8463</v>
      </c>
      <c r="B2683" s="167" t="s">
        <v>5499</v>
      </c>
      <c r="C2683" s="168">
        <v>50</v>
      </c>
      <c r="D2683" s="169" t="s">
        <v>5482</v>
      </c>
      <c r="E2683" s="170">
        <v>4.7646749999999995</v>
      </c>
      <c r="F2683" s="167" t="s">
        <v>8452</v>
      </c>
    </row>
    <row r="2684" spans="1:6" x14ac:dyDescent="0.3">
      <c r="A2684" s="167" t="s">
        <v>8464</v>
      </c>
      <c r="B2684" s="167" t="s">
        <v>5505</v>
      </c>
      <c r="C2684" s="168">
        <v>50</v>
      </c>
      <c r="D2684" s="169" t="s">
        <v>5482</v>
      </c>
      <c r="E2684" s="170">
        <v>4.7646749999999995</v>
      </c>
      <c r="F2684" s="167" t="s">
        <v>8452</v>
      </c>
    </row>
    <row r="2685" spans="1:6" x14ac:dyDescent="0.3">
      <c r="A2685" s="167" t="s">
        <v>8465</v>
      </c>
      <c r="B2685" s="167" t="s">
        <v>5507</v>
      </c>
      <c r="C2685" s="168">
        <v>50</v>
      </c>
      <c r="D2685" s="169" t="s">
        <v>5482</v>
      </c>
      <c r="E2685" s="170">
        <v>4.7646749999999995</v>
      </c>
      <c r="F2685" s="167" t="s">
        <v>8452</v>
      </c>
    </row>
    <row r="2686" spans="1:6" x14ac:dyDescent="0.3">
      <c r="A2686" s="167" t="s">
        <v>8466</v>
      </c>
      <c r="B2686" s="167" t="s">
        <v>5509</v>
      </c>
      <c r="C2686" s="168">
        <v>50</v>
      </c>
      <c r="D2686" s="169" t="s">
        <v>5482</v>
      </c>
      <c r="E2686" s="170">
        <v>4.7646749999999995</v>
      </c>
      <c r="F2686" s="167" t="s">
        <v>8452</v>
      </c>
    </row>
    <row r="2687" spans="1:6" x14ac:dyDescent="0.3">
      <c r="A2687" s="167" t="s">
        <v>8467</v>
      </c>
      <c r="B2687" s="167" t="s">
        <v>5511</v>
      </c>
      <c r="C2687" s="168">
        <v>50</v>
      </c>
      <c r="D2687" s="169" t="s">
        <v>5482</v>
      </c>
      <c r="E2687" s="170">
        <v>4.7646749999999995</v>
      </c>
      <c r="F2687" s="167" t="s">
        <v>8452</v>
      </c>
    </row>
    <row r="2688" spans="1:6" x14ac:dyDescent="0.3">
      <c r="A2688" s="167" t="s">
        <v>8468</v>
      </c>
      <c r="B2688" s="167" t="s">
        <v>5513</v>
      </c>
      <c r="C2688" s="168">
        <v>50</v>
      </c>
      <c r="D2688" s="169" t="s">
        <v>5482</v>
      </c>
      <c r="E2688" s="170">
        <v>4.7646749999999995</v>
      </c>
      <c r="F2688" s="167" t="s">
        <v>8452</v>
      </c>
    </row>
    <row r="2689" spans="1:6" x14ac:dyDescent="0.3">
      <c r="A2689" s="167" t="s">
        <v>8469</v>
      </c>
      <c r="B2689" s="167" t="s">
        <v>5485</v>
      </c>
      <c r="C2689" s="168">
        <v>50</v>
      </c>
      <c r="D2689" s="169" t="s">
        <v>5482</v>
      </c>
      <c r="E2689" s="170">
        <v>6.4157999999999999</v>
      </c>
      <c r="F2689" s="167" t="s">
        <v>8470</v>
      </c>
    </row>
    <row r="2690" spans="1:6" x14ac:dyDescent="0.3">
      <c r="A2690" s="167" t="s">
        <v>8471</v>
      </c>
      <c r="B2690" s="167" t="s">
        <v>6572</v>
      </c>
      <c r="C2690" s="168">
        <v>10</v>
      </c>
      <c r="D2690" s="169" t="s">
        <v>5482</v>
      </c>
      <c r="E2690" s="170">
        <v>10.27675</v>
      </c>
      <c r="F2690" s="167" t="s">
        <v>8470</v>
      </c>
    </row>
    <row r="2691" spans="1:6" x14ac:dyDescent="0.3">
      <c r="A2691" s="167" t="s">
        <v>8472</v>
      </c>
      <c r="B2691" s="167" t="s">
        <v>6574</v>
      </c>
      <c r="C2691" s="168">
        <v>10</v>
      </c>
      <c r="D2691" s="169" t="s">
        <v>5482</v>
      </c>
      <c r="E2691" s="170">
        <v>9.0557499999999997</v>
      </c>
      <c r="F2691" s="167" t="s">
        <v>8470</v>
      </c>
    </row>
    <row r="2692" spans="1:6" x14ac:dyDescent="0.3">
      <c r="A2692" s="167" t="s">
        <v>8473</v>
      </c>
      <c r="B2692" s="167" t="s">
        <v>6576</v>
      </c>
      <c r="C2692" s="168">
        <v>50</v>
      </c>
      <c r="D2692" s="169" t="s">
        <v>5482</v>
      </c>
      <c r="E2692" s="170">
        <v>6.4157999999999999</v>
      </c>
      <c r="F2692" s="167" t="s">
        <v>8470</v>
      </c>
    </row>
    <row r="2693" spans="1:6" x14ac:dyDescent="0.3">
      <c r="A2693" s="167" t="s">
        <v>8474</v>
      </c>
      <c r="B2693" s="167" t="s">
        <v>5489</v>
      </c>
      <c r="C2693" s="168">
        <v>50</v>
      </c>
      <c r="D2693" s="169" t="s">
        <v>5482</v>
      </c>
      <c r="E2693" s="170">
        <v>6.5101500000000003</v>
      </c>
      <c r="F2693" s="167" t="s">
        <v>8470</v>
      </c>
    </row>
    <row r="2694" spans="1:6" x14ac:dyDescent="0.3">
      <c r="A2694" s="167" t="s">
        <v>8475</v>
      </c>
      <c r="B2694" s="167" t="s">
        <v>5491</v>
      </c>
      <c r="C2694" s="168">
        <v>50</v>
      </c>
      <c r="D2694" s="169" t="s">
        <v>5482</v>
      </c>
      <c r="E2694" s="170">
        <v>6.5101500000000003</v>
      </c>
      <c r="F2694" s="167" t="s">
        <v>8470</v>
      </c>
    </row>
    <row r="2695" spans="1:6" x14ac:dyDescent="0.3">
      <c r="A2695" s="167" t="s">
        <v>8476</v>
      </c>
      <c r="B2695" s="167" t="s">
        <v>5691</v>
      </c>
      <c r="C2695" s="168">
        <v>50</v>
      </c>
      <c r="D2695" s="169" t="s">
        <v>5482</v>
      </c>
      <c r="E2695" s="170">
        <v>6.5101500000000003</v>
      </c>
      <c r="F2695" s="167" t="s">
        <v>8470</v>
      </c>
    </row>
    <row r="2696" spans="1:6" x14ac:dyDescent="0.3">
      <c r="A2696" s="167" t="s">
        <v>8477</v>
      </c>
      <c r="B2696" s="167" t="s">
        <v>5693</v>
      </c>
      <c r="C2696" s="168">
        <v>50</v>
      </c>
      <c r="D2696" s="169" t="s">
        <v>5482</v>
      </c>
      <c r="E2696" s="170">
        <v>6.5101500000000003</v>
      </c>
      <c r="F2696" s="167" t="s">
        <v>8470</v>
      </c>
    </row>
    <row r="2697" spans="1:6" x14ac:dyDescent="0.3">
      <c r="A2697" s="167" t="s">
        <v>8478</v>
      </c>
      <c r="B2697" s="167" t="s">
        <v>5493</v>
      </c>
      <c r="C2697" s="168">
        <v>50</v>
      </c>
      <c r="D2697" s="169" t="s">
        <v>5482</v>
      </c>
      <c r="E2697" s="170">
        <v>6.5101500000000003</v>
      </c>
      <c r="F2697" s="167" t="s">
        <v>8470</v>
      </c>
    </row>
    <row r="2698" spans="1:6" x14ac:dyDescent="0.3">
      <c r="A2698" s="167" t="s">
        <v>8479</v>
      </c>
      <c r="B2698" s="167" t="s">
        <v>5696</v>
      </c>
      <c r="C2698" s="168">
        <v>50</v>
      </c>
      <c r="D2698" s="169" t="s">
        <v>5482</v>
      </c>
      <c r="E2698" s="170">
        <v>6.5101500000000003</v>
      </c>
      <c r="F2698" s="167" t="s">
        <v>8470</v>
      </c>
    </row>
    <row r="2699" spans="1:6" x14ac:dyDescent="0.3">
      <c r="A2699" s="167" t="s">
        <v>8480</v>
      </c>
      <c r="B2699" s="167" t="s">
        <v>5495</v>
      </c>
      <c r="C2699" s="168">
        <v>50</v>
      </c>
      <c r="D2699" s="169" t="s">
        <v>5482</v>
      </c>
      <c r="E2699" s="170">
        <v>6.5101500000000003</v>
      </c>
      <c r="F2699" s="167" t="s">
        <v>8470</v>
      </c>
    </row>
    <row r="2700" spans="1:6" x14ac:dyDescent="0.3">
      <c r="A2700" s="167" t="s">
        <v>8481</v>
      </c>
      <c r="B2700" s="167" t="s">
        <v>5699</v>
      </c>
      <c r="C2700" s="168">
        <v>50</v>
      </c>
      <c r="D2700" s="169" t="s">
        <v>5482</v>
      </c>
      <c r="E2700" s="170">
        <v>6.5101500000000003</v>
      </c>
      <c r="F2700" s="167" t="s">
        <v>8470</v>
      </c>
    </row>
    <row r="2701" spans="1:6" x14ac:dyDescent="0.3">
      <c r="A2701" s="167" t="s">
        <v>8482</v>
      </c>
      <c r="B2701" s="167" t="s">
        <v>5701</v>
      </c>
      <c r="C2701" s="168">
        <v>50</v>
      </c>
      <c r="D2701" s="169" t="s">
        <v>5482</v>
      </c>
      <c r="E2701" s="170">
        <v>6.5101500000000003</v>
      </c>
      <c r="F2701" s="167" t="s">
        <v>8470</v>
      </c>
    </row>
    <row r="2702" spans="1:6" x14ac:dyDescent="0.3">
      <c r="A2702" s="167" t="s">
        <v>8483</v>
      </c>
      <c r="B2702" s="167" t="s">
        <v>5497</v>
      </c>
      <c r="C2702" s="168">
        <v>50</v>
      </c>
      <c r="D2702" s="169" t="s">
        <v>5482</v>
      </c>
      <c r="E2702" s="170">
        <v>6.5101500000000003</v>
      </c>
      <c r="F2702" s="167" t="s">
        <v>8470</v>
      </c>
    </row>
    <row r="2703" spans="1:6" x14ac:dyDescent="0.3">
      <c r="A2703" s="167" t="s">
        <v>8484</v>
      </c>
      <c r="B2703" s="167" t="s">
        <v>5785</v>
      </c>
      <c r="C2703" s="168">
        <v>50</v>
      </c>
      <c r="D2703" s="169" t="s">
        <v>5482</v>
      </c>
      <c r="E2703" s="170">
        <v>6.5101500000000003</v>
      </c>
      <c r="F2703" s="167" t="s">
        <v>8470</v>
      </c>
    </row>
    <row r="2704" spans="1:6" x14ac:dyDescent="0.3">
      <c r="A2704" s="167" t="s">
        <v>8485</v>
      </c>
      <c r="B2704" s="167" t="s">
        <v>5499</v>
      </c>
      <c r="C2704" s="168">
        <v>50</v>
      </c>
      <c r="D2704" s="169" t="s">
        <v>5482</v>
      </c>
      <c r="E2704" s="170">
        <v>6.5101500000000003</v>
      </c>
      <c r="F2704" s="167" t="s">
        <v>8470</v>
      </c>
    </row>
    <row r="2705" spans="1:6" x14ac:dyDescent="0.3">
      <c r="A2705" s="167" t="s">
        <v>8486</v>
      </c>
      <c r="B2705" s="167" t="s">
        <v>5555</v>
      </c>
      <c r="C2705" s="168">
        <v>50</v>
      </c>
      <c r="D2705" s="169" t="s">
        <v>5482</v>
      </c>
      <c r="E2705" s="170">
        <v>6.5101500000000003</v>
      </c>
      <c r="F2705" s="167" t="s">
        <v>8470</v>
      </c>
    </row>
    <row r="2706" spans="1:6" x14ac:dyDescent="0.3">
      <c r="A2706" s="167" t="s">
        <v>8487</v>
      </c>
      <c r="B2706" s="167" t="s">
        <v>5534</v>
      </c>
      <c r="C2706" s="168">
        <v>50</v>
      </c>
      <c r="D2706" s="169" t="s">
        <v>5482</v>
      </c>
      <c r="E2706" s="170">
        <v>6.5101500000000003</v>
      </c>
      <c r="F2706" s="167" t="s">
        <v>8470</v>
      </c>
    </row>
    <row r="2707" spans="1:6" x14ac:dyDescent="0.3">
      <c r="A2707" s="167" t="s">
        <v>8488</v>
      </c>
      <c r="B2707" s="167" t="s">
        <v>5501</v>
      </c>
      <c r="C2707" s="168">
        <v>50</v>
      </c>
      <c r="D2707" s="169" t="s">
        <v>5482</v>
      </c>
      <c r="E2707" s="170">
        <v>6.5101500000000003</v>
      </c>
      <c r="F2707" s="167" t="s">
        <v>8470</v>
      </c>
    </row>
    <row r="2708" spans="1:6" x14ac:dyDescent="0.3">
      <c r="A2708" s="167" t="s">
        <v>8489</v>
      </c>
      <c r="B2708" s="167" t="s">
        <v>5505</v>
      </c>
      <c r="C2708" s="168">
        <v>50</v>
      </c>
      <c r="D2708" s="169" t="s">
        <v>5482</v>
      </c>
      <c r="E2708" s="170">
        <v>6.5101500000000003</v>
      </c>
      <c r="F2708" s="167" t="s">
        <v>8470</v>
      </c>
    </row>
    <row r="2709" spans="1:6" x14ac:dyDescent="0.3">
      <c r="A2709" s="167" t="s">
        <v>8490</v>
      </c>
      <c r="B2709" s="167" t="s">
        <v>5507</v>
      </c>
      <c r="C2709" s="168">
        <v>50</v>
      </c>
      <c r="D2709" s="169" t="s">
        <v>5482</v>
      </c>
      <c r="E2709" s="170">
        <v>6.5101500000000003</v>
      </c>
      <c r="F2709" s="167" t="s">
        <v>8470</v>
      </c>
    </row>
    <row r="2710" spans="1:6" x14ac:dyDescent="0.3">
      <c r="A2710" s="167" t="s">
        <v>8491</v>
      </c>
      <c r="B2710" s="167" t="s">
        <v>5509</v>
      </c>
      <c r="C2710" s="168">
        <v>50</v>
      </c>
      <c r="D2710" s="169" t="s">
        <v>5482</v>
      </c>
      <c r="E2710" s="170">
        <v>6.5101500000000003</v>
      </c>
      <c r="F2710" s="167" t="s">
        <v>8470</v>
      </c>
    </row>
    <row r="2711" spans="1:6" x14ac:dyDescent="0.3">
      <c r="A2711" s="167" t="s">
        <v>8492</v>
      </c>
      <c r="B2711" s="167" t="s">
        <v>5511</v>
      </c>
      <c r="C2711" s="168">
        <v>50</v>
      </c>
      <c r="D2711" s="169" t="s">
        <v>5482</v>
      </c>
      <c r="E2711" s="170">
        <v>6.5101500000000003</v>
      </c>
      <c r="F2711" s="167" t="s">
        <v>8470</v>
      </c>
    </row>
    <row r="2712" spans="1:6" x14ac:dyDescent="0.3">
      <c r="A2712" s="167" t="s">
        <v>8493</v>
      </c>
      <c r="B2712" s="167" t="s">
        <v>5513</v>
      </c>
      <c r="C2712" s="168">
        <v>50</v>
      </c>
      <c r="D2712" s="169" t="s">
        <v>5482</v>
      </c>
      <c r="E2712" s="170">
        <v>6.5101500000000003</v>
      </c>
      <c r="F2712" s="167" t="s">
        <v>8470</v>
      </c>
    </row>
    <row r="2713" spans="1:6" x14ac:dyDescent="0.3">
      <c r="A2713" s="167" t="s">
        <v>8494</v>
      </c>
      <c r="B2713" s="167" t="s">
        <v>5517</v>
      </c>
      <c r="C2713" s="168">
        <v>50</v>
      </c>
      <c r="D2713" s="169" t="s">
        <v>5482</v>
      </c>
      <c r="E2713" s="170">
        <v>6.5101500000000003</v>
      </c>
      <c r="F2713" s="167" t="s">
        <v>8470</v>
      </c>
    </row>
    <row r="2714" spans="1:6" x14ac:dyDescent="0.3">
      <c r="A2714" s="167" t="s">
        <v>8495</v>
      </c>
      <c r="B2714" s="167" t="s">
        <v>5569</v>
      </c>
      <c r="C2714" s="168">
        <v>50</v>
      </c>
      <c r="D2714" s="169" t="s">
        <v>5482</v>
      </c>
      <c r="E2714" s="170">
        <v>6.5101500000000003</v>
      </c>
      <c r="F2714" s="167" t="s">
        <v>8470</v>
      </c>
    </row>
    <row r="2715" spans="1:6" x14ac:dyDescent="0.3">
      <c r="A2715" s="167" t="s">
        <v>8496</v>
      </c>
      <c r="B2715" s="167" t="s">
        <v>5519</v>
      </c>
      <c r="C2715" s="168">
        <v>50</v>
      </c>
      <c r="D2715" s="169" t="s">
        <v>5482</v>
      </c>
      <c r="E2715" s="170">
        <v>6.5101500000000003</v>
      </c>
      <c r="F2715" s="167" t="s">
        <v>8470</v>
      </c>
    </row>
    <row r="2716" spans="1:6" x14ac:dyDescent="0.3">
      <c r="A2716" s="167" t="s">
        <v>8497</v>
      </c>
      <c r="B2716" s="167" t="s">
        <v>5521</v>
      </c>
      <c r="C2716" s="168">
        <v>50</v>
      </c>
      <c r="D2716" s="169" t="s">
        <v>5482</v>
      </c>
      <c r="E2716" s="170">
        <v>6.5101500000000003</v>
      </c>
      <c r="F2716" s="167" t="s">
        <v>8470</v>
      </c>
    </row>
    <row r="2717" spans="1:6" x14ac:dyDescent="0.3">
      <c r="A2717" s="167" t="s">
        <v>8498</v>
      </c>
      <c r="B2717" s="167" t="s">
        <v>5525</v>
      </c>
      <c r="C2717" s="168">
        <v>50</v>
      </c>
      <c r="D2717" s="169" t="s">
        <v>5482</v>
      </c>
      <c r="E2717" s="170">
        <v>6.5101500000000003</v>
      </c>
      <c r="F2717" s="167" t="s">
        <v>8470</v>
      </c>
    </row>
    <row r="2718" spans="1:6" x14ac:dyDescent="0.3">
      <c r="A2718" s="167" t="s">
        <v>8499</v>
      </c>
      <c r="B2718" s="167" t="s">
        <v>5485</v>
      </c>
      <c r="C2718" s="168">
        <v>50</v>
      </c>
      <c r="D2718" s="169" t="s">
        <v>5482</v>
      </c>
      <c r="E2718" s="170">
        <v>6.6044999999999998</v>
      </c>
      <c r="F2718" s="167" t="s">
        <v>8470</v>
      </c>
    </row>
    <row r="2719" spans="1:6" x14ac:dyDescent="0.3">
      <c r="A2719" s="167" t="s">
        <v>8500</v>
      </c>
      <c r="B2719" s="167" t="s">
        <v>6572</v>
      </c>
      <c r="C2719" s="168">
        <v>10</v>
      </c>
      <c r="D2719" s="169" t="s">
        <v>5482</v>
      </c>
      <c r="E2719" s="170">
        <v>10.48025</v>
      </c>
      <c r="F2719" s="167" t="s">
        <v>8470</v>
      </c>
    </row>
    <row r="2720" spans="1:6" x14ac:dyDescent="0.3">
      <c r="A2720" s="167" t="s">
        <v>8501</v>
      </c>
      <c r="B2720" s="167" t="s">
        <v>6574</v>
      </c>
      <c r="C2720" s="168">
        <v>10</v>
      </c>
      <c r="D2720" s="169" t="s">
        <v>5482</v>
      </c>
      <c r="E2720" s="170">
        <v>9.2592499999999998</v>
      </c>
      <c r="F2720" s="167" t="s">
        <v>8470</v>
      </c>
    </row>
    <row r="2721" spans="1:6" x14ac:dyDescent="0.3">
      <c r="A2721" s="167" t="s">
        <v>8502</v>
      </c>
      <c r="B2721" s="167" t="s">
        <v>6576</v>
      </c>
      <c r="C2721" s="168">
        <v>50</v>
      </c>
      <c r="D2721" s="169" t="s">
        <v>5482</v>
      </c>
      <c r="E2721" s="170">
        <v>6.6044999999999998</v>
      </c>
      <c r="F2721" s="167" t="s">
        <v>8470</v>
      </c>
    </row>
    <row r="2722" spans="1:6" x14ac:dyDescent="0.3">
      <c r="A2722" s="167" t="s">
        <v>8503</v>
      </c>
      <c r="B2722" s="167" t="s">
        <v>5489</v>
      </c>
      <c r="C2722" s="168">
        <v>50</v>
      </c>
      <c r="D2722" s="169" t="s">
        <v>5482</v>
      </c>
      <c r="E2722" s="170">
        <v>6.6988500000000002</v>
      </c>
      <c r="F2722" s="167" t="s">
        <v>8470</v>
      </c>
    </row>
    <row r="2723" spans="1:6" x14ac:dyDescent="0.3">
      <c r="A2723" s="167" t="s">
        <v>8504</v>
      </c>
      <c r="B2723" s="167" t="s">
        <v>5491</v>
      </c>
      <c r="C2723" s="168">
        <v>50</v>
      </c>
      <c r="D2723" s="169" t="s">
        <v>5482</v>
      </c>
      <c r="E2723" s="170">
        <v>6.6988500000000002</v>
      </c>
      <c r="F2723" s="167" t="s">
        <v>8470</v>
      </c>
    </row>
    <row r="2724" spans="1:6" x14ac:dyDescent="0.3">
      <c r="A2724" s="167" t="s">
        <v>8505</v>
      </c>
      <c r="B2724" s="167" t="s">
        <v>5693</v>
      </c>
      <c r="C2724" s="168">
        <v>50</v>
      </c>
      <c r="D2724" s="169" t="s">
        <v>5482</v>
      </c>
      <c r="E2724" s="170">
        <v>6.6988500000000002</v>
      </c>
      <c r="F2724" s="167" t="s">
        <v>8470</v>
      </c>
    </row>
    <row r="2725" spans="1:6" x14ac:dyDescent="0.3">
      <c r="A2725" s="167" t="s">
        <v>8506</v>
      </c>
      <c r="B2725" s="167" t="s">
        <v>5493</v>
      </c>
      <c r="C2725" s="168">
        <v>50</v>
      </c>
      <c r="D2725" s="169" t="s">
        <v>5482</v>
      </c>
      <c r="E2725" s="170">
        <v>6.6988500000000002</v>
      </c>
      <c r="F2725" s="167" t="s">
        <v>8470</v>
      </c>
    </row>
    <row r="2726" spans="1:6" x14ac:dyDescent="0.3">
      <c r="A2726" s="167" t="s">
        <v>8507</v>
      </c>
      <c r="B2726" s="167" t="s">
        <v>5495</v>
      </c>
      <c r="C2726" s="168">
        <v>50</v>
      </c>
      <c r="D2726" s="169" t="s">
        <v>5482</v>
      </c>
      <c r="E2726" s="170">
        <v>6.6988500000000002</v>
      </c>
      <c r="F2726" s="167" t="s">
        <v>8470</v>
      </c>
    </row>
    <row r="2727" spans="1:6" x14ac:dyDescent="0.3">
      <c r="A2727" s="167" t="s">
        <v>8508</v>
      </c>
      <c r="B2727" s="167" t="s">
        <v>5699</v>
      </c>
      <c r="C2727" s="168">
        <v>50</v>
      </c>
      <c r="D2727" s="169" t="s">
        <v>5482</v>
      </c>
      <c r="E2727" s="170">
        <v>6.6988500000000002</v>
      </c>
      <c r="F2727" s="167" t="s">
        <v>8470</v>
      </c>
    </row>
    <row r="2728" spans="1:6" x14ac:dyDescent="0.3">
      <c r="A2728" s="167" t="s">
        <v>8509</v>
      </c>
      <c r="B2728" s="167" t="s">
        <v>5701</v>
      </c>
      <c r="C2728" s="168">
        <v>50</v>
      </c>
      <c r="D2728" s="169" t="s">
        <v>5482</v>
      </c>
      <c r="E2728" s="170">
        <v>6.6988500000000002</v>
      </c>
      <c r="F2728" s="167" t="s">
        <v>8470</v>
      </c>
    </row>
    <row r="2729" spans="1:6" x14ac:dyDescent="0.3">
      <c r="A2729" s="167" t="s">
        <v>8510</v>
      </c>
      <c r="B2729" s="167" t="s">
        <v>5497</v>
      </c>
      <c r="C2729" s="168">
        <v>50</v>
      </c>
      <c r="D2729" s="169" t="s">
        <v>5482</v>
      </c>
      <c r="E2729" s="170">
        <v>6.6988500000000002</v>
      </c>
      <c r="F2729" s="167" t="s">
        <v>8470</v>
      </c>
    </row>
    <row r="2730" spans="1:6" x14ac:dyDescent="0.3">
      <c r="A2730" s="167" t="s">
        <v>8511</v>
      </c>
      <c r="B2730" s="167" t="s">
        <v>5785</v>
      </c>
      <c r="C2730" s="168">
        <v>50</v>
      </c>
      <c r="D2730" s="169" t="s">
        <v>5482</v>
      </c>
      <c r="E2730" s="170">
        <v>6.6988500000000002</v>
      </c>
      <c r="F2730" s="167" t="s">
        <v>8470</v>
      </c>
    </row>
    <row r="2731" spans="1:6" x14ac:dyDescent="0.3">
      <c r="A2731" s="167" t="s">
        <v>8512</v>
      </c>
      <c r="B2731" s="167" t="s">
        <v>5499</v>
      </c>
      <c r="C2731" s="168">
        <v>50</v>
      </c>
      <c r="D2731" s="169" t="s">
        <v>5482</v>
      </c>
      <c r="E2731" s="170">
        <v>6.6988500000000002</v>
      </c>
      <c r="F2731" s="167" t="s">
        <v>8470</v>
      </c>
    </row>
    <row r="2732" spans="1:6" x14ac:dyDescent="0.3">
      <c r="A2732" s="167" t="s">
        <v>8513</v>
      </c>
      <c r="B2732" s="167" t="s">
        <v>5501</v>
      </c>
      <c r="C2732" s="168">
        <v>50</v>
      </c>
      <c r="D2732" s="169" t="s">
        <v>5482</v>
      </c>
      <c r="E2732" s="170">
        <v>6.6988500000000002</v>
      </c>
      <c r="F2732" s="167" t="s">
        <v>8470</v>
      </c>
    </row>
    <row r="2733" spans="1:6" x14ac:dyDescent="0.3">
      <c r="A2733" s="167" t="s">
        <v>8514</v>
      </c>
      <c r="B2733" s="167" t="s">
        <v>5505</v>
      </c>
      <c r="C2733" s="168">
        <v>50</v>
      </c>
      <c r="D2733" s="169" t="s">
        <v>5482</v>
      </c>
      <c r="E2733" s="170">
        <v>6.6988500000000002</v>
      </c>
      <c r="F2733" s="167" t="s">
        <v>8470</v>
      </c>
    </row>
    <row r="2734" spans="1:6" x14ac:dyDescent="0.3">
      <c r="A2734" s="167" t="s">
        <v>8515</v>
      </c>
      <c r="B2734" s="167" t="s">
        <v>5507</v>
      </c>
      <c r="C2734" s="168">
        <v>50</v>
      </c>
      <c r="D2734" s="169" t="s">
        <v>5482</v>
      </c>
      <c r="E2734" s="170">
        <v>6.6988500000000002</v>
      </c>
      <c r="F2734" s="167" t="s">
        <v>8470</v>
      </c>
    </row>
    <row r="2735" spans="1:6" x14ac:dyDescent="0.3">
      <c r="A2735" s="167" t="s">
        <v>8516</v>
      </c>
      <c r="B2735" s="167" t="s">
        <v>5509</v>
      </c>
      <c r="C2735" s="168">
        <v>50</v>
      </c>
      <c r="D2735" s="169" t="s">
        <v>5482</v>
      </c>
      <c r="E2735" s="170">
        <v>6.6988500000000002</v>
      </c>
      <c r="F2735" s="167" t="s">
        <v>8470</v>
      </c>
    </row>
    <row r="2736" spans="1:6" x14ac:dyDescent="0.3">
      <c r="A2736" s="167" t="s">
        <v>8517</v>
      </c>
      <c r="B2736" s="167" t="s">
        <v>5513</v>
      </c>
      <c r="C2736" s="168">
        <v>50</v>
      </c>
      <c r="D2736" s="169" t="s">
        <v>5482</v>
      </c>
      <c r="E2736" s="170">
        <v>6.6988500000000002</v>
      </c>
      <c r="F2736" s="167" t="s">
        <v>8470</v>
      </c>
    </row>
    <row r="2737" spans="1:6" x14ac:dyDescent="0.3">
      <c r="A2737" s="167" t="s">
        <v>8518</v>
      </c>
      <c r="B2737" s="167" t="s">
        <v>5515</v>
      </c>
      <c r="C2737" s="168">
        <v>50</v>
      </c>
      <c r="D2737" s="169" t="s">
        <v>5482</v>
      </c>
      <c r="E2737" s="170">
        <v>6.6988500000000002</v>
      </c>
      <c r="F2737" s="167" t="s">
        <v>8470</v>
      </c>
    </row>
    <row r="2738" spans="1:6" x14ac:dyDescent="0.3">
      <c r="A2738" s="167" t="s">
        <v>8519</v>
      </c>
      <c r="B2738" s="167" t="s">
        <v>5569</v>
      </c>
      <c r="C2738" s="168">
        <v>50</v>
      </c>
      <c r="D2738" s="169" t="s">
        <v>5482</v>
      </c>
      <c r="E2738" s="170">
        <v>6.6988500000000002</v>
      </c>
      <c r="F2738" s="167" t="s">
        <v>8470</v>
      </c>
    </row>
    <row r="2739" spans="1:6" x14ac:dyDescent="0.3">
      <c r="A2739" s="167" t="s">
        <v>8520</v>
      </c>
      <c r="B2739" s="167" t="s">
        <v>5521</v>
      </c>
      <c r="C2739" s="168">
        <v>50</v>
      </c>
      <c r="D2739" s="169" t="s">
        <v>5482</v>
      </c>
      <c r="E2739" s="170">
        <v>6.6988500000000002</v>
      </c>
      <c r="F2739" s="167" t="s">
        <v>8470</v>
      </c>
    </row>
    <row r="2740" spans="1:6" x14ac:dyDescent="0.3">
      <c r="A2740" s="167" t="s">
        <v>8521</v>
      </c>
      <c r="B2740" s="167" t="s">
        <v>6119</v>
      </c>
      <c r="C2740" s="168">
        <v>50</v>
      </c>
      <c r="D2740" s="169" t="s">
        <v>5482</v>
      </c>
      <c r="E2740" s="170">
        <v>4.5759749999999997</v>
      </c>
      <c r="F2740" s="167" t="s">
        <v>8522</v>
      </c>
    </row>
    <row r="2741" spans="1:6" x14ac:dyDescent="0.3">
      <c r="A2741" s="167" t="s">
        <v>8523</v>
      </c>
      <c r="B2741" s="167" t="s">
        <v>6119</v>
      </c>
      <c r="C2741" s="168">
        <v>50</v>
      </c>
      <c r="D2741" s="169" t="s">
        <v>5482</v>
      </c>
      <c r="E2741" s="170">
        <v>4.5759749999999997</v>
      </c>
      <c r="F2741" s="167" t="s">
        <v>8522</v>
      </c>
    </row>
    <row r="2742" spans="1:6" x14ac:dyDescent="0.3">
      <c r="A2742" s="167" t="s">
        <v>8524</v>
      </c>
      <c r="B2742" s="167" t="s">
        <v>6119</v>
      </c>
      <c r="C2742" s="168">
        <v>50</v>
      </c>
      <c r="D2742" s="169" t="s">
        <v>5482</v>
      </c>
      <c r="E2742" s="170">
        <v>5.2364249999999997</v>
      </c>
      <c r="F2742" s="167" t="s">
        <v>8522</v>
      </c>
    </row>
    <row r="2743" spans="1:6" x14ac:dyDescent="0.3">
      <c r="A2743" s="167" t="s">
        <v>8525</v>
      </c>
      <c r="B2743" s="167" t="s">
        <v>6119</v>
      </c>
      <c r="C2743" s="168">
        <v>50</v>
      </c>
      <c r="D2743" s="169" t="s">
        <v>5482</v>
      </c>
      <c r="E2743" s="170">
        <v>4.6703250000000001</v>
      </c>
      <c r="F2743" s="167" t="s">
        <v>8522</v>
      </c>
    </row>
    <row r="2744" spans="1:6" x14ac:dyDescent="0.3">
      <c r="A2744" s="167" t="s">
        <v>8526</v>
      </c>
      <c r="B2744" s="167" t="s">
        <v>6119</v>
      </c>
      <c r="C2744" s="168">
        <v>50</v>
      </c>
      <c r="D2744" s="169" t="s">
        <v>5482</v>
      </c>
      <c r="E2744" s="170">
        <v>4.7646749999999995</v>
      </c>
      <c r="F2744" s="167" t="s">
        <v>8522</v>
      </c>
    </row>
    <row r="2745" spans="1:6" x14ac:dyDescent="0.3">
      <c r="A2745" s="167" t="s">
        <v>8527</v>
      </c>
      <c r="B2745" s="167" t="s">
        <v>6119</v>
      </c>
      <c r="C2745" s="168">
        <v>50</v>
      </c>
      <c r="D2745" s="169" t="s">
        <v>5482</v>
      </c>
      <c r="E2745" s="170">
        <v>4.7646749999999995</v>
      </c>
      <c r="F2745" s="167" t="s">
        <v>8522</v>
      </c>
    </row>
    <row r="2746" spans="1:6" x14ac:dyDescent="0.3">
      <c r="A2746" s="167" t="s">
        <v>8528</v>
      </c>
      <c r="B2746" s="167" t="s">
        <v>6119</v>
      </c>
      <c r="C2746" s="168">
        <v>50</v>
      </c>
      <c r="D2746" s="169" t="s">
        <v>5482</v>
      </c>
      <c r="E2746" s="170">
        <v>5.5194749999999999</v>
      </c>
      <c r="F2746" s="167" t="s">
        <v>8522</v>
      </c>
    </row>
    <row r="2747" spans="1:6" x14ac:dyDescent="0.3">
      <c r="A2747" s="167" t="s">
        <v>8529</v>
      </c>
      <c r="B2747" s="167" t="s">
        <v>6119</v>
      </c>
      <c r="C2747" s="168">
        <v>50</v>
      </c>
      <c r="D2747" s="169" t="s">
        <v>5482</v>
      </c>
      <c r="E2747" s="170">
        <v>4.7646749999999995</v>
      </c>
      <c r="F2747" s="167" t="s">
        <v>8522</v>
      </c>
    </row>
    <row r="2748" spans="1:6" x14ac:dyDescent="0.3">
      <c r="A2748" s="167" t="s">
        <v>8530</v>
      </c>
      <c r="B2748" s="167" t="s">
        <v>6119</v>
      </c>
      <c r="C2748" s="168">
        <v>20</v>
      </c>
      <c r="D2748" s="169" t="s">
        <v>5482</v>
      </c>
      <c r="E2748" s="170">
        <v>6.2270999999999992</v>
      </c>
      <c r="F2748" s="167" t="s">
        <v>8531</v>
      </c>
    </row>
    <row r="2749" spans="1:6" x14ac:dyDescent="0.3">
      <c r="A2749" s="167" t="s">
        <v>8532</v>
      </c>
      <c r="B2749" s="167" t="s">
        <v>6119</v>
      </c>
      <c r="C2749" s="168">
        <v>50</v>
      </c>
      <c r="D2749" s="169" t="s">
        <v>5482</v>
      </c>
      <c r="E2749" s="170">
        <v>5.0477249999999998</v>
      </c>
      <c r="F2749" s="167" t="s">
        <v>8531</v>
      </c>
    </row>
    <row r="2750" spans="1:6" x14ac:dyDescent="0.3">
      <c r="A2750" s="167" t="s">
        <v>8533</v>
      </c>
      <c r="B2750" s="167" t="s">
        <v>6119</v>
      </c>
      <c r="C2750" s="168">
        <v>20</v>
      </c>
      <c r="D2750" s="169" t="s">
        <v>5482</v>
      </c>
      <c r="E2750" s="170">
        <v>6.0384000000000002</v>
      </c>
      <c r="F2750" s="167" t="s">
        <v>8531</v>
      </c>
    </row>
    <row r="2751" spans="1:6" x14ac:dyDescent="0.3">
      <c r="A2751" s="167" t="s">
        <v>8534</v>
      </c>
      <c r="B2751" s="167" t="s">
        <v>6119</v>
      </c>
      <c r="C2751" s="168">
        <v>50</v>
      </c>
      <c r="D2751" s="169" t="s">
        <v>5482</v>
      </c>
      <c r="E2751" s="170">
        <v>4.9533750000000003</v>
      </c>
      <c r="F2751" s="167" t="s">
        <v>8531</v>
      </c>
    </row>
    <row r="2752" spans="1:6" x14ac:dyDescent="0.3">
      <c r="A2752" s="167" t="s">
        <v>8535</v>
      </c>
      <c r="B2752" s="167" t="s">
        <v>6119</v>
      </c>
      <c r="C2752" s="168">
        <v>10</v>
      </c>
      <c r="D2752" s="169" t="s">
        <v>5482</v>
      </c>
      <c r="E2752" s="170">
        <v>9.9539250000000017</v>
      </c>
      <c r="F2752" s="167" t="s">
        <v>8536</v>
      </c>
    </row>
    <row r="2753" spans="1:6" x14ac:dyDescent="0.3">
      <c r="A2753" s="167" t="s">
        <v>8537</v>
      </c>
      <c r="B2753" s="167" t="s">
        <v>6119</v>
      </c>
      <c r="C2753" s="168">
        <v>10</v>
      </c>
      <c r="D2753" s="169" t="s">
        <v>5482</v>
      </c>
      <c r="E2753" s="170">
        <v>9.1991250000000004</v>
      </c>
      <c r="F2753" s="167" t="s">
        <v>8536</v>
      </c>
    </row>
    <row r="2754" spans="1:6" x14ac:dyDescent="0.3">
      <c r="A2754" s="167" t="s">
        <v>8538</v>
      </c>
      <c r="B2754" s="167" t="s">
        <v>6119</v>
      </c>
      <c r="C2754" s="168">
        <v>10</v>
      </c>
      <c r="D2754" s="169" t="s">
        <v>5482</v>
      </c>
      <c r="E2754" s="170">
        <v>11.793749999999999</v>
      </c>
      <c r="F2754" s="167" t="s">
        <v>8536</v>
      </c>
    </row>
    <row r="2755" spans="1:6" x14ac:dyDescent="0.3">
      <c r="A2755" s="167" t="s">
        <v>8539</v>
      </c>
      <c r="B2755" s="167" t="s">
        <v>6119</v>
      </c>
      <c r="C2755" s="168">
        <v>5</v>
      </c>
      <c r="D2755" s="169" t="s">
        <v>5482</v>
      </c>
      <c r="E2755" s="170">
        <v>32.404599999999995</v>
      </c>
      <c r="F2755" s="167" t="s">
        <v>8540</v>
      </c>
    </row>
    <row r="2756" spans="1:6" x14ac:dyDescent="0.3">
      <c r="A2756" s="167" t="s">
        <v>8541</v>
      </c>
      <c r="B2756" s="167" t="s">
        <v>6119</v>
      </c>
      <c r="C2756" s="168">
        <v>5</v>
      </c>
      <c r="D2756" s="169" t="s">
        <v>5482</v>
      </c>
      <c r="E2756" s="170">
        <v>33.6922</v>
      </c>
      <c r="F2756" s="167" t="s">
        <v>8540</v>
      </c>
    </row>
    <row r="2757" spans="1:6" x14ac:dyDescent="0.3">
      <c r="A2757" s="167" t="s">
        <v>8542</v>
      </c>
      <c r="B2757" s="167" t="s">
        <v>6119</v>
      </c>
      <c r="C2757" s="168">
        <v>5</v>
      </c>
      <c r="D2757" s="169" t="s">
        <v>5482</v>
      </c>
      <c r="E2757" s="170">
        <v>42.168900000000001</v>
      </c>
      <c r="F2757" s="167" t="s">
        <v>8540</v>
      </c>
    </row>
    <row r="2758" spans="1:6" x14ac:dyDescent="0.3">
      <c r="A2758" s="167" t="s">
        <v>8543</v>
      </c>
      <c r="B2758" s="167" t="s">
        <v>6119</v>
      </c>
      <c r="C2758" s="168">
        <v>5</v>
      </c>
      <c r="D2758" s="169" t="s">
        <v>5482</v>
      </c>
      <c r="E2758" s="170">
        <v>45.602500000000006</v>
      </c>
      <c r="F2758" s="167" t="s">
        <v>8540</v>
      </c>
    </row>
    <row r="2759" spans="1:6" x14ac:dyDescent="0.3">
      <c r="A2759" s="167" t="s">
        <v>8544</v>
      </c>
      <c r="B2759" s="167" t="s">
        <v>6119</v>
      </c>
      <c r="C2759" s="168">
        <v>5</v>
      </c>
      <c r="D2759" s="169" t="s">
        <v>5482</v>
      </c>
      <c r="E2759" s="170">
        <v>50.430999999999997</v>
      </c>
      <c r="F2759" s="167" t="s">
        <v>8540</v>
      </c>
    </row>
    <row r="2760" spans="1:6" x14ac:dyDescent="0.3">
      <c r="A2760" s="167" t="s">
        <v>8545</v>
      </c>
      <c r="B2760" s="167" t="s">
        <v>6119</v>
      </c>
      <c r="C2760" s="168">
        <v>5</v>
      </c>
      <c r="D2760" s="169" t="s">
        <v>5482</v>
      </c>
      <c r="E2760" s="170">
        <v>61.053699999999992</v>
      </c>
      <c r="F2760" s="167" t="s">
        <v>8540</v>
      </c>
    </row>
    <row r="2761" spans="1:6" x14ac:dyDescent="0.3">
      <c r="A2761" s="167" t="s">
        <v>8546</v>
      </c>
      <c r="B2761" s="167" t="s">
        <v>5681</v>
      </c>
      <c r="C2761" s="168">
        <v>10</v>
      </c>
      <c r="D2761" s="169" t="s">
        <v>5482</v>
      </c>
      <c r="E2761" s="170">
        <v>6.2233999999999998</v>
      </c>
      <c r="F2761" s="167" t="s">
        <v>8547</v>
      </c>
    </row>
    <row r="2762" spans="1:6" x14ac:dyDescent="0.3">
      <c r="A2762" s="167" t="s">
        <v>8548</v>
      </c>
      <c r="B2762" s="167" t="s">
        <v>7076</v>
      </c>
      <c r="C2762" s="168">
        <v>100</v>
      </c>
      <c r="D2762" s="169" t="s">
        <v>5482</v>
      </c>
      <c r="E2762" s="170">
        <v>0.97643000000000013</v>
      </c>
      <c r="F2762" s="167" t="s">
        <v>8549</v>
      </c>
    </row>
    <row r="2763" spans="1:6" x14ac:dyDescent="0.3">
      <c r="A2763" s="167" t="s">
        <v>8550</v>
      </c>
      <c r="B2763" s="167" t="s">
        <v>5681</v>
      </c>
      <c r="C2763" s="168">
        <v>10</v>
      </c>
      <c r="D2763" s="169" t="s">
        <v>5482</v>
      </c>
      <c r="E2763" s="170">
        <v>3.6482000000000001</v>
      </c>
      <c r="F2763" s="167" t="s">
        <v>8551</v>
      </c>
    </row>
    <row r="2764" spans="1:6" x14ac:dyDescent="0.3">
      <c r="A2764" s="167" t="s">
        <v>8552</v>
      </c>
      <c r="B2764" s="167" t="s">
        <v>5683</v>
      </c>
      <c r="C2764" s="168">
        <v>200</v>
      </c>
      <c r="D2764" s="169" t="s">
        <v>5482</v>
      </c>
      <c r="E2764" s="170">
        <v>0.62270999999999999</v>
      </c>
      <c r="F2764" s="167" t="s">
        <v>8553</v>
      </c>
    </row>
    <row r="2765" spans="1:6" x14ac:dyDescent="0.3">
      <c r="A2765" s="167" t="s">
        <v>8554</v>
      </c>
      <c r="B2765" s="167" t="s">
        <v>5683</v>
      </c>
      <c r="C2765" s="168">
        <v>500</v>
      </c>
      <c r="D2765" s="169" t="s">
        <v>5482</v>
      </c>
      <c r="E2765" s="170">
        <v>1.7399249999999999</v>
      </c>
      <c r="F2765" s="167" t="s">
        <v>8555</v>
      </c>
    </row>
    <row r="2766" spans="1:6" x14ac:dyDescent="0.3">
      <c r="A2766" s="167" t="s">
        <v>8556</v>
      </c>
      <c r="B2766" s="167" t="s">
        <v>5683</v>
      </c>
      <c r="C2766" s="168">
        <v>1000</v>
      </c>
      <c r="D2766" s="169" t="s">
        <v>5482</v>
      </c>
      <c r="E2766" s="170">
        <v>0.43955999999999995</v>
      </c>
      <c r="F2766" s="167" t="s">
        <v>8557</v>
      </c>
    </row>
    <row r="2767" spans="1:6" x14ac:dyDescent="0.3">
      <c r="A2767" s="167" t="s">
        <v>8558</v>
      </c>
      <c r="B2767" s="167" t="s">
        <v>5683</v>
      </c>
      <c r="C2767" s="168">
        <v>200</v>
      </c>
      <c r="D2767" s="169" t="s">
        <v>5482</v>
      </c>
      <c r="E2767" s="170">
        <v>0.35853000000000002</v>
      </c>
      <c r="F2767" s="167" t="s">
        <v>8555</v>
      </c>
    </row>
    <row r="2768" spans="1:6" x14ac:dyDescent="0.3">
      <c r="A2768" s="167" t="s">
        <v>8559</v>
      </c>
      <c r="B2768" s="167" t="s">
        <v>6119</v>
      </c>
      <c r="C2768" s="168">
        <v>100</v>
      </c>
      <c r="D2768" s="169" t="s">
        <v>5482</v>
      </c>
      <c r="E2768" s="170">
        <v>0.68875500000000001</v>
      </c>
      <c r="F2768" s="167" t="s">
        <v>8555</v>
      </c>
    </row>
    <row r="2769" spans="1:6" x14ac:dyDescent="0.3">
      <c r="A2769" s="167" t="s">
        <v>8560</v>
      </c>
      <c r="B2769" s="167" t="s">
        <v>6119</v>
      </c>
      <c r="C2769" s="168">
        <v>100</v>
      </c>
      <c r="D2769" s="169" t="s">
        <v>5482</v>
      </c>
      <c r="E2769" s="170">
        <v>0.33022499999999999</v>
      </c>
      <c r="F2769" s="167" t="s">
        <v>8561</v>
      </c>
    </row>
    <row r="2770" spans="1:6" x14ac:dyDescent="0.3">
      <c r="A2770" s="167" t="s">
        <v>8562</v>
      </c>
      <c r="B2770" s="167" t="s">
        <v>6119</v>
      </c>
      <c r="C2770" s="168">
        <v>100</v>
      </c>
      <c r="D2770" s="169" t="s">
        <v>5482</v>
      </c>
      <c r="E2770" s="170">
        <v>0.35853000000000002</v>
      </c>
      <c r="F2770" s="167" t="s">
        <v>8561</v>
      </c>
    </row>
    <row r="2771" spans="1:6" x14ac:dyDescent="0.3">
      <c r="A2771" s="167" t="s">
        <v>8563</v>
      </c>
      <c r="B2771" s="167" t="s">
        <v>6119</v>
      </c>
      <c r="C2771" s="168">
        <v>100</v>
      </c>
      <c r="D2771" s="169" t="s">
        <v>5482</v>
      </c>
      <c r="E2771" s="170">
        <v>0.37740000000000001</v>
      </c>
      <c r="F2771" s="167" t="s">
        <v>8561</v>
      </c>
    </row>
    <row r="2772" spans="1:6" x14ac:dyDescent="0.3">
      <c r="A2772" s="167" t="s">
        <v>8564</v>
      </c>
      <c r="B2772" s="167" t="s">
        <v>6119</v>
      </c>
      <c r="C2772" s="168">
        <v>100</v>
      </c>
      <c r="D2772" s="169" t="s">
        <v>5482</v>
      </c>
      <c r="E2772" s="170">
        <v>0.47175</v>
      </c>
      <c r="F2772" s="167" t="s">
        <v>8561</v>
      </c>
    </row>
    <row r="2773" spans="1:6" x14ac:dyDescent="0.3">
      <c r="A2773" s="167" t="s">
        <v>8565</v>
      </c>
      <c r="B2773" s="167" t="s">
        <v>8566</v>
      </c>
      <c r="C2773" s="168">
        <v>1000</v>
      </c>
      <c r="D2773" s="169" t="s">
        <v>5482</v>
      </c>
      <c r="E2773" s="170">
        <v>3.7740000000000003E-2</v>
      </c>
      <c r="F2773" s="167" t="s">
        <v>8567</v>
      </c>
    </row>
    <row r="2774" spans="1:6" x14ac:dyDescent="0.3">
      <c r="A2774" s="167" t="s">
        <v>8568</v>
      </c>
      <c r="B2774" s="167" t="s">
        <v>5683</v>
      </c>
      <c r="C2774" s="168">
        <v>1000</v>
      </c>
      <c r="D2774" s="169" t="s">
        <v>5482</v>
      </c>
      <c r="E2774" s="170">
        <v>3.7740000000000003E-2</v>
      </c>
      <c r="F2774" s="167" t="s">
        <v>8567</v>
      </c>
    </row>
    <row r="2775" spans="1:6" x14ac:dyDescent="0.3">
      <c r="A2775" s="167" t="s">
        <v>8569</v>
      </c>
      <c r="B2775" s="167" t="s">
        <v>7076</v>
      </c>
      <c r="C2775" s="168">
        <v>1000</v>
      </c>
      <c r="D2775" s="169" t="s">
        <v>5482</v>
      </c>
      <c r="E2775" s="170">
        <v>3.7740000000000003E-2</v>
      </c>
      <c r="F2775" s="167" t="s">
        <v>8567</v>
      </c>
    </row>
    <row r="2776" spans="1:6" x14ac:dyDescent="0.3">
      <c r="A2776" s="167" t="s">
        <v>8570</v>
      </c>
      <c r="B2776" s="167" t="s">
        <v>8566</v>
      </c>
      <c r="C2776" s="168">
        <v>1000</v>
      </c>
      <c r="D2776" s="169" t="s">
        <v>5482</v>
      </c>
      <c r="E2776" s="170">
        <v>3.7740000000000003E-2</v>
      </c>
      <c r="F2776" s="167" t="s">
        <v>8567</v>
      </c>
    </row>
    <row r="2777" spans="1:6" x14ac:dyDescent="0.3">
      <c r="A2777" s="167" t="s">
        <v>8571</v>
      </c>
      <c r="B2777" s="167" t="s">
        <v>5683</v>
      </c>
      <c r="C2777" s="168">
        <v>1000</v>
      </c>
      <c r="D2777" s="169" t="s">
        <v>5482</v>
      </c>
      <c r="E2777" s="170">
        <v>3.7740000000000003E-2</v>
      </c>
      <c r="F2777" s="167" t="s">
        <v>8567</v>
      </c>
    </row>
    <row r="2778" spans="1:6" x14ac:dyDescent="0.3">
      <c r="A2778" s="167" t="s">
        <v>8572</v>
      </c>
      <c r="B2778" s="167" t="s">
        <v>7076</v>
      </c>
      <c r="C2778" s="168">
        <v>1000</v>
      </c>
      <c r="D2778" s="169" t="s">
        <v>5482</v>
      </c>
      <c r="E2778" s="170">
        <v>3.7740000000000003E-2</v>
      </c>
      <c r="F2778" s="167" t="s">
        <v>8567</v>
      </c>
    </row>
    <row r="2779" spans="1:6" x14ac:dyDescent="0.3">
      <c r="A2779" s="167" t="s">
        <v>8573</v>
      </c>
      <c r="B2779" s="167" t="s">
        <v>5489</v>
      </c>
      <c r="C2779" s="168">
        <v>50</v>
      </c>
      <c r="D2779" s="169" t="s">
        <v>5482</v>
      </c>
      <c r="E2779" s="170">
        <v>3.8872200000000001</v>
      </c>
      <c r="F2779" s="167" t="s">
        <v>8574</v>
      </c>
    </row>
    <row r="2780" spans="1:6" x14ac:dyDescent="0.3">
      <c r="A2780" s="167" t="s">
        <v>8575</v>
      </c>
      <c r="B2780" s="167" t="s">
        <v>5491</v>
      </c>
      <c r="C2780" s="168">
        <v>50</v>
      </c>
      <c r="D2780" s="169" t="s">
        <v>5482</v>
      </c>
      <c r="E2780" s="170">
        <v>3.8872200000000001</v>
      </c>
      <c r="F2780" s="167" t="s">
        <v>8574</v>
      </c>
    </row>
    <row r="2781" spans="1:6" x14ac:dyDescent="0.3">
      <c r="A2781" s="167" t="s">
        <v>8576</v>
      </c>
      <c r="B2781" s="167" t="s">
        <v>5493</v>
      </c>
      <c r="C2781" s="168">
        <v>50</v>
      </c>
      <c r="D2781" s="169" t="s">
        <v>5482</v>
      </c>
      <c r="E2781" s="170">
        <v>3.8872200000000001</v>
      </c>
      <c r="F2781" s="167" t="s">
        <v>8574</v>
      </c>
    </row>
    <row r="2782" spans="1:6" x14ac:dyDescent="0.3">
      <c r="A2782" s="167" t="s">
        <v>8577</v>
      </c>
      <c r="B2782" s="167" t="s">
        <v>5507</v>
      </c>
      <c r="C2782" s="168">
        <v>50</v>
      </c>
      <c r="D2782" s="169" t="s">
        <v>5482</v>
      </c>
      <c r="E2782" s="170">
        <v>3.8872200000000001</v>
      </c>
      <c r="F2782" s="167" t="s">
        <v>8574</v>
      </c>
    </row>
    <row r="2783" spans="1:6" x14ac:dyDescent="0.3">
      <c r="A2783" s="167" t="s">
        <v>8578</v>
      </c>
      <c r="B2783" s="167" t="s">
        <v>5489</v>
      </c>
      <c r="C2783" s="168">
        <v>50</v>
      </c>
      <c r="D2783" s="169" t="s">
        <v>5482</v>
      </c>
      <c r="E2783" s="170">
        <v>7.0290750000000006</v>
      </c>
      <c r="F2783" s="167" t="s">
        <v>8574</v>
      </c>
    </row>
    <row r="2784" spans="1:6" x14ac:dyDescent="0.3">
      <c r="A2784" s="167" t="s">
        <v>8579</v>
      </c>
      <c r="B2784" s="167" t="s">
        <v>5491</v>
      </c>
      <c r="C2784" s="168">
        <v>50</v>
      </c>
      <c r="D2784" s="169" t="s">
        <v>5482</v>
      </c>
      <c r="E2784" s="170">
        <v>7.0290750000000006</v>
      </c>
      <c r="F2784" s="167" t="s">
        <v>8574</v>
      </c>
    </row>
    <row r="2785" spans="1:6" x14ac:dyDescent="0.3">
      <c r="A2785" s="167" t="s">
        <v>8580</v>
      </c>
      <c r="B2785" s="167" t="s">
        <v>5493</v>
      </c>
      <c r="C2785" s="168">
        <v>50</v>
      </c>
      <c r="D2785" s="169" t="s">
        <v>5482</v>
      </c>
      <c r="E2785" s="170">
        <v>7.0290750000000006</v>
      </c>
      <c r="F2785" s="167" t="s">
        <v>8574</v>
      </c>
    </row>
    <row r="2786" spans="1:6" x14ac:dyDescent="0.3">
      <c r="A2786" s="167" t="s">
        <v>8581</v>
      </c>
      <c r="B2786" s="167" t="s">
        <v>5507</v>
      </c>
      <c r="C2786" s="168">
        <v>50</v>
      </c>
      <c r="D2786" s="169" t="s">
        <v>5482</v>
      </c>
      <c r="E2786" s="170">
        <v>7.0290750000000006</v>
      </c>
      <c r="F2786" s="167" t="s">
        <v>8574</v>
      </c>
    </row>
    <row r="2787" spans="1:6" x14ac:dyDescent="0.3">
      <c r="A2787" s="167" t="s">
        <v>8582</v>
      </c>
      <c r="B2787" s="167" t="s">
        <v>5489</v>
      </c>
      <c r="C2787" s="168">
        <v>20</v>
      </c>
      <c r="D2787" s="169" t="s">
        <v>5482</v>
      </c>
      <c r="E2787" s="170">
        <v>10.803075</v>
      </c>
      <c r="F2787" s="167" t="s">
        <v>8583</v>
      </c>
    </row>
    <row r="2788" spans="1:6" x14ac:dyDescent="0.3">
      <c r="A2788" s="167" t="s">
        <v>8584</v>
      </c>
      <c r="B2788" s="167" t="s">
        <v>5491</v>
      </c>
      <c r="C2788" s="168">
        <v>20</v>
      </c>
      <c r="D2788" s="169" t="s">
        <v>5482</v>
      </c>
      <c r="E2788" s="170">
        <v>10.803075</v>
      </c>
      <c r="F2788" s="167" t="s">
        <v>8583</v>
      </c>
    </row>
    <row r="2789" spans="1:6" x14ac:dyDescent="0.3">
      <c r="A2789" s="167" t="s">
        <v>8585</v>
      </c>
      <c r="B2789" s="167" t="s">
        <v>5691</v>
      </c>
      <c r="C2789" s="168">
        <v>20</v>
      </c>
      <c r="D2789" s="169" t="s">
        <v>5482</v>
      </c>
      <c r="E2789" s="170">
        <v>10.803075</v>
      </c>
      <c r="F2789" s="167" t="s">
        <v>8583</v>
      </c>
    </row>
    <row r="2790" spans="1:6" x14ac:dyDescent="0.3">
      <c r="A2790" s="167" t="s">
        <v>8586</v>
      </c>
      <c r="B2790" s="167" t="s">
        <v>5693</v>
      </c>
      <c r="C2790" s="168">
        <v>20</v>
      </c>
      <c r="D2790" s="169" t="s">
        <v>5482</v>
      </c>
      <c r="E2790" s="170">
        <v>10.803075</v>
      </c>
      <c r="F2790" s="167" t="s">
        <v>8583</v>
      </c>
    </row>
    <row r="2791" spans="1:6" x14ac:dyDescent="0.3">
      <c r="A2791" s="167" t="s">
        <v>8587</v>
      </c>
      <c r="B2791" s="167" t="s">
        <v>5493</v>
      </c>
      <c r="C2791" s="168">
        <v>20</v>
      </c>
      <c r="D2791" s="169" t="s">
        <v>5482</v>
      </c>
      <c r="E2791" s="170">
        <v>10.803075</v>
      </c>
      <c r="F2791" s="167" t="s">
        <v>8583</v>
      </c>
    </row>
    <row r="2792" spans="1:6" x14ac:dyDescent="0.3">
      <c r="A2792" s="167" t="s">
        <v>8588</v>
      </c>
      <c r="B2792" s="167" t="s">
        <v>5696</v>
      </c>
      <c r="C2792" s="168">
        <v>20</v>
      </c>
      <c r="D2792" s="169" t="s">
        <v>5482</v>
      </c>
      <c r="E2792" s="170">
        <v>10.803075</v>
      </c>
      <c r="F2792" s="167" t="s">
        <v>8583</v>
      </c>
    </row>
    <row r="2793" spans="1:6" x14ac:dyDescent="0.3">
      <c r="A2793" s="167" t="s">
        <v>8589</v>
      </c>
      <c r="B2793" s="167" t="s">
        <v>5699</v>
      </c>
      <c r="C2793" s="168">
        <v>20</v>
      </c>
      <c r="D2793" s="169" t="s">
        <v>5482</v>
      </c>
      <c r="E2793" s="170">
        <v>10.803075</v>
      </c>
      <c r="F2793" s="167" t="s">
        <v>8583</v>
      </c>
    </row>
    <row r="2794" spans="1:6" x14ac:dyDescent="0.3">
      <c r="A2794" s="167" t="s">
        <v>8590</v>
      </c>
      <c r="B2794" s="167" t="s">
        <v>5497</v>
      </c>
      <c r="C2794" s="168">
        <v>20</v>
      </c>
      <c r="D2794" s="169" t="s">
        <v>5482</v>
      </c>
      <c r="E2794" s="170">
        <v>10.803075</v>
      </c>
      <c r="F2794" s="167" t="s">
        <v>8583</v>
      </c>
    </row>
    <row r="2795" spans="1:6" x14ac:dyDescent="0.3">
      <c r="A2795" s="167" t="s">
        <v>8591</v>
      </c>
      <c r="B2795" s="167" t="s">
        <v>5785</v>
      </c>
      <c r="C2795" s="168">
        <v>20</v>
      </c>
      <c r="D2795" s="169" t="s">
        <v>5482</v>
      </c>
      <c r="E2795" s="170">
        <v>10.803075</v>
      </c>
      <c r="F2795" s="167" t="s">
        <v>8583</v>
      </c>
    </row>
    <row r="2796" spans="1:6" x14ac:dyDescent="0.3">
      <c r="A2796" s="167" t="s">
        <v>8592</v>
      </c>
      <c r="B2796" s="167" t="s">
        <v>5507</v>
      </c>
      <c r="C2796" s="168">
        <v>20</v>
      </c>
      <c r="D2796" s="169" t="s">
        <v>5482</v>
      </c>
      <c r="E2796" s="170">
        <v>10.803075</v>
      </c>
      <c r="F2796" s="167" t="s">
        <v>8583</v>
      </c>
    </row>
    <row r="2797" spans="1:6" x14ac:dyDescent="0.3">
      <c r="A2797" s="167" t="s">
        <v>8593</v>
      </c>
      <c r="B2797" s="167" t="s">
        <v>5509</v>
      </c>
      <c r="C2797" s="168">
        <v>20</v>
      </c>
      <c r="D2797" s="169" t="s">
        <v>5482</v>
      </c>
      <c r="E2797" s="170">
        <v>10.803075</v>
      </c>
      <c r="F2797" s="167" t="s">
        <v>8583</v>
      </c>
    </row>
    <row r="2798" spans="1:6" x14ac:dyDescent="0.3">
      <c r="A2798" s="167" t="s">
        <v>8594</v>
      </c>
      <c r="B2798" s="167" t="s">
        <v>5511</v>
      </c>
      <c r="C2798" s="168">
        <v>20</v>
      </c>
      <c r="D2798" s="169" t="s">
        <v>5482</v>
      </c>
      <c r="E2798" s="170">
        <v>10.803075</v>
      </c>
      <c r="F2798" s="167" t="s">
        <v>8583</v>
      </c>
    </row>
    <row r="2799" spans="1:6" x14ac:dyDescent="0.3">
      <c r="A2799" s="167" t="s">
        <v>8595</v>
      </c>
      <c r="B2799" s="167" t="s">
        <v>5489</v>
      </c>
      <c r="C2799" s="168">
        <v>20</v>
      </c>
      <c r="D2799" s="169" t="s">
        <v>5482</v>
      </c>
      <c r="E2799" s="170">
        <v>12.123974999999998</v>
      </c>
      <c r="F2799" s="167" t="s">
        <v>8583</v>
      </c>
    </row>
    <row r="2800" spans="1:6" x14ac:dyDescent="0.3">
      <c r="A2800" s="167" t="s">
        <v>8596</v>
      </c>
      <c r="B2800" s="167" t="s">
        <v>5491</v>
      </c>
      <c r="C2800" s="168">
        <v>20</v>
      </c>
      <c r="D2800" s="169" t="s">
        <v>5482</v>
      </c>
      <c r="E2800" s="170">
        <v>12.123974999999998</v>
      </c>
      <c r="F2800" s="167" t="s">
        <v>8583</v>
      </c>
    </row>
    <row r="2801" spans="1:6" x14ac:dyDescent="0.3">
      <c r="A2801" s="167" t="s">
        <v>8597</v>
      </c>
      <c r="B2801" s="167" t="s">
        <v>5693</v>
      </c>
      <c r="C2801" s="168">
        <v>20</v>
      </c>
      <c r="D2801" s="169" t="s">
        <v>5482</v>
      </c>
      <c r="E2801" s="170">
        <v>12.123974999999998</v>
      </c>
      <c r="F2801" s="167" t="s">
        <v>8583</v>
      </c>
    </row>
    <row r="2802" spans="1:6" x14ac:dyDescent="0.3">
      <c r="A2802" s="167" t="s">
        <v>8598</v>
      </c>
      <c r="B2802" s="167" t="s">
        <v>5493</v>
      </c>
      <c r="C2802" s="168">
        <v>20</v>
      </c>
      <c r="D2802" s="169" t="s">
        <v>5482</v>
      </c>
      <c r="E2802" s="170">
        <v>12.123974999999998</v>
      </c>
      <c r="F2802" s="167" t="s">
        <v>8583</v>
      </c>
    </row>
    <row r="2803" spans="1:6" x14ac:dyDescent="0.3">
      <c r="A2803" s="167" t="s">
        <v>8599</v>
      </c>
      <c r="B2803" s="167" t="s">
        <v>5497</v>
      </c>
      <c r="C2803" s="168">
        <v>20</v>
      </c>
      <c r="D2803" s="169" t="s">
        <v>5482</v>
      </c>
      <c r="E2803" s="170">
        <v>12.123974999999998</v>
      </c>
      <c r="F2803" s="167" t="s">
        <v>8583</v>
      </c>
    </row>
    <row r="2804" spans="1:6" x14ac:dyDescent="0.3">
      <c r="A2804" s="167" t="s">
        <v>8600</v>
      </c>
      <c r="B2804" s="167" t="s">
        <v>5507</v>
      </c>
      <c r="C2804" s="168">
        <v>20</v>
      </c>
      <c r="D2804" s="169" t="s">
        <v>5482</v>
      </c>
      <c r="E2804" s="170">
        <v>12.123974999999998</v>
      </c>
      <c r="F2804" s="167" t="s">
        <v>8583</v>
      </c>
    </row>
    <row r="2805" spans="1:6" x14ac:dyDescent="0.3">
      <c r="A2805" s="167" t="s">
        <v>8601</v>
      </c>
      <c r="B2805" s="167" t="s">
        <v>5509</v>
      </c>
      <c r="C2805" s="168">
        <v>20</v>
      </c>
      <c r="D2805" s="169" t="s">
        <v>5482</v>
      </c>
      <c r="E2805" s="170">
        <v>12.123974999999998</v>
      </c>
      <c r="F2805" s="167" t="s">
        <v>8583</v>
      </c>
    </row>
    <row r="2806" spans="1:6" x14ac:dyDescent="0.3">
      <c r="A2806" s="167" t="s">
        <v>8602</v>
      </c>
      <c r="B2806" s="167" t="s">
        <v>5485</v>
      </c>
      <c r="C2806" s="168">
        <v>20</v>
      </c>
      <c r="D2806" s="169" t="s">
        <v>5482</v>
      </c>
      <c r="E2806" s="170">
        <v>12.454199999999998</v>
      </c>
      <c r="F2806" s="167" t="s">
        <v>8583</v>
      </c>
    </row>
    <row r="2807" spans="1:6" x14ac:dyDescent="0.3">
      <c r="A2807" s="167" t="s">
        <v>8603</v>
      </c>
      <c r="B2807" s="167" t="s">
        <v>6576</v>
      </c>
      <c r="C2807" s="168">
        <v>20</v>
      </c>
      <c r="D2807" s="169" t="s">
        <v>5482</v>
      </c>
      <c r="E2807" s="170">
        <v>12.454199999999998</v>
      </c>
      <c r="F2807" s="167" t="s">
        <v>8583</v>
      </c>
    </row>
    <row r="2808" spans="1:6" x14ac:dyDescent="0.3">
      <c r="A2808" s="167" t="s">
        <v>8604</v>
      </c>
      <c r="B2808" s="167" t="s">
        <v>5489</v>
      </c>
      <c r="C2808" s="168">
        <v>20</v>
      </c>
      <c r="D2808" s="169" t="s">
        <v>5482</v>
      </c>
      <c r="E2808" s="170">
        <v>14.058150000000001</v>
      </c>
      <c r="F2808" s="167" t="s">
        <v>8583</v>
      </c>
    </row>
    <row r="2809" spans="1:6" x14ac:dyDescent="0.3">
      <c r="A2809" s="167" t="s">
        <v>8605</v>
      </c>
      <c r="B2809" s="167" t="s">
        <v>5491</v>
      </c>
      <c r="C2809" s="168">
        <v>20</v>
      </c>
      <c r="D2809" s="169" t="s">
        <v>5482</v>
      </c>
      <c r="E2809" s="170">
        <v>14.058150000000001</v>
      </c>
      <c r="F2809" s="167" t="s">
        <v>8583</v>
      </c>
    </row>
    <row r="2810" spans="1:6" x14ac:dyDescent="0.3">
      <c r="A2810" s="167" t="s">
        <v>8606</v>
      </c>
      <c r="B2810" s="167" t="s">
        <v>5691</v>
      </c>
      <c r="C2810" s="168">
        <v>20</v>
      </c>
      <c r="D2810" s="169" t="s">
        <v>5482</v>
      </c>
      <c r="E2810" s="170">
        <v>14.058150000000001</v>
      </c>
      <c r="F2810" s="167" t="s">
        <v>8583</v>
      </c>
    </row>
    <row r="2811" spans="1:6" x14ac:dyDescent="0.3">
      <c r="A2811" s="167" t="s">
        <v>8607</v>
      </c>
      <c r="B2811" s="167" t="s">
        <v>5693</v>
      </c>
      <c r="C2811" s="168">
        <v>20</v>
      </c>
      <c r="D2811" s="169" t="s">
        <v>5482</v>
      </c>
      <c r="E2811" s="170">
        <v>14.058150000000001</v>
      </c>
      <c r="F2811" s="167" t="s">
        <v>8583</v>
      </c>
    </row>
    <row r="2812" spans="1:6" x14ac:dyDescent="0.3">
      <c r="A2812" s="167" t="s">
        <v>8608</v>
      </c>
      <c r="B2812" s="167" t="s">
        <v>5493</v>
      </c>
      <c r="C2812" s="168">
        <v>20</v>
      </c>
      <c r="D2812" s="169" t="s">
        <v>5482</v>
      </c>
      <c r="E2812" s="170">
        <v>14.058150000000001</v>
      </c>
      <c r="F2812" s="167" t="s">
        <v>8583</v>
      </c>
    </row>
    <row r="2813" spans="1:6" x14ac:dyDescent="0.3">
      <c r="A2813" s="167" t="s">
        <v>8609</v>
      </c>
      <c r="B2813" s="167" t="s">
        <v>5696</v>
      </c>
      <c r="C2813" s="168">
        <v>20</v>
      </c>
      <c r="D2813" s="169" t="s">
        <v>5482</v>
      </c>
      <c r="E2813" s="170">
        <v>14.058150000000001</v>
      </c>
      <c r="F2813" s="167" t="s">
        <v>8583</v>
      </c>
    </row>
    <row r="2814" spans="1:6" x14ac:dyDescent="0.3">
      <c r="A2814" s="167" t="s">
        <v>8610</v>
      </c>
      <c r="B2814" s="167" t="s">
        <v>5495</v>
      </c>
      <c r="C2814" s="168">
        <v>20</v>
      </c>
      <c r="D2814" s="169" t="s">
        <v>5482</v>
      </c>
      <c r="E2814" s="170">
        <v>14.058150000000001</v>
      </c>
      <c r="F2814" s="167" t="s">
        <v>8583</v>
      </c>
    </row>
    <row r="2815" spans="1:6" x14ac:dyDescent="0.3">
      <c r="A2815" s="167" t="s">
        <v>8611</v>
      </c>
      <c r="B2815" s="167" t="s">
        <v>5699</v>
      </c>
      <c r="C2815" s="168">
        <v>20</v>
      </c>
      <c r="D2815" s="169" t="s">
        <v>5482</v>
      </c>
      <c r="E2815" s="170">
        <v>14.058150000000001</v>
      </c>
      <c r="F2815" s="167" t="s">
        <v>8583</v>
      </c>
    </row>
    <row r="2816" spans="1:6" x14ac:dyDescent="0.3">
      <c r="A2816" s="167" t="s">
        <v>8612</v>
      </c>
      <c r="B2816" s="167" t="s">
        <v>5701</v>
      </c>
      <c r="C2816" s="168">
        <v>20</v>
      </c>
      <c r="D2816" s="169" t="s">
        <v>5482</v>
      </c>
      <c r="E2816" s="170">
        <v>14.058150000000001</v>
      </c>
      <c r="F2816" s="167" t="s">
        <v>8583</v>
      </c>
    </row>
    <row r="2817" spans="1:6" x14ac:dyDescent="0.3">
      <c r="A2817" s="167" t="s">
        <v>8613</v>
      </c>
      <c r="B2817" s="167" t="s">
        <v>5497</v>
      </c>
      <c r="C2817" s="168">
        <v>20</v>
      </c>
      <c r="D2817" s="169" t="s">
        <v>5482</v>
      </c>
      <c r="E2817" s="170">
        <v>14.058150000000001</v>
      </c>
      <c r="F2817" s="167" t="s">
        <v>8583</v>
      </c>
    </row>
    <row r="2818" spans="1:6" x14ac:dyDescent="0.3">
      <c r="A2818" s="167" t="s">
        <v>8614</v>
      </c>
      <c r="B2818" s="167" t="s">
        <v>5785</v>
      </c>
      <c r="C2818" s="168">
        <v>20</v>
      </c>
      <c r="D2818" s="169" t="s">
        <v>5482</v>
      </c>
      <c r="E2818" s="170">
        <v>14.058150000000001</v>
      </c>
      <c r="F2818" s="167" t="s">
        <v>8583</v>
      </c>
    </row>
    <row r="2819" spans="1:6" x14ac:dyDescent="0.3">
      <c r="A2819" s="167" t="s">
        <v>8615</v>
      </c>
      <c r="B2819" s="167" t="s">
        <v>5499</v>
      </c>
      <c r="C2819" s="168">
        <v>20</v>
      </c>
      <c r="D2819" s="169" t="s">
        <v>5482</v>
      </c>
      <c r="E2819" s="170">
        <v>14.058150000000001</v>
      </c>
      <c r="F2819" s="167" t="s">
        <v>8583</v>
      </c>
    </row>
    <row r="2820" spans="1:6" x14ac:dyDescent="0.3">
      <c r="A2820" s="167" t="s">
        <v>8616</v>
      </c>
      <c r="B2820" s="167" t="s">
        <v>5555</v>
      </c>
      <c r="C2820" s="168">
        <v>20</v>
      </c>
      <c r="D2820" s="169" t="s">
        <v>5482</v>
      </c>
      <c r="E2820" s="170">
        <v>14.058150000000001</v>
      </c>
      <c r="F2820" s="167" t="s">
        <v>8583</v>
      </c>
    </row>
    <row r="2821" spans="1:6" x14ac:dyDescent="0.3">
      <c r="A2821" s="167" t="s">
        <v>8617</v>
      </c>
      <c r="B2821" s="167" t="s">
        <v>5557</v>
      </c>
      <c r="C2821" s="168">
        <v>20</v>
      </c>
      <c r="D2821" s="169" t="s">
        <v>5482</v>
      </c>
      <c r="E2821" s="170">
        <v>14.058150000000001</v>
      </c>
      <c r="F2821" s="167" t="s">
        <v>8583</v>
      </c>
    </row>
    <row r="2822" spans="1:6" x14ac:dyDescent="0.3">
      <c r="A2822" s="167" t="s">
        <v>8618</v>
      </c>
      <c r="B2822" s="167" t="s">
        <v>5505</v>
      </c>
      <c r="C2822" s="168">
        <v>20</v>
      </c>
      <c r="D2822" s="169" t="s">
        <v>5482</v>
      </c>
      <c r="E2822" s="170">
        <v>14.058150000000001</v>
      </c>
      <c r="F2822" s="167" t="s">
        <v>8583</v>
      </c>
    </row>
    <row r="2823" spans="1:6" x14ac:dyDescent="0.3">
      <c r="A2823" s="167" t="s">
        <v>8619</v>
      </c>
      <c r="B2823" s="167" t="s">
        <v>5507</v>
      </c>
      <c r="C2823" s="168">
        <v>20</v>
      </c>
      <c r="D2823" s="169" t="s">
        <v>5482</v>
      </c>
      <c r="E2823" s="170">
        <v>14.058150000000001</v>
      </c>
      <c r="F2823" s="167" t="s">
        <v>8583</v>
      </c>
    </row>
    <row r="2824" spans="1:6" x14ac:dyDescent="0.3">
      <c r="A2824" s="167" t="s">
        <v>8620</v>
      </c>
      <c r="B2824" s="167" t="s">
        <v>5509</v>
      </c>
      <c r="C2824" s="168">
        <v>20</v>
      </c>
      <c r="D2824" s="169" t="s">
        <v>5482</v>
      </c>
      <c r="E2824" s="170">
        <v>14.058150000000001</v>
      </c>
      <c r="F2824" s="167" t="s">
        <v>8583</v>
      </c>
    </row>
    <row r="2825" spans="1:6" x14ac:dyDescent="0.3">
      <c r="A2825" s="167" t="s">
        <v>8621</v>
      </c>
      <c r="B2825" s="167" t="s">
        <v>5517</v>
      </c>
      <c r="C2825" s="168">
        <v>20</v>
      </c>
      <c r="D2825" s="169" t="s">
        <v>5482</v>
      </c>
      <c r="E2825" s="170">
        <v>14.058150000000001</v>
      </c>
      <c r="F2825" s="167" t="s">
        <v>8583</v>
      </c>
    </row>
    <row r="2826" spans="1:6" x14ac:dyDescent="0.3">
      <c r="A2826" s="167" t="s">
        <v>8622</v>
      </c>
      <c r="B2826" s="167" t="s">
        <v>5521</v>
      </c>
      <c r="C2826" s="168">
        <v>20</v>
      </c>
      <c r="D2826" s="169" t="s">
        <v>5482</v>
      </c>
      <c r="E2826" s="170">
        <v>14.058150000000001</v>
      </c>
      <c r="F2826" s="167" t="s">
        <v>8583</v>
      </c>
    </row>
    <row r="2827" spans="1:6" x14ac:dyDescent="0.3">
      <c r="A2827" s="167" t="s">
        <v>8623</v>
      </c>
      <c r="B2827" s="167" t="s">
        <v>5525</v>
      </c>
      <c r="C2827" s="168">
        <v>20</v>
      </c>
      <c r="D2827" s="169" t="s">
        <v>5482</v>
      </c>
      <c r="E2827" s="170">
        <v>14.058150000000001</v>
      </c>
      <c r="F2827" s="167" t="s">
        <v>8583</v>
      </c>
    </row>
    <row r="2828" spans="1:6" x14ac:dyDescent="0.3">
      <c r="A2828" s="167" t="s">
        <v>8624</v>
      </c>
      <c r="B2828" s="167" t="s">
        <v>5485</v>
      </c>
      <c r="C2828" s="168">
        <v>20</v>
      </c>
      <c r="D2828" s="169" t="s">
        <v>5482</v>
      </c>
      <c r="E2828" s="170">
        <v>12.642900000000001</v>
      </c>
      <c r="F2828" s="167" t="s">
        <v>8583</v>
      </c>
    </row>
    <row r="2829" spans="1:6" x14ac:dyDescent="0.3">
      <c r="A2829" s="167" t="s">
        <v>8625</v>
      </c>
      <c r="B2829" s="167" t="s">
        <v>6576</v>
      </c>
      <c r="C2829" s="168">
        <v>20</v>
      </c>
      <c r="D2829" s="169" t="s">
        <v>5482</v>
      </c>
      <c r="E2829" s="170">
        <v>12.642900000000001</v>
      </c>
      <c r="F2829" s="167" t="s">
        <v>8583</v>
      </c>
    </row>
    <row r="2830" spans="1:6" x14ac:dyDescent="0.3">
      <c r="A2830" s="167" t="s">
        <v>8626</v>
      </c>
      <c r="B2830" s="167" t="s">
        <v>5489</v>
      </c>
      <c r="C2830" s="168">
        <v>20</v>
      </c>
      <c r="D2830" s="169" t="s">
        <v>5482</v>
      </c>
      <c r="E2830" s="170">
        <v>14.246849999999998</v>
      </c>
      <c r="F2830" s="167" t="s">
        <v>8583</v>
      </c>
    </row>
    <row r="2831" spans="1:6" x14ac:dyDescent="0.3">
      <c r="A2831" s="167" t="s">
        <v>8627</v>
      </c>
      <c r="B2831" s="167" t="s">
        <v>5491</v>
      </c>
      <c r="C2831" s="168">
        <v>20</v>
      </c>
      <c r="D2831" s="169" t="s">
        <v>5482</v>
      </c>
      <c r="E2831" s="170">
        <v>14.246849999999998</v>
      </c>
      <c r="F2831" s="167" t="s">
        <v>8583</v>
      </c>
    </row>
    <row r="2832" spans="1:6" x14ac:dyDescent="0.3">
      <c r="A2832" s="167" t="s">
        <v>8628</v>
      </c>
      <c r="B2832" s="167" t="s">
        <v>5493</v>
      </c>
      <c r="C2832" s="168">
        <v>20</v>
      </c>
      <c r="D2832" s="169" t="s">
        <v>5482</v>
      </c>
      <c r="E2832" s="170">
        <v>14.246849999999998</v>
      </c>
      <c r="F2832" s="167" t="s">
        <v>8583</v>
      </c>
    </row>
    <row r="2833" spans="1:6" x14ac:dyDescent="0.3">
      <c r="A2833" s="167" t="s">
        <v>8629</v>
      </c>
      <c r="B2833" s="167" t="s">
        <v>5497</v>
      </c>
      <c r="C2833" s="168">
        <v>20</v>
      </c>
      <c r="D2833" s="169" t="s">
        <v>5482</v>
      </c>
      <c r="E2833" s="170">
        <v>14.246849999999998</v>
      </c>
      <c r="F2833" s="167" t="s">
        <v>8583</v>
      </c>
    </row>
    <row r="2834" spans="1:6" x14ac:dyDescent="0.3">
      <c r="A2834" s="167" t="s">
        <v>8630</v>
      </c>
      <c r="B2834" s="167" t="s">
        <v>5507</v>
      </c>
      <c r="C2834" s="168">
        <v>20</v>
      </c>
      <c r="D2834" s="169" t="s">
        <v>5482</v>
      </c>
      <c r="E2834" s="170">
        <v>14.246849999999998</v>
      </c>
      <c r="F2834" s="167" t="s">
        <v>8583</v>
      </c>
    </row>
    <row r="2835" spans="1:6" x14ac:dyDescent="0.3">
      <c r="A2835" s="167" t="s">
        <v>8631</v>
      </c>
      <c r="B2835" s="167" t="s">
        <v>5509</v>
      </c>
      <c r="C2835" s="168">
        <v>20</v>
      </c>
      <c r="D2835" s="169" t="s">
        <v>5482</v>
      </c>
      <c r="E2835" s="170">
        <v>14.246849999999998</v>
      </c>
      <c r="F2835" s="167" t="s">
        <v>8583</v>
      </c>
    </row>
    <row r="2836" spans="1:6" x14ac:dyDescent="0.3">
      <c r="A2836" s="167" t="s">
        <v>8632</v>
      </c>
      <c r="B2836" s="167" t="s">
        <v>5485</v>
      </c>
      <c r="C2836" s="168">
        <v>20</v>
      </c>
      <c r="D2836" s="169" t="s">
        <v>5482</v>
      </c>
      <c r="E2836" s="170">
        <v>18.492600000000003</v>
      </c>
      <c r="F2836" s="167" t="s">
        <v>8583</v>
      </c>
    </row>
    <row r="2837" spans="1:6" x14ac:dyDescent="0.3">
      <c r="A2837" s="167" t="s">
        <v>8633</v>
      </c>
      <c r="B2837" s="167" t="s">
        <v>6576</v>
      </c>
      <c r="C2837" s="168">
        <v>20</v>
      </c>
      <c r="D2837" s="169" t="s">
        <v>5482</v>
      </c>
      <c r="E2837" s="170">
        <v>18.492600000000003</v>
      </c>
      <c r="F2837" s="167" t="s">
        <v>8583</v>
      </c>
    </row>
    <row r="2838" spans="1:6" x14ac:dyDescent="0.3">
      <c r="A2838" s="167" t="s">
        <v>8634</v>
      </c>
      <c r="B2838" s="167" t="s">
        <v>5489</v>
      </c>
      <c r="C2838" s="168">
        <v>20</v>
      </c>
      <c r="D2838" s="169" t="s">
        <v>5482</v>
      </c>
      <c r="E2838" s="170">
        <v>20.096550000000001</v>
      </c>
      <c r="F2838" s="167" t="s">
        <v>8583</v>
      </c>
    </row>
    <row r="2839" spans="1:6" x14ac:dyDescent="0.3">
      <c r="A2839" s="167" t="s">
        <v>8635</v>
      </c>
      <c r="B2839" s="167" t="s">
        <v>5491</v>
      </c>
      <c r="C2839" s="168">
        <v>20</v>
      </c>
      <c r="D2839" s="169" t="s">
        <v>5482</v>
      </c>
      <c r="E2839" s="170">
        <v>20.096550000000001</v>
      </c>
      <c r="F2839" s="167" t="s">
        <v>8583</v>
      </c>
    </row>
    <row r="2840" spans="1:6" x14ac:dyDescent="0.3">
      <c r="A2840" s="167" t="s">
        <v>8636</v>
      </c>
      <c r="B2840" s="167" t="s">
        <v>5691</v>
      </c>
      <c r="C2840" s="168">
        <v>20</v>
      </c>
      <c r="D2840" s="169" t="s">
        <v>5482</v>
      </c>
      <c r="E2840" s="170">
        <v>20.096550000000001</v>
      </c>
      <c r="F2840" s="167" t="s">
        <v>8583</v>
      </c>
    </row>
    <row r="2841" spans="1:6" x14ac:dyDescent="0.3">
      <c r="A2841" s="167" t="s">
        <v>8637</v>
      </c>
      <c r="B2841" s="167" t="s">
        <v>5693</v>
      </c>
      <c r="C2841" s="168">
        <v>20</v>
      </c>
      <c r="D2841" s="169" t="s">
        <v>5482</v>
      </c>
      <c r="E2841" s="170">
        <v>20.096550000000001</v>
      </c>
      <c r="F2841" s="167" t="s">
        <v>8583</v>
      </c>
    </row>
    <row r="2842" spans="1:6" x14ac:dyDescent="0.3">
      <c r="A2842" s="167" t="s">
        <v>8638</v>
      </c>
      <c r="B2842" s="167" t="s">
        <v>5493</v>
      </c>
      <c r="C2842" s="168">
        <v>20</v>
      </c>
      <c r="D2842" s="169" t="s">
        <v>5482</v>
      </c>
      <c r="E2842" s="170">
        <v>20.096550000000001</v>
      </c>
      <c r="F2842" s="167" t="s">
        <v>8583</v>
      </c>
    </row>
    <row r="2843" spans="1:6" x14ac:dyDescent="0.3">
      <c r="A2843" s="167" t="s">
        <v>8639</v>
      </c>
      <c r="B2843" s="167" t="s">
        <v>5696</v>
      </c>
      <c r="C2843" s="168">
        <v>20</v>
      </c>
      <c r="D2843" s="169" t="s">
        <v>5482</v>
      </c>
      <c r="E2843" s="170">
        <v>20.096550000000001</v>
      </c>
      <c r="F2843" s="167" t="s">
        <v>8583</v>
      </c>
    </row>
    <row r="2844" spans="1:6" x14ac:dyDescent="0.3">
      <c r="A2844" s="167" t="s">
        <v>8640</v>
      </c>
      <c r="B2844" s="167" t="s">
        <v>5495</v>
      </c>
      <c r="C2844" s="168">
        <v>20</v>
      </c>
      <c r="D2844" s="169" t="s">
        <v>5482</v>
      </c>
      <c r="E2844" s="170">
        <v>20.096550000000001</v>
      </c>
      <c r="F2844" s="167" t="s">
        <v>8583</v>
      </c>
    </row>
    <row r="2845" spans="1:6" x14ac:dyDescent="0.3">
      <c r="A2845" s="167" t="s">
        <v>8641</v>
      </c>
      <c r="B2845" s="167" t="s">
        <v>5699</v>
      </c>
      <c r="C2845" s="168">
        <v>20</v>
      </c>
      <c r="D2845" s="169" t="s">
        <v>5482</v>
      </c>
      <c r="E2845" s="170">
        <v>20.096550000000001</v>
      </c>
      <c r="F2845" s="167" t="s">
        <v>8583</v>
      </c>
    </row>
    <row r="2846" spans="1:6" x14ac:dyDescent="0.3">
      <c r="A2846" s="167" t="s">
        <v>8642</v>
      </c>
      <c r="B2846" s="167" t="s">
        <v>5701</v>
      </c>
      <c r="C2846" s="168">
        <v>20</v>
      </c>
      <c r="D2846" s="169" t="s">
        <v>5482</v>
      </c>
      <c r="E2846" s="170">
        <v>20.096550000000001</v>
      </c>
      <c r="F2846" s="167" t="s">
        <v>8583</v>
      </c>
    </row>
    <row r="2847" spans="1:6" x14ac:dyDescent="0.3">
      <c r="A2847" s="167" t="s">
        <v>8643</v>
      </c>
      <c r="B2847" s="167" t="s">
        <v>5497</v>
      </c>
      <c r="C2847" s="168">
        <v>20</v>
      </c>
      <c r="D2847" s="169" t="s">
        <v>5482</v>
      </c>
      <c r="E2847" s="170">
        <v>20.096550000000001</v>
      </c>
      <c r="F2847" s="167" t="s">
        <v>8583</v>
      </c>
    </row>
    <row r="2848" spans="1:6" x14ac:dyDescent="0.3">
      <c r="A2848" s="167" t="s">
        <v>8644</v>
      </c>
      <c r="B2848" s="167" t="s">
        <v>5785</v>
      </c>
      <c r="C2848" s="168">
        <v>20</v>
      </c>
      <c r="D2848" s="169" t="s">
        <v>5482</v>
      </c>
      <c r="E2848" s="170">
        <v>20.096550000000001</v>
      </c>
      <c r="F2848" s="167" t="s">
        <v>8583</v>
      </c>
    </row>
    <row r="2849" spans="1:6" x14ac:dyDescent="0.3">
      <c r="A2849" s="167" t="s">
        <v>8645</v>
      </c>
      <c r="B2849" s="167" t="s">
        <v>5499</v>
      </c>
      <c r="C2849" s="168">
        <v>20</v>
      </c>
      <c r="D2849" s="169" t="s">
        <v>5482</v>
      </c>
      <c r="E2849" s="170">
        <v>20.096550000000001</v>
      </c>
      <c r="F2849" s="167" t="s">
        <v>8583</v>
      </c>
    </row>
    <row r="2850" spans="1:6" x14ac:dyDescent="0.3">
      <c r="A2850" s="167" t="s">
        <v>8646</v>
      </c>
      <c r="B2850" s="167" t="s">
        <v>5505</v>
      </c>
      <c r="C2850" s="168">
        <v>20</v>
      </c>
      <c r="D2850" s="169" t="s">
        <v>5482</v>
      </c>
      <c r="E2850" s="170">
        <v>20.096550000000001</v>
      </c>
      <c r="F2850" s="167" t="s">
        <v>8583</v>
      </c>
    </row>
    <row r="2851" spans="1:6" x14ac:dyDescent="0.3">
      <c r="A2851" s="167" t="s">
        <v>8647</v>
      </c>
      <c r="B2851" s="167" t="s">
        <v>5507</v>
      </c>
      <c r="C2851" s="168">
        <v>20</v>
      </c>
      <c r="D2851" s="169" t="s">
        <v>5482</v>
      </c>
      <c r="E2851" s="170">
        <v>20.096550000000001</v>
      </c>
      <c r="F2851" s="167" t="s">
        <v>8583</v>
      </c>
    </row>
    <row r="2852" spans="1:6" x14ac:dyDescent="0.3">
      <c r="A2852" s="167" t="s">
        <v>8648</v>
      </c>
      <c r="B2852" s="167" t="s">
        <v>5509</v>
      </c>
      <c r="C2852" s="168">
        <v>20</v>
      </c>
      <c r="D2852" s="169" t="s">
        <v>5482</v>
      </c>
      <c r="E2852" s="170">
        <v>20.096550000000001</v>
      </c>
      <c r="F2852" s="167" t="s">
        <v>8583</v>
      </c>
    </row>
    <row r="2853" spans="1:6" x14ac:dyDescent="0.3">
      <c r="A2853" s="167" t="s">
        <v>8649</v>
      </c>
      <c r="B2853" s="167" t="s">
        <v>5521</v>
      </c>
      <c r="C2853" s="168">
        <v>20</v>
      </c>
      <c r="D2853" s="169" t="s">
        <v>5482</v>
      </c>
      <c r="E2853" s="170">
        <v>20.096550000000001</v>
      </c>
      <c r="F2853" s="167" t="s">
        <v>8583</v>
      </c>
    </row>
    <row r="2854" spans="1:6" x14ac:dyDescent="0.3">
      <c r="A2854" s="167" t="s">
        <v>8650</v>
      </c>
      <c r="B2854" s="167" t="s">
        <v>5525</v>
      </c>
      <c r="C2854" s="168">
        <v>20</v>
      </c>
      <c r="D2854" s="169" t="s">
        <v>5482</v>
      </c>
      <c r="E2854" s="170">
        <v>20.096550000000001</v>
      </c>
      <c r="F2854" s="167" t="s">
        <v>8583</v>
      </c>
    </row>
    <row r="2855" spans="1:6" x14ac:dyDescent="0.3">
      <c r="A2855" s="167" t="s">
        <v>8651</v>
      </c>
      <c r="B2855" s="167" t="s">
        <v>5485</v>
      </c>
      <c r="C2855" s="168">
        <v>20</v>
      </c>
      <c r="D2855" s="169" t="s">
        <v>5482</v>
      </c>
      <c r="E2855" s="170">
        <v>29.2485</v>
      </c>
      <c r="F2855" s="167" t="s">
        <v>8583</v>
      </c>
    </row>
    <row r="2856" spans="1:6" x14ac:dyDescent="0.3">
      <c r="A2856" s="167" t="s">
        <v>8652</v>
      </c>
      <c r="B2856" s="167" t="s">
        <v>6576</v>
      </c>
      <c r="C2856" s="168">
        <v>20</v>
      </c>
      <c r="D2856" s="169" t="s">
        <v>5482</v>
      </c>
      <c r="E2856" s="170">
        <v>29.2485</v>
      </c>
      <c r="F2856" s="167" t="s">
        <v>8583</v>
      </c>
    </row>
    <row r="2857" spans="1:6" x14ac:dyDescent="0.3">
      <c r="A2857" s="167" t="s">
        <v>8653</v>
      </c>
      <c r="B2857" s="167" t="s">
        <v>5489</v>
      </c>
      <c r="C2857" s="168">
        <v>20</v>
      </c>
      <c r="D2857" s="169" t="s">
        <v>5482</v>
      </c>
      <c r="E2857" s="170">
        <v>31.041150000000002</v>
      </c>
      <c r="F2857" s="167" t="s">
        <v>8583</v>
      </c>
    </row>
    <row r="2858" spans="1:6" x14ac:dyDescent="0.3">
      <c r="A2858" s="167" t="s">
        <v>8654</v>
      </c>
      <c r="B2858" s="167" t="s">
        <v>5491</v>
      </c>
      <c r="C2858" s="168">
        <v>20</v>
      </c>
      <c r="D2858" s="169" t="s">
        <v>5482</v>
      </c>
      <c r="E2858" s="170">
        <v>31.041150000000002</v>
      </c>
      <c r="F2858" s="167" t="s">
        <v>8583</v>
      </c>
    </row>
    <row r="2859" spans="1:6" x14ac:dyDescent="0.3">
      <c r="A2859" s="167" t="s">
        <v>8655</v>
      </c>
      <c r="B2859" s="167" t="s">
        <v>5691</v>
      </c>
      <c r="C2859" s="168">
        <v>20</v>
      </c>
      <c r="D2859" s="169" t="s">
        <v>5482</v>
      </c>
      <c r="E2859" s="170">
        <v>31.041150000000002</v>
      </c>
      <c r="F2859" s="167" t="s">
        <v>8583</v>
      </c>
    </row>
    <row r="2860" spans="1:6" x14ac:dyDescent="0.3">
      <c r="A2860" s="167" t="s">
        <v>8656</v>
      </c>
      <c r="B2860" s="167" t="s">
        <v>5693</v>
      </c>
      <c r="C2860" s="168">
        <v>20</v>
      </c>
      <c r="D2860" s="169" t="s">
        <v>5482</v>
      </c>
      <c r="E2860" s="170">
        <v>31.041150000000002</v>
      </c>
      <c r="F2860" s="167" t="s">
        <v>8583</v>
      </c>
    </row>
    <row r="2861" spans="1:6" x14ac:dyDescent="0.3">
      <c r="A2861" s="167" t="s">
        <v>8657</v>
      </c>
      <c r="B2861" s="167" t="s">
        <v>5493</v>
      </c>
      <c r="C2861" s="168">
        <v>20</v>
      </c>
      <c r="D2861" s="169" t="s">
        <v>5482</v>
      </c>
      <c r="E2861" s="170">
        <v>31.041150000000002</v>
      </c>
      <c r="F2861" s="167" t="s">
        <v>8583</v>
      </c>
    </row>
    <row r="2862" spans="1:6" x14ac:dyDescent="0.3">
      <c r="A2862" s="167" t="s">
        <v>8658</v>
      </c>
      <c r="B2862" s="167" t="s">
        <v>5696</v>
      </c>
      <c r="C2862" s="168">
        <v>20</v>
      </c>
      <c r="D2862" s="169" t="s">
        <v>5482</v>
      </c>
      <c r="E2862" s="170">
        <v>31.041150000000002</v>
      </c>
      <c r="F2862" s="167" t="s">
        <v>8583</v>
      </c>
    </row>
    <row r="2863" spans="1:6" x14ac:dyDescent="0.3">
      <c r="A2863" s="167" t="s">
        <v>8659</v>
      </c>
      <c r="B2863" s="167" t="s">
        <v>5495</v>
      </c>
      <c r="C2863" s="168">
        <v>20</v>
      </c>
      <c r="D2863" s="169" t="s">
        <v>5482</v>
      </c>
      <c r="E2863" s="170">
        <v>31.041150000000002</v>
      </c>
      <c r="F2863" s="167" t="s">
        <v>8583</v>
      </c>
    </row>
    <row r="2864" spans="1:6" x14ac:dyDescent="0.3">
      <c r="A2864" s="167" t="s">
        <v>8660</v>
      </c>
      <c r="B2864" s="167" t="s">
        <v>5699</v>
      </c>
      <c r="C2864" s="168">
        <v>20</v>
      </c>
      <c r="D2864" s="169" t="s">
        <v>5482</v>
      </c>
      <c r="E2864" s="170">
        <v>31.041150000000002</v>
      </c>
      <c r="F2864" s="167" t="s">
        <v>8583</v>
      </c>
    </row>
    <row r="2865" spans="1:6" x14ac:dyDescent="0.3">
      <c r="A2865" s="167" t="s">
        <v>8661</v>
      </c>
      <c r="B2865" s="167" t="s">
        <v>5701</v>
      </c>
      <c r="C2865" s="168">
        <v>20</v>
      </c>
      <c r="D2865" s="169" t="s">
        <v>5482</v>
      </c>
      <c r="E2865" s="170">
        <v>31.041150000000002</v>
      </c>
      <c r="F2865" s="167" t="s">
        <v>8583</v>
      </c>
    </row>
    <row r="2866" spans="1:6" x14ac:dyDescent="0.3">
      <c r="A2866" s="167" t="s">
        <v>8662</v>
      </c>
      <c r="B2866" s="167" t="s">
        <v>5497</v>
      </c>
      <c r="C2866" s="168">
        <v>20</v>
      </c>
      <c r="D2866" s="169" t="s">
        <v>5482</v>
      </c>
      <c r="E2866" s="170">
        <v>31.041150000000002</v>
      </c>
      <c r="F2866" s="167" t="s">
        <v>8583</v>
      </c>
    </row>
    <row r="2867" spans="1:6" x14ac:dyDescent="0.3">
      <c r="A2867" s="167" t="s">
        <v>8663</v>
      </c>
      <c r="B2867" s="167" t="s">
        <v>5505</v>
      </c>
      <c r="C2867" s="168">
        <v>20</v>
      </c>
      <c r="D2867" s="169" t="s">
        <v>5482</v>
      </c>
      <c r="E2867" s="170">
        <v>31.041150000000002</v>
      </c>
      <c r="F2867" s="167" t="s">
        <v>8583</v>
      </c>
    </row>
    <row r="2868" spans="1:6" x14ac:dyDescent="0.3">
      <c r="A2868" s="167" t="s">
        <v>8664</v>
      </c>
      <c r="B2868" s="167" t="s">
        <v>5507</v>
      </c>
      <c r="C2868" s="168">
        <v>20</v>
      </c>
      <c r="D2868" s="169" t="s">
        <v>5482</v>
      </c>
      <c r="E2868" s="170">
        <v>31.041150000000002</v>
      </c>
      <c r="F2868" s="167" t="s">
        <v>8583</v>
      </c>
    </row>
    <row r="2869" spans="1:6" x14ac:dyDescent="0.3">
      <c r="A2869" s="167" t="s">
        <v>8665</v>
      </c>
      <c r="B2869" s="167" t="s">
        <v>5509</v>
      </c>
      <c r="C2869" s="168">
        <v>20</v>
      </c>
      <c r="D2869" s="169" t="s">
        <v>5482</v>
      </c>
      <c r="E2869" s="170">
        <v>31.041150000000002</v>
      </c>
      <c r="F2869" s="167" t="s">
        <v>8583</v>
      </c>
    </row>
    <row r="2870" spans="1:6" x14ac:dyDescent="0.3">
      <c r="A2870" s="167" t="s">
        <v>8666</v>
      </c>
      <c r="B2870" s="167" t="s">
        <v>5511</v>
      </c>
      <c r="C2870" s="168">
        <v>20</v>
      </c>
      <c r="D2870" s="169" t="s">
        <v>5482</v>
      </c>
      <c r="E2870" s="170">
        <v>31.041150000000002</v>
      </c>
      <c r="F2870" s="167" t="s">
        <v>8583</v>
      </c>
    </row>
    <row r="2871" spans="1:6" x14ac:dyDescent="0.3">
      <c r="A2871" s="167" t="s">
        <v>8667</v>
      </c>
      <c r="B2871" s="167" t="s">
        <v>5521</v>
      </c>
      <c r="C2871" s="168">
        <v>20</v>
      </c>
      <c r="D2871" s="169" t="s">
        <v>5482</v>
      </c>
      <c r="E2871" s="170">
        <v>31.041150000000002</v>
      </c>
      <c r="F2871" s="167" t="s">
        <v>8583</v>
      </c>
    </row>
    <row r="2872" spans="1:6" x14ac:dyDescent="0.3">
      <c r="A2872" s="167" t="s">
        <v>8668</v>
      </c>
      <c r="B2872" s="167" t="s">
        <v>5493</v>
      </c>
      <c r="C2872" s="168">
        <v>10</v>
      </c>
      <c r="D2872" s="169" t="s">
        <v>5482</v>
      </c>
      <c r="E2872" s="170">
        <v>9.6236999999999995</v>
      </c>
      <c r="F2872" s="167" t="s">
        <v>8669</v>
      </c>
    </row>
    <row r="2873" spans="1:6" x14ac:dyDescent="0.3">
      <c r="A2873" s="167" t="s">
        <v>8670</v>
      </c>
      <c r="B2873" s="167" t="s">
        <v>5681</v>
      </c>
      <c r="C2873" s="168">
        <v>10</v>
      </c>
      <c r="D2873" s="169" t="s">
        <v>5482</v>
      </c>
      <c r="E2873" s="170">
        <v>9.6236999999999995</v>
      </c>
      <c r="F2873" s="167" t="s">
        <v>8669</v>
      </c>
    </row>
    <row r="2874" spans="1:6" x14ac:dyDescent="0.3">
      <c r="A2874" s="167" t="s">
        <v>8671</v>
      </c>
      <c r="B2874" s="167" t="s">
        <v>5493</v>
      </c>
      <c r="C2874" s="168">
        <v>10</v>
      </c>
      <c r="D2874" s="169" t="s">
        <v>5482</v>
      </c>
      <c r="E2874" s="170">
        <v>9.6236999999999995</v>
      </c>
      <c r="F2874" s="167" t="s">
        <v>8672</v>
      </c>
    </row>
    <row r="2875" spans="1:6" x14ac:dyDescent="0.3">
      <c r="A2875" s="167" t="s">
        <v>8673</v>
      </c>
      <c r="B2875" s="167" t="s">
        <v>5681</v>
      </c>
      <c r="C2875" s="168">
        <v>10</v>
      </c>
      <c r="D2875" s="169" t="s">
        <v>5482</v>
      </c>
      <c r="E2875" s="170">
        <v>9.6236999999999995</v>
      </c>
      <c r="F2875" s="167" t="s">
        <v>8672</v>
      </c>
    </row>
    <row r="2876" spans="1:6" x14ac:dyDescent="0.3">
      <c r="A2876" s="167" t="s">
        <v>8674</v>
      </c>
      <c r="B2876" s="167" t="s">
        <v>5493</v>
      </c>
      <c r="C2876" s="168">
        <v>10</v>
      </c>
      <c r="D2876" s="169" t="s">
        <v>5482</v>
      </c>
      <c r="E2876" s="170">
        <v>9.6236999999999995</v>
      </c>
      <c r="F2876" s="167" t="s">
        <v>8675</v>
      </c>
    </row>
    <row r="2877" spans="1:6" x14ac:dyDescent="0.3">
      <c r="A2877" s="167" t="s">
        <v>8676</v>
      </c>
      <c r="B2877" s="167" t="s">
        <v>5681</v>
      </c>
      <c r="C2877" s="168">
        <v>10</v>
      </c>
      <c r="D2877" s="169" t="s">
        <v>5482</v>
      </c>
      <c r="E2877" s="170">
        <v>9.6236999999999995</v>
      </c>
      <c r="F2877" s="167" t="s">
        <v>8675</v>
      </c>
    </row>
    <row r="2878" spans="1:6" x14ac:dyDescent="0.3">
      <c r="A2878" s="167" t="s">
        <v>8677</v>
      </c>
      <c r="B2878" s="167" t="s">
        <v>5493</v>
      </c>
      <c r="C2878" s="168">
        <v>20</v>
      </c>
      <c r="D2878" s="169" t="s">
        <v>5482</v>
      </c>
      <c r="E2878" s="170">
        <v>10.001099999999999</v>
      </c>
      <c r="F2878" s="167" t="s">
        <v>8669</v>
      </c>
    </row>
    <row r="2879" spans="1:6" x14ac:dyDescent="0.3">
      <c r="A2879" s="167" t="s">
        <v>8678</v>
      </c>
      <c r="B2879" s="167" t="s">
        <v>5681</v>
      </c>
      <c r="C2879" s="168">
        <v>20</v>
      </c>
      <c r="D2879" s="169" t="s">
        <v>5482</v>
      </c>
      <c r="E2879" s="170">
        <v>10.001099999999999</v>
      </c>
      <c r="F2879" s="167" t="s">
        <v>8669</v>
      </c>
    </row>
    <row r="2880" spans="1:6" x14ac:dyDescent="0.3">
      <c r="A2880" s="167" t="s">
        <v>8679</v>
      </c>
      <c r="B2880" s="167" t="s">
        <v>5493</v>
      </c>
      <c r="C2880" s="168">
        <v>20</v>
      </c>
      <c r="D2880" s="169" t="s">
        <v>5482</v>
      </c>
      <c r="E2880" s="170">
        <v>9.6236999999999995</v>
      </c>
      <c r="F2880" s="167" t="s">
        <v>8669</v>
      </c>
    </row>
    <row r="2881" spans="1:6" x14ac:dyDescent="0.3">
      <c r="A2881" s="167" t="s">
        <v>8680</v>
      </c>
      <c r="B2881" s="167" t="s">
        <v>5681</v>
      </c>
      <c r="C2881" s="168">
        <v>20</v>
      </c>
      <c r="D2881" s="169" t="s">
        <v>5482</v>
      </c>
      <c r="E2881" s="170">
        <v>9.6236999999999995</v>
      </c>
      <c r="F2881" s="167" t="s">
        <v>8669</v>
      </c>
    </row>
    <row r="2882" spans="1:6" x14ac:dyDescent="0.3">
      <c r="A2882" s="167" t="s">
        <v>8681</v>
      </c>
      <c r="B2882" s="167" t="s">
        <v>5493</v>
      </c>
      <c r="C2882" s="168">
        <v>20</v>
      </c>
      <c r="D2882" s="169" t="s">
        <v>5482</v>
      </c>
      <c r="E2882" s="170">
        <v>9.9067500000000006</v>
      </c>
      <c r="F2882" s="167" t="s">
        <v>8669</v>
      </c>
    </row>
    <row r="2883" spans="1:6" x14ac:dyDescent="0.3">
      <c r="A2883" s="167" t="s">
        <v>8682</v>
      </c>
      <c r="B2883" s="167" t="s">
        <v>5681</v>
      </c>
      <c r="C2883" s="168">
        <v>20</v>
      </c>
      <c r="D2883" s="169" t="s">
        <v>5482</v>
      </c>
      <c r="E2883" s="170">
        <v>9.9067500000000006</v>
      </c>
      <c r="F2883" s="167" t="s">
        <v>8669</v>
      </c>
    </row>
    <row r="2884" spans="1:6" x14ac:dyDescent="0.3">
      <c r="A2884" s="167" t="s">
        <v>8683</v>
      </c>
      <c r="B2884" s="167" t="s">
        <v>5493</v>
      </c>
      <c r="C2884" s="168">
        <v>20</v>
      </c>
      <c r="D2884" s="169" t="s">
        <v>5482</v>
      </c>
      <c r="E2884" s="170">
        <v>9.9067500000000006</v>
      </c>
      <c r="F2884" s="167" t="s">
        <v>8669</v>
      </c>
    </row>
    <row r="2885" spans="1:6" x14ac:dyDescent="0.3">
      <c r="A2885" s="167" t="s">
        <v>8684</v>
      </c>
      <c r="B2885" s="167" t="s">
        <v>5681</v>
      </c>
      <c r="C2885" s="168">
        <v>20</v>
      </c>
      <c r="D2885" s="169" t="s">
        <v>5482</v>
      </c>
      <c r="E2885" s="170">
        <v>9.9067500000000006</v>
      </c>
      <c r="F2885" s="167" t="s">
        <v>8669</v>
      </c>
    </row>
    <row r="2886" spans="1:6" x14ac:dyDescent="0.3">
      <c r="A2886" s="167" t="s">
        <v>8685</v>
      </c>
      <c r="B2886" s="167" t="s">
        <v>5493</v>
      </c>
      <c r="C2886" s="168">
        <v>20</v>
      </c>
      <c r="D2886" s="169" t="s">
        <v>5482</v>
      </c>
      <c r="E2886" s="170">
        <v>10.09545</v>
      </c>
      <c r="F2886" s="167" t="s">
        <v>8669</v>
      </c>
    </row>
    <row r="2887" spans="1:6" x14ac:dyDescent="0.3">
      <c r="A2887" s="167" t="s">
        <v>8686</v>
      </c>
      <c r="B2887" s="167" t="s">
        <v>5681</v>
      </c>
      <c r="C2887" s="168">
        <v>20</v>
      </c>
      <c r="D2887" s="169" t="s">
        <v>5482</v>
      </c>
      <c r="E2887" s="170">
        <v>10.09545</v>
      </c>
      <c r="F2887" s="167" t="s">
        <v>8669</v>
      </c>
    </row>
    <row r="2888" spans="1:6" x14ac:dyDescent="0.3">
      <c r="A2888" s="167" t="s">
        <v>8687</v>
      </c>
      <c r="B2888" s="167" t="s">
        <v>5493</v>
      </c>
      <c r="C2888" s="168">
        <v>20</v>
      </c>
      <c r="D2888" s="169" t="s">
        <v>5482</v>
      </c>
      <c r="E2888" s="170">
        <v>15.473399999999998</v>
      </c>
      <c r="F2888" s="167" t="s">
        <v>8669</v>
      </c>
    </row>
    <row r="2889" spans="1:6" x14ac:dyDescent="0.3">
      <c r="A2889" s="167" t="s">
        <v>8688</v>
      </c>
      <c r="B2889" s="167" t="s">
        <v>5681</v>
      </c>
      <c r="C2889" s="168">
        <v>20</v>
      </c>
      <c r="D2889" s="169" t="s">
        <v>5482</v>
      </c>
      <c r="E2889" s="170">
        <v>15.473399999999998</v>
      </c>
      <c r="F2889" s="167" t="s">
        <v>8669</v>
      </c>
    </row>
    <row r="2890" spans="1:6" x14ac:dyDescent="0.3">
      <c r="A2890" s="167" t="s">
        <v>8689</v>
      </c>
      <c r="B2890" s="167" t="s">
        <v>5493</v>
      </c>
      <c r="C2890" s="168">
        <v>20</v>
      </c>
      <c r="D2890" s="169" t="s">
        <v>5482</v>
      </c>
      <c r="E2890" s="170">
        <v>14.907299999999999</v>
      </c>
      <c r="F2890" s="167" t="s">
        <v>8669</v>
      </c>
    </row>
    <row r="2891" spans="1:6" x14ac:dyDescent="0.3">
      <c r="A2891" s="167" t="s">
        <v>8690</v>
      </c>
      <c r="B2891" s="167" t="s">
        <v>5681</v>
      </c>
      <c r="C2891" s="168">
        <v>20</v>
      </c>
      <c r="D2891" s="169" t="s">
        <v>5482</v>
      </c>
      <c r="E2891" s="170">
        <v>14.907299999999999</v>
      </c>
      <c r="F2891" s="167" t="s">
        <v>8669</v>
      </c>
    </row>
    <row r="2892" spans="1:6" x14ac:dyDescent="0.3">
      <c r="A2892" s="167" t="s">
        <v>8691</v>
      </c>
      <c r="B2892" s="167" t="s">
        <v>5493</v>
      </c>
      <c r="C2892" s="168">
        <v>20</v>
      </c>
      <c r="D2892" s="169" t="s">
        <v>5482</v>
      </c>
      <c r="E2892" s="170">
        <v>15.379050000000001</v>
      </c>
      <c r="F2892" s="167" t="s">
        <v>8669</v>
      </c>
    </row>
    <row r="2893" spans="1:6" x14ac:dyDescent="0.3">
      <c r="A2893" s="167" t="s">
        <v>8692</v>
      </c>
      <c r="B2893" s="167" t="s">
        <v>5681</v>
      </c>
      <c r="C2893" s="168">
        <v>20</v>
      </c>
      <c r="D2893" s="169" t="s">
        <v>5482</v>
      </c>
      <c r="E2893" s="170">
        <v>15.379050000000001</v>
      </c>
      <c r="F2893" s="167" t="s">
        <v>8669</v>
      </c>
    </row>
    <row r="2894" spans="1:6" x14ac:dyDescent="0.3">
      <c r="A2894" s="167" t="s">
        <v>8693</v>
      </c>
      <c r="B2894" s="167" t="s">
        <v>5493</v>
      </c>
      <c r="C2894" s="168">
        <v>20</v>
      </c>
      <c r="D2894" s="169" t="s">
        <v>5482</v>
      </c>
      <c r="E2894" s="170">
        <v>15.379050000000001</v>
      </c>
      <c r="F2894" s="167" t="s">
        <v>8669</v>
      </c>
    </row>
    <row r="2895" spans="1:6" x14ac:dyDescent="0.3">
      <c r="A2895" s="167" t="s">
        <v>8694</v>
      </c>
      <c r="B2895" s="167" t="s">
        <v>5681</v>
      </c>
      <c r="C2895" s="168">
        <v>20</v>
      </c>
      <c r="D2895" s="169" t="s">
        <v>5482</v>
      </c>
      <c r="E2895" s="170">
        <v>15.379050000000001</v>
      </c>
      <c r="F2895" s="167" t="s">
        <v>8669</v>
      </c>
    </row>
    <row r="2896" spans="1:6" x14ac:dyDescent="0.3">
      <c r="A2896" s="167" t="s">
        <v>8695</v>
      </c>
      <c r="B2896" s="167" t="s">
        <v>5493</v>
      </c>
      <c r="C2896" s="168">
        <v>20</v>
      </c>
      <c r="D2896" s="169" t="s">
        <v>5482</v>
      </c>
      <c r="E2896" s="170">
        <v>15.662100000000002</v>
      </c>
      <c r="F2896" s="167" t="s">
        <v>8669</v>
      </c>
    </row>
    <row r="2897" spans="1:6" x14ac:dyDescent="0.3">
      <c r="A2897" s="167" t="s">
        <v>8696</v>
      </c>
      <c r="B2897" s="167" t="s">
        <v>5681</v>
      </c>
      <c r="C2897" s="168">
        <v>20</v>
      </c>
      <c r="D2897" s="169" t="s">
        <v>5482</v>
      </c>
      <c r="E2897" s="170">
        <v>15.662100000000002</v>
      </c>
      <c r="F2897" s="167" t="s">
        <v>8669</v>
      </c>
    </row>
    <row r="2898" spans="1:6" x14ac:dyDescent="0.3">
      <c r="A2898" s="167" t="s">
        <v>8697</v>
      </c>
      <c r="B2898" s="167" t="s">
        <v>5489</v>
      </c>
      <c r="C2898" s="168">
        <v>20</v>
      </c>
      <c r="D2898" s="169" t="s">
        <v>5482</v>
      </c>
      <c r="E2898" s="170">
        <v>11.03895</v>
      </c>
      <c r="F2898" s="167" t="s">
        <v>8698</v>
      </c>
    </row>
    <row r="2899" spans="1:6" x14ac:dyDescent="0.3">
      <c r="A2899" s="167" t="s">
        <v>8699</v>
      </c>
      <c r="B2899" s="167" t="s">
        <v>5491</v>
      </c>
      <c r="C2899" s="168">
        <v>20</v>
      </c>
      <c r="D2899" s="169" t="s">
        <v>5482</v>
      </c>
      <c r="E2899" s="170">
        <v>11.03895</v>
      </c>
      <c r="F2899" s="167" t="s">
        <v>8698</v>
      </c>
    </row>
    <row r="2900" spans="1:6" x14ac:dyDescent="0.3">
      <c r="A2900" s="167" t="s">
        <v>8700</v>
      </c>
      <c r="B2900" s="167" t="s">
        <v>5691</v>
      </c>
      <c r="C2900" s="168">
        <v>20</v>
      </c>
      <c r="D2900" s="169" t="s">
        <v>5482</v>
      </c>
      <c r="E2900" s="170">
        <v>11.03895</v>
      </c>
      <c r="F2900" s="167" t="s">
        <v>8698</v>
      </c>
    </row>
    <row r="2901" spans="1:6" x14ac:dyDescent="0.3">
      <c r="A2901" s="167" t="s">
        <v>8701</v>
      </c>
      <c r="B2901" s="167" t="s">
        <v>5693</v>
      </c>
      <c r="C2901" s="168">
        <v>20</v>
      </c>
      <c r="D2901" s="169" t="s">
        <v>5482</v>
      </c>
      <c r="E2901" s="170">
        <v>11.03895</v>
      </c>
      <c r="F2901" s="167" t="s">
        <v>8698</v>
      </c>
    </row>
    <row r="2902" spans="1:6" x14ac:dyDescent="0.3">
      <c r="A2902" s="167" t="s">
        <v>8702</v>
      </c>
      <c r="B2902" s="167" t="s">
        <v>5493</v>
      </c>
      <c r="C2902" s="168">
        <v>20</v>
      </c>
      <c r="D2902" s="169" t="s">
        <v>5482</v>
      </c>
      <c r="E2902" s="170">
        <v>11.03895</v>
      </c>
      <c r="F2902" s="167" t="s">
        <v>8698</v>
      </c>
    </row>
    <row r="2903" spans="1:6" x14ac:dyDescent="0.3">
      <c r="A2903" s="167" t="s">
        <v>8703</v>
      </c>
      <c r="B2903" s="167" t="s">
        <v>5696</v>
      </c>
      <c r="C2903" s="168">
        <v>20</v>
      </c>
      <c r="D2903" s="169" t="s">
        <v>5482</v>
      </c>
      <c r="E2903" s="170">
        <v>11.03895</v>
      </c>
      <c r="F2903" s="167" t="s">
        <v>8698</v>
      </c>
    </row>
    <row r="2904" spans="1:6" x14ac:dyDescent="0.3">
      <c r="A2904" s="167" t="s">
        <v>8704</v>
      </c>
      <c r="B2904" s="167" t="s">
        <v>5495</v>
      </c>
      <c r="C2904" s="168">
        <v>20</v>
      </c>
      <c r="D2904" s="169" t="s">
        <v>5482</v>
      </c>
      <c r="E2904" s="170">
        <v>11.03895</v>
      </c>
      <c r="F2904" s="167" t="s">
        <v>8698</v>
      </c>
    </row>
    <row r="2905" spans="1:6" x14ac:dyDescent="0.3">
      <c r="A2905" s="167" t="s">
        <v>8705</v>
      </c>
      <c r="B2905" s="167" t="s">
        <v>5497</v>
      </c>
      <c r="C2905" s="168">
        <v>20</v>
      </c>
      <c r="D2905" s="169" t="s">
        <v>5482</v>
      </c>
      <c r="E2905" s="170">
        <v>11.03895</v>
      </c>
      <c r="F2905" s="167" t="s">
        <v>8698</v>
      </c>
    </row>
    <row r="2906" spans="1:6" x14ac:dyDescent="0.3">
      <c r="A2906" s="167" t="s">
        <v>8706</v>
      </c>
      <c r="B2906" s="167" t="s">
        <v>5785</v>
      </c>
      <c r="C2906" s="168">
        <v>20</v>
      </c>
      <c r="D2906" s="169" t="s">
        <v>5482</v>
      </c>
      <c r="E2906" s="170">
        <v>11.03895</v>
      </c>
      <c r="F2906" s="167" t="s">
        <v>8698</v>
      </c>
    </row>
    <row r="2907" spans="1:6" x14ac:dyDescent="0.3">
      <c r="A2907" s="167" t="s">
        <v>8707</v>
      </c>
      <c r="B2907" s="167" t="s">
        <v>5505</v>
      </c>
      <c r="C2907" s="168">
        <v>20</v>
      </c>
      <c r="D2907" s="169" t="s">
        <v>5482</v>
      </c>
      <c r="E2907" s="170">
        <v>11.03895</v>
      </c>
      <c r="F2907" s="167" t="s">
        <v>8698</v>
      </c>
    </row>
    <row r="2908" spans="1:6" x14ac:dyDescent="0.3">
      <c r="A2908" s="167" t="s">
        <v>8708</v>
      </c>
      <c r="B2908" s="167" t="s">
        <v>5507</v>
      </c>
      <c r="C2908" s="168">
        <v>20</v>
      </c>
      <c r="D2908" s="169" t="s">
        <v>5482</v>
      </c>
      <c r="E2908" s="170">
        <v>11.03895</v>
      </c>
      <c r="F2908" s="167" t="s">
        <v>8698</v>
      </c>
    </row>
    <row r="2909" spans="1:6" x14ac:dyDescent="0.3">
      <c r="A2909" s="167" t="s">
        <v>8709</v>
      </c>
      <c r="B2909" s="167" t="s">
        <v>5509</v>
      </c>
      <c r="C2909" s="168">
        <v>20</v>
      </c>
      <c r="D2909" s="169" t="s">
        <v>5482</v>
      </c>
      <c r="E2909" s="170">
        <v>11.03895</v>
      </c>
      <c r="F2909" s="167" t="s">
        <v>8698</v>
      </c>
    </row>
    <row r="2910" spans="1:6" x14ac:dyDescent="0.3">
      <c r="A2910" s="167" t="s">
        <v>8710</v>
      </c>
      <c r="B2910" s="167" t="s">
        <v>5511</v>
      </c>
      <c r="C2910" s="168">
        <v>20</v>
      </c>
      <c r="D2910" s="169" t="s">
        <v>5482</v>
      </c>
      <c r="E2910" s="170">
        <v>11.03895</v>
      </c>
      <c r="F2910" s="167" t="s">
        <v>8698</v>
      </c>
    </row>
    <row r="2911" spans="1:6" x14ac:dyDescent="0.3">
      <c r="A2911" s="167" t="s">
        <v>8711</v>
      </c>
      <c r="B2911" s="167" t="s">
        <v>5489</v>
      </c>
      <c r="C2911" s="168">
        <v>20</v>
      </c>
      <c r="D2911" s="169" t="s">
        <v>5482</v>
      </c>
      <c r="E2911" s="170">
        <v>12.123974999999998</v>
      </c>
      <c r="F2911" s="167" t="s">
        <v>8698</v>
      </c>
    </row>
    <row r="2912" spans="1:6" x14ac:dyDescent="0.3">
      <c r="A2912" s="167" t="s">
        <v>8712</v>
      </c>
      <c r="B2912" s="167" t="s">
        <v>5491</v>
      </c>
      <c r="C2912" s="168">
        <v>20</v>
      </c>
      <c r="D2912" s="169" t="s">
        <v>5482</v>
      </c>
      <c r="E2912" s="170">
        <v>12.123974999999998</v>
      </c>
      <c r="F2912" s="167" t="s">
        <v>8698</v>
      </c>
    </row>
    <row r="2913" spans="1:6" x14ac:dyDescent="0.3">
      <c r="A2913" s="167" t="s">
        <v>8713</v>
      </c>
      <c r="B2913" s="167" t="s">
        <v>5691</v>
      </c>
      <c r="C2913" s="168">
        <v>20</v>
      </c>
      <c r="D2913" s="169" t="s">
        <v>5482</v>
      </c>
      <c r="E2913" s="170">
        <v>12.123974999999998</v>
      </c>
      <c r="F2913" s="167" t="s">
        <v>8698</v>
      </c>
    </row>
    <row r="2914" spans="1:6" x14ac:dyDescent="0.3">
      <c r="A2914" s="167" t="s">
        <v>8714</v>
      </c>
      <c r="B2914" s="167" t="s">
        <v>5693</v>
      </c>
      <c r="C2914" s="168">
        <v>20</v>
      </c>
      <c r="D2914" s="169" t="s">
        <v>5482</v>
      </c>
      <c r="E2914" s="170">
        <v>12.123974999999998</v>
      </c>
      <c r="F2914" s="167" t="s">
        <v>8698</v>
      </c>
    </row>
    <row r="2915" spans="1:6" x14ac:dyDescent="0.3">
      <c r="A2915" s="167" t="s">
        <v>8715</v>
      </c>
      <c r="B2915" s="167" t="s">
        <v>5493</v>
      </c>
      <c r="C2915" s="168">
        <v>20</v>
      </c>
      <c r="D2915" s="169" t="s">
        <v>5482</v>
      </c>
      <c r="E2915" s="170">
        <v>12.123974999999998</v>
      </c>
      <c r="F2915" s="167" t="s">
        <v>8698</v>
      </c>
    </row>
    <row r="2916" spans="1:6" x14ac:dyDescent="0.3">
      <c r="A2916" s="167" t="s">
        <v>8716</v>
      </c>
      <c r="B2916" s="167" t="s">
        <v>5696</v>
      </c>
      <c r="C2916" s="168">
        <v>20</v>
      </c>
      <c r="D2916" s="169" t="s">
        <v>5482</v>
      </c>
      <c r="E2916" s="170">
        <v>12.123974999999998</v>
      </c>
      <c r="F2916" s="167" t="s">
        <v>8698</v>
      </c>
    </row>
    <row r="2917" spans="1:6" x14ac:dyDescent="0.3">
      <c r="A2917" s="167" t="s">
        <v>8717</v>
      </c>
      <c r="B2917" s="167" t="s">
        <v>5497</v>
      </c>
      <c r="C2917" s="168">
        <v>20</v>
      </c>
      <c r="D2917" s="169" t="s">
        <v>5482</v>
      </c>
      <c r="E2917" s="170">
        <v>12.123974999999998</v>
      </c>
      <c r="F2917" s="167" t="s">
        <v>8698</v>
      </c>
    </row>
    <row r="2918" spans="1:6" x14ac:dyDescent="0.3">
      <c r="A2918" s="167" t="s">
        <v>8718</v>
      </c>
      <c r="B2918" s="167" t="s">
        <v>5785</v>
      </c>
      <c r="C2918" s="168">
        <v>20</v>
      </c>
      <c r="D2918" s="169" t="s">
        <v>5482</v>
      </c>
      <c r="E2918" s="170">
        <v>12.123974999999998</v>
      </c>
      <c r="F2918" s="167" t="s">
        <v>8698</v>
      </c>
    </row>
    <row r="2919" spans="1:6" x14ac:dyDescent="0.3">
      <c r="A2919" s="167" t="s">
        <v>8719</v>
      </c>
      <c r="B2919" s="167" t="s">
        <v>5505</v>
      </c>
      <c r="C2919" s="168">
        <v>20</v>
      </c>
      <c r="D2919" s="169" t="s">
        <v>5482</v>
      </c>
      <c r="E2919" s="170">
        <v>12.123974999999998</v>
      </c>
      <c r="F2919" s="167" t="s">
        <v>8698</v>
      </c>
    </row>
    <row r="2920" spans="1:6" x14ac:dyDescent="0.3">
      <c r="A2920" s="167" t="s">
        <v>8720</v>
      </c>
      <c r="B2920" s="167" t="s">
        <v>5507</v>
      </c>
      <c r="C2920" s="168">
        <v>20</v>
      </c>
      <c r="D2920" s="169" t="s">
        <v>5482</v>
      </c>
      <c r="E2920" s="170">
        <v>12.123974999999998</v>
      </c>
      <c r="F2920" s="167" t="s">
        <v>8698</v>
      </c>
    </row>
    <row r="2921" spans="1:6" x14ac:dyDescent="0.3">
      <c r="A2921" s="167" t="s">
        <v>8721</v>
      </c>
      <c r="B2921" s="167" t="s">
        <v>5509</v>
      </c>
      <c r="C2921" s="168">
        <v>20</v>
      </c>
      <c r="D2921" s="169" t="s">
        <v>5482</v>
      </c>
      <c r="E2921" s="170">
        <v>12.123974999999998</v>
      </c>
      <c r="F2921" s="167" t="s">
        <v>8698</v>
      </c>
    </row>
    <row r="2922" spans="1:6" x14ac:dyDescent="0.3">
      <c r="A2922" s="167" t="s">
        <v>8722</v>
      </c>
      <c r="B2922" s="167" t="s">
        <v>5515</v>
      </c>
      <c r="C2922" s="168">
        <v>20</v>
      </c>
      <c r="D2922" s="169" t="s">
        <v>5482</v>
      </c>
      <c r="E2922" s="170">
        <v>12.123974999999998</v>
      </c>
      <c r="F2922" s="167" t="s">
        <v>8698</v>
      </c>
    </row>
    <row r="2923" spans="1:6" x14ac:dyDescent="0.3">
      <c r="A2923" s="167" t="s">
        <v>8723</v>
      </c>
      <c r="B2923" s="167" t="s">
        <v>5489</v>
      </c>
      <c r="C2923" s="168">
        <v>20</v>
      </c>
      <c r="D2923" s="169" t="s">
        <v>5482</v>
      </c>
      <c r="E2923" s="170">
        <v>13.869450000000001</v>
      </c>
      <c r="F2923" s="167" t="s">
        <v>8698</v>
      </c>
    </row>
    <row r="2924" spans="1:6" x14ac:dyDescent="0.3">
      <c r="A2924" s="167" t="s">
        <v>8724</v>
      </c>
      <c r="B2924" s="167" t="s">
        <v>5491</v>
      </c>
      <c r="C2924" s="168">
        <v>20</v>
      </c>
      <c r="D2924" s="169" t="s">
        <v>5482</v>
      </c>
      <c r="E2924" s="170">
        <v>13.869450000000001</v>
      </c>
      <c r="F2924" s="167" t="s">
        <v>8698</v>
      </c>
    </row>
    <row r="2925" spans="1:6" x14ac:dyDescent="0.3">
      <c r="A2925" s="167" t="s">
        <v>8725</v>
      </c>
      <c r="B2925" s="167" t="s">
        <v>5493</v>
      </c>
      <c r="C2925" s="168">
        <v>20</v>
      </c>
      <c r="D2925" s="169" t="s">
        <v>5482</v>
      </c>
      <c r="E2925" s="170">
        <v>13.869450000000001</v>
      </c>
      <c r="F2925" s="167" t="s">
        <v>8698</v>
      </c>
    </row>
    <row r="2926" spans="1:6" x14ac:dyDescent="0.3">
      <c r="A2926" s="167" t="s">
        <v>8726</v>
      </c>
      <c r="B2926" s="167" t="s">
        <v>5696</v>
      </c>
      <c r="C2926" s="168">
        <v>20</v>
      </c>
      <c r="D2926" s="169" t="s">
        <v>5482</v>
      </c>
      <c r="E2926" s="170">
        <v>13.869450000000001</v>
      </c>
      <c r="F2926" s="167" t="s">
        <v>8698</v>
      </c>
    </row>
    <row r="2927" spans="1:6" x14ac:dyDescent="0.3">
      <c r="A2927" s="167" t="s">
        <v>8727</v>
      </c>
      <c r="B2927" s="167" t="s">
        <v>5497</v>
      </c>
      <c r="C2927" s="168">
        <v>20</v>
      </c>
      <c r="D2927" s="169" t="s">
        <v>5482</v>
      </c>
      <c r="E2927" s="170">
        <v>13.869450000000001</v>
      </c>
      <c r="F2927" s="167" t="s">
        <v>8698</v>
      </c>
    </row>
    <row r="2928" spans="1:6" x14ac:dyDescent="0.3">
      <c r="A2928" s="167" t="s">
        <v>8728</v>
      </c>
      <c r="B2928" s="167" t="s">
        <v>5507</v>
      </c>
      <c r="C2928" s="168">
        <v>20</v>
      </c>
      <c r="D2928" s="169" t="s">
        <v>5482</v>
      </c>
      <c r="E2928" s="170">
        <v>13.869450000000001</v>
      </c>
      <c r="F2928" s="167" t="s">
        <v>8698</v>
      </c>
    </row>
    <row r="2929" spans="1:6" x14ac:dyDescent="0.3">
      <c r="A2929" s="167" t="s">
        <v>8729</v>
      </c>
      <c r="B2929" s="167" t="s">
        <v>5509</v>
      </c>
      <c r="C2929" s="168">
        <v>20</v>
      </c>
      <c r="D2929" s="169" t="s">
        <v>5482</v>
      </c>
      <c r="E2929" s="170">
        <v>13.869450000000001</v>
      </c>
      <c r="F2929" s="167" t="s">
        <v>8698</v>
      </c>
    </row>
    <row r="2930" spans="1:6" x14ac:dyDescent="0.3">
      <c r="A2930" s="167" t="s">
        <v>8730</v>
      </c>
      <c r="B2930" s="167" t="s">
        <v>5511</v>
      </c>
      <c r="C2930" s="168">
        <v>20</v>
      </c>
      <c r="D2930" s="169" t="s">
        <v>5482</v>
      </c>
      <c r="E2930" s="170">
        <v>13.869450000000001</v>
      </c>
      <c r="F2930" s="167" t="s">
        <v>8698</v>
      </c>
    </row>
    <row r="2931" spans="1:6" x14ac:dyDescent="0.3">
      <c r="A2931" s="167" t="s">
        <v>8731</v>
      </c>
      <c r="B2931" s="167" t="s">
        <v>5485</v>
      </c>
      <c r="C2931" s="168">
        <v>10</v>
      </c>
      <c r="D2931" s="169" t="s">
        <v>5482</v>
      </c>
      <c r="E2931" s="170">
        <v>18.20955</v>
      </c>
      <c r="F2931" s="167" t="s">
        <v>8732</v>
      </c>
    </row>
    <row r="2932" spans="1:6" x14ac:dyDescent="0.3">
      <c r="A2932" s="167" t="s">
        <v>8733</v>
      </c>
      <c r="B2932" s="167" t="s">
        <v>6576</v>
      </c>
      <c r="C2932" s="168">
        <v>10</v>
      </c>
      <c r="D2932" s="169" t="s">
        <v>5482</v>
      </c>
      <c r="E2932" s="170">
        <v>18.20955</v>
      </c>
      <c r="F2932" s="167" t="s">
        <v>8732</v>
      </c>
    </row>
    <row r="2933" spans="1:6" x14ac:dyDescent="0.3">
      <c r="A2933" s="167" t="s">
        <v>8734</v>
      </c>
      <c r="B2933" s="167" t="s">
        <v>5489</v>
      </c>
      <c r="C2933" s="168">
        <v>10</v>
      </c>
      <c r="D2933" s="169" t="s">
        <v>5482</v>
      </c>
      <c r="E2933" s="170">
        <v>19.200225000000003</v>
      </c>
      <c r="F2933" s="167" t="s">
        <v>8732</v>
      </c>
    </row>
    <row r="2934" spans="1:6" x14ac:dyDescent="0.3">
      <c r="A2934" s="167" t="s">
        <v>8735</v>
      </c>
      <c r="B2934" s="167" t="s">
        <v>5491</v>
      </c>
      <c r="C2934" s="168">
        <v>10</v>
      </c>
      <c r="D2934" s="169" t="s">
        <v>5482</v>
      </c>
      <c r="E2934" s="170">
        <v>19.200225000000003</v>
      </c>
      <c r="F2934" s="167" t="s">
        <v>8732</v>
      </c>
    </row>
    <row r="2935" spans="1:6" x14ac:dyDescent="0.3">
      <c r="A2935" s="167" t="s">
        <v>8736</v>
      </c>
      <c r="B2935" s="167" t="s">
        <v>5691</v>
      </c>
      <c r="C2935" s="168">
        <v>10</v>
      </c>
      <c r="D2935" s="169" t="s">
        <v>5482</v>
      </c>
      <c r="E2935" s="170">
        <v>19.200225000000003</v>
      </c>
      <c r="F2935" s="167" t="s">
        <v>8732</v>
      </c>
    </row>
    <row r="2936" spans="1:6" x14ac:dyDescent="0.3">
      <c r="A2936" s="167" t="s">
        <v>8737</v>
      </c>
      <c r="B2936" s="167" t="s">
        <v>5693</v>
      </c>
      <c r="C2936" s="168">
        <v>10</v>
      </c>
      <c r="D2936" s="169" t="s">
        <v>5482</v>
      </c>
      <c r="E2936" s="170">
        <v>19.200225000000003</v>
      </c>
      <c r="F2936" s="167" t="s">
        <v>8732</v>
      </c>
    </row>
    <row r="2937" spans="1:6" x14ac:dyDescent="0.3">
      <c r="A2937" s="167" t="s">
        <v>8738</v>
      </c>
      <c r="B2937" s="167" t="s">
        <v>5493</v>
      </c>
      <c r="C2937" s="168">
        <v>10</v>
      </c>
      <c r="D2937" s="169" t="s">
        <v>5482</v>
      </c>
      <c r="E2937" s="170">
        <v>19.200225000000003</v>
      </c>
      <c r="F2937" s="167" t="s">
        <v>8732</v>
      </c>
    </row>
    <row r="2938" spans="1:6" x14ac:dyDescent="0.3">
      <c r="A2938" s="167" t="s">
        <v>8739</v>
      </c>
      <c r="B2938" s="167" t="s">
        <v>5696</v>
      </c>
      <c r="C2938" s="168">
        <v>10</v>
      </c>
      <c r="D2938" s="169" t="s">
        <v>5482</v>
      </c>
      <c r="E2938" s="170">
        <v>19.200225000000003</v>
      </c>
      <c r="F2938" s="167" t="s">
        <v>8732</v>
      </c>
    </row>
    <row r="2939" spans="1:6" x14ac:dyDescent="0.3">
      <c r="A2939" s="167" t="s">
        <v>8740</v>
      </c>
      <c r="B2939" s="167" t="s">
        <v>5495</v>
      </c>
      <c r="C2939" s="168">
        <v>10</v>
      </c>
      <c r="D2939" s="169" t="s">
        <v>5482</v>
      </c>
      <c r="E2939" s="170">
        <v>19.200225000000003</v>
      </c>
      <c r="F2939" s="167" t="s">
        <v>8732</v>
      </c>
    </row>
    <row r="2940" spans="1:6" x14ac:dyDescent="0.3">
      <c r="A2940" s="167" t="s">
        <v>8741</v>
      </c>
      <c r="B2940" s="167" t="s">
        <v>5699</v>
      </c>
      <c r="C2940" s="168">
        <v>10</v>
      </c>
      <c r="D2940" s="169" t="s">
        <v>5482</v>
      </c>
      <c r="E2940" s="170">
        <v>19.200225000000003</v>
      </c>
      <c r="F2940" s="167" t="s">
        <v>8732</v>
      </c>
    </row>
    <row r="2941" spans="1:6" x14ac:dyDescent="0.3">
      <c r="A2941" s="167" t="s">
        <v>8742</v>
      </c>
      <c r="B2941" s="167" t="s">
        <v>5701</v>
      </c>
      <c r="C2941" s="168">
        <v>10</v>
      </c>
      <c r="D2941" s="169" t="s">
        <v>5482</v>
      </c>
      <c r="E2941" s="170">
        <v>19.200225000000003</v>
      </c>
      <c r="F2941" s="167" t="s">
        <v>8732</v>
      </c>
    </row>
    <row r="2942" spans="1:6" x14ac:dyDescent="0.3">
      <c r="A2942" s="167" t="s">
        <v>8743</v>
      </c>
      <c r="B2942" s="167" t="s">
        <v>5497</v>
      </c>
      <c r="C2942" s="168">
        <v>10</v>
      </c>
      <c r="D2942" s="169" t="s">
        <v>5482</v>
      </c>
      <c r="E2942" s="170">
        <v>19.200225000000003</v>
      </c>
      <c r="F2942" s="167" t="s">
        <v>8732</v>
      </c>
    </row>
    <row r="2943" spans="1:6" x14ac:dyDescent="0.3">
      <c r="A2943" s="167" t="s">
        <v>8744</v>
      </c>
      <c r="B2943" s="167" t="s">
        <v>5785</v>
      </c>
      <c r="C2943" s="168">
        <v>10</v>
      </c>
      <c r="D2943" s="169" t="s">
        <v>5482</v>
      </c>
      <c r="E2943" s="170">
        <v>19.200225000000003</v>
      </c>
      <c r="F2943" s="167" t="s">
        <v>8732</v>
      </c>
    </row>
    <row r="2944" spans="1:6" x14ac:dyDescent="0.3">
      <c r="A2944" s="167" t="s">
        <v>8745</v>
      </c>
      <c r="B2944" s="167" t="s">
        <v>5499</v>
      </c>
      <c r="C2944" s="168">
        <v>10</v>
      </c>
      <c r="D2944" s="169" t="s">
        <v>5482</v>
      </c>
      <c r="E2944" s="170">
        <v>19.200225000000003</v>
      </c>
      <c r="F2944" s="167" t="s">
        <v>8732</v>
      </c>
    </row>
    <row r="2945" spans="1:6" x14ac:dyDescent="0.3">
      <c r="A2945" s="167" t="s">
        <v>8746</v>
      </c>
      <c r="B2945" s="167" t="s">
        <v>5555</v>
      </c>
      <c r="C2945" s="168">
        <v>10</v>
      </c>
      <c r="D2945" s="169" t="s">
        <v>5482</v>
      </c>
      <c r="E2945" s="170">
        <v>19.200225000000003</v>
      </c>
      <c r="F2945" s="167" t="s">
        <v>8732</v>
      </c>
    </row>
    <row r="2946" spans="1:6" x14ac:dyDescent="0.3">
      <c r="A2946" s="167" t="s">
        <v>8747</v>
      </c>
      <c r="B2946" s="167" t="s">
        <v>5505</v>
      </c>
      <c r="C2946" s="168">
        <v>10</v>
      </c>
      <c r="D2946" s="169" t="s">
        <v>5482</v>
      </c>
      <c r="E2946" s="170">
        <v>19.200225000000003</v>
      </c>
      <c r="F2946" s="167" t="s">
        <v>8732</v>
      </c>
    </row>
    <row r="2947" spans="1:6" x14ac:dyDescent="0.3">
      <c r="A2947" s="167" t="s">
        <v>8748</v>
      </c>
      <c r="B2947" s="167" t="s">
        <v>5507</v>
      </c>
      <c r="C2947" s="168">
        <v>10</v>
      </c>
      <c r="D2947" s="169" t="s">
        <v>5482</v>
      </c>
      <c r="E2947" s="170">
        <v>19.200225000000003</v>
      </c>
      <c r="F2947" s="167" t="s">
        <v>8732</v>
      </c>
    </row>
    <row r="2948" spans="1:6" x14ac:dyDescent="0.3">
      <c r="A2948" s="167" t="s">
        <v>8749</v>
      </c>
      <c r="B2948" s="167" t="s">
        <v>5509</v>
      </c>
      <c r="C2948" s="168">
        <v>10</v>
      </c>
      <c r="D2948" s="169" t="s">
        <v>5482</v>
      </c>
      <c r="E2948" s="170">
        <v>19.200225000000003</v>
      </c>
      <c r="F2948" s="167" t="s">
        <v>8732</v>
      </c>
    </row>
    <row r="2949" spans="1:6" x14ac:dyDescent="0.3">
      <c r="A2949" s="167" t="s">
        <v>8750</v>
      </c>
      <c r="B2949" s="167" t="s">
        <v>5515</v>
      </c>
      <c r="C2949" s="168">
        <v>10</v>
      </c>
      <c r="D2949" s="169" t="s">
        <v>5482</v>
      </c>
      <c r="E2949" s="170">
        <v>19.200225000000003</v>
      </c>
      <c r="F2949" s="167" t="s">
        <v>8732</v>
      </c>
    </row>
    <row r="2950" spans="1:6" x14ac:dyDescent="0.3">
      <c r="A2950" s="167" t="s">
        <v>8751</v>
      </c>
      <c r="B2950" s="167" t="s">
        <v>5525</v>
      </c>
      <c r="C2950" s="168">
        <v>10</v>
      </c>
      <c r="D2950" s="169" t="s">
        <v>5482</v>
      </c>
      <c r="E2950" s="170">
        <v>19.200225000000003</v>
      </c>
      <c r="F2950" s="167" t="s">
        <v>8732</v>
      </c>
    </row>
    <row r="2951" spans="1:6" x14ac:dyDescent="0.3">
      <c r="A2951" s="167" t="s">
        <v>8752</v>
      </c>
      <c r="B2951" s="167" t="s">
        <v>5485</v>
      </c>
      <c r="C2951" s="168">
        <v>10</v>
      </c>
      <c r="D2951" s="169" t="s">
        <v>5482</v>
      </c>
      <c r="E2951" s="170">
        <v>26.559524999999997</v>
      </c>
      <c r="F2951" s="167" t="s">
        <v>8732</v>
      </c>
    </row>
    <row r="2952" spans="1:6" x14ac:dyDescent="0.3">
      <c r="A2952" s="167" t="s">
        <v>8753</v>
      </c>
      <c r="B2952" s="167" t="s">
        <v>6576</v>
      </c>
      <c r="C2952" s="168">
        <v>10</v>
      </c>
      <c r="D2952" s="169" t="s">
        <v>5482</v>
      </c>
      <c r="E2952" s="170">
        <v>26.559524999999997</v>
      </c>
      <c r="F2952" s="167" t="s">
        <v>8732</v>
      </c>
    </row>
    <row r="2953" spans="1:6" x14ac:dyDescent="0.3">
      <c r="A2953" s="167" t="s">
        <v>8754</v>
      </c>
      <c r="B2953" s="167" t="s">
        <v>5489</v>
      </c>
      <c r="C2953" s="168">
        <v>10</v>
      </c>
      <c r="D2953" s="169" t="s">
        <v>5482</v>
      </c>
      <c r="E2953" s="170">
        <v>27.691724999999998</v>
      </c>
      <c r="F2953" s="167" t="s">
        <v>8732</v>
      </c>
    </row>
    <row r="2954" spans="1:6" x14ac:dyDescent="0.3">
      <c r="A2954" s="167" t="s">
        <v>8755</v>
      </c>
      <c r="B2954" s="167" t="s">
        <v>5491</v>
      </c>
      <c r="C2954" s="168">
        <v>10</v>
      </c>
      <c r="D2954" s="169" t="s">
        <v>5482</v>
      </c>
      <c r="E2954" s="170">
        <v>27.691724999999998</v>
      </c>
      <c r="F2954" s="167" t="s">
        <v>8732</v>
      </c>
    </row>
    <row r="2955" spans="1:6" x14ac:dyDescent="0.3">
      <c r="A2955" s="167" t="s">
        <v>8756</v>
      </c>
      <c r="B2955" s="167" t="s">
        <v>5691</v>
      </c>
      <c r="C2955" s="168">
        <v>10</v>
      </c>
      <c r="D2955" s="169" t="s">
        <v>5482</v>
      </c>
      <c r="E2955" s="170">
        <v>27.691724999999998</v>
      </c>
      <c r="F2955" s="167" t="s">
        <v>8732</v>
      </c>
    </row>
    <row r="2956" spans="1:6" x14ac:dyDescent="0.3">
      <c r="A2956" s="167" t="s">
        <v>8757</v>
      </c>
      <c r="B2956" s="167" t="s">
        <v>5693</v>
      </c>
      <c r="C2956" s="168">
        <v>10</v>
      </c>
      <c r="D2956" s="169" t="s">
        <v>5482</v>
      </c>
      <c r="E2956" s="170">
        <v>27.691724999999998</v>
      </c>
      <c r="F2956" s="167" t="s">
        <v>8732</v>
      </c>
    </row>
    <row r="2957" spans="1:6" x14ac:dyDescent="0.3">
      <c r="A2957" s="167" t="s">
        <v>8758</v>
      </c>
      <c r="B2957" s="167" t="s">
        <v>5493</v>
      </c>
      <c r="C2957" s="168">
        <v>10</v>
      </c>
      <c r="D2957" s="169" t="s">
        <v>5482</v>
      </c>
      <c r="E2957" s="170">
        <v>27.691724999999998</v>
      </c>
      <c r="F2957" s="167" t="s">
        <v>8732</v>
      </c>
    </row>
    <row r="2958" spans="1:6" x14ac:dyDescent="0.3">
      <c r="A2958" s="167" t="s">
        <v>8759</v>
      </c>
      <c r="B2958" s="167" t="s">
        <v>5696</v>
      </c>
      <c r="C2958" s="168">
        <v>10</v>
      </c>
      <c r="D2958" s="169" t="s">
        <v>5482</v>
      </c>
      <c r="E2958" s="170">
        <v>27.691724999999998</v>
      </c>
      <c r="F2958" s="167" t="s">
        <v>8732</v>
      </c>
    </row>
    <row r="2959" spans="1:6" x14ac:dyDescent="0.3">
      <c r="A2959" s="167" t="s">
        <v>8760</v>
      </c>
      <c r="B2959" s="167" t="s">
        <v>5495</v>
      </c>
      <c r="C2959" s="168">
        <v>10</v>
      </c>
      <c r="D2959" s="169" t="s">
        <v>5482</v>
      </c>
      <c r="E2959" s="170">
        <v>27.691724999999998</v>
      </c>
      <c r="F2959" s="167" t="s">
        <v>8732</v>
      </c>
    </row>
    <row r="2960" spans="1:6" x14ac:dyDescent="0.3">
      <c r="A2960" s="167" t="s">
        <v>8761</v>
      </c>
      <c r="B2960" s="167" t="s">
        <v>5699</v>
      </c>
      <c r="C2960" s="168">
        <v>10</v>
      </c>
      <c r="D2960" s="169" t="s">
        <v>5482</v>
      </c>
      <c r="E2960" s="170">
        <v>27.691724999999998</v>
      </c>
      <c r="F2960" s="167" t="s">
        <v>8732</v>
      </c>
    </row>
    <row r="2961" spans="1:6" x14ac:dyDescent="0.3">
      <c r="A2961" s="167" t="s">
        <v>8762</v>
      </c>
      <c r="B2961" s="167" t="s">
        <v>5701</v>
      </c>
      <c r="C2961" s="168">
        <v>10</v>
      </c>
      <c r="D2961" s="169" t="s">
        <v>5482</v>
      </c>
      <c r="E2961" s="170">
        <v>27.691724999999998</v>
      </c>
      <c r="F2961" s="167" t="s">
        <v>8732</v>
      </c>
    </row>
    <row r="2962" spans="1:6" x14ac:dyDescent="0.3">
      <c r="A2962" s="167" t="s">
        <v>8763</v>
      </c>
      <c r="B2962" s="167" t="s">
        <v>5497</v>
      </c>
      <c r="C2962" s="168">
        <v>10</v>
      </c>
      <c r="D2962" s="169" t="s">
        <v>5482</v>
      </c>
      <c r="E2962" s="170">
        <v>27.691724999999998</v>
      </c>
      <c r="F2962" s="167" t="s">
        <v>8732</v>
      </c>
    </row>
    <row r="2963" spans="1:6" x14ac:dyDescent="0.3">
      <c r="A2963" s="167" t="s">
        <v>8764</v>
      </c>
      <c r="B2963" s="167" t="s">
        <v>5785</v>
      </c>
      <c r="C2963" s="168">
        <v>10</v>
      </c>
      <c r="D2963" s="169" t="s">
        <v>5482</v>
      </c>
      <c r="E2963" s="170">
        <v>27.691724999999998</v>
      </c>
      <c r="F2963" s="167" t="s">
        <v>8732</v>
      </c>
    </row>
    <row r="2964" spans="1:6" x14ac:dyDescent="0.3">
      <c r="A2964" s="167" t="s">
        <v>8765</v>
      </c>
      <c r="B2964" s="167" t="s">
        <v>5499</v>
      </c>
      <c r="C2964" s="168">
        <v>10</v>
      </c>
      <c r="D2964" s="169" t="s">
        <v>5482</v>
      </c>
      <c r="E2964" s="170">
        <v>27.691724999999998</v>
      </c>
      <c r="F2964" s="167" t="s">
        <v>8732</v>
      </c>
    </row>
    <row r="2965" spans="1:6" x14ac:dyDescent="0.3">
      <c r="A2965" s="167" t="s">
        <v>8766</v>
      </c>
      <c r="B2965" s="167" t="s">
        <v>5555</v>
      </c>
      <c r="C2965" s="168">
        <v>10</v>
      </c>
      <c r="D2965" s="169" t="s">
        <v>5482</v>
      </c>
      <c r="E2965" s="170">
        <v>27.691724999999998</v>
      </c>
      <c r="F2965" s="167" t="s">
        <v>8732</v>
      </c>
    </row>
    <row r="2966" spans="1:6" x14ac:dyDescent="0.3">
      <c r="A2966" s="167" t="s">
        <v>8767</v>
      </c>
      <c r="B2966" s="167" t="s">
        <v>5505</v>
      </c>
      <c r="C2966" s="168">
        <v>10</v>
      </c>
      <c r="D2966" s="169" t="s">
        <v>5482</v>
      </c>
      <c r="E2966" s="170">
        <v>27.691724999999998</v>
      </c>
      <c r="F2966" s="167" t="s">
        <v>8732</v>
      </c>
    </row>
    <row r="2967" spans="1:6" x14ac:dyDescent="0.3">
      <c r="A2967" s="167" t="s">
        <v>8768</v>
      </c>
      <c r="B2967" s="167" t="s">
        <v>5507</v>
      </c>
      <c r="C2967" s="168">
        <v>10</v>
      </c>
      <c r="D2967" s="169" t="s">
        <v>5482</v>
      </c>
      <c r="E2967" s="170">
        <v>27.691724999999998</v>
      </c>
      <c r="F2967" s="167" t="s">
        <v>8732</v>
      </c>
    </row>
    <row r="2968" spans="1:6" x14ac:dyDescent="0.3">
      <c r="A2968" s="167" t="s">
        <v>8769</v>
      </c>
      <c r="B2968" s="167" t="s">
        <v>5509</v>
      </c>
      <c r="C2968" s="168">
        <v>10</v>
      </c>
      <c r="D2968" s="169" t="s">
        <v>5482</v>
      </c>
      <c r="E2968" s="170">
        <v>27.691724999999998</v>
      </c>
      <c r="F2968" s="167" t="s">
        <v>8732</v>
      </c>
    </row>
    <row r="2969" spans="1:6" x14ac:dyDescent="0.3">
      <c r="A2969" s="167" t="s">
        <v>8770</v>
      </c>
      <c r="B2969" s="167" t="s">
        <v>5515</v>
      </c>
      <c r="C2969" s="168">
        <v>10</v>
      </c>
      <c r="D2969" s="169" t="s">
        <v>5482</v>
      </c>
      <c r="E2969" s="170">
        <v>27.691724999999998</v>
      </c>
      <c r="F2969" s="167" t="s">
        <v>8732</v>
      </c>
    </row>
    <row r="2970" spans="1:6" x14ac:dyDescent="0.3">
      <c r="A2970" s="167" t="s">
        <v>8771</v>
      </c>
      <c r="B2970" s="167" t="s">
        <v>5525</v>
      </c>
      <c r="C2970" s="168">
        <v>10</v>
      </c>
      <c r="D2970" s="169" t="s">
        <v>5482</v>
      </c>
      <c r="E2970" s="170">
        <v>27.691724999999998</v>
      </c>
      <c r="F2970" s="167" t="s">
        <v>8732</v>
      </c>
    </row>
    <row r="2971" spans="1:6" x14ac:dyDescent="0.3">
      <c r="A2971" s="167" t="s">
        <v>8772</v>
      </c>
      <c r="B2971" s="167" t="s">
        <v>5485</v>
      </c>
      <c r="C2971" s="168">
        <v>10</v>
      </c>
      <c r="D2971" s="169" t="s">
        <v>5482</v>
      </c>
      <c r="E2971" s="170">
        <v>39.721350000000001</v>
      </c>
      <c r="F2971" s="167" t="s">
        <v>8732</v>
      </c>
    </row>
    <row r="2972" spans="1:6" x14ac:dyDescent="0.3">
      <c r="A2972" s="167" t="s">
        <v>8773</v>
      </c>
      <c r="B2972" s="167" t="s">
        <v>6576</v>
      </c>
      <c r="C2972" s="168">
        <v>10</v>
      </c>
      <c r="D2972" s="169" t="s">
        <v>5482</v>
      </c>
      <c r="E2972" s="170">
        <v>39.721350000000001</v>
      </c>
      <c r="F2972" s="167" t="s">
        <v>8732</v>
      </c>
    </row>
    <row r="2973" spans="1:6" x14ac:dyDescent="0.3">
      <c r="A2973" s="167" t="s">
        <v>8774</v>
      </c>
      <c r="B2973" s="167" t="s">
        <v>5489</v>
      </c>
      <c r="C2973" s="168">
        <v>10</v>
      </c>
      <c r="D2973" s="169" t="s">
        <v>5482</v>
      </c>
      <c r="E2973" s="170">
        <v>41.419649999999997</v>
      </c>
      <c r="F2973" s="167" t="s">
        <v>8732</v>
      </c>
    </row>
    <row r="2974" spans="1:6" x14ac:dyDescent="0.3">
      <c r="A2974" s="167" t="s">
        <v>8775</v>
      </c>
      <c r="B2974" s="167" t="s">
        <v>5491</v>
      </c>
      <c r="C2974" s="168">
        <v>10</v>
      </c>
      <c r="D2974" s="169" t="s">
        <v>5482</v>
      </c>
      <c r="E2974" s="170">
        <v>41.419649999999997</v>
      </c>
      <c r="F2974" s="167" t="s">
        <v>8732</v>
      </c>
    </row>
    <row r="2975" spans="1:6" x14ac:dyDescent="0.3">
      <c r="A2975" s="167" t="s">
        <v>8776</v>
      </c>
      <c r="B2975" s="167" t="s">
        <v>5691</v>
      </c>
      <c r="C2975" s="168">
        <v>10</v>
      </c>
      <c r="D2975" s="169" t="s">
        <v>5482</v>
      </c>
      <c r="E2975" s="170">
        <v>41.419649999999997</v>
      </c>
      <c r="F2975" s="167" t="s">
        <v>8732</v>
      </c>
    </row>
    <row r="2976" spans="1:6" x14ac:dyDescent="0.3">
      <c r="A2976" s="167" t="s">
        <v>8777</v>
      </c>
      <c r="B2976" s="167" t="s">
        <v>5693</v>
      </c>
      <c r="C2976" s="168">
        <v>10</v>
      </c>
      <c r="D2976" s="169" t="s">
        <v>5482</v>
      </c>
      <c r="E2976" s="170">
        <v>41.419649999999997</v>
      </c>
      <c r="F2976" s="167" t="s">
        <v>8732</v>
      </c>
    </row>
    <row r="2977" spans="1:6" x14ac:dyDescent="0.3">
      <c r="A2977" s="167" t="s">
        <v>8778</v>
      </c>
      <c r="B2977" s="167" t="s">
        <v>5493</v>
      </c>
      <c r="C2977" s="168">
        <v>10</v>
      </c>
      <c r="D2977" s="169" t="s">
        <v>5482</v>
      </c>
      <c r="E2977" s="170">
        <v>41.419649999999997</v>
      </c>
      <c r="F2977" s="167" t="s">
        <v>8732</v>
      </c>
    </row>
    <row r="2978" spans="1:6" x14ac:dyDescent="0.3">
      <c r="A2978" s="167" t="s">
        <v>8779</v>
      </c>
      <c r="B2978" s="167" t="s">
        <v>5696</v>
      </c>
      <c r="C2978" s="168">
        <v>10</v>
      </c>
      <c r="D2978" s="169" t="s">
        <v>5482</v>
      </c>
      <c r="E2978" s="170">
        <v>41.419649999999997</v>
      </c>
      <c r="F2978" s="167" t="s">
        <v>8732</v>
      </c>
    </row>
    <row r="2979" spans="1:6" x14ac:dyDescent="0.3">
      <c r="A2979" s="167" t="s">
        <v>8780</v>
      </c>
      <c r="B2979" s="167" t="s">
        <v>5495</v>
      </c>
      <c r="C2979" s="168">
        <v>10</v>
      </c>
      <c r="D2979" s="169" t="s">
        <v>5482</v>
      </c>
      <c r="E2979" s="170">
        <v>41.419649999999997</v>
      </c>
      <c r="F2979" s="167" t="s">
        <v>8732</v>
      </c>
    </row>
    <row r="2980" spans="1:6" x14ac:dyDescent="0.3">
      <c r="A2980" s="167" t="s">
        <v>8781</v>
      </c>
      <c r="B2980" s="167" t="s">
        <v>5699</v>
      </c>
      <c r="C2980" s="168">
        <v>10</v>
      </c>
      <c r="D2980" s="169" t="s">
        <v>5482</v>
      </c>
      <c r="E2980" s="170">
        <v>41.419649999999997</v>
      </c>
      <c r="F2980" s="167" t="s">
        <v>8732</v>
      </c>
    </row>
    <row r="2981" spans="1:6" x14ac:dyDescent="0.3">
      <c r="A2981" s="167" t="s">
        <v>8782</v>
      </c>
      <c r="B2981" s="167" t="s">
        <v>5497</v>
      </c>
      <c r="C2981" s="168">
        <v>10</v>
      </c>
      <c r="D2981" s="169" t="s">
        <v>5482</v>
      </c>
      <c r="E2981" s="170">
        <v>41.419649999999997</v>
      </c>
      <c r="F2981" s="167" t="s">
        <v>8732</v>
      </c>
    </row>
    <row r="2982" spans="1:6" x14ac:dyDescent="0.3">
      <c r="A2982" s="167" t="s">
        <v>8783</v>
      </c>
      <c r="B2982" s="167" t="s">
        <v>5785</v>
      </c>
      <c r="C2982" s="168">
        <v>10</v>
      </c>
      <c r="D2982" s="169" t="s">
        <v>5482</v>
      </c>
      <c r="E2982" s="170">
        <v>41.419649999999997</v>
      </c>
      <c r="F2982" s="167" t="s">
        <v>8732</v>
      </c>
    </row>
    <row r="2983" spans="1:6" x14ac:dyDescent="0.3">
      <c r="A2983" s="167" t="s">
        <v>8784</v>
      </c>
      <c r="B2983" s="167" t="s">
        <v>5555</v>
      </c>
      <c r="C2983" s="168">
        <v>10</v>
      </c>
      <c r="D2983" s="169" t="s">
        <v>5482</v>
      </c>
      <c r="E2983" s="170">
        <v>41.419649999999997</v>
      </c>
      <c r="F2983" s="167" t="s">
        <v>8732</v>
      </c>
    </row>
    <row r="2984" spans="1:6" x14ac:dyDescent="0.3">
      <c r="A2984" s="167" t="s">
        <v>8785</v>
      </c>
      <c r="B2984" s="167" t="s">
        <v>5507</v>
      </c>
      <c r="C2984" s="168">
        <v>10</v>
      </c>
      <c r="D2984" s="169" t="s">
        <v>5482</v>
      </c>
      <c r="E2984" s="170">
        <v>41.419649999999997</v>
      </c>
      <c r="F2984" s="167" t="s">
        <v>8732</v>
      </c>
    </row>
    <row r="2985" spans="1:6" x14ac:dyDescent="0.3">
      <c r="A2985" s="167" t="s">
        <v>8786</v>
      </c>
      <c r="B2985" s="167" t="s">
        <v>5509</v>
      </c>
      <c r="C2985" s="168">
        <v>10</v>
      </c>
      <c r="D2985" s="169" t="s">
        <v>5482</v>
      </c>
      <c r="E2985" s="170">
        <v>41.419649999999997</v>
      </c>
      <c r="F2985" s="167" t="s">
        <v>8732</v>
      </c>
    </row>
    <row r="2986" spans="1:6" x14ac:dyDescent="0.3">
      <c r="A2986" s="167" t="s">
        <v>8787</v>
      </c>
      <c r="B2986" s="167" t="s">
        <v>5485</v>
      </c>
      <c r="C2986" s="168">
        <v>10</v>
      </c>
      <c r="D2986" s="169" t="s">
        <v>5482</v>
      </c>
      <c r="E2986" s="170">
        <v>40.712024999999997</v>
      </c>
      <c r="F2986" s="167" t="s">
        <v>8788</v>
      </c>
    </row>
    <row r="2987" spans="1:6" x14ac:dyDescent="0.3">
      <c r="A2987" s="167" t="s">
        <v>8789</v>
      </c>
      <c r="B2987" s="167" t="s">
        <v>6576</v>
      </c>
      <c r="C2987" s="168">
        <v>10</v>
      </c>
      <c r="D2987" s="169" t="s">
        <v>5482</v>
      </c>
      <c r="E2987" s="170">
        <v>40.712024999999997</v>
      </c>
      <c r="F2987" s="167" t="s">
        <v>8788</v>
      </c>
    </row>
    <row r="2988" spans="1:6" x14ac:dyDescent="0.3">
      <c r="A2988" s="167" t="s">
        <v>8790</v>
      </c>
      <c r="B2988" s="167" t="s">
        <v>5489</v>
      </c>
      <c r="C2988" s="168">
        <v>10</v>
      </c>
      <c r="D2988" s="169" t="s">
        <v>5482</v>
      </c>
      <c r="E2988" s="170">
        <v>41.514000000000003</v>
      </c>
      <c r="F2988" s="167" t="s">
        <v>8788</v>
      </c>
    </row>
    <row r="2989" spans="1:6" x14ac:dyDescent="0.3">
      <c r="A2989" s="167" t="s">
        <v>8791</v>
      </c>
      <c r="B2989" s="167" t="s">
        <v>5491</v>
      </c>
      <c r="C2989" s="168">
        <v>10</v>
      </c>
      <c r="D2989" s="169" t="s">
        <v>5482</v>
      </c>
      <c r="E2989" s="170">
        <v>41.514000000000003</v>
      </c>
      <c r="F2989" s="167" t="s">
        <v>8788</v>
      </c>
    </row>
    <row r="2990" spans="1:6" x14ac:dyDescent="0.3">
      <c r="A2990" s="167" t="s">
        <v>8792</v>
      </c>
      <c r="B2990" s="167" t="s">
        <v>5691</v>
      </c>
      <c r="C2990" s="168">
        <v>10</v>
      </c>
      <c r="D2990" s="169" t="s">
        <v>5482</v>
      </c>
      <c r="E2990" s="170">
        <v>41.514000000000003</v>
      </c>
      <c r="F2990" s="167" t="s">
        <v>8788</v>
      </c>
    </row>
    <row r="2991" spans="1:6" x14ac:dyDescent="0.3">
      <c r="A2991" s="167" t="s">
        <v>8793</v>
      </c>
      <c r="B2991" s="167" t="s">
        <v>5693</v>
      </c>
      <c r="C2991" s="168">
        <v>10</v>
      </c>
      <c r="D2991" s="169" t="s">
        <v>5482</v>
      </c>
      <c r="E2991" s="170">
        <v>41.514000000000003</v>
      </c>
      <c r="F2991" s="167" t="s">
        <v>8788</v>
      </c>
    </row>
    <row r="2992" spans="1:6" x14ac:dyDescent="0.3">
      <c r="A2992" s="167" t="s">
        <v>8794</v>
      </c>
      <c r="B2992" s="167" t="s">
        <v>5493</v>
      </c>
      <c r="C2992" s="168">
        <v>10</v>
      </c>
      <c r="D2992" s="169" t="s">
        <v>5482</v>
      </c>
      <c r="E2992" s="170">
        <v>41.514000000000003</v>
      </c>
      <c r="F2992" s="167" t="s">
        <v>8788</v>
      </c>
    </row>
    <row r="2993" spans="1:6" x14ac:dyDescent="0.3">
      <c r="A2993" s="167" t="s">
        <v>8795</v>
      </c>
      <c r="B2993" s="167" t="s">
        <v>5696</v>
      </c>
      <c r="C2993" s="168">
        <v>10</v>
      </c>
      <c r="D2993" s="169" t="s">
        <v>5482</v>
      </c>
      <c r="E2993" s="170">
        <v>41.514000000000003</v>
      </c>
      <c r="F2993" s="167" t="s">
        <v>8788</v>
      </c>
    </row>
    <row r="2994" spans="1:6" x14ac:dyDescent="0.3">
      <c r="A2994" s="167" t="s">
        <v>8796</v>
      </c>
      <c r="B2994" s="167" t="s">
        <v>5699</v>
      </c>
      <c r="C2994" s="168">
        <v>10</v>
      </c>
      <c r="D2994" s="169" t="s">
        <v>5482</v>
      </c>
      <c r="E2994" s="170">
        <v>41.514000000000003</v>
      </c>
      <c r="F2994" s="167" t="s">
        <v>8788</v>
      </c>
    </row>
    <row r="2995" spans="1:6" x14ac:dyDescent="0.3">
      <c r="A2995" s="167" t="s">
        <v>8797</v>
      </c>
      <c r="B2995" s="167" t="s">
        <v>5497</v>
      </c>
      <c r="C2995" s="168">
        <v>10</v>
      </c>
      <c r="D2995" s="169" t="s">
        <v>5482</v>
      </c>
      <c r="E2995" s="170">
        <v>41.514000000000003</v>
      </c>
      <c r="F2995" s="167" t="s">
        <v>8788</v>
      </c>
    </row>
    <row r="2996" spans="1:6" x14ac:dyDescent="0.3">
      <c r="A2996" s="167" t="s">
        <v>8798</v>
      </c>
      <c r="B2996" s="167" t="s">
        <v>5555</v>
      </c>
      <c r="C2996" s="168">
        <v>10</v>
      </c>
      <c r="D2996" s="169" t="s">
        <v>5482</v>
      </c>
      <c r="E2996" s="170">
        <v>41.514000000000003</v>
      </c>
      <c r="F2996" s="167" t="s">
        <v>8788</v>
      </c>
    </row>
    <row r="2997" spans="1:6" x14ac:dyDescent="0.3">
      <c r="A2997" s="167" t="s">
        <v>8799</v>
      </c>
      <c r="B2997" s="167" t="s">
        <v>5505</v>
      </c>
      <c r="C2997" s="168">
        <v>10</v>
      </c>
      <c r="D2997" s="169" t="s">
        <v>5482</v>
      </c>
      <c r="E2997" s="170">
        <v>41.514000000000003</v>
      </c>
      <c r="F2997" s="167" t="s">
        <v>8788</v>
      </c>
    </row>
    <row r="2998" spans="1:6" x14ac:dyDescent="0.3">
      <c r="A2998" s="167" t="s">
        <v>8800</v>
      </c>
      <c r="B2998" s="167" t="s">
        <v>5507</v>
      </c>
      <c r="C2998" s="168">
        <v>10</v>
      </c>
      <c r="D2998" s="169" t="s">
        <v>5482</v>
      </c>
      <c r="E2998" s="170">
        <v>41.514000000000003</v>
      </c>
      <c r="F2998" s="167" t="s">
        <v>8788</v>
      </c>
    </row>
    <row r="2999" spans="1:6" x14ac:dyDescent="0.3">
      <c r="A2999" s="167" t="s">
        <v>8801</v>
      </c>
      <c r="B2999" s="167" t="s">
        <v>5509</v>
      </c>
      <c r="C2999" s="168">
        <v>10</v>
      </c>
      <c r="D2999" s="169" t="s">
        <v>5482</v>
      </c>
      <c r="E2999" s="170">
        <v>41.514000000000003</v>
      </c>
      <c r="F2999" s="167" t="s">
        <v>8788</v>
      </c>
    </row>
    <row r="3000" spans="1:6" x14ac:dyDescent="0.3">
      <c r="A3000" s="167" t="s">
        <v>8802</v>
      </c>
      <c r="B3000" s="167" t="s">
        <v>5485</v>
      </c>
      <c r="C3000" s="168">
        <v>10</v>
      </c>
      <c r="D3000" s="169" t="s">
        <v>5482</v>
      </c>
      <c r="E3000" s="170">
        <v>49.203524999999999</v>
      </c>
      <c r="F3000" s="167" t="s">
        <v>8788</v>
      </c>
    </row>
    <row r="3001" spans="1:6" x14ac:dyDescent="0.3">
      <c r="A3001" s="167" t="s">
        <v>8803</v>
      </c>
      <c r="B3001" s="167" t="s">
        <v>6576</v>
      </c>
      <c r="C3001" s="168">
        <v>10</v>
      </c>
      <c r="D3001" s="169" t="s">
        <v>5482</v>
      </c>
      <c r="E3001" s="170">
        <v>49.203524999999999</v>
      </c>
      <c r="F3001" s="167" t="s">
        <v>8788</v>
      </c>
    </row>
    <row r="3002" spans="1:6" x14ac:dyDescent="0.3">
      <c r="A3002" s="167" t="s">
        <v>8804</v>
      </c>
      <c r="B3002" s="167" t="s">
        <v>5489</v>
      </c>
      <c r="C3002" s="168">
        <v>10</v>
      </c>
      <c r="D3002" s="169" t="s">
        <v>5482</v>
      </c>
      <c r="E3002" s="170">
        <v>51.184875000000005</v>
      </c>
      <c r="F3002" s="167" t="s">
        <v>8788</v>
      </c>
    </row>
    <row r="3003" spans="1:6" x14ac:dyDescent="0.3">
      <c r="A3003" s="167" t="s">
        <v>8805</v>
      </c>
      <c r="B3003" s="167" t="s">
        <v>5491</v>
      </c>
      <c r="C3003" s="168">
        <v>10</v>
      </c>
      <c r="D3003" s="169" t="s">
        <v>5482</v>
      </c>
      <c r="E3003" s="170">
        <v>51.184875000000005</v>
      </c>
      <c r="F3003" s="167" t="s">
        <v>8788</v>
      </c>
    </row>
    <row r="3004" spans="1:6" x14ac:dyDescent="0.3">
      <c r="A3004" s="167" t="s">
        <v>8806</v>
      </c>
      <c r="B3004" s="167" t="s">
        <v>5691</v>
      </c>
      <c r="C3004" s="168">
        <v>10</v>
      </c>
      <c r="D3004" s="169" t="s">
        <v>5482</v>
      </c>
      <c r="E3004" s="170">
        <v>51.184875000000005</v>
      </c>
      <c r="F3004" s="167" t="s">
        <v>8788</v>
      </c>
    </row>
    <row r="3005" spans="1:6" x14ac:dyDescent="0.3">
      <c r="A3005" s="167" t="s">
        <v>8807</v>
      </c>
      <c r="B3005" s="167" t="s">
        <v>5693</v>
      </c>
      <c r="C3005" s="168">
        <v>10</v>
      </c>
      <c r="D3005" s="169" t="s">
        <v>5482</v>
      </c>
      <c r="E3005" s="170">
        <v>51.184875000000005</v>
      </c>
      <c r="F3005" s="167" t="s">
        <v>8788</v>
      </c>
    </row>
    <row r="3006" spans="1:6" x14ac:dyDescent="0.3">
      <c r="A3006" s="167" t="s">
        <v>8808</v>
      </c>
      <c r="B3006" s="167" t="s">
        <v>5493</v>
      </c>
      <c r="C3006" s="168">
        <v>10</v>
      </c>
      <c r="D3006" s="169" t="s">
        <v>5482</v>
      </c>
      <c r="E3006" s="170">
        <v>51.184875000000005</v>
      </c>
      <c r="F3006" s="167" t="s">
        <v>8788</v>
      </c>
    </row>
    <row r="3007" spans="1:6" x14ac:dyDescent="0.3">
      <c r="A3007" s="167" t="s">
        <v>8809</v>
      </c>
      <c r="B3007" s="167" t="s">
        <v>5696</v>
      </c>
      <c r="C3007" s="168">
        <v>10</v>
      </c>
      <c r="D3007" s="169" t="s">
        <v>5482</v>
      </c>
      <c r="E3007" s="170">
        <v>51.184875000000005</v>
      </c>
      <c r="F3007" s="167" t="s">
        <v>8788</v>
      </c>
    </row>
    <row r="3008" spans="1:6" x14ac:dyDescent="0.3">
      <c r="A3008" s="167" t="s">
        <v>8810</v>
      </c>
      <c r="B3008" s="167" t="s">
        <v>5497</v>
      </c>
      <c r="C3008" s="168">
        <v>10</v>
      </c>
      <c r="D3008" s="169" t="s">
        <v>5482</v>
      </c>
      <c r="E3008" s="170">
        <v>51.184875000000005</v>
      </c>
      <c r="F3008" s="167" t="s">
        <v>8788</v>
      </c>
    </row>
    <row r="3009" spans="1:6" x14ac:dyDescent="0.3">
      <c r="A3009" s="167" t="s">
        <v>8811</v>
      </c>
      <c r="B3009" s="167" t="s">
        <v>5785</v>
      </c>
      <c r="C3009" s="168">
        <v>10</v>
      </c>
      <c r="D3009" s="169" t="s">
        <v>5482</v>
      </c>
      <c r="E3009" s="170">
        <v>51.184875000000005</v>
      </c>
      <c r="F3009" s="167" t="s">
        <v>8788</v>
      </c>
    </row>
    <row r="3010" spans="1:6" x14ac:dyDescent="0.3">
      <c r="A3010" s="167" t="s">
        <v>8812</v>
      </c>
      <c r="B3010" s="167" t="s">
        <v>5555</v>
      </c>
      <c r="C3010" s="168">
        <v>10</v>
      </c>
      <c r="D3010" s="169" t="s">
        <v>5482</v>
      </c>
      <c r="E3010" s="170">
        <v>51.184875000000005</v>
      </c>
      <c r="F3010" s="167" t="s">
        <v>8788</v>
      </c>
    </row>
    <row r="3011" spans="1:6" x14ac:dyDescent="0.3">
      <c r="A3011" s="167" t="s">
        <v>8813</v>
      </c>
      <c r="B3011" s="167" t="s">
        <v>5507</v>
      </c>
      <c r="C3011" s="168">
        <v>10</v>
      </c>
      <c r="D3011" s="169" t="s">
        <v>5482</v>
      </c>
      <c r="E3011" s="170">
        <v>51.184875000000005</v>
      </c>
      <c r="F3011" s="167" t="s">
        <v>8788</v>
      </c>
    </row>
    <row r="3012" spans="1:6" x14ac:dyDescent="0.3">
      <c r="A3012" s="167" t="s">
        <v>8814</v>
      </c>
      <c r="B3012" s="167" t="s">
        <v>5509</v>
      </c>
      <c r="C3012" s="168">
        <v>10</v>
      </c>
      <c r="D3012" s="169" t="s">
        <v>5482</v>
      </c>
      <c r="E3012" s="170">
        <v>51.184875000000005</v>
      </c>
      <c r="F3012" s="167" t="s">
        <v>8788</v>
      </c>
    </row>
    <row r="3013" spans="1:6" x14ac:dyDescent="0.3">
      <c r="A3013" s="167" t="s">
        <v>8815</v>
      </c>
      <c r="B3013" s="167" t="s">
        <v>5485</v>
      </c>
      <c r="C3013" s="168">
        <v>10</v>
      </c>
      <c r="D3013" s="169" t="s">
        <v>5482</v>
      </c>
      <c r="E3013" s="170">
        <v>62.223825000000005</v>
      </c>
      <c r="F3013" s="167" t="s">
        <v>8788</v>
      </c>
    </row>
    <row r="3014" spans="1:6" x14ac:dyDescent="0.3">
      <c r="A3014" s="167" t="s">
        <v>8816</v>
      </c>
      <c r="B3014" s="167" t="s">
        <v>6576</v>
      </c>
      <c r="C3014" s="168">
        <v>10</v>
      </c>
      <c r="D3014" s="169" t="s">
        <v>5482</v>
      </c>
      <c r="E3014" s="170">
        <v>62.223825000000005</v>
      </c>
      <c r="F3014" s="167" t="s">
        <v>8788</v>
      </c>
    </row>
    <row r="3015" spans="1:6" x14ac:dyDescent="0.3">
      <c r="A3015" s="167" t="s">
        <v>8817</v>
      </c>
      <c r="B3015" s="167" t="s">
        <v>5489</v>
      </c>
      <c r="C3015" s="168">
        <v>10</v>
      </c>
      <c r="D3015" s="169" t="s">
        <v>5482</v>
      </c>
      <c r="E3015" s="170">
        <v>63.922125000000001</v>
      </c>
      <c r="F3015" s="167" t="s">
        <v>8788</v>
      </c>
    </row>
    <row r="3016" spans="1:6" x14ac:dyDescent="0.3">
      <c r="A3016" s="167" t="s">
        <v>8818</v>
      </c>
      <c r="B3016" s="167" t="s">
        <v>5491</v>
      </c>
      <c r="C3016" s="168">
        <v>10</v>
      </c>
      <c r="D3016" s="169" t="s">
        <v>5482</v>
      </c>
      <c r="E3016" s="170">
        <v>63.922125000000001</v>
      </c>
      <c r="F3016" s="167" t="s">
        <v>8788</v>
      </c>
    </row>
    <row r="3017" spans="1:6" x14ac:dyDescent="0.3">
      <c r="A3017" s="167" t="s">
        <v>8819</v>
      </c>
      <c r="B3017" s="167" t="s">
        <v>5691</v>
      </c>
      <c r="C3017" s="168">
        <v>10</v>
      </c>
      <c r="D3017" s="169" t="s">
        <v>5482</v>
      </c>
      <c r="E3017" s="170">
        <v>63.922125000000001</v>
      </c>
      <c r="F3017" s="167" t="s">
        <v>8788</v>
      </c>
    </row>
    <row r="3018" spans="1:6" x14ac:dyDescent="0.3">
      <c r="A3018" s="167" t="s">
        <v>8820</v>
      </c>
      <c r="B3018" s="167" t="s">
        <v>5693</v>
      </c>
      <c r="C3018" s="168">
        <v>10</v>
      </c>
      <c r="D3018" s="169" t="s">
        <v>5482</v>
      </c>
      <c r="E3018" s="170">
        <v>63.922125000000001</v>
      </c>
      <c r="F3018" s="167" t="s">
        <v>8788</v>
      </c>
    </row>
    <row r="3019" spans="1:6" x14ac:dyDescent="0.3">
      <c r="A3019" s="167" t="s">
        <v>8821</v>
      </c>
      <c r="B3019" s="167" t="s">
        <v>5493</v>
      </c>
      <c r="C3019" s="168">
        <v>10</v>
      </c>
      <c r="D3019" s="169" t="s">
        <v>5482</v>
      </c>
      <c r="E3019" s="170">
        <v>63.922125000000001</v>
      </c>
      <c r="F3019" s="167" t="s">
        <v>8788</v>
      </c>
    </row>
    <row r="3020" spans="1:6" x14ac:dyDescent="0.3">
      <c r="A3020" s="167" t="s">
        <v>8822</v>
      </c>
      <c r="B3020" s="167" t="s">
        <v>5696</v>
      </c>
      <c r="C3020" s="168">
        <v>10</v>
      </c>
      <c r="D3020" s="169" t="s">
        <v>5482</v>
      </c>
      <c r="E3020" s="170">
        <v>63.922125000000001</v>
      </c>
      <c r="F3020" s="167" t="s">
        <v>8788</v>
      </c>
    </row>
    <row r="3021" spans="1:6" x14ac:dyDescent="0.3">
      <c r="A3021" s="167" t="s">
        <v>8823</v>
      </c>
      <c r="B3021" s="167" t="s">
        <v>5497</v>
      </c>
      <c r="C3021" s="168">
        <v>10</v>
      </c>
      <c r="D3021" s="169" t="s">
        <v>5482</v>
      </c>
      <c r="E3021" s="170">
        <v>63.922125000000001</v>
      </c>
      <c r="F3021" s="167" t="s">
        <v>8788</v>
      </c>
    </row>
    <row r="3022" spans="1:6" x14ac:dyDescent="0.3">
      <c r="A3022" s="167" t="s">
        <v>8824</v>
      </c>
      <c r="B3022" s="167" t="s">
        <v>5785</v>
      </c>
      <c r="C3022" s="168">
        <v>10</v>
      </c>
      <c r="D3022" s="169" t="s">
        <v>5482</v>
      </c>
      <c r="E3022" s="170">
        <v>63.922125000000001</v>
      </c>
      <c r="F3022" s="167" t="s">
        <v>8788</v>
      </c>
    </row>
    <row r="3023" spans="1:6" x14ac:dyDescent="0.3">
      <c r="A3023" s="167" t="s">
        <v>8825</v>
      </c>
      <c r="B3023" s="167" t="s">
        <v>5507</v>
      </c>
      <c r="C3023" s="168">
        <v>10</v>
      </c>
      <c r="D3023" s="169" t="s">
        <v>5482</v>
      </c>
      <c r="E3023" s="170">
        <v>63.922125000000001</v>
      </c>
      <c r="F3023" s="167" t="s">
        <v>8788</v>
      </c>
    </row>
    <row r="3024" spans="1:6" x14ac:dyDescent="0.3">
      <c r="A3024" s="167" t="s">
        <v>8826</v>
      </c>
      <c r="B3024" s="167" t="s">
        <v>5509</v>
      </c>
      <c r="C3024" s="168">
        <v>10</v>
      </c>
      <c r="D3024" s="169" t="s">
        <v>5482</v>
      </c>
      <c r="E3024" s="170">
        <v>63.922125000000001</v>
      </c>
      <c r="F3024" s="167" t="s">
        <v>8788</v>
      </c>
    </row>
    <row r="3025" spans="1:6" x14ac:dyDescent="0.3">
      <c r="A3025" s="167" t="s">
        <v>8827</v>
      </c>
      <c r="B3025" s="167" t="s">
        <v>5681</v>
      </c>
      <c r="C3025" s="168">
        <v>10</v>
      </c>
      <c r="D3025" s="169" t="s">
        <v>5482</v>
      </c>
      <c r="E3025" s="170">
        <v>1.7643450000000001</v>
      </c>
      <c r="F3025" s="167" t="s">
        <v>8058</v>
      </c>
    </row>
    <row r="3026" spans="1:6" x14ac:dyDescent="0.3">
      <c r="A3026" s="167" t="s">
        <v>8828</v>
      </c>
      <c r="B3026" s="167" t="s">
        <v>5681</v>
      </c>
      <c r="C3026" s="168">
        <v>20</v>
      </c>
      <c r="D3026" s="169" t="s">
        <v>5482</v>
      </c>
      <c r="E3026" s="170">
        <v>1.6699950000000001</v>
      </c>
      <c r="F3026" s="167" t="s">
        <v>8829</v>
      </c>
    </row>
    <row r="3027" spans="1:6" x14ac:dyDescent="0.3">
      <c r="A3027" s="167" t="s">
        <v>8830</v>
      </c>
      <c r="B3027" s="167" t="s">
        <v>6119</v>
      </c>
      <c r="C3027" s="168">
        <v>20</v>
      </c>
      <c r="D3027" s="169" t="s">
        <v>5482</v>
      </c>
      <c r="E3027" s="170">
        <v>2.575755</v>
      </c>
      <c r="F3027" s="167" t="s">
        <v>8831</v>
      </c>
    </row>
    <row r="3028" spans="1:6" x14ac:dyDescent="0.3">
      <c r="A3028" s="167" t="s">
        <v>8832</v>
      </c>
      <c r="B3028" s="167" t="s">
        <v>6119</v>
      </c>
      <c r="C3028" s="168">
        <v>10</v>
      </c>
      <c r="D3028" s="169" t="s">
        <v>5482</v>
      </c>
      <c r="E3028" s="170">
        <v>2.5285799999999998</v>
      </c>
      <c r="F3028" s="167" t="s">
        <v>8831</v>
      </c>
    </row>
    <row r="3029" spans="1:6" x14ac:dyDescent="0.3">
      <c r="A3029" s="167" t="s">
        <v>8833</v>
      </c>
      <c r="B3029" s="167" t="s">
        <v>6119</v>
      </c>
      <c r="C3029" s="168">
        <v>20</v>
      </c>
      <c r="D3029" s="169" t="s">
        <v>5482</v>
      </c>
      <c r="E3029" s="170">
        <v>5.256405</v>
      </c>
      <c r="F3029" s="167" t="s">
        <v>8834</v>
      </c>
    </row>
    <row r="3030" spans="1:6" x14ac:dyDescent="0.3">
      <c r="A3030" s="167" t="s">
        <v>8835</v>
      </c>
      <c r="B3030" s="167" t="s">
        <v>6119</v>
      </c>
      <c r="C3030" s="168">
        <v>10</v>
      </c>
      <c r="D3030" s="169" t="s">
        <v>5482</v>
      </c>
      <c r="E3030" s="170">
        <v>3.028635</v>
      </c>
      <c r="F3030" s="167" t="s">
        <v>8831</v>
      </c>
    </row>
    <row r="3031" spans="1:6" x14ac:dyDescent="0.3">
      <c r="A3031" s="167" t="s">
        <v>8836</v>
      </c>
      <c r="B3031" s="167" t="s">
        <v>6119</v>
      </c>
      <c r="C3031" s="168">
        <v>20</v>
      </c>
      <c r="D3031" s="169" t="s">
        <v>5482</v>
      </c>
      <c r="E3031" s="170">
        <v>4.43445</v>
      </c>
      <c r="F3031" s="167" t="s">
        <v>8831</v>
      </c>
    </row>
    <row r="3032" spans="1:6" x14ac:dyDescent="0.3">
      <c r="A3032" s="167" t="s">
        <v>8837</v>
      </c>
      <c r="B3032" s="167" t="s">
        <v>5485</v>
      </c>
      <c r="C3032" s="168">
        <v>10</v>
      </c>
      <c r="D3032" s="169" t="s">
        <v>5482</v>
      </c>
      <c r="E3032" s="170">
        <v>3.538125</v>
      </c>
      <c r="F3032" s="167" t="s">
        <v>8829</v>
      </c>
    </row>
    <row r="3033" spans="1:6" x14ac:dyDescent="0.3">
      <c r="A3033" s="167" t="s">
        <v>8838</v>
      </c>
      <c r="B3033" s="167" t="s">
        <v>6576</v>
      </c>
      <c r="C3033" s="168">
        <v>10</v>
      </c>
      <c r="D3033" s="169" t="s">
        <v>5482</v>
      </c>
      <c r="E3033" s="170">
        <v>3.538125</v>
      </c>
      <c r="F3033" s="167" t="s">
        <v>8829</v>
      </c>
    </row>
    <row r="3034" spans="1:6" x14ac:dyDescent="0.3">
      <c r="A3034" s="167" t="s">
        <v>8839</v>
      </c>
      <c r="B3034" s="167" t="s">
        <v>5489</v>
      </c>
      <c r="C3034" s="168">
        <v>10</v>
      </c>
      <c r="D3034" s="169" t="s">
        <v>5482</v>
      </c>
      <c r="E3034" s="170">
        <v>3.6796499999999996</v>
      </c>
      <c r="F3034" s="167" t="s">
        <v>8829</v>
      </c>
    </row>
    <row r="3035" spans="1:6" x14ac:dyDescent="0.3">
      <c r="A3035" s="167" t="s">
        <v>8840</v>
      </c>
      <c r="B3035" s="167" t="s">
        <v>5491</v>
      </c>
      <c r="C3035" s="168">
        <v>10</v>
      </c>
      <c r="D3035" s="169" t="s">
        <v>5482</v>
      </c>
      <c r="E3035" s="170">
        <v>3.6796499999999996</v>
      </c>
      <c r="F3035" s="167" t="s">
        <v>8829</v>
      </c>
    </row>
    <row r="3036" spans="1:6" x14ac:dyDescent="0.3">
      <c r="A3036" s="167" t="s">
        <v>8841</v>
      </c>
      <c r="B3036" s="167" t="s">
        <v>5691</v>
      </c>
      <c r="C3036" s="168">
        <v>10</v>
      </c>
      <c r="D3036" s="169" t="s">
        <v>5482</v>
      </c>
      <c r="E3036" s="170">
        <v>3.6796499999999996</v>
      </c>
      <c r="F3036" s="167" t="s">
        <v>8829</v>
      </c>
    </row>
    <row r="3037" spans="1:6" x14ac:dyDescent="0.3">
      <c r="A3037" s="167" t="s">
        <v>8842</v>
      </c>
      <c r="B3037" s="167" t="s">
        <v>5693</v>
      </c>
      <c r="C3037" s="168">
        <v>10</v>
      </c>
      <c r="D3037" s="169" t="s">
        <v>5482</v>
      </c>
      <c r="E3037" s="170">
        <v>3.6796499999999996</v>
      </c>
      <c r="F3037" s="167" t="s">
        <v>8829</v>
      </c>
    </row>
    <row r="3038" spans="1:6" x14ac:dyDescent="0.3">
      <c r="A3038" s="167" t="s">
        <v>8843</v>
      </c>
      <c r="B3038" s="167" t="s">
        <v>5493</v>
      </c>
      <c r="C3038" s="168">
        <v>10</v>
      </c>
      <c r="D3038" s="169" t="s">
        <v>5482</v>
      </c>
      <c r="E3038" s="170">
        <v>3.6796499999999996</v>
      </c>
      <c r="F3038" s="167" t="s">
        <v>8829</v>
      </c>
    </row>
    <row r="3039" spans="1:6" x14ac:dyDescent="0.3">
      <c r="A3039" s="167" t="s">
        <v>8844</v>
      </c>
      <c r="B3039" s="167" t="s">
        <v>5696</v>
      </c>
      <c r="C3039" s="168">
        <v>10</v>
      </c>
      <c r="D3039" s="169" t="s">
        <v>5482</v>
      </c>
      <c r="E3039" s="170">
        <v>3.6796499999999996</v>
      </c>
      <c r="F3039" s="167" t="s">
        <v>8829</v>
      </c>
    </row>
    <row r="3040" spans="1:6" x14ac:dyDescent="0.3">
      <c r="A3040" s="167" t="s">
        <v>8845</v>
      </c>
      <c r="B3040" s="167" t="s">
        <v>5495</v>
      </c>
      <c r="C3040" s="168">
        <v>10</v>
      </c>
      <c r="D3040" s="169" t="s">
        <v>5482</v>
      </c>
      <c r="E3040" s="170">
        <v>3.6796499999999996</v>
      </c>
      <c r="F3040" s="167" t="s">
        <v>8829</v>
      </c>
    </row>
    <row r="3041" spans="1:6" x14ac:dyDescent="0.3">
      <c r="A3041" s="167" t="s">
        <v>8846</v>
      </c>
      <c r="B3041" s="167" t="s">
        <v>5699</v>
      </c>
      <c r="C3041" s="168">
        <v>10</v>
      </c>
      <c r="D3041" s="169" t="s">
        <v>5482</v>
      </c>
      <c r="E3041" s="170">
        <v>3.6796499999999996</v>
      </c>
      <c r="F3041" s="167" t="s">
        <v>8829</v>
      </c>
    </row>
    <row r="3042" spans="1:6" x14ac:dyDescent="0.3">
      <c r="A3042" s="167" t="s">
        <v>8847</v>
      </c>
      <c r="B3042" s="167" t="s">
        <v>5701</v>
      </c>
      <c r="C3042" s="168">
        <v>10</v>
      </c>
      <c r="D3042" s="169" t="s">
        <v>5482</v>
      </c>
      <c r="E3042" s="170">
        <v>3.6796499999999996</v>
      </c>
      <c r="F3042" s="167" t="s">
        <v>8829</v>
      </c>
    </row>
    <row r="3043" spans="1:6" x14ac:dyDescent="0.3">
      <c r="A3043" s="167" t="s">
        <v>8848</v>
      </c>
      <c r="B3043" s="167" t="s">
        <v>5497</v>
      </c>
      <c r="C3043" s="168">
        <v>10</v>
      </c>
      <c r="D3043" s="169" t="s">
        <v>5482</v>
      </c>
      <c r="E3043" s="170">
        <v>3.6796499999999996</v>
      </c>
      <c r="F3043" s="167" t="s">
        <v>8829</v>
      </c>
    </row>
    <row r="3044" spans="1:6" x14ac:dyDescent="0.3">
      <c r="A3044" s="167" t="s">
        <v>8849</v>
      </c>
      <c r="B3044" s="167" t="s">
        <v>5785</v>
      </c>
      <c r="C3044" s="168">
        <v>10</v>
      </c>
      <c r="D3044" s="169" t="s">
        <v>5482</v>
      </c>
      <c r="E3044" s="170">
        <v>3.6796499999999996</v>
      </c>
      <c r="F3044" s="167" t="s">
        <v>8829</v>
      </c>
    </row>
    <row r="3045" spans="1:6" x14ac:dyDescent="0.3">
      <c r="A3045" s="167" t="s">
        <v>8850</v>
      </c>
      <c r="B3045" s="167" t="s">
        <v>5499</v>
      </c>
      <c r="C3045" s="168">
        <v>10</v>
      </c>
      <c r="D3045" s="169" t="s">
        <v>5482</v>
      </c>
      <c r="E3045" s="170">
        <v>3.6796499999999996</v>
      </c>
      <c r="F3045" s="167" t="s">
        <v>8829</v>
      </c>
    </row>
    <row r="3046" spans="1:6" x14ac:dyDescent="0.3">
      <c r="A3046" s="167" t="s">
        <v>8851</v>
      </c>
      <c r="B3046" s="167" t="s">
        <v>5555</v>
      </c>
      <c r="C3046" s="168">
        <v>10</v>
      </c>
      <c r="D3046" s="169" t="s">
        <v>5482</v>
      </c>
      <c r="E3046" s="170">
        <v>3.6796499999999996</v>
      </c>
      <c r="F3046" s="167" t="s">
        <v>8829</v>
      </c>
    </row>
    <row r="3047" spans="1:6" x14ac:dyDescent="0.3">
      <c r="A3047" s="167" t="s">
        <v>8852</v>
      </c>
      <c r="B3047" s="167" t="s">
        <v>5505</v>
      </c>
      <c r="C3047" s="168">
        <v>10</v>
      </c>
      <c r="D3047" s="169" t="s">
        <v>5482</v>
      </c>
      <c r="E3047" s="170">
        <v>3.6796499999999996</v>
      </c>
      <c r="F3047" s="167" t="s">
        <v>8829</v>
      </c>
    </row>
    <row r="3048" spans="1:6" x14ac:dyDescent="0.3">
      <c r="A3048" s="167" t="s">
        <v>8853</v>
      </c>
      <c r="B3048" s="167" t="s">
        <v>5507</v>
      </c>
      <c r="C3048" s="168">
        <v>10</v>
      </c>
      <c r="D3048" s="169" t="s">
        <v>5482</v>
      </c>
      <c r="E3048" s="170">
        <v>3.6796499999999996</v>
      </c>
      <c r="F3048" s="167" t="s">
        <v>8829</v>
      </c>
    </row>
    <row r="3049" spans="1:6" x14ac:dyDescent="0.3">
      <c r="A3049" s="167" t="s">
        <v>8854</v>
      </c>
      <c r="B3049" s="167" t="s">
        <v>5509</v>
      </c>
      <c r="C3049" s="168">
        <v>10</v>
      </c>
      <c r="D3049" s="169" t="s">
        <v>5482</v>
      </c>
      <c r="E3049" s="170">
        <v>3.6796499999999996</v>
      </c>
      <c r="F3049" s="167" t="s">
        <v>8829</v>
      </c>
    </row>
    <row r="3050" spans="1:6" x14ac:dyDescent="0.3">
      <c r="A3050" s="167" t="s">
        <v>8855</v>
      </c>
      <c r="B3050" s="167" t="s">
        <v>5525</v>
      </c>
      <c r="C3050" s="168">
        <v>10</v>
      </c>
      <c r="D3050" s="169" t="s">
        <v>5482</v>
      </c>
      <c r="E3050" s="170">
        <v>3.6796499999999996</v>
      </c>
      <c r="F3050" s="167" t="s">
        <v>8829</v>
      </c>
    </row>
    <row r="3051" spans="1:6" x14ac:dyDescent="0.3">
      <c r="A3051" s="167" t="s">
        <v>8856</v>
      </c>
      <c r="B3051" s="167" t="s">
        <v>5681</v>
      </c>
      <c r="C3051" s="168">
        <v>50</v>
      </c>
      <c r="D3051" s="169" t="s">
        <v>5482</v>
      </c>
      <c r="E3051" s="170">
        <v>3.2739450000000003</v>
      </c>
      <c r="F3051" s="167" t="s">
        <v>8857</v>
      </c>
    </row>
    <row r="3052" spans="1:6" x14ac:dyDescent="0.3">
      <c r="A3052" s="167" t="s">
        <v>8858</v>
      </c>
      <c r="B3052" s="167" t="s">
        <v>5681</v>
      </c>
      <c r="C3052" s="168">
        <v>50</v>
      </c>
      <c r="D3052" s="169" t="s">
        <v>5482</v>
      </c>
      <c r="E3052" s="170">
        <v>3.3966000000000003</v>
      </c>
      <c r="F3052" s="167" t="s">
        <v>8857</v>
      </c>
    </row>
    <row r="3053" spans="1:6" x14ac:dyDescent="0.3">
      <c r="A3053" s="167" t="s">
        <v>8859</v>
      </c>
      <c r="B3053" s="167" t="s">
        <v>5681</v>
      </c>
      <c r="C3053" s="168">
        <v>50</v>
      </c>
      <c r="D3053" s="169" t="s">
        <v>5482</v>
      </c>
      <c r="E3053" s="170">
        <v>3.1324199999999998</v>
      </c>
      <c r="F3053" s="167" t="s">
        <v>8857</v>
      </c>
    </row>
    <row r="3054" spans="1:6" x14ac:dyDescent="0.3">
      <c r="A3054" s="167" t="s">
        <v>8860</v>
      </c>
      <c r="B3054" s="167" t="s">
        <v>5683</v>
      </c>
      <c r="C3054" s="168">
        <v>50</v>
      </c>
      <c r="D3054" s="169" t="s">
        <v>5482</v>
      </c>
      <c r="E3054" s="170">
        <v>1.3303349999999998</v>
      </c>
      <c r="F3054" s="167" t="s">
        <v>8861</v>
      </c>
    </row>
    <row r="3055" spans="1:6" x14ac:dyDescent="0.3">
      <c r="A3055" s="167" t="s">
        <v>8862</v>
      </c>
      <c r="B3055" s="167" t="s">
        <v>5681</v>
      </c>
      <c r="C3055" s="168">
        <v>50</v>
      </c>
      <c r="D3055" s="169" t="s">
        <v>5482</v>
      </c>
      <c r="E3055" s="170">
        <v>3.3966000000000003</v>
      </c>
      <c r="F3055" s="167" t="s">
        <v>8857</v>
      </c>
    </row>
    <row r="3056" spans="1:6" x14ac:dyDescent="0.3">
      <c r="A3056" s="167" t="s">
        <v>8863</v>
      </c>
      <c r="B3056" s="167" t="s">
        <v>5683</v>
      </c>
      <c r="C3056" s="168">
        <v>50</v>
      </c>
      <c r="D3056" s="169" t="s">
        <v>5482</v>
      </c>
      <c r="E3056" s="170">
        <v>1.3114650000000001</v>
      </c>
      <c r="F3056" s="167" t="s">
        <v>8857</v>
      </c>
    </row>
    <row r="3057" spans="1:6" x14ac:dyDescent="0.3">
      <c r="A3057" s="167" t="s">
        <v>8864</v>
      </c>
      <c r="B3057" s="167" t="s">
        <v>5683</v>
      </c>
      <c r="C3057" s="168">
        <v>50</v>
      </c>
      <c r="D3057" s="169" t="s">
        <v>5482</v>
      </c>
      <c r="E3057" s="170">
        <v>1.5473399999999997</v>
      </c>
      <c r="F3057" s="167" t="s">
        <v>8865</v>
      </c>
    </row>
    <row r="3058" spans="1:6" x14ac:dyDescent="0.3">
      <c r="A3058" s="167" t="s">
        <v>8866</v>
      </c>
      <c r="B3058" s="167" t="s">
        <v>5683</v>
      </c>
      <c r="C3058" s="168">
        <v>50</v>
      </c>
      <c r="D3058" s="169" t="s">
        <v>5482</v>
      </c>
      <c r="E3058" s="170">
        <v>2.0002200000000001</v>
      </c>
      <c r="F3058" s="167" t="s">
        <v>8867</v>
      </c>
    </row>
    <row r="3059" spans="1:6" x14ac:dyDescent="0.3">
      <c r="A3059" s="167" t="s">
        <v>8868</v>
      </c>
      <c r="B3059" s="167" t="s">
        <v>5683</v>
      </c>
      <c r="C3059" s="168">
        <v>50</v>
      </c>
      <c r="D3059" s="169" t="s">
        <v>5482</v>
      </c>
      <c r="E3059" s="170">
        <v>1.2076800000000001</v>
      </c>
      <c r="F3059" s="167" t="s">
        <v>8869</v>
      </c>
    </row>
    <row r="3060" spans="1:6" x14ac:dyDescent="0.3">
      <c r="A3060" s="167" t="s">
        <v>8870</v>
      </c>
      <c r="B3060" s="167" t="s">
        <v>5683</v>
      </c>
      <c r="C3060" s="168">
        <v>50</v>
      </c>
      <c r="D3060" s="169" t="s">
        <v>5482</v>
      </c>
      <c r="E3060" s="170">
        <v>1.783215</v>
      </c>
      <c r="F3060" s="167" t="s">
        <v>8857</v>
      </c>
    </row>
    <row r="3061" spans="1:6" x14ac:dyDescent="0.3">
      <c r="A3061" s="167" t="s">
        <v>8871</v>
      </c>
      <c r="B3061" s="167" t="s">
        <v>5683</v>
      </c>
      <c r="C3061" s="168">
        <v>50</v>
      </c>
      <c r="D3061" s="169" t="s">
        <v>5482</v>
      </c>
      <c r="E3061" s="170">
        <v>2.5851900000000003</v>
      </c>
      <c r="F3061" s="167" t="s">
        <v>8867</v>
      </c>
    </row>
    <row r="3062" spans="1:6" x14ac:dyDescent="0.3">
      <c r="A3062" s="167" t="s">
        <v>8872</v>
      </c>
      <c r="B3062" s="167" t="s">
        <v>5683</v>
      </c>
      <c r="C3062" s="168">
        <v>50</v>
      </c>
      <c r="D3062" s="169" t="s">
        <v>5482</v>
      </c>
      <c r="E3062" s="170">
        <v>4.2457500000000001</v>
      </c>
      <c r="F3062" s="167" t="s">
        <v>8873</v>
      </c>
    </row>
    <row r="3063" spans="1:6" x14ac:dyDescent="0.3">
      <c r="A3063" s="167" t="s">
        <v>8874</v>
      </c>
      <c r="B3063" s="167" t="s">
        <v>8875</v>
      </c>
      <c r="C3063" s="168">
        <v>50</v>
      </c>
      <c r="D3063" s="169" t="s">
        <v>5482</v>
      </c>
      <c r="E3063" s="170">
        <v>7.5008249999999999</v>
      </c>
      <c r="F3063" s="167" t="s">
        <v>8876</v>
      </c>
    </row>
    <row r="3064" spans="1:6" x14ac:dyDescent="0.3">
      <c r="A3064" s="167" t="s">
        <v>8877</v>
      </c>
      <c r="B3064" s="167" t="s">
        <v>8875</v>
      </c>
      <c r="C3064" s="168">
        <v>50</v>
      </c>
      <c r="D3064" s="169" t="s">
        <v>5482</v>
      </c>
      <c r="E3064" s="170">
        <v>7.5008249999999999</v>
      </c>
      <c r="F3064" s="167" t="s">
        <v>8876</v>
      </c>
    </row>
    <row r="3065" spans="1:6" x14ac:dyDescent="0.3">
      <c r="A3065" s="167" t="s">
        <v>8878</v>
      </c>
      <c r="B3065" s="167" t="s">
        <v>8875</v>
      </c>
      <c r="C3065" s="168">
        <v>50</v>
      </c>
      <c r="D3065" s="169" t="s">
        <v>5482</v>
      </c>
      <c r="E3065" s="170">
        <v>7.5008249999999999</v>
      </c>
      <c r="F3065" s="167" t="s">
        <v>8876</v>
      </c>
    </row>
    <row r="3066" spans="1:6" x14ac:dyDescent="0.3">
      <c r="A3066" s="167" t="s">
        <v>8879</v>
      </c>
      <c r="B3066" s="167" t="s">
        <v>8875</v>
      </c>
      <c r="C3066" s="168">
        <v>50</v>
      </c>
      <c r="D3066" s="169" t="s">
        <v>5482</v>
      </c>
      <c r="E3066" s="170">
        <v>7.5008249999999999</v>
      </c>
      <c r="F3066" s="167" t="s">
        <v>8876</v>
      </c>
    </row>
    <row r="3067" spans="1:6" x14ac:dyDescent="0.3">
      <c r="A3067" s="167" t="s">
        <v>8880</v>
      </c>
      <c r="B3067" s="167" t="s">
        <v>5681</v>
      </c>
      <c r="C3067" s="168">
        <v>100</v>
      </c>
      <c r="D3067" s="169" t="s">
        <v>5482</v>
      </c>
      <c r="E3067" s="170">
        <v>1.8209549999999999</v>
      </c>
      <c r="F3067" s="167" t="s">
        <v>5469</v>
      </c>
    </row>
    <row r="3068" spans="1:6" x14ac:dyDescent="0.3">
      <c r="A3068" s="167" t="s">
        <v>8881</v>
      </c>
      <c r="B3068" s="167" t="s">
        <v>5681</v>
      </c>
      <c r="C3068" s="168">
        <v>100</v>
      </c>
      <c r="D3068" s="169" t="s">
        <v>5482</v>
      </c>
      <c r="E3068" s="170">
        <v>1.9530449999999997</v>
      </c>
      <c r="F3068" s="167" t="s">
        <v>5469</v>
      </c>
    </row>
    <row r="3069" spans="1:6" x14ac:dyDescent="0.3">
      <c r="A3069" s="167" t="s">
        <v>8882</v>
      </c>
      <c r="B3069" s="167" t="s">
        <v>5681</v>
      </c>
      <c r="C3069" s="168">
        <v>100</v>
      </c>
      <c r="D3069" s="169" t="s">
        <v>5482</v>
      </c>
      <c r="E3069" s="170">
        <v>1.8209549999999999</v>
      </c>
      <c r="F3069" s="167" t="s">
        <v>5469</v>
      </c>
    </row>
    <row r="3070" spans="1:6" x14ac:dyDescent="0.3">
      <c r="A3070" s="167" t="s">
        <v>8883</v>
      </c>
      <c r="B3070" s="167" t="s">
        <v>5681</v>
      </c>
      <c r="C3070" s="168">
        <v>100</v>
      </c>
      <c r="D3070" s="169" t="s">
        <v>5482</v>
      </c>
      <c r="E3070" s="170">
        <v>2.6606699999999996</v>
      </c>
      <c r="F3070" s="167" t="s">
        <v>7093</v>
      </c>
    </row>
    <row r="3071" spans="1:6" x14ac:dyDescent="0.3">
      <c r="A3071" s="167" t="s">
        <v>8884</v>
      </c>
      <c r="B3071" s="167" t="s">
        <v>5683</v>
      </c>
      <c r="C3071" s="168">
        <v>100</v>
      </c>
      <c r="D3071" s="169" t="s">
        <v>5482</v>
      </c>
      <c r="E3071" s="170">
        <v>0.35853000000000002</v>
      </c>
      <c r="F3071" s="167" t="s">
        <v>5469</v>
      </c>
    </row>
    <row r="3072" spans="1:6" x14ac:dyDescent="0.3">
      <c r="A3072" s="167" t="s">
        <v>8885</v>
      </c>
      <c r="B3072" s="167" t="s">
        <v>5683</v>
      </c>
      <c r="C3072" s="168">
        <v>100</v>
      </c>
      <c r="D3072" s="169" t="s">
        <v>5482</v>
      </c>
      <c r="E3072" s="170">
        <v>0.35853000000000002</v>
      </c>
      <c r="F3072" s="167" t="s">
        <v>5469</v>
      </c>
    </row>
    <row r="3073" spans="1:6" x14ac:dyDescent="0.3">
      <c r="A3073" s="167" t="s">
        <v>8886</v>
      </c>
      <c r="B3073" s="167" t="s">
        <v>5683</v>
      </c>
      <c r="C3073" s="168">
        <v>100</v>
      </c>
      <c r="D3073" s="169" t="s">
        <v>5482</v>
      </c>
      <c r="E3073" s="170">
        <v>0.50005500000000003</v>
      </c>
      <c r="F3073" s="167" t="s">
        <v>7093</v>
      </c>
    </row>
    <row r="3074" spans="1:6" x14ac:dyDescent="0.3">
      <c r="A3074" s="167" t="s">
        <v>8887</v>
      </c>
      <c r="B3074" s="167" t="s">
        <v>5683</v>
      </c>
      <c r="C3074" s="168">
        <v>100</v>
      </c>
      <c r="D3074" s="169" t="s">
        <v>5482</v>
      </c>
      <c r="E3074" s="170">
        <v>0.50005500000000003</v>
      </c>
      <c r="F3074" s="167" t="s">
        <v>7093</v>
      </c>
    </row>
    <row r="3075" spans="1:6" x14ac:dyDescent="0.3">
      <c r="A3075" s="167" t="s">
        <v>8888</v>
      </c>
      <c r="B3075" s="167" t="s">
        <v>5683</v>
      </c>
      <c r="C3075" s="168">
        <v>100</v>
      </c>
      <c r="D3075" s="169" t="s">
        <v>5482</v>
      </c>
      <c r="E3075" s="170">
        <v>1.0661549999999997</v>
      </c>
      <c r="F3075" s="167" t="s">
        <v>8889</v>
      </c>
    </row>
    <row r="3076" spans="1:6" x14ac:dyDescent="0.3">
      <c r="A3076" s="167" t="s">
        <v>8890</v>
      </c>
      <c r="B3076" s="167" t="s">
        <v>5683</v>
      </c>
      <c r="C3076" s="168">
        <v>100</v>
      </c>
      <c r="D3076" s="169" t="s">
        <v>5482</v>
      </c>
      <c r="E3076" s="170">
        <v>1.0661549999999997</v>
      </c>
      <c r="F3076" s="167" t="s">
        <v>8889</v>
      </c>
    </row>
    <row r="3077" spans="1:6" x14ac:dyDescent="0.3">
      <c r="A3077" s="167" t="s">
        <v>8891</v>
      </c>
      <c r="B3077" s="167" t="s">
        <v>5683</v>
      </c>
      <c r="C3077" s="168">
        <v>100</v>
      </c>
      <c r="D3077" s="169" t="s">
        <v>5482</v>
      </c>
      <c r="E3077" s="170">
        <v>0.54722999999999999</v>
      </c>
      <c r="F3077" s="167" t="s">
        <v>5469</v>
      </c>
    </row>
    <row r="3078" spans="1:6" x14ac:dyDescent="0.3">
      <c r="A3078" s="167" t="s">
        <v>8892</v>
      </c>
      <c r="B3078" s="167" t="s">
        <v>5683</v>
      </c>
      <c r="C3078" s="168">
        <v>100</v>
      </c>
      <c r="D3078" s="169" t="s">
        <v>5482</v>
      </c>
      <c r="E3078" s="170">
        <v>0.54722999999999999</v>
      </c>
      <c r="F3078" s="167" t="s">
        <v>5469</v>
      </c>
    </row>
    <row r="3079" spans="1:6" x14ac:dyDescent="0.3">
      <c r="A3079" s="167" t="s">
        <v>8893</v>
      </c>
      <c r="B3079" s="167" t="s">
        <v>5683</v>
      </c>
      <c r="C3079" s="168">
        <v>100</v>
      </c>
      <c r="D3079" s="169" t="s">
        <v>5482</v>
      </c>
      <c r="E3079" s="170">
        <v>0.57553499999999991</v>
      </c>
      <c r="F3079" s="167" t="s">
        <v>5469</v>
      </c>
    </row>
    <row r="3080" spans="1:6" x14ac:dyDescent="0.3">
      <c r="A3080" s="167" t="s">
        <v>8894</v>
      </c>
      <c r="B3080" s="167" t="s">
        <v>5683</v>
      </c>
      <c r="C3080" s="168">
        <v>100</v>
      </c>
      <c r="D3080" s="169" t="s">
        <v>5482</v>
      </c>
      <c r="E3080" s="170">
        <v>1.4152499999999999</v>
      </c>
      <c r="F3080" s="167" t="s">
        <v>8895</v>
      </c>
    </row>
    <row r="3081" spans="1:6" x14ac:dyDescent="0.3">
      <c r="A3081" s="167" t="s">
        <v>8896</v>
      </c>
      <c r="B3081" s="167" t="s">
        <v>5683</v>
      </c>
      <c r="C3081" s="168">
        <v>100</v>
      </c>
      <c r="D3081" s="169" t="s">
        <v>5482</v>
      </c>
      <c r="E3081" s="170">
        <v>0.54722999999999999</v>
      </c>
      <c r="F3081" s="167" t="s">
        <v>5469</v>
      </c>
    </row>
    <row r="3082" spans="1:6" x14ac:dyDescent="0.3">
      <c r="A3082" s="167" t="s">
        <v>8897</v>
      </c>
      <c r="B3082" s="167" t="s">
        <v>5683</v>
      </c>
      <c r="C3082" s="168">
        <v>100</v>
      </c>
      <c r="D3082" s="169" t="s">
        <v>5482</v>
      </c>
      <c r="E3082" s="170">
        <v>0.54722999999999999</v>
      </c>
      <c r="F3082" s="167" t="s">
        <v>5469</v>
      </c>
    </row>
    <row r="3083" spans="1:6" x14ac:dyDescent="0.3">
      <c r="A3083" s="167" t="s">
        <v>8898</v>
      </c>
      <c r="B3083" s="167" t="s">
        <v>5683</v>
      </c>
      <c r="C3083" s="168">
        <v>100</v>
      </c>
      <c r="D3083" s="169" t="s">
        <v>5482</v>
      </c>
      <c r="E3083" s="170">
        <v>1.4152499999999999</v>
      </c>
      <c r="F3083" s="167" t="s">
        <v>8895</v>
      </c>
    </row>
    <row r="3084" spans="1:6" x14ac:dyDescent="0.3">
      <c r="A3084" s="167" t="s">
        <v>8899</v>
      </c>
      <c r="B3084" s="167" t="s">
        <v>5683</v>
      </c>
      <c r="C3084" s="168">
        <v>100</v>
      </c>
      <c r="D3084" s="169" t="s">
        <v>5482</v>
      </c>
      <c r="E3084" s="170">
        <v>0.66044999999999998</v>
      </c>
      <c r="F3084" s="167" t="s">
        <v>7497</v>
      </c>
    </row>
    <row r="3085" spans="1:6" x14ac:dyDescent="0.3">
      <c r="A3085" s="167" t="s">
        <v>8900</v>
      </c>
      <c r="B3085" s="167" t="s">
        <v>5683</v>
      </c>
      <c r="C3085" s="168">
        <v>100</v>
      </c>
      <c r="D3085" s="169" t="s">
        <v>5482</v>
      </c>
      <c r="E3085" s="170">
        <v>0.60384000000000004</v>
      </c>
      <c r="F3085" s="167" t="s">
        <v>8901</v>
      </c>
    </row>
    <row r="3086" spans="1:6" x14ac:dyDescent="0.3">
      <c r="A3086" s="167" t="s">
        <v>8902</v>
      </c>
      <c r="B3086" s="167" t="s">
        <v>5683</v>
      </c>
      <c r="C3086" s="168">
        <v>100</v>
      </c>
      <c r="D3086" s="169" t="s">
        <v>5482</v>
      </c>
      <c r="E3086" s="170">
        <v>0.55666499999999997</v>
      </c>
      <c r="F3086" s="167" t="s">
        <v>8901</v>
      </c>
    </row>
    <row r="3087" spans="1:6" x14ac:dyDescent="0.3">
      <c r="A3087" s="167" t="s">
        <v>8903</v>
      </c>
      <c r="B3087" s="167" t="s">
        <v>5683</v>
      </c>
      <c r="C3087" s="168">
        <v>100</v>
      </c>
      <c r="D3087" s="169" t="s">
        <v>5482</v>
      </c>
      <c r="E3087" s="170">
        <v>0.63214499999999996</v>
      </c>
      <c r="F3087" s="167" t="s">
        <v>7497</v>
      </c>
    </row>
    <row r="3088" spans="1:6" x14ac:dyDescent="0.3">
      <c r="A3088" s="167" t="s">
        <v>8904</v>
      </c>
      <c r="B3088" s="167" t="s">
        <v>5683</v>
      </c>
      <c r="C3088" s="168">
        <v>100</v>
      </c>
      <c r="D3088" s="169" t="s">
        <v>5482</v>
      </c>
      <c r="E3088" s="170">
        <v>0.8774550000000001</v>
      </c>
      <c r="F3088" s="167" t="s">
        <v>7497</v>
      </c>
    </row>
    <row r="3089" spans="1:6" x14ac:dyDescent="0.3">
      <c r="A3089" s="167" t="s">
        <v>8905</v>
      </c>
      <c r="B3089" s="167" t="s">
        <v>5683</v>
      </c>
      <c r="C3089" s="168">
        <v>50</v>
      </c>
      <c r="D3089" s="169" t="s">
        <v>5482</v>
      </c>
      <c r="E3089" s="170">
        <v>1.7171699999999999</v>
      </c>
      <c r="F3089" s="167" t="s">
        <v>7497</v>
      </c>
    </row>
    <row r="3090" spans="1:6" x14ac:dyDescent="0.3">
      <c r="A3090" s="167" t="s">
        <v>8906</v>
      </c>
      <c r="B3090" s="167" t="s">
        <v>5683</v>
      </c>
      <c r="C3090" s="168">
        <v>100</v>
      </c>
      <c r="D3090" s="169" t="s">
        <v>5482</v>
      </c>
      <c r="E3090" s="170">
        <v>0.51892500000000008</v>
      </c>
      <c r="F3090" s="167" t="s">
        <v>7497</v>
      </c>
    </row>
    <row r="3091" spans="1:6" x14ac:dyDescent="0.3">
      <c r="A3091" s="167" t="s">
        <v>8907</v>
      </c>
      <c r="B3091" s="167" t="s">
        <v>7076</v>
      </c>
      <c r="C3091" s="168">
        <v>100</v>
      </c>
      <c r="D3091" s="169" t="s">
        <v>5482</v>
      </c>
      <c r="E3091" s="170">
        <v>0.51892500000000008</v>
      </c>
      <c r="F3091" s="167" t="s">
        <v>7497</v>
      </c>
    </row>
    <row r="3092" spans="1:6" x14ac:dyDescent="0.3">
      <c r="A3092" s="167" t="s">
        <v>8908</v>
      </c>
      <c r="B3092" s="167" t="s">
        <v>5681</v>
      </c>
      <c r="C3092" s="168">
        <v>100</v>
      </c>
      <c r="D3092" s="169" t="s">
        <v>5482</v>
      </c>
      <c r="E3092" s="170">
        <v>1.5567749999999998</v>
      </c>
      <c r="F3092" s="167" t="s">
        <v>8901</v>
      </c>
    </row>
    <row r="3093" spans="1:6" x14ac:dyDescent="0.3">
      <c r="A3093" s="167" t="s">
        <v>8909</v>
      </c>
      <c r="B3093" s="167" t="s">
        <v>5681</v>
      </c>
      <c r="C3093" s="168">
        <v>100</v>
      </c>
      <c r="D3093" s="169" t="s">
        <v>5482</v>
      </c>
      <c r="E3093" s="170">
        <v>1.73604</v>
      </c>
      <c r="F3093" s="167" t="s">
        <v>7497</v>
      </c>
    </row>
    <row r="3094" spans="1:6" x14ac:dyDescent="0.3">
      <c r="A3094" s="167" t="s">
        <v>8910</v>
      </c>
      <c r="B3094" s="167" t="s">
        <v>5681</v>
      </c>
      <c r="C3094" s="168">
        <v>100</v>
      </c>
      <c r="D3094" s="169" t="s">
        <v>5482</v>
      </c>
      <c r="E3094" s="170">
        <v>1.73604</v>
      </c>
      <c r="F3094" s="167" t="s">
        <v>7497</v>
      </c>
    </row>
    <row r="3095" spans="1:6" x14ac:dyDescent="0.3">
      <c r="A3095" s="167" t="s">
        <v>8911</v>
      </c>
      <c r="B3095" s="167" t="s">
        <v>5681</v>
      </c>
      <c r="C3095" s="168">
        <v>100</v>
      </c>
      <c r="D3095" s="169" t="s">
        <v>5482</v>
      </c>
      <c r="E3095" s="170">
        <v>1.8398249999999998</v>
      </c>
      <c r="F3095" s="167" t="s">
        <v>7497</v>
      </c>
    </row>
    <row r="3096" spans="1:6" x14ac:dyDescent="0.3">
      <c r="A3096" s="167" t="s">
        <v>8912</v>
      </c>
      <c r="B3096" s="167" t="s">
        <v>5681</v>
      </c>
      <c r="C3096" s="168">
        <v>100</v>
      </c>
      <c r="D3096" s="169" t="s">
        <v>5482</v>
      </c>
      <c r="E3096" s="170">
        <v>1.575645</v>
      </c>
      <c r="F3096" s="167" t="s">
        <v>8901</v>
      </c>
    </row>
    <row r="3097" spans="1:6" x14ac:dyDescent="0.3">
      <c r="A3097" s="167" t="s">
        <v>8913</v>
      </c>
      <c r="B3097" s="167" t="s">
        <v>5681</v>
      </c>
      <c r="C3097" s="168">
        <v>50</v>
      </c>
      <c r="D3097" s="169" t="s">
        <v>5482</v>
      </c>
      <c r="E3097" s="170">
        <v>3.9155250000000006</v>
      </c>
      <c r="F3097" s="167" t="s">
        <v>5471</v>
      </c>
    </row>
    <row r="3098" spans="1:6" x14ac:dyDescent="0.3">
      <c r="A3098" s="167" t="s">
        <v>8914</v>
      </c>
      <c r="B3098" s="167" t="s">
        <v>5681</v>
      </c>
      <c r="C3098" s="168">
        <v>50</v>
      </c>
      <c r="D3098" s="169" t="s">
        <v>5482</v>
      </c>
      <c r="E3098" s="170">
        <v>3.9155250000000006</v>
      </c>
      <c r="F3098" s="167" t="s">
        <v>5472</v>
      </c>
    </row>
    <row r="3099" spans="1:6" x14ac:dyDescent="0.3">
      <c r="A3099" s="167" t="s">
        <v>8915</v>
      </c>
      <c r="B3099" s="167" t="s">
        <v>5681</v>
      </c>
      <c r="C3099" s="168">
        <v>50</v>
      </c>
      <c r="D3099" s="169" t="s">
        <v>5482</v>
      </c>
      <c r="E3099" s="170">
        <v>0.61327500000000001</v>
      </c>
      <c r="F3099" s="167" t="s">
        <v>8916</v>
      </c>
    </row>
    <row r="3100" spans="1:6" x14ac:dyDescent="0.3">
      <c r="A3100" s="167" t="s">
        <v>8917</v>
      </c>
      <c r="B3100" s="167" t="s">
        <v>5683</v>
      </c>
      <c r="C3100" s="168">
        <v>10</v>
      </c>
      <c r="D3100" s="169" t="s">
        <v>5482</v>
      </c>
      <c r="E3100" s="170">
        <v>1.0284150000000001</v>
      </c>
      <c r="F3100" s="167" t="s">
        <v>7119</v>
      </c>
    </row>
    <row r="3101" spans="1:6" x14ac:dyDescent="0.3">
      <c r="A3101" s="167" t="s">
        <v>8918</v>
      </c>
      <c r="B3101" s="167" t="s">
        <v>5683</v>
      </c>
      <c r="C3101" s="168">
        <v>50</v>
      </c>
      <c r="D3101" s="169" t="s">
        <v>5482</v>
      </c>
      <c r="E3101" s="170">
        <v>0.34909500000000004</v>
      </c>
      <c r="F3101" s="167" t="s">
        <v>4664</v>
      </c>
    </row>
    <row r="3102" spans="1:6" x14ac:dyDescent="0.3">
      <c r="A3102" s="167" t="s">
        <v>8919</v>
      </c>
      <c r="B3102" s="167" t="s">
        <v>5683</v>
      </c>
      <c r="C3102" s="168">
        <v>50</v>
      </c>
      <c r="D3102" s="169" t="s">
        <v>5482</v>
      </c>
      <c r="E3102" s="170">
        <v>0.34909500000000004</v>
      </c>
      <c r="F3102" s="167" t="s">
        <v>4664</v>
      </c>
    </row>
    <row r="3103" spans="1:6" x14ac:dyDescent="0.3">
      <c r="A3103" s="167" t="s">
        <v>8920</v>
      </c>
      <c r="B3103" s="167" t="s">
        <v>8566</v>
      </c>
      <c r="C3103" s="168">
        <v>50</v>
      </c>
      <c r="D3103" s="169" t="s">
        <v>5482</v>
      </c>
      <c r="E3103" s="170">
        <v>0.38683499999999993</v>
      </c>
      <c r="F3103" s="167" t="s">
        <v>4664</v>
      </c>
    </row>
    <row r="3104" spans="1:6" x14ac:dyDescent="0.3">
      <c r="A3104" s="167" t="s">
        <v>8921</v>
      </c>
      <c r="B3104" s="167" t="s">
        <v>5683</v>
      </c>
      <c r="C3104" s="168">
        <v>50</v>
      </c>
      <c r="D3104" s="169" t="s">
        <v>5482</v>
      </c>
      <c r="E3104" s="170">
        <v>0.38683499999999993</v>
      </c>
      <c r="F3104" s="167" t="s">
        <v>4664</v>
      </c>
    </row>
    <row r="3105" spans="1:6" x14ac:dyDescent="0.3">
      <c r="A3105" s="167" t="s">
        <v>8922</v>
      </c>
      <c r="B3105" s="167" t="s">
        <v>7076</v>
      </c>
      <c r="C3105" s="168">
        <v>50</v>
      </c>
      <c r="D3105" s="169" t="s">
        <v>5482</v>
      </c>
      <c r="E3105" s="170">
        <v>0.38683499999999993</v>
      </c>
      <c r="F3105" s="167" t="s">
        <v>4664</v>
      </c>
    </row>
    <row r="3106" spans="1:6" x14ac:dyDescent="0.3">
      <c r="A3106" s="167" t="s">
        <v>8923</v>
      </c>
      <c r="B3106" s="167" t="s">
        <v>8566</v>
      </c>
      <c r="C3106" s="168">
        <v>500</v>
      </c>
      <c r="D3106" s="169" t="s">
        <v>5482</v>
      </c>
      <c r="E3106" s="170">
        <v>0.73260000000000003</v>
      </c>
      <c r="F3106" s="167" t="s">
        <v>4664</v>
      </c>
    </row>
    <row r="3107" spans="1:6" x14ac:dyDescent="0.3">
      <c r="A3107" s="167" t="s">
        <v>8924</v>
      </c>
      <c r="B3107" s="167" t="s">
        <v>8925</v>
      </c>
      <c r="C3107" s="168">
        <v>500</v>
      </c>
      <c r="D3107" s="169" t="s">
        <v>5482</v>
      </c>
      <c r="E3107" s="170">
        <v>0.73260000000000003</v>
      </c>
      <c r="F3107" s="167" t="s">
        <v>4664</v>
      </c>
    </row>
    <row r="3108" spans="1:6" x14ac:dyDescent="0.3">
      <c r="A3108" s="167" t="s">
        <v>8926</v>
      </c>
      <c r="B3108" s="167" t="s">
        <v>5683</v>
      </c>
      <c r="C3108" s="168">
        <v>500</v>
      </c>
      <c r="D3108" s="169" t="s">
        <v>5482</v>
      </c>
      <c r="E3108" s="170">
        <v>0.73260000000000003</v>
      </c>
      <c r="F3108" s="167" t="s">
        <v>4664</v>
      </c>
    </row>
    <row r="3109" spans="1:6" x14ac:dyDescent="0.3">
      <c r="A3109" s="167" t="s">
        <v>8927</v>
      </c>
      <c r="B3109" s="167" t="s">
        <v>7076</v>
      </c>
      <c r="C3109" s="168">
        <v>500</v>
      </c>
      <c r="D3109" s="169" t="s">
        <v>5482</v>
      </c>
      <c r="E3109" s="170">
        <v>0.73260000000000003</v>
      </c>
      <c r="F3109" s="167" t="s">
        <v>4664</v>
      </c>
    </row>
    <row r="3110" spans="1:6" x14ac:dyDescent="0.3">
      <c r="A3110" s="167" t="s">
        <v>8928</v>
      </c>
      <c r="B3110" s="167" t="s">
        <v>6119</v>
      </c>
      <c r="C3110" s="168">
        <v>500</v>
      </c>
      <c r="D3110" s="169" t="s">
        <v>5482</v>
      </c>
      <c r="E3110" s="170">
        <v>0.95238</v>
      </c>
      <c r="F3110" s="167" t="s">
        <v>8929</v>
      </c>
    </row>
    <row r="3111" spans="1:6" x14ac:dyDescent="0.3">
      <c r="A3111" s="167" t="s">
        <v>8930</v>
      </c>
      <c r="B3111" s="167" t="s">
        <v>6119</v>
      </c>
      <c r="C3111" s="168">
        <v>500</v>
      </c>
      <c r="D3111" s="169" t="s">
        <v>5482</v>
      </c>
      <c r="E3111" s="170">
        <v>1.1355300000000002</v>
      </c>
      <c r="F3111" s="167" t="s">
        <v>8931</v>
      </c>
    </row>
    <row r="3112" spans="1:6" x14ac:dyDescent="0.3">
      <c r="A3112" s="167" t="s">
        <v>8932</v>
      </c>
      <c r="B3112" s="167" t="s">
        <v>5683</v>
      </c>
      <c r="C3112" s="168">
        <v>25</v>
      </c>
      <c r="D3112" s="169" t="s">
        <v>5482</v>
      </c>
      <c r="E3112" s="170">
        <v>1.4152499999999999</v>
      </c>
      <c r="F3112" s="167" t="s">
        <v>8933</v>
      </c>
    </row>
    <row r="3113" spans="1:6" x14ac:dyDescent="0.3">
      <c r="A3113" s="167" t="s">
        <v>8934</v>
      </c>
      <c r="B3113" s="167" t="s">
        <v>8566</v>
      </c>
      <c r="C3113" s="168">
        <v>50</v>
      </c>
      <c r="D3113" s="169" t="s">
        <v>5482</v>
      </c>
      <c r="E3113" s="170">
        <v>2.948715</v>
      </c>
      <c r="F3113" s="167" t="s">
        <v>8933</v>
      </c>
    </row>
    <row r="3114" spans="1:6" x14ac:dyDescent="0.3">
      <c r="A3114" s="167" t="s">
        <v>8935</v>
      </c>
      <c r="B3114" s="167" t="s">
        <v>5683</v>
      </c>
      <c r="C3114" s="168">
        <v>50</v>
      </c>
      <c r="D3114" s="169" t="s">
        <v>5482</v>
      </c>
      <c r="E3114" s="170">
        <v>2.948715</v>
      </c>
      <c r="F3114" s="167" t="s">
        <v>8933</v>
      </c>
    </row>
    <row r="3115" spans="1:6" x14ac:dyDescent="0.3">
      <c r="A3115" s="167" t="s">
        <v>8936</v>
      </c>
      <c r="B3115" s="167" t="s">
        <v>7076</v>
      </c>
      <c r="C3115" s="168">
        <v>50</v>
      </c>
      <c r="D3115" s="169" t="s">
        <v>5482</v>
      </c>
      <c r="E3115" s="170">
        <v>2.948715</v>
      </c>
      <c r="F3115" s="167" t="s">
        <v>8933</v>
      </c>
    </row>
    <row r="3116" spans="1:6" x14ac:dyDescent="0.3">
      <c r="A3116" s="167" t="s">
        <v>8937</v>
      </c>
      <c r="B3116" s="167" t="s">
        <v>8566</v>
      </c>
      <c r="C3116" s="168">
        <v>250</v>
      </c>
      <c r="D3116" s="169" t="s">
        <v>5482</v>
      </c>
      <c r="E3116" s="170">
        <v>2.948715</v>
      </c>
      <c r="F3116" s="167" t="s">
        <v>8933</v>
      </c>
    </row>
    <row r="3117" spans="1:6" x14ac:dyDescent="0.3">
      <c r="A3117" s="167" t="s">
        <v>8938</v>
      </c>
      <c r="B3117" s="167" t="s">
        <v>8925</v>
      </c>
      <c r="C3117" s="168">
        <v>250</v>
      </c>
      <c r="D3117" s="169" t="s">
        <v>5482</v>
      </c>
      <c r="E3117" s="170">
        <v>2.948715</v>
      </c>
      <c r="F3117" s="167" t="s">
        <v>8933</v>
      </c>
    </row>
    <row r="3118" spans="1:6" x14ac:dyDescent="0.3">
      <c r="A3118" s="167" t="s">
        <v>8939</v>
      </c>
      <c r="B3118" s="167" t="s">
        <v>5683</v>
      </c>
      <c r="C3118" s="168">
        <v>250</v>
      </c>
      <c r="D3118" s="169" t="s">
        <v>5482</v>
      </c>
      <c r="E3118" s="170">
        <v>2.948715</v>
      </c>
      <c r="F3118" s="167" t="s">
        <v>8933</v>
      </c>
    </row>
    <row r="3119" spans="1:6" x14ac:dyDescent="0.3">
      <c r="A3119" s="167" t="s">
        <v>8940</v>
      </c>
      <c r="B3119" s="167" t="s">
        <v>7076</v>
      </c>
      <c r="C3119" s="168">
        <v>250</v>
      </c>
      <c r="D3119" s="169" t="s">
        <v>5482</v>
      </c>
      <c r="E3119" s="170">
        <v>2.948715</v>
      </c>
      <c r="F3119" s="167" t="s">
        <v>8933</v>
      </c>
    </row>
    <row r="3120" spans="1:6" x14ac:dyDescent="0.3">
      <c r="A3120" s="167" t="s">
        <v>8941</v>
      </c>
      <c r="B3120" s="167" t="s">
        <v>8566</v>
      </c>
      <c r="C3120" s="168">
        <v>50</v>
      </c>
      <c r="D3120" s="169" t="s">
        <v>5482</v>
      </c>
      <c r="E3120" s="170">
        <v>0.98901000000000017</v>
      </c>
      <c r="F3120" s="167" t="s">
        <v>8942</v>
      </c>
    </row>
    <row r="3121" spans="1:6" x14ac:dyDescent="0.3">
      <c r="A3121" s="167" t="s">
        <v>8943</v>
      </c>
      <c r="B3121" s="167" t="s">
        <v>5683</v>
      </c>
      <c r="C3121" s="168">
        <v>50</v>
      </c>
      <c r="D3121" s="169" t="s">
        <v>5482</v>
      </c>
      <c r="E3121" s="170">
        <v>0.98901000000000017</v>
      </c>
      <c r="F3121" s="167" t="s">
        <v>8942</v>
      </c>
    </row>
    <row r="3122" spans="1:6" x14ac:dyDescent="0.3">
      <c r="A3122" s="167" t="s">
        <v>8944</v>
      </c>
      <c r="B3122" s="167" t="s">
        <v>7076</v>
      </c>
      <c r="C3122" s="168">
        <v>50</v>
      </c>
      <c r="D3122" s="169" t="s">
        <v>5482</v>
      </c>
      <c r="E3122" s="170">
        <v>0.98901000000000017</v>
      </c>
      <c r="F3122" s="167" t="s">
        <v>8942</v>
      </c>
    </row>
    <row r="3123" spans="1:6" x14ac:dyDescent="0.3">
      <c r="A3123" s="167" t="s">
        <v>8945</v>
      </c>
      <c r="B3123" s="167" t="s">
        <v>8566</v>
      </c>
      <c r="C3123" s="168">
        <v>500</v>
      </c>
      <c r="D3123" s="169" t="s">
        <v>5482</v>
      </c>
      <c r="E3123" s="170">
        <v>1.0805849999999999</v>
      </c>
      <c r="F3123" s="167" t="s">
        <v>8942</v>
      </c>
    </row>
    <row r="3124" spans="1:6" x14ac:dyDescent="0.3">
      <c r="A3124" s="167" t="s">
        <v>8946</v>
      </c>
      <c r="B3124" s="167" t="s">
        <v>8925</v>
      </c>
      <c r="C3124" s="168">
        <v>500</v>
      </c>
      <c r="D3124" s="169" t="s">
        <v>5482</v>
      </c>
      <c r="E3124" s="170">
        <v>1.0805849999999999</v>
      </c>
      <c r="F3124" s="167" t="s">
        <v>8942</v>
      </c>
    </row>
    <row r="3125" spans="1:6" x14ac:dyDescent="0.3">
      <c r="A3125" s="167" t="s">
        <v>8947</v>
      </c>
      <c r="B3125" s="167" t="s">
        <v>5683</v>
      </c>
      <c r="C3125" s="168">
        <v>500</v>
      </c>
      <c r="D3125" s="169" t="s">
        <v>5482</v>
      </c>
      <c r="E3125" s="170">
        <v>1.0805849999999999</v>
      </c>
      <c r="F3125" s="167" t="s">
        <v>8942</v>
      </c>
    </row>
    <row r="3126" spans="1:6" x14ac:dyDescent="0.3">
      <c r="A3126" s="167" t="s">
        <v>8948</v>
      </c>
      <c r="B3126" s="167" t="s">
        <v>7076</v>
      </c>
      <c r="C3126" s="168">
        <v>500</v>
      </c>
      <c r="D3126" s="169" t="s">
        <v>5482</v>
      </c>
      <c r="E3126" s="170">
        <v>1.0805849999999999</v>
      </c>
      <c r="F3126" s="167" t="s">
        <v>8942</v>
      </c>
    </row>
    <row r="3127" spans="1:6" x14ac:dyDescent="0.3">
      <c r="A3127" s="167" t="s">
        <v>8949</v>
      </c>
      <c r="B3127" s="167" t="s">
        <v>8566</v>
      </c>
      <c r="C3127" s="168">
        <v>250</v>
      </c>
      <c r="D3127" s="169" t="s">
        <v>5482</v>
      </c>
      <c r="E3127" s="170">
        <v>3.5897399999999999</v>
      </c>
      <c r="F3127" s="167" t="s">
        <v>8950</v>
      </c>
    </row>
    <row r="3128" spans="1:6" x14ac:dyDescent="0.3">
      <c r="A3128" s="167" t="s">
        <v>8951</v>
      </c>
      <c r="B3128" s="167" t="s">
        <v>8925</v>
      </c>
      <c r="C3128" s="168">
        <v>250</v>
      </c>
      <c r="D3128" s="169" t="s">
        <v>5482</v>
      </c>
      <c r="E3128" s="170">
        <v>3.5897399999999999</v>
      </c>
      <c r="F3128" s="167" t="s">
        <v>8950</v>
      </c>
    </row>
    <row r="3129" spans="1:6" x14ac:dyDescent="0.3">
      <c r="A3129" s="167" t="s">
        <v>8952</v>
      </c>
      <c r="B3129" s="167" t="s">
        <v>5683</v>
      </c>
      <c r="C3129" s="168">
        <v>250</v>
      </c>
      <c r="D3129" s="169" t="s">
        <v>5482</v>
      </c>
      <c r="E3129" s="170">
        <v>3.5897399999999999</v>
      </c>
      <c r="F3129" s="167" t="s">
        <v>8950</v>
      </c>
    </row>
    <row r="3130" spans="1:6" x14ac:dyDescent="0.3">
      <c r="A3130" s="167" t="s">
        <v>8953</v>
      </c>
      <c r="B3130" s="167" t="s">
        <v>7076</v>
      </c>
      <c r="C3130" s="168">
        <v>250</v>
      </c>
      <c r="D3130" s="169" t="s">
        <v>5482</v>
      </c>
      <c r="E3130" s="170">
        <v>3.5897399999999999</v>
      </c>
      <c r="F3130" s="167" t="s">
        <v>8950</v>
      </c>
    </row>
    <row r="3131" spans="1:6" x14ac:dyDescent="0.3">
      <c r="A3131" s="167" t="s">
        <v>8954</v>
      </c>
      <c r="B3131" s="167" t="s">
        <v>8566</v>
      </c>
      <c r="C3131" s="168">
        <v>250</v>
      </c>
      <c r="D3131" s="169" t="s">
        <v>5482</v>
      </c>
      <c r="E3131" s="170">
        <v>3.5897399999999999</v>
      </c>
      <c r="F3131" s="167" t="s">
        <v>8950</v>
      </c>
    </row>
    <row r="3132" spans="1:6" x14ac:dyDescent="0.3">
      <c r="A3132" s="167" t="s">
        <v>8955</v>
      </c>
      <c r="B3132" s="167" t="s">
        <v>8925</v>
      </c>
      <c r="C3132" s="168">
        <v>250</v>
      </c>
      <c r="D3132" s="169" t="s">
        <v>5482</v>
      </c>
      <c r="E3132" s="170">
        <v>3.5897399999999999</v>
      </c>
      <c r="F3132" s="167" t="s">
        <v>8950</v>
      </c>
    </row>
    <row r="3133" spans="1:6" x14ac:dyDescent="0.3">
      <c r="A3133" s="167" t="s">
        <v>8956</v>
      </c>
      <c r="B3133" s="167" t="s">
        <v>5683</v>
      </c>
      <c r="C3133" s="168">
        <v>250</v>
      </c>
      <c r="D3133" s="169" t="s">
        <v>5482</v>
      </c>
      <c r="E3133" s="170">
        <v>3.5897399999999999</v>
      </c>
      <c r="F3133" s="167" t="s">
        <v>8950</v>
      </c>
    </row>
    <row r="3134" spans="1:6" x14ac:dyDescent="0.3">
      <c r="A3134" s="167" t="s">
        <v>8957</v>
      </c>
      <c r="B3134" s="167" t="s">
        <v>7076</v>
      </c>
      <c r="C3134" s="168">
        <v>250</v>
      </c>
      <c r="D3134" s="169" t="s">
        <v>5482</v>
      </c>
      <c r="E3134" s="170">
        <v>3.5897399999999999</v>
      </c>
      <c r="F3134" s="167" t="s">
        <v>8950</v>
      </c>
    </row>
    <row r="3135" spans="1:6" x14ac:dyDescent="0.3">
      <c r="A3135" s="167" t="s">
        <v>8958</v>
      </c>
      <c r="B3135" s="167" t="s">
        <v>8566</v>
      </c>
      <c r="C3135" s="168">
        <v>250</v>
      </c>
      <c r="D3135" s="169" t="s">
        <v>5482</v>
      </c>
      <c r="E3135" s="170">
        <v>3.5347949999999999</v>
      </c>
      <c r="F3135" s="167" t="s">
        <v>8959</v>
      </c>
    </row>
    <row r="3136" spans="1:6" x14ac:dyDescent="0.3">
      <c r="A3136" s="167" t="s">
        <v>8960</v>
      </c>
      <c r="B3136" s="167" t="s">
        <v>8925</v>
      </c>
      <c r="C3136" s="168">
        <v>250</v>
      </c>
      <c r="D3136" s="169" t="s">
        <v>5482</v>
      </c>
      <c r="E3136" s="170">
        <v>3.5347949999999999</v>
      </c>
      <c r="F3136" s="167" t="s">
        <v>8959</v>
      </c>
    </row>
    <row r="3137" spans="1:6" x14ac:dyDescent="0.3">
      <c r="A3137" s="167" t="s">
        <v>8961</v>
      </c>
      <c r="B3137" s="167" t="s">
        <v>5683</v>
      </c>
      <c r="C3137" s="168">
        <v>250</v>
      </c>
      <c r="D3137" s="169" t="s">
        <v>5482</v>
      </c>
      <c r="E3137" s="170">
        <v>3.5347949999999999</v>
      </c>
      <c r="F3137" s="167" t="s">
        <v>8959</v>
      </c>
    </row>
    <row r="3138" spans="1:6" x14ac:dyDescent="0.3">
      <c r="A3138" s="167" t="s">
        <v>8962</v>
      </c>
      <c r="B3138" s="167" t="s">
        <v>7076</v>
      </c>
      <c r="C3138" s="168">
        <v>250</v>
      </c>
      <c r="D3138" s="169" t="s">
        <v>5482</v>
      </c>
      <c r="E3138" s="170">
        <v>3.5347949999999999</v>
      </c>
      <c r="F3138" s="167" t="s">
        <v>8959</v>
      </c>
    </row>
    <row r="3139" spans="1:6" x14ac:dyDescent="0.3">
      <c r="A3139" s="167" t="s">
        <v>8963</v>
      </c>
      <c r="B3139" s="167" t="s">
        <v>8566</v>
      </c>
      <c r="C3139" s="168">
        <v>250</v>
      </c>
      <c r="D3139" s="169" t="s">
        <v>5482</v>
      </c>
      <c r="E3139" s="170">
        <v>3.5347949999999999</v>
      </c>
      <c r="F3139" s="167" t="s">
        <v>8959</v>
      </c>
    </row>
    <row r="3140" spans="1:6" x14ac:dyDescent="0.3">
      <c r="A3140" s="167" t="s">
        <v>8964</v>
      </c>
      <c r="B3140" s="167" t="s">
        <v>8925</v>
      </c>
      <c r="C3140" s="168">
        <v>250</v>
      </c>
      <c r="D3140" s="169" t="s">
        <v>5482</v>
      </c>
      <c r="E3140" s="170">
        <v>3.5347949999999999</v>
      </c>
      <c r="F3140" s="167" t="s">
        <v>8959</v>
      </c>
    </row>
    <row r="3141" spans="1:6" x14ac:dyDescent="0.3">
      <c r="A3141" s="167" t="s">
        <v>8965</v>
      </c>
      <c r="B3141" s="167" t="s">
        <v>5683</v>
      </c>
      <c r="C3141" s="168">
        <v>250</v>
      </c>
      <c r="D3141" s="169" t="s">
        <v>5482</v>
      </c>
      <c r="E3141" s="170">
        <v>3.5347949999999999</v>
      </c>
      <c r="F3141" s="167" t="s">
        <v>8959</v>
      </c>
    </row>
    <row r="3142" spans="1:6" x14ac:dyDescent="0.3">
      <c r="A3142" s="167" t="s">
        <v>8966</v>
      </c>
      <c r="B3142" s="167" t="s">
        <v>7076</v>
      </c>
      <c r="C3142" s="168">
        <v>250</v>
      </c>
      <c r="D3142" s="169" t="s">
        <v>5482</v>
      </c>
      <c r="E3142" s="170">
        <v>3.5347949999999999</v>
      </c>
      <c r="F3142" s="167" t="s">
        <v>8959</v>
      </c>
    </row>
    <row r="3143" spans="1:6" x14ac:dyDescent="0.3">
      <c r="A3143" s="167" t="s">
        <v>8967</v>
      </c>
      <c r="B3143" s="167" t="s">
        <v>8566</v>
      </c>
      <c r="C3143" s="168">
        <v>250</v>
      </c>
      <c r="D3143" s="169" t="s">
        <v>5482</v>
      </c>
      <c r="E3143" s="170">
        <v>3.4065900000000005</v>
      </c>
      <c r="F3143" s="167" t="s">
        <v>8968</v>
      </c>
    </row>
    <row r="3144" spans="1:6" x14ac:dyDescent="0.3">
      <c r="A3144" s="167" t="s">
        <v>8969</v>
      </c>
      <c r="B3144" s="167" t="s">
        <v>5683</v>
      </c>
      <c r="C3144" s="168">
        <v>250</v>
      </c>
      <c r="D3144" s="169" t="s">
        <v>5482</v>
      </c>
      <c r="E3144" s="170">
        <v>3.4065900000000005</v>
      </c>
      <c r="F3144" s="167" t="s">
        <v>8968</v>
      </c>
    </row>
    <row r="3145" spans="1:6" x14ac:dyDescent="0.3">
      <c r="A3145" s="167" t="s">
        <v>8970</v>
      </c>
      <c r="B3145" s="167" t="s">
        <v>7076</v>
      </c>
      <c r="C3145" s="168">
        <v>250</v>
      </c>
      <c r="D3145" s="169" t="s">
        <v>5482</v>
      </c>
      <c r="E3145" s="170">
        <v>3.4065900000000005</v>
      </c>
      <c r="F3145" s="167" t="s">
        <v>8968</v>
      </c>
    </row>
    <row r="3146" spans="1:6" x14ac:dyDescent="0.3">
      <c r="A3146" s="167" t="s">
        <v>8971</v>
      </c>
      <c r="B3146" s="167" t="s">
        <v>8566</v>
      </c>
      <c r="C3146" s="168">
        <v>250</v>
      </c>
      <c r="D3146" s="169" t="s">
        <v>5482</v>
      </c>
      <c r="E3146" s="170">
        <v>3.4065900000000005</v>
      </c>
      <c r="F3146" s="167" t="s">
        <v>8968</v>
      </c>
    </row>
    <row r="3147" spans="1:6" x14ac:dyDescent="0.3">
      <c r="A3147" s="167" t="s">
        <v>8972</v>
      </c>
      <c r="B3147" s="167" t="s">
        <v>5683</v>
      </c>
      <c r="C3147" s="168">
        <v>250</v>
      </c>
      <c r="D3147" s="169" t="s">
        <v>5482</v>
      </c>
      <c r="E3147" s="170">
        <v>3.4065900000000005</v>
      </c>
      <c r="F3147" s="167" t="s">
        <v>8968</v>
      </c>
    </row>
    <row r="3148" spans="1:6" x14ac:dyDescent="0.3">
      <c r="A3148" s="167" t="s">
        <v>8973</v>
      </c>
      <c r="B3148" s="167" t="s">
        <v>7076</v>
      </c>
      <c r="C3148" s="168">
        <v>250</v>
      </c>
      <c r="D3148" s="169" t="s">
        <v>5482</v>
      </c>
      <c r="E3148" s="170">
        <v>3.4065900000000005</v>
      </c>
      <c r="F3148" s="167" t="s">
        <v>8968</v>
      </c>
    </row>
    <row r="3149" spans="1:6" x14ac:dyDescent="0.3">
      <c r="A3149" s="167" t="s">
        <v>8974</v>
      </c>
      <c r="B3149" s="167" t="s">
        <v>8566</v>
      </c>
      <c r="C3149" s="168">
        <v>250</v>
      </c>
      <c r="D3149" s="169" t="s">
        <v>5482</v>
      </c>
      <c r="E3149" s="170">
        <v>2.89377</v>
      </c>
      <c r="F3149" s="167" t="s">
        <v>8975</v>
      </c>
    </row>
    <row r="3150" spans="1:6" x14ac:dyDescent="0.3">
      <c r="A3150" s="167" t="s">
        <v>8976</v>
      </c>
      <c r="B3150" s="167" t="s">
        <v>8925</v>
      </c>
      <c r="C3150" s="168">
        <v>250</v>
      </c>
      <c r="D3150" s="169" t="s">
        <v>5482</v>
      </c>
      <c r="E3150" s="170">
        <v>2.89377</v>
      </c>
      <c r="F3150" s="167" t="s">
        <v>8975</v>
      </c>
    </row>
    <row r="3151" spans="1:6" x14ac:dyDescent="0.3">
      <c r="A3151" s="167" t="s">
        <v>8977</v>
      </c>
      <c r="B3151" s="167" t="s">
        <v>5683</v>
      </c>
      <c r="C3151" s="168">
        <v>250</v>
      </c>
      <c r="D3151" s="169" t="s">
        <v>5482</v>
      </c>
      <c r="E3151" s="170">
        <v>2.89377</v>
      </c>
      <c r="F3151" s="167" t="s">
        <v>8975</v>
      </c>
    </row>
    <row r="3152" spans="1:6" x14ac:dyDescent="0.3">
      <c r="A3152" s="167" t="s">
        <v>8978</v>
      </c>
      <c r="B3152" s="167" t="s">
        <v>7076</v>
      </c>
      <c r="C3152" s="168">
        <v>250</v>
      </c>
      <c r="D3152" s="169" t="s">
        <v>5482</v>
      </c>
      <c r="E3152" s="170">
        <v>2.89377</v>
      </c>
      <c r="F3152" s="167" t="s">
        <v>8975</v>
      </c>
    </row>
    <row r="3153" spans="1:6" x14ac:dyDescent="0.3">
      <c r="A3153" s="167" t="s">
        <v>8979</v>
      </c>
      <c r="B3153" s="167" t="s">
        <v>8566</v>
      </c>
      <c r="C3153" s="168">
        <v>250</v>
      </c>
      <c r="D3153" s="169" t="s">
        <v>5482</v>
      </c>
      <c r="E3153" s="170">
        <v>1.7765549999999999</v>
      </c>
      <c r="F3153" s="167" t="s">
        <v>8980</v>
      </c>
    </row>
    <row r="3154" spans="1:6" x14ac:dyDescent="0.3">
      <c r="A3154" s="167" t="s">
        <v>8981</v>
      </c>
      <c r="B3154" s="167" t="s">
        <v>8925</v>
      </c>
      <c r="C3154" s="168">
        <v>250</v>
      </c>
      <c r="D3154" s="169" t="s">
        <v>5482</v>
      </c>
      <c r="E3154" s="170">
        <v>1.7765549999999999</v>
      </c>
      <c r="F3154" s="167" t="s">
        <v>8980</v>
      </c>
    </row>
    <row r="3155" spans="1:6" x14ac:dyDescent="0.3">
      <c r="A3155" s="167" t="s">
        <v>8982</v>
      </c>
      <c r="B3155" s="167" t="s">
        <v>5683</v>
      </c>
      <c r="C3155" s="168">
        <v>250</v>
      </c>
      <c r="D3155" s="169" t="s">
        <v>5482</v>
      </c>
      <c r="E3155" s="170">
        <v>1.7765549999999999</v>
      </c>
      <c r="F3155" s="167" t="s">
        <v>8980</v>
      </c>
    </row>
    <row r="3156" spans="1:6" x14ac:dyDescent="0.3">
      <c r="A3156" s="167" t="s">
        <v>8983</v>
      </c>
      <c r="B3156" s="167" t="s">
        <v>7076</v>
      </c>
      <c r="C3156" s="168">
        <v>250</v>
      </c>
      <c r="D3156" s="169" t="s">
        <v>5482</v>
      </c>
      <c r="E3156" s="170">
        <v>1.7765549999999999</v>
      </c>
      <c r="F3156" s="167" t="s">
        <v>8980</v>
      </c>
    </row>
    <row r="3157" spans="1:6" x14ac:dyDescent="0.3">
      <c r="A3157" s="167" t="s">
        <v>8984</v>
      </c>
      <c r="B3157" s="167" t="s">
        <v>8566</v>
      </c>
      <c r="C3157" s="168">
        <v>250</v>
      </c>
      <c r="D3157" s="169" t="s">
        <v>5482</v>
      </c>
      <c r="E3157" s="170">
        <v>1.0256400000000001</v>
      </c>
      <c r="F3157" s="167" t="s">
        <v>8985</v>
      </c>
    </row>
    <row r="3158" spans="1:6" x14ac:dyDescent="0.3">
      <c r="A3158" s="167" t="s">
        <v>8986</v>
      </c>
      <c r="B3158" s="167" t="s">
        <v>8925</v>
      </c>
      <c r="C3158" s="168">
        <v>250</v>
      </c>
      <c r="D3158" s="169" t="s">
        <v>5482</v>
      </c>
      <c r="E3158" s="170">
        <v>1.0256400000000001</v>
      </c>
      <c r="F3158" s="167" t="s">
        <v>8985</v>
      </c>
    </row>
    <row r="3159" spans="1:6" x14ac:dyDescent="0.3">
      <c r="A3159" s="167" t="s">
        <v>8987</v>
      </c>
      <c r="B3159" s="167" t="s">
        <v>5683</v>
      </c>
      <c r="C3159" s="168">
        <v>250</v>
      </c>
      <c r="D3159" s="169" t="s">
        <v>5482</v>
      </c>
      <c r="E3159" s="170">
        <v>1.0256400000000001</v>
      </c>
      <c r="F3159" s="167" t="s">
        <v>8985</v>
      </c>
    </row>
    <row r="3160" spans="1:6" x14ac:dyDescent="0.3">
      <c r="A3160" s="167" t="s">
        <v>8988</v>
      </c>
      <c r="B3160" s="167" t="s">
        <v>7076</v>
      </c>
      <c r="C3160" s="168">
        <v>250</v>
      </c>
      <c r="D3160" s="169" t="s">
        <v>5482</v>
      </c>
      <c r="E3160" s="170">
        <v>1.0256400000000001</v>
      </c>
      <c r="F3160" s="167" t="s">
        <v>8985</v>
      </c>
    </row>
    <row r="3161" spans="1:6" x14ac:dyDescent="0.3">
      <c r="A3161" s="167" t="s">
        <v>8989</v>
      </c>
      <c r="B3161" s="167" t="s">
        <v>8566</v>
      </c>
      <c r="C3161" s="168">
        <v>250</v>
      </c>
      <c r="D3161" s="169" t="s">
        <v>5482</v>
      </c>
      <c r="E3161" s="170">
        <v>1.0256400000000001</v>
      </c>
      <c r="F3161" s="167" t="s">
        <v>8990</v>
      </c>
    </row>
    <row r="3162" spans="1:6" x14ac:dyDescent="0.3">
      <c r="A3162" s="167" t="s">
        <v>8991</v>
      </c>
      <c r="B3162" s="167" t="s">
        <v>8925</v>
      </c>
      <c r="C3162" s="168">
        <v>250</v>
      </c>
      <c r="D3162" s="169" t="s">
        <v>5482</v>
      </c>
      <c r="E3162" s="170">
        <v>1.0256400000000001</v>
      </c>
      <c r="F3162" s="167" t="s">
        <v>8990</v>
      </c>
    </row>
    <row r="3163" spans="1:6" x14ac:dyDescent="0.3">
      <c r="A3163" s="167" t="s">
        <v>8992</v>
      </c>
      <c r="B3163" s="167" t="s">
        <v>5683</v>
      </c>
      <c r="C3163" s="168">
        <v>250</v>
      </c>
      <c r="D3163" s="169" t="s">
        <v>5482</v>
      </c>
      <c r="E3163" s="170">
        <v>1.0256400000000001</v>
      </c>
      <c r="F3163" s="167" t="s">
        <v>8990</v>
      </c>
    </row>
    <row r="3164" spans="1:6" x14ac:dyDescent="0.3">
      <c r="A3164" s="167" t="s">
        <v>8993</v>
      </c>
      <c r="B3164" s="167" t="s">
        <v>7076</v>
      </c>
      <c r="C3164" s="168">
        <v>250</v>
      </c>
      <c r="D3164" s="169" t="s">
        <v>5482</v>
      </c>
      <c r="E3164" s="170">
        <v>1.0256400000000001</v>
      </c>
      <c r="F3164" s="167" t="s">
        <v>8990</v>
      </c>
    </row>
    <row r="3165" spans="1:6" x14ac:dyDescent="0.3">
      <c r="A3165" s="167" t="s">
        <v>8994</v>
      </c>
      <c r="B3165" s="167" t="s">
        <v>8566</v>
      </c>
      <c r="C3165" s="168">
        <v>250</v>
      </c>
      <c r="D3165" s="169" t="s">
        <v>5482</v>
      </c>
      <c r="E3165" s="170">
        <v>1.7399249999999999</v>
      </c>
      <c r="F3165" s="167" t="s">
        <v>8995</v>
      </c>
    </row>
    <row r="3166" spans="1:6" x14ac:dyDescent="0.3">
      <c r="A3166" s="167" t="s">
        <v>8996</v>
      </c>
      <c r="B3166" s="167" t="s">
        <v>8925</v>
      </c>
      <c r="C3166" s="168">
        <v>250</v>
      </c>
      <c r="D3166" s="169" t="s">
        <v>5482</v>
      </c>
      <c r="E3166" s="170">
        <v>1.7399249999999999</v>
      </c>
      <c r="F3166" s="167" t="s">
        <v>8995</v>
      </c>
    </row>
    <row r="3167" spans="1:6" x14ac:dyDescent="0.3">
      <c r="A3167" s="167" t="s">
        <v>8997</v>
      </c>
      <c r="B3167" s="167" t="s">
        <v>5683</v>
      </c>
      <c r="C3167" s="168">
        <v>250</v>
      </c>
      <c r="D3167" s="169" t="s">
        <v>5482</v>
      </c>
      <c r="E3167" s="170">
        <v>1.7399249999999999</v>
      </c>
      <c r="F3167" s="167" t="s">
        <v>8995</v>
      </c>
    </row>
    <row r="3168" spans="1:6" x14ac:dyDescent="0.3">
      <c r="A3168" s="167" t="s">
        <v>8998</v>
      </c>
      <c r="B3168" s="167" t="s">
        <v>7076</v>
      </c>
      <c r="C3168" s="168">
        <v>250</v>
      </c>
      <c r="D3168" s="169" t="s">
        <v>5482</v>
      </c>
      <c r="E3168" s="170">
        <v>1.7399249999999999</v>
      </c>
      <c r="F3168" s="167" t="s">
        <v>8995</v>
      </c>
    </row>
    <row r="3169" spans="1:6" x14ac:dyDescent="0.3">
      <c r="A3169" s="167" t="s">
        <v>8999</v>
      </c>
      <c r="B3169" s="167" t="s">
        <v>5491</v>
      </c>
      <c r="C3169" s="168">
        <v>50</v>
      </c>
      <c r="D3169" s="169" t="s">
        <v>5482</v>
      </c>
      <c r="E3169" s="170">
        <v>4.1042249999999996</v>
      </c>
      <c r="F3169" s="167" t="s">
        <v>9000</v>
      </c>
    </row>
    <row r="3170" spans="1:6" x14ac:dyDescent="0.3">
      <c r="A3170" s="167" t="s">
        <v>9001</v>
      </c>
      <c r="B3170" s="167" t="s">
        <v>5497</v>
      </c>
      <c r="C3170" s="168">
        <v>50</v>
      </c>
      <c r="D3170" s="169" t="s">
        <v>5482</v>
      </c>
      <c r="E3170" s="170">
        <v>4.1042249999999996</v>
      </c>
      <c r="F3170" s="167" t="s">
        <v>9000</v>
      </c>
    </row>
    <row r="3171" spans="1:6" x14ac:dyDescent="0.3">
      <c r="A3171" s="167" t="s">
        <v>9002</v>
      </c>
      <c r="B3171" s="167" t="s">
        <v>5491</v>
      </c>
      <c r="C3171" s="168">
        <v>50</v>
      </c>
      <c r="D3171" s="169" t="s">
        <v>5482</v>
      </c>
      <c r="E3171" s="170">
        <v>4.1042249999999996</v>
      </c>
      <c r="F3171" s="167" t="s">
        <v>9003</v>
      </c>
    </row>
    <row r="3172" spans="1:6" x14ac:dyDescent="0.3">
      <c r="A3172" s="167" t="s">
        <v>9004</v>
      </c>
      <c r="B3172" s="167" t="s">
        <v>5493</v>
      </c>
      <c r="C3172" s="168">
        <v>50</v>
      </c>
      <c r="D3172" s="169" t="s">
        <v>5482</v>
      </c>
      <c r="E3172" s="170">
        <v>4.1042249999999996</v>
      </c>
      <c r="F3172" s="167" t="s">
        <v>9003</v>
      </c>
    </row>
    <row r="3173" spans="1:6" x14ac:dyDescent="0.3">
      <c r="A3173" s="167" t="s">
        <v>9005</v>
      </c>
      <c r="B3173" s="167" t="s">
        <v>6582</v>
      </c>
      <c r="C3173" s="168">
        <v>50</v>
      </c>
      <c r="D3173" s="169" t="s">
        <v>5482</v>
      </c>
      <c r="E3173" s="170">
        <v>3.8211750000000002</v>
      </c>
      <c r="F3173" s="167" t="s">
        <v>9003</v>
      </c>
    </row>
    <row r="3174" spans="1:6" x14ac:dyDescent="0.3">
      <c r="A3174" s="167" t="s">
        <v>9006</v>
      </c>
      <c r="B3174" s="167" t="s">
        <v>5497</v>
      </c>
      <c r="C3174" s="168">
        <v>50</v>
      </c>
      <c r="D3174" s="169" t="s">
        <v>5482</v>
      </c>
      <c r="E3174" s="170">
        <v>4.1042249999999996</v>
      </c>
      <c r="F3174" s="167" t="s">
        <v>9003</v>
      </c>
    </row>
    <row r="3175" spans="1:6" x14ac:dyDescent="0.3">
      <c r="A3175" s="167" t="s">
        <v>9007</v>
      </c>
      <c r="B3175" s="167" t="s">
        <v>5491</v>
      </c>
      <c r="C3175" s="168">
        <v>50</v>
      </c>
      <c r="D3175" s="169" t="s">
        <v>5482</v>
      </c>
      <c r="E3175" s="170">
        <v>4.1042249999999996</v>
      </c>
      <c r="F3175" s="167" t="s">
        <v>9008</v>
      </c>
    </row>
    <row r="3176" spans="1:6" x14ac:dyDescent="0.3">
      <c r="A3176" s="167" t="s">
        <v>9009</v>
      </c>
      <c r="B3176" s="167" t="s">
        <v>5497</v>
      </c>
      <c r="C3176" s="168">
        <v>50</v>
      </c>
      <c r="D3176" s="169" t="s">
        <v>5482</v>
      </c>
      <c r="E3176" s="170">
        <v>4.1042249999999996</v>
      </c>
      <c r="F3176" s="167" t="s">
        <v>9008</v>
      </c>
    </row>
    <row r="3177" spans="1:6" x14ac:dyDescent="0.3">
      <c r="A3177" s="167" t="s">
        <v>9010</v>
      </c>
      <c r="B3177" s="167" t="s">
        <v>5491</v>
      </c>
      <c r="C3177" s="168">
        <v>50</v>
      </c>
      <c r="D3177" s="169" t="s">
        <v>5482</v>
      </c>
      <c r="E3177" s="170">
        <v>4.1042249999999996</v>
      </c>
      <c r="F3177" s="167" t="s">
        <v>9011</v>
      </c>
    </row>
    <row r="3178" spans="1:6" x14ac:dyDescent="0.3">
      <c r="A3178" s="167" t="s">
        <v>9012</v>
      </c>
      <c r="B3178" s="167" t="s">
        <v>5493</v>
      </c>
      <c r="C3178" s="168">
        <v>50</v>
      </c>
      <c r="D3178" s="169" t="s">
        <v>5482</v>
      </c>
      <c r="E3178" s="170">
        <v>4.1042249999999996</v>
      </c>
      <c r="F3178" s="167" t="s">
        <v>9011</v>
      </c>
    </row>
    <row r="3179" spans="1:6" x14ac:dyDescent="0.3">
      <c r="A3179" s="167" t="s">
        <v>9013</v>
      </c>
      <c r="B3179" s="167" t="s">
        <v>6582</v>
      </c>
      <c r="C3179" s="168">
        <v>50</v>
      </c>
      <c r="D3179" s="169" t="s">
        <v>5482</v>
      </c>
      <c r="E3179" s="170">
        <v>3.8211750000000002</v>
      </c>
      <c r="F3179" s="167" t="s">
        <v>9011</v>
      </c>
    </row>
    <row r="3180" spans="1:6" x14ac:dyDescent="0.3">
      <c r="A3180" s="167" t="s">
        <v>9014</v>
      </c>
      <c r="B3180" s="167" t="s">
        <v>5497</v>
      </c>
      <c r="C3180" s="168">
        <v>50</v>
      </c>
      <c r="D3180" s="169" t="s">
        <v>5482</v>
      </c>
      <c r="E3180" s="170">
        <v>4.1042249999999996</v>
      </c>
      <c r="F3180" s="167" t="s">
        <v>9011</v>
      </c>
    </row>
    <row r="3181" spans="1:6" x14ac:dyDescent="0.3">
      <c r="A3181" s="167" t="s">
        <v>9015</v>
      </c>
      <c r="B3181" s="167" t="s">
        <v>5683</v>
      </c>
      <c r="C3181" s="168">
        <v>50</v>
      </c>
      <c r="D3181" s="169" t="s">
        <v>5482</v>
      </c>
      <c r="E3181" s="170">
        <v>0.66044999999999998</v>
      </c>
      <c r="F3181" s="167" t="s">
        <v>9016</v>
      </c>
    </row>
    <row r="3182" spans="1:6" x14ac:dyDescent="0.3">
      <c r="A3182" s="167" t="s">
        <v>9017</v>
      </c>
      <c r="B3182" s="167" t="s">
        <v>5491</v>
      </c>
      <c r="C3182" s="168">
        <v>25</v>
      </c>
      <c r="D3182" s="169" t="s">
        <v>5482</v>
      </c>
      <c r="E3182" s="170">
        <v>6.9819000000000013</v>
      </c>
      <c r="F3182" s="167" t="s">
        <v>9018</v>
      </c>
    </row>
    <row r="3183" spans="1:6" x14ac:dyDescent="0.3">
      <c r="A3183" s="167" t="s">
        <v>9019</v>
      </c>
      <c r="B3183" s="167" t="s">
        <v>5497</v>
      </c>
      <c r="C3183" s="168">
        <v>25</v>
      </c>
      <c r="D3183" s="169" t="s">
        <v>5482</v>
      </c>
      <c r="E3183" s="170">
        <v>6.9819000000000013</v>
      </c>
      <c r="F3183" s="167" t="s">
        <v>9018</v>
      </c>
    </row>
    <row r="3184" spans="1:6" x14ac:dyDescent="0.3">
      <c r="A3184" s="167" t="s">
        <v>9020</v>
      </c>
      <c r="B3184" s="167" t="s">
        <v>5491</v>
      </c>
      <c r="C3184" s="168">
        <v>25</v>
      </c>
      <c r="D3184" s="169" t="s">
        <v>5482</v>
      </c>
      <c r="E3184" s="170">
        <v>6.9819000000000013</v>
      </c>
      <c r="F3184" s="167" t="s">
        <v>9021</v>
      </c>
    </row>
    <row r="3185" spans="1:6" x14ac:dyDescent="0.3">
      <c r="A3185" s="167" t="s">
        <v>9022</v>
      </c>
      <c r="B3185" s="167" t="s">
        <v>5493</v>
      </c>
      <c r="C3185" s="168">
        <v>25</v>
      </c>
      <c r="D3185" s="169" t="s">
        <v>5482</v>
      </c>
      <c r="E3185" s="170">
        <v>6.9819000000000013</v>
      </c>
      <c r="F3185" s="167" t="s">
        <v>9021</v>
      </c>
    </row>
    <row r="3186" spans="1:6" x14ac:dyDescent="0.3">
      <c r="A3186" s="167" t="s">
        <v>9023</v>
      </c>
      <c r="B3186" s="167" t="s">
        <v>6582</v>
      </c>
      <c r="C3186" s="168">
        <v>25</v>
      </c>
      <c r="D3186" s="169" t="s">
        <v>5482</v>
      </c>
      <c r="E3186" s="170">
        <v>6.6988500000000002</v>
      </c>
      <c r="F3186" s="167" t="s">
        <v>9021</v>
      </c>
    </row>
    <row r="3187" spans="1:6" x14ac:dyDescent="0.3">
      <c r="A3187" s="167" t="s">
        <v>9024</v>
      </c>
      <c r="B3187" s="167" t="s">
        <v>5497</v>
      </c>
      <c r="C3187" s="168">
        <v>25</v>
      </c>
      <c r="D3187" s="169" t="s">
        <v>5482</v>
      </c>
      <c r="E3187" s="170">
        <v>6.9819000000000013</v>
      </c>
      <c r="F3187" s="167" t="s">
        <v>9021</v>
      </c>
    </row>
    <row r="3188" spans="1:6" x14ac:dyDescent="0.3">
      <c r="A3188" s="167" t="s">
        <v>9025</v>
      </c>
      <c r="B3188" s="167" t="s">
        <v>5491</v>
      </c>
      <c r="C3188" s="168">
        <v>25</v>
      </c>
      <c r="D3188" s="169" t="s">
        <v>5482</v>
      </c>
      <c r="E3188" s="170">
        <v>6.9819000000000013</v>
      </c>
      <c r="F3188" s="167" t="s">
        <v>9026</v>
      </c>
    </row>
    <row r="3189" spans="1:6" x14ac:dyDescent="0.3">
      <c r="A3189" s="167" t="s">
        <v>9027</v>
      </c>
      <c r="B3189" s="167" t="s">
        <v>5497</v>
      </c>
      <c r="C3189" s="168">
        <v>25</v>
      </c>
      <c r="D3189" s="169" t="s">
        <v>5482</v>
      </c>
      <c r="E3189" s="170">
        <v>6.9819000000000013</v>
      </c>
      <c r="F3189" s="167" t="s">
        <v>9026</v>
      </c>
    </row>
    <row r="3190" spans="1:6" x14ac:dyDescent="0.3">
      <c r="A3190" s="167" t="s">
        <v>9028</v>
      </c>
      <c r="B3190" s="167" t="s">
        <v>5491</v>
      </c>
      <c r="C3190" s="168">
        <v>25</v>
      </c>
      <c r="D3190" s="169" t="s">
        <v>5482</v>
      </c>
      <c r="E3190" s="170">
        <v>6.9819000000000013</v>
      </c>
      <c r="F3190" s="167" t="s">
        <v>9029</v>
      </c>
    </row>
    <row r="3191" spans="1:6" x14ac:dyDescent="0.3">
      <c r="A3191" s="167" t="s">
        <v>9030</v>
      </c>
      <c r="B3191" s="167" t="s">
        <v>5493</v>
      </c>
      <c r="C3191" s="168">
        <v>25</v>
      </c>
      <c r="D3191" s="169" t="s">
        <v>5482</v>
      </c>
      <c r="E3191" s="170">
        <v>6.9819000000000013</v>
      </c>
      <c r="F3191" s="167" t="s">
        <v>9029</v>
      </c>
    </row>
    <row r="3192" spans="1:6" x14ac:dyDescent="0.3">
      <c r="A3192" s="167" t="s">
        <v>9031</v>
      </c>
      <c r="B3192" s="167" t="s">
        <v>6582</v>
      </c>
      <c r="C3192" s="168">
        <v>25</v>
      </c>
      <c r="D3192" s="169" t="s">
        <v>5482</v>
      </c>
      <c r="E3192" s="170">
        <v>6.6988500000000002</v>
      </c>
      <c r="F3192" s="167" t="s">
        <v>9029</v>
      </c>
    </row>
    <row r="3193" spans="1:6" x14ac:dyDescent="0.3">
      <c r="A3193" s="167" t="s">
        <v>9032</v>
      </c>
      <c r="B3193" s="167" t="s">
        <v>5497</v>
      </c>
      <c r="C3193" s="168">
        <v>25</v>
      </c>
      <c r="D3193" s="169" t="s">
        <v>5482</v>
      </c>
      <c r="E3193" s="170">
        <v>6.9819000000000013</v>
      </c>
      <c r="F3193" s="167" t="s">
        <v>9029</v>
      </c>
    </row>
    <row r="3194" spans="1:6" x14ac:dyDescent="0.3">
      <c r="A3194" s="167" t="s">
        <v>9033</v>
      </c>
      <c r="B3194" s="167" t="s">
        <v>5491</v>
      </c>
      <c r="C3194" s="168">
        <v>25</v>
      </c>
      <c r="D3194" s="169" t="s">
        <v>5482</v>
      </c>
      <c r="E3194" s="170">
        <v>6.9819000000000013</v>
      </c>
      <c r="F3194" s="167" t="s">
        <v>9018</v>
      </c>
    </row>
    <row r="3195" spans="1:6" x14ac:dyDescent="0.3">
      <c r="A3195" s="167" t="s">
        <v>9034</v>
      </c>
      <c r="B3195" s="167" t="s">
        <v>5497</v>
      </c>
      <c r="C3195" s="168">
        <v>25</v>
      </c>
      <c r="D3195" s="169" t="s">
        <v>5482</v>
      </c>
      <c r="E3195" s="170">
        <v>6.9819000000000013</v>
      </c>
      <c r="F3195" s="167" t="s">
        <v>9018</v>
      </c>
    </row>
    <row r="3196" spans="1:6" x14ac:dyDescent="0.3">
      <c r="A3196" s="167" t="s">
        <v>9035</v>
      </c>
      <c r="B3196" s="167" t="s">
        <v>5491</v>
      </c>
      <c r="C3196" s="168">
        <v>25</v>
      </c>
      <c r="D3196" s="169" t="s">
        <v>5482</v>
      </c>
      <c r="E3196" s="170">
        <v>6.9819000000000013</v>
      </c>
      <c r="F3196" s="167" t="s">
        <v>9021</v>
      </c>
    </row>
    <row r="3197" spans="1:6" x14ac:dyDescent="0.3">
      <c r="A3197" s="167" t="s">
        <v>9036</v>
      </c>
      <c r="B3197" s="167" t="s">
        <v>5493</v>
      </c>
      <c r="C3197" s="168">
        <v>25</v>
      </c>
      <c r="D3197" s="169" t="s">
        <v>5482</v>
      </c>
      <c r="E3197" s="170">
        <v>6.9819000000000013</v>
      </c>
      <c r="F3197" s="167" t="s">
        <v>9021</v>
      </c>
    </row>
    <row r="3198" spans="1:6" x14ac:dyDescent="0.3">
      <c r="A3198" s="167" t="s">
        <v>9037</v>
      </c>
      <c r="B3198" s="167" t="s">
        <v>6582</v>
      </c>
      <c r="C3198" s="168">
        <v>25</v>
      </c>
      <c r="D3198" s="169" t="s">
        <v>5482</v>
      </c>
      <c r="E3198" s="170">
        <v>6.6988500000000002</v>
      </c>
      <c r="F3198" s="167" t="s">
        <v>9021</v>
      </c>
    </row>
    <row r="3199" spans="1:6" x14ac:dyDescent="0.3">
      <c r="A3199" s="167" t="s">
        <v>9038</v>
      </c>
      <c r="B3199" s="167" t="s">
        <v>5497</v>
      </c>
      <c r="C3199" s="168">
        <v>25</v>
      </c>
      <c r="D3199" s="169" t="s">
        <v>5482</v>
      </c>
      <c r="E3199" s="170">
        <v>6.9819000000000013</v>
      </c>
      <c r="F3199" s="167" t="s">
        <v>9021</v>
      </c>
    </row>
    <row r="3200" spans="1:6" x14ac:dyDescent="0.3">
      <c r="A3200" s="167" t="s">
        <v>9039</v>
      </c>
      <c r="B3200" s="167" t="s">
        <v>5491</v>
      </c>
      <c r="C3200" s="168">
        <v>25</v>
      </c>
      <c r="D3200" s="169" t="s">
        <v>5482</v>
      </c>
      <c r="E3200" s="170">
        <v>6.9819000000000013</v>
      </c>
      <c r="F3200" s="167" t="s">
        <v>9026</v>
      </c>
    </row>
    <row r="3201" spans="1:6" x14ac:dyDescent="0.3">
      <c r="A3201" s="167" t="s">
        <v>9040</v>
      </c>
      <c r="B3201" s="167" t="s">
        <v>5497</v>
      </c>
      <c r="C3201" s="168">
        <v>25</v>
      </c>
      <c r="D3201" s="169" t="s">
        <v>5482</v>
      </c>
      <c r="E3201" s="170">
        <v>6.9819000000000013</v>
      </c>
      <c r="F3201" s="167" t="s">
        <v>9026</v>
      </c>
    </row>
    <row r="3202" spans="1:6" x14ac:dyDescent="0.3">
      <c r="A3202" s="167" t="s">
        <v>9041</v>
      </c>
      <c r="B3202" s="167" t="s">
        <v>5491</v>
      </c>
      <c r="C3202" s="168">
        <v>25</v>
      </c>
      <c r="D3202" s="169" t="s">
        <v>5482</v>
      </c>
      <c r="E3202" s="170">
        <v>6.9819000000000013</v>
      </c>
      <c r="F3202" s="167" t="s">
        <v>9029</v>
      </c>
    </row>
    <row r="3203" spans="1:6" x14ac:dyDescent="0.3">
      <c r="A3203" s="167" t="s">
        <v>9042</v>
      </c>
      <c r="B3203" s="167" t="s">
        <v>5493</v>
      </c>
      <c r="C3203" s="168">
        <v>25</v>
      </c>
      <c r="D3203" s="169" t="s">
        <v>5482</v>
      </c>
      <c r="E3203" s="170">
        <v>6.9819000000000013</v>
      </c>
      <c r="F3203" s="167" t="s">
        <v>9029</v>
      </c>
    </row>
    <row r="3204" spans="1:6" x14ac:dyDescent="0.3">
      <c r="A3204" s="167" t="s">
        <v>9043</v>
      </c>
      <c r="B3204" s="167" t="s">
        <v>6582</v>
      </c>
      <c r="C3204" s="168">
        <v>25</v>
      </c>
      <c r="D3204" s="169" t="s">
        <v>5482</v>
      </c>
      <c r="E3204" s="170">
        <v>6.6988500000000002</v>
      </c>
      <c r="F3204" s="167" t="s">
        <v>9029</v>
      </c>
    </row>
    <row r="3205" spans="1:6" x14ac:dyDescent="0.3">
      <c r="A3205" s="167" t="s">
        <v>9044</v>
      </c>
      <c r="B3205" s="167" t="s">
        <v>5497</v>
      </c>
      <c r="C3205" s="168">
        <v>25</v>
      </c>
      <c r="D3205" s="169" t="s">
        <v>5482</v>
      </c>
      <c r="E3205" s="170">
        <v>6.9819000000000013</v>
      </c>
      <c r="F3205" s="167" t="s">
        <v>9029</v>
      </c>
    </row>
    <row r="3206" spans="1:6" x14ac:dyDescent="0.3">
      <c r="A3206" s="167" t="s">
        <v>9045</v>
      </c>
      <c r="B3206" s="167" t="s">
        <v>5491</v>
      </c>
      <c r="C3206" s="168">
        <v>5</v>
      </c>
      <c r="D3206" s="169" t="s">
        <v>5482</v>
      </c>
      <c r="E3206" s="170">
        <v>16.32255</v>
      </c>
      <c r="F3206" s="167" t="s">
        <v>9046</v>
      </c>
    </row>
    <row r="3207" spans="1:6" x14ac:dyDescent="0.3">
      <c r="A3207" s="167" t="s">
        <v>9047</v>
      </c>
      <c r="B3207" s="167" t="s">
        <v>5497</v>
      </c>
      <c r="C3207" s="168">
        <v>5</v>
      </c>
      <c r="D3207" s="169" t="s">
        <v>5482</v>
      </c>
      <c r="E3207" s="170">
        <v>16.32255</v>
      </c>
      <c r="F3207" s="167" t="s">
        <v>9046</v>
      </c>
    </row>
    <row r="3208" spans="1:6" x14ac:dyDescent="0.3">
      <c r="A3208" s="167" t="s">
        <v>9048</v>
      </c>
      <c r="B3208" s="167" t="s">
        <v>5491</v>
      </c>
      <c r="C3208" s="168">
        <v>5</v>
      </c>
      <c r="D3208" s="169" t="s">
        <v>5482</v>
      </c>
      <c r="E3208" s="170">
        <v>16.32255</v>
      </c>
      <c r="F3208" s="167" t="s">
        <v>9049</v>
      </c>
    </row>
    <row r="3209" spans="1:6" x14ac:dyDescent="0.3">
      <c r="A3209" s="167" t="s">
        <v>9050</v>
      </c>
      <c r="B3209" s="167" t="s">
        <v>5493</v>
      </c>
      <c r="C3209" s="168">
        <v>5</v>
      </c>
      <c r="D3209" s="169" t="s">
        <v>5482</v>
      </c>
      <c r="E3209" s="170">
        <v>16.32255</v>
      </c>
      <c r="F3209" s="167" t="s">
        <v>9049</v>
      </c>
    </row>
    <row r="3210" spans="1:6" x14ac:dyDescent="0.3">
      <c r="A3210" s="167" t="s">
        <v>9051</v>
      </c>
      <c r="B3210" s="167" t="s">
        <v>6582</v>
      </c>
      <c r="C3210" s="168">
        <v>5</v>
      </c>
      <c r="D3210" s="169" t="s">
        <v>5482</v>
      </c>
      <c r="E3210" s="170">
        <v>16.0395</v>
      </c>
      <c r="F3210" s="167" t="s">
        <v>9049</v>
      </c>
    </row>
    <row r="3211" spans="1:6" x14ac:dyDescent="0.3">
      <c r="A3211" s="167" t="s">
        <v>9052</v>
      </c>
      <c r="B3211" s="167" t="s">
        <v>5497</v>
      </c>
      <c r="C3211" s="168">
        <v>5</v>
      </c>
      <c r="D3211" s="169" t="s">
        <v>5482</v>
      </c>
      <c r="E3211" s="170">
        <v>16.32255</v>
      </c>
      <c r="F3211" s="167" t="s">
        <v>9049</v>
      </c>
    </row>
    <row r="3212" spans="1:6" x14ac:dyDescent="0.3">
      <c r="A3212" s="167" t="s">
        <v>9053</v>
      </c>
      <c r="B3212" s="167" t="s">
        <v>5491</v>
      </c>
      <c r="C3212" s="168">
        <v>5</v>
      </c>
      <c r="D3212" s="169" t="s">
        <v>5482</v>
      </c>
      <c r="E3212" s="170">
        <v>16.32255</v>
      </c>
      <c r="F3212" s="167" t="s">
        <v>9054</v>
      </c>
    </row>
    <row r="3213" spans="1:6" x14ac:dyDescent="0.3">
      <c r="A3213" s="167" t="s">
        <v>9055</v>
      </c>
      <c r="B3213" s="167" t="s">
        <v>5497</v>
      </c>
      <c r="C3213" s="168">
        <v>5</v>
      </c>
      <c r="D3213" s="169" t="s">
        <v>5482</v>
      </c>
      <c r="E3213" s="170">
        <v>16.32255</v>
      </c>
      <c r="F3213" s="167" t="s">
        <v>9054</v>
      </c>
    </row>
    <row r="3214" spans="1:6" x14ac:dyDescent="0.3">
      <c r="A3214" s="167" t="s">
        <v>9056</v>
      </c>
      <c r="B3214" s="167" t="s">
        <v>5491</v>
      </c>
      <c r="C3214" s="168">
        <v>5</v>
      </c>
      <c r="D3214" s="169" t="s">
        <v>5482</v>
      </c>
      <c r="E3214" s="170">
        <v>16.32255</v>
      </c>
      <c r="F3214" s="167" t="s">
        <v>9057</v>
      </c>
    </row>
    <row r="3215" spans="1:6" x14ac:dyDescent="0.3">
      <c r="A3215" s="167" t="s">
        <v>9058</v>
      </c>
      <c r="B3215" s="167" t="s">
        <v>5493</v>
      </c>
      <c r="C3215" s="168">
        <v>5</v>
      </c>
      <c r="D3215" s="169" t="s">
        <v>5482</v>
      </c>
      <c r="E3215" s="170">
        <v>16.32255</v>
      </c>
      <c r="F3215" s="167" t="s">
        <v>9057</v>
      </c>
    </row>
    <row r="3216" spans="1:6" x14ac:dyDescent="0.3">
      <c r="A3216" s="167" t="s">
        <v>9059</v>
      </c>
      <c r="B3216" s="167" t="s">
        <v>6582</v>
      </c>
      <c r="C3216" s="168">
        <v>5</v>
      </c>
      <c r="D3216" s="169" t="s">
        <v>5482</v>
      </c>
      <c r="E3216" s="170">
        <v>16.0395</v>
      </c>
      <c r="F3216" s="167" t="s">
        <v>9057</v>
      </c>
    </row>
    <row r="3217" spans="1:6" x14ac:dyDescent="0.3">
      <c r="A3217" s="167" t="s">
        <v>9060</v>
      </c>
      <c r="B3217" s="167" t="s">
        <v>5497</v>
      </c>
      <c r="C3217" s="168">
        <v>5</v>
      </c>
      <c r="D3217" s="169" t="s">
        <v>5482</v>
      </c>
      <c r="E3217" s="170">
        <v>16.32255</v>
      </c>
      <c r="F3217" s="167" t="s">
        <v>9057</v>
      </c>
    </row>
    <row r="3218" spans="1:6" x14ac:dyDescent="0.3">
      <c r="A3218" s="167" t="s">
        <v>9061</v>
      </c>
      <c r="B3218" s="167" t="s">
        <v>5491</v>
      </c>
      <c r="C3218" s="168">
        <v>5</v>
      </c>
      <c r="D3218" s="169" t="s">
        <v>5482</v>
      </c>
      <c r="E3218" s="170">
        <v>16.32255</v>
      </c>
      <c r="F3218" s="167" t="s">
        <v>9057</v>
      </c>
    </row>
    <row r="3219" spans="1:6" x14ac:dyDescent="0.3">
      <c r="A3219" s="167" t="s">
        <v>9062</v>
      </c>
      <c r="B3219" s="167" t="s">
        <v>5493</v>
      </c>
      <c r="C3219" s="168">
        <v>5</v>
      </c>
      <c r="D3219" s="169" t="s">
        <v>5482</v>
      </c>
      <c r="E3219" s="170">
        <v>16.32255</v>
      </c>
      <c r="F3219" s="167" t="s">
        <v>9057</v>
      </c>
    </row>
    <row r="3220" spans="1:6" x14ac:dyDescent="0.3">
      <c r="A3220" s="167" t="s">
        <v>9063</v>
      </c>
      <c r="B3220" s="167" t="s">
        <v>6582</v>
      </c>
      <c r="C3220" s="168">
        <v>5</v>
      </c>
      <c r="D3220" s="169" t="s">
        <v>5482</v>
      </c>
      <c r="E3220" s="170">
        <v>16.0395</v>
      </c>
      <c r="F3220" s="167" t="s">
        <v>9057</v>
      </c>
    </row>
    <row r="3221" spans="1:6" x14ac:dyDescent="0.3">
      <c r="A3221" s="167" t="s">
        <v>9064</v>
      </c>
      <c r="B3221" s="167" t="s">
        <v>5497</v>
      </c>
      <c r="C3221" s="168">
        <v>5</v>
      </c>
      <c r="D3221" s="169" t="s">
        <v>5482</v>
      </c>
      <c r="E3221" s="170">
        <v>16.32255</v>
      </c>
      <c r="F3221" s="167" t="s">
        <v>9057</v>
      </c>
    </row>
    <row r="3222" spans="1:6" x14ac:dyDescent="0.3">
      <c r="A3222" s="167" t="s">
        <v>9065</v>
      </c>
      <c r="B3222" s="167" t="s">
        <v>5491</v>
      </c>
      <c r="C3222" s="168">
        <v>10</v>
      </c>
      <c r="D3222" s="169" t="s">
        <v>5482</v>
      </c>
      <c r="E3222" s="170">
        <v>13.020300000000001</v>
      </c>
      <c r="F3222" s="167" t="s">
        <v>9066</v>
      </c>
    </row>
    <row r="3223" spans="1:6" x14ac:dyDescent="0.3">
      <c r="A3223" s="167" t="s">
        <v>9067</v>
      </c>
      <c r="B3223" s="167" t="s">
        <v>5493</v>
      </c>
      <c r="C3223" s="168">
        <v>10</v>
      </c>
      <c r="D3223" s="169" t="s">
        <v>5482</v>
      </c>
      <c r="E3223" s="170">
        <v>13.020300000000001</v>
      </c>
      <c r="F3223" s="167" t="s">
        <v>9066</v>
      </c>
    </row>
    <row r="3224" spans="1:6" x14ac:dyDescent="0.3">
      <c r="A3224" s="167" t="s">
        <v>9068</v>
      </c>
      <c r="B3224" s="167" t="s">
        <v>5497</v>
      </c>
      <c r="C3224" s="168">
        <v>10</v>
      </c>
      <c r="D3224" s="169" t="s">
        <v>5482</v>
      </c>
      <c r="E3224" s="170">
        <v>13.020300000000001</v>
      </c>
      <c r="F3224" s="167" t="s">
        <v>9066</v>
      </c>
    </row>
    <row r="3225" spans="1:6" x14ac:dyDescent="0.3">
      <c r="A3225" s="167" t="s">
        <v>9069</v>
      </c>
      <c r="B3225" s="167" t="s">
        <v>5501</v>
      </c>
      <c r="C3225" s="168">
        <v>10</v>
      </c>
      <c r="D3225" s="169" t="s">
        <v>5482</v>
      </c>
      <c r="E3225" s="170">
        <v>13.020300000000001</v>
      </c>
      <c r="F3225" s="167" t="s">
        <v>9066</v>
      </c>
    </row>
    <row r="3226" spans="1:6" x14ac:dyDescent="0.3">
      <c r="A3226" s="167" t="s">
        <v>9070</v>
      </c>
      <c r="B3226" s="167" t="s">
        <v>5509</v>
      </c>
      <c r="C3226" s="168">
        <v>10</v>
      </c>
      <c r="D3226" s="169" t="s">
        <v>5482</v>
      </c>
      <c r="E3226" s="170">
        <v>13.020300000000001</v>
      </c>
      <c r="F3226" s="167" t="s">
        <v>9066</v>
      </c>
    </row>
    <row r="3227" spans="1:6" x14ac:dyDescent="0.3">
      <c r="A3227" s="167" t="s">
        <v>9071</v>
      </c>
      <c r="B3227" s="167" t="s">
        <v>5491</v>
      </c>
      <c r="C3227" s="168">
        <v>10</v>
      </c>
      <c r="D3227" s="169" t="s">
        <v>5482</v>
      </c>
      <c r="E3227" s="170">
        <v>14.246849999999998</v>
      </c>
      <c r="F3227" s="167" t="s">
        <v>9072</v>
      </c>
    </row>
    <row r="3228" spans="1:6" x14ac:dyDescent="0.3">
      <c r="A3228" s="167" t="s">
        <v>9073</v>
      </c>
      <c r="B3228" s="167" t="s">
        <v>5493</v>
      </c>
      <c r="C3228" s="168">
        <v>10</v>
      </c>
      <c r="D3228" s="169" t="s">
        <v>5482</v>
      </c>
      <c r="E3228" s="170">
        <v>14.246849999999998</v>
      </c>
      <c r="F3228" s="167" t="s">
        <v>9072</v>
      </c>
    </row>
    <row r="3229" spans="1:6" x14ac:dyDescent="0.3">
      <c r="A3229" s="167" t="s">
        <v>9074</v>
      </c>
      <c r="B3229" s="167" t="s">
        <v>5497</v>
      </c>
      <c r="C3229" s="168">
        <v>10</v>
      </c>
      <c r="D3229" s="169" t="s">
        <v>5482</v>
      </c>
      <c r="E3229" s="170">
        <v>14.246849999999998</v>
      </c>
      <c r="F3229" s="167" t="s">
        <v>9072</v>
      </c>
    </row>
    <row r="3230" spans="1:6" x14ac:dyDescent="0.3">
      <c r="A3230" s="167" t="s">
        <v>9075</v>
      </c>
      <c r="B3230" s="167" t="s">
        <v>5501</v>
      </c>
      <c r="C3230" s="168">
        <v>10</v>
      </c>
      <c r="D3230" s="169" t="s">
        <v>5482</v>
      </c>
      <c r="E3230" s="170">
        <v>14.246849999999998</v>
      </c>
      <c r="F3230" s="167" t="s">
        <v>9072</v>
      </c>
    </row>
    <row r="3231" spans="1:6" x14ac:dyDescent="0.3">
      <c r="A3231" s="167" t="s">
        <v>9076</v>
      </c>
      <c r="B3231" s="167" t="s">
        <v>5509</v>
      </c>
      <c r="C3231" s="168">
        <v>10</v>
      </c>
      <c r="D3231" s="169" t="s">
        <v>5482</v>
      </c>
      <c r="E3231" s="170">
        <v>14.246849999999998</v>
      </c>
      <c r="F3231" s="167" t="s">
        <v>9072</v>
      </c>
    </row>
    <row r="3232" spans="1:6" x14ac:dyDescent="0.3">
      <c r="A3232" s="167" t="s">
        <v>9077</v>
      </c>
      <c r="B3232" s="167" t="s">
        <v>5491</v>
      </c>
      <c r="C3232" s="168">
        <v>10</v>
      </c>
      <c r="D3232" s="169" t="s">
        <v>5482</v>
      </c>
      <c r="E3232" s="170">
        <v>6.8875499999999992</v>
      </c>
      <c r="F3232" s="167" t="s">
        <v>9078</v>
      </c>
    </row>
    <row r="3233" spans="1:6" x14ac:dyDescent="0.3">
      <c r="A3233" s="167" t="s">
        <v>9079</v>
      </c>
      <c r="B3233" s="167" t="s">
        <v>5493</v>
      </c>
      <c r="C3233" s="168">
        <v>10</v>
      </c>
      <c r="D3233" s="169" t="s">
        <v>5482</v>
      </c>
      <c r="E3233" s="170">
        <v>6.8875499999999992</v>
      </c>
      <c r="F3233" s="167" t="s">
        <v>9078</v>
      </c>
    </row>
    <row r="3234" spans="1:6" x14ac:dyDescent="0.3">
      <c r="A3234" s="167" t="s">
        <v>9080</v>
      </c>
      <c r="B3234" s="167" t="s">
        <v>5497</v>
      </c>
      <c r="C3234" s="168">
        <v>10</v>
      </c>
      <c r="D3234" s="169" t="s">
        <v>5482</v>
      </c>
      <c r="E3234" s="170">
        <v>6.8875499999999992</v>
      </c>
      <c r="F3234" s="167" t="s">
        <v>9078</v>
      </c>
    </row>
    <row r="3235" spans="1:6" x14ac:dyDescent="0.3">
      <c r="A3235" s="167" t="s">
        <v>9081</v>
      </c>
      <c r="B3235" s="167" t="s">
        <v>5501</v>
      </c>
      <c r="C3235" s="168">
        <v>10</v>
      </c>
      <c r="D3235" s="169" t="s">
        <v>5482</v>
      </c>
      <c r="E3235" s="170">
        <v>6.8875499999999992</v>
      </c>
      <c r="F3235" s="167" t="s">
        <v>9078</v>
      </c>
    </row>
    <row r="3236" spans="1:6" x14ac:dyDescent="0.3">
      <c r="A3236" s="167" t="s">
        <v>9082</v>
      </c>
      <c r="B3236" s="167" t="s">
        <v>5509</v>
      </c>
      <c r="C3236" s="168">
        <v>10</v>
      </c>
      <c r="D3236" s="169" t="s">
        <v>5482</v>
      </c>
      <c r="E3236" s="170">
        <v>6.8875499999999992</v>
      </c>
      <c r="F3236" s="167" t="s">
        <v>9078</v>
      </c>
    </row>
    <row r="3237" spans="1:6" x14ac:dyDescent="0.3">
      <c r="A3237" s="167" t="s">
        <v>9083</v>
      </c>
      <c r="B3237" s="167" t="s">
        <v>5491</v>
      </c>
      <c r="C3237" s="168">
        <v>5</v>
      </c>
      <c r="D3237" s="169" t="s">
        <v>5482</v>
      </c>
      <c r="E3237" s="170">
        <v>17.26605</v>
      </c>
      <c r="F3237" s="167" t="s">
        <v>9084</v>
      </c>
    </row>
    <row r="3238" spans="1:6" x14ac:dyDescent="0.3">
      <c r="A3238" s="167" t="s">
        <v>9085</v>
      </c>
      <c r="B3238" s="167" t="s">
        <v>5493</v>
      </c>
      <c r="C3238" s="168">
        <v>5</v>
      </c>
      <c r="D3238" s="169" t="s">
        <v>5482</v>
      </c>
      <c r="E3238" s="170">
        <v>17.26605</v>
      </c>
      <c r="F3238" s="167" t="s">
        <v>9084</v>
      </c>
    </row>
    <row r="3239" spans="1:6" x14ac:dyDescent="0.3">
      <c r="A3239" s="167" t="s">
        <v>9086</v>
      </c>
      <c r="B3239" s="167" t="s">
        <v>5497</v>
      </c>
      <c r="C3239" s="168">
        <v>5</v>
      </c>
      <c r="D3239" s="169" t="s">
        <v>5482</v>
      </c>
      <c r="E3239" s="170">
        <v>17.26605</v>
      </c>
      <c r="F3239" s="167" t="s">
        <v>9084</v>
      </c>
    </row>
    <row r="3240" spans="1:6" x14ac:dyDescent="0.3">
      <c r="A3240" s="167" t="s">
        <v>9087</v>
      </c>
      <c r="B3240" s="167" t="s">
        <v>5501</v>
      </c>
      <c r="C3240" s="168">
        <v>5</v>
      </c>
      <c r="D3240" s="169" t="s">
        <v>5482</v>
      </c>
      <c r="E3240" s="170">
        <v>17.26605</v>
      </c>
      <c r="F3240" s="167" t="s">
        <v>9084</v>
      </c>
    </row>
    <row r="3241" spans="1:6" x14ac:dyDescent="0.3">
      <c r="A3241" s="167" t="s">
        <v>9088</v>
      </c>
      <c r="B3241" s="167" t="s">
        <v>5509</v>
      </c>
      <c r="C3241" s="168">
        <v>5</v>
      </c>
      <c r="D3241" s="169" t="s">
        <v>5482</v>
      </c>
      <c r="E3241" s="170">
        <v>17.26605</v>
      </c>
      <c r="F3241" s="167" t="s">
        <v>9084</v>
      </c>
    </row>
    <row r="3242" spans="1:6" x14ac:dyDescent="0.3">
      <c r="A3242" s="167" t="s">
        <v>9089</v>
      </c>
      <c r="B3242" s="167" t="s">
        <v>5491</v>
      </c>
      <c r="C3242" s="168">
        <v>10</v>
      </c>
      <c r="D3242" s="169" t="s">
        <v>5482</v>
      </c>
      <c r="E3242" s="170">
        <v>8.4915000000000003</v>
      </c>
      <c r="F3242" s="167" t="s">
        <v>9090</v>
      </c>
    </row>
    <row r="3243" spans="1:6" x14ac:dyDescent="0.3">
      <c r="A3243" s="167" t="s">
        <v>9091</v>
      </c>
      <c r="B3243" s="167" t="s">
        <v>5493</v>
      </c>
      <c r="C3243" s="168">
        <v>10</v>
      </c>
      <c r="D3243" s="169" t="s">
        <v>5482</v>
      </c>
      <c r="E3243" s="170">
        <v>8.4915000000000003</v>
      </c>
      <c r="F3243" s="167" t="s">
        <v>9090</v>
      </c>
    </row>
    <row r="3244" spans="1:6" x14ac:dyDescent="0.3">
      <c r="A3244" s="167" t="s">
        <v>9092</v>
      </c>
      <c r="B3244" s="167" t="s">
        <v>5497</v>
      </c>
      <c r="C3244" s="168">
        <v>10</v>
      </c>
      <c r="D3244" s="169" t="s">
        <v>5482</v>
      </c>
      <c r="E3244" s="170">
        <v>8.4915000000000003</v>
      </c>
      <c r="F3244" s="167" t="s">
        <v>9090</v>
      </c>
    </row>
    <row r="3245" spans="1:6" x14ac:dyDescent="0.3">
      <c r="A3245" s="167" t="s">
        <v>9093</v>
      </c>
      <c r="B3245" s="167" t="s">
        <v>5501</v>
      </c>
      <c r="C3245" s="168">
        <v>10</v>
      </c>
      <c r="D3245" s="169" t="s">
        <v>5482</v>
      </c>
      <c r="E3245" s="170">
        <v>8.4915000000000003</v>
      </c>
      <c r="F3245" s="167" t="s">
        <v>9090</v>
      </c>
    </row>
    <row r="3246" spans="1:6" x14ac:dyDescent="0.3">
      <c r="A3246" s="167" t="s">
        <v>9094</v>
      </c>
      <c r="B3246" s="167" t="s">
        <v>5509</v>
      </c>
      <c r="C3246" s="168">
        <v>10</v>
      </c>
      <c r="D3246" s="169" t="s">
        <v>5482</v>
      </c>
      <c r="E3246" s="170">
        <v>8.4915000000000003</v>
      </c>
      <c r="F3246" s="167" t="s">
        <v>9090</v>
      </c>
    </row>
    <row r="3247" spans="1:6" x14ac:dyDescent="0.3">
      <c r="A3247" s="167" t="s">
        <v>9095</v>
      </c>
      <c r="B3247" s="167" t="s">
        <v>5491</v>
      </c>
      <c r="C3247" s="168">
        <v>5</v>
      </c>
      <c r="D3247" s="169" t="s">
        <v>5482</v>
      </c>
      <c r="E3247" s="170">
        <v>29.720249999999993</v>
      </c>
      <c r="F3247" s="167" t="s">
        <v>9096</v>
      </c>
    </row>
    <row r="3248" spans="1:6" x14ac:dyDescent="0.3">
      <c r="A3248" s="167" t="s">
        <v>9097</v>
      </c>
      <c r="B3248" s="167" t="s">
        <v>5493</v>
      </c>
      <c r="C3248" s="168">
        <v>5</v>
      </c>
      <c r="D3248" s="169" t="s">
        <v>5482</v>
      </c>
      <c r="E3248" s="170">
        <v>29.720249999999993</v>
      </c>
      <c r="F3248" s="167" t="s">
        <v>9096</v>
      </c>
    </row>
    <row r="3249" spans="1:6" x14ac:dyDescent="0.3">
      <c r="A3249" s="167" t="s">
        <v>9098</v>
      </c>
      <c r="B3249" s="167" t="s">
        <v>5497</v>
      </c>
      <c r="C3249" s="168">
        <v>5</v>
      </c>
      <c r="D3249" s="169" t="s">
        <v>5482</v>
      </c>
      <c r="E3249" s="170">
        <v>29.720249999999993</v>
      </c>
      <c r="F3249" s="167" t="s">
        <v>9096</v>
      </c>
    </row>
    <row r="3250" spans="1:6" x14ac:dyDescent="0.3">
      <c r="A3250" s="167" t="s">
        <v>9099</v>
      </c>
      <c r="B3250" s="167" t="s">
        <v>5501</v>
      </c>
      <c r="C3250" s="168">
        <v>5</v>
      </c>
      <c r="D3250" s="169" t="s">
        <v>5482</v>
      </c>
      <c r="E3250" s="170">
        <v>29.720249999999993</v>
      </c>
      <c r="F3250" s="167" t="s">
        <v>9096</v>
      </c>
    </row>
    <row r="3251" spans="1:6" x14ac:dyDescent="0.3">
      <c r="A3251" s="167" t="s">
        <v>9100</v>
      </c>
      <c r="B3251" s="167" t="s">
        <v>5509</v>
      </c>
      <c r="C3251" s="168">
        <v>5</v>
      </c>
      <c r="D3251" s="169" t="s">
        <v>5482</v>
      </c>
      <c r="E3251" s="170">
        <v>29.720249999999993</v>
      </c>
      <c r="F3251" s="167" t="s">
        <v>9096</v>
      </c>
    </row>
    <row r="3252" spans="1:6" x14ac:dyDescent="0.3">
      <c r="A3252" s="167" t="s">
        <v>9101</v>
      </c>
      <c r="B3252" s="167" t="s">
        <v>6119</v>
      </c>
      <c r="C3252" s="168">
        <v>25</v>
      </c>
      <c r="D3252" s="169" t="s">
        <v>5482</v>
      </c>
      <c r="E3252" s="170">
        <v>3.3682949999999998</v>
      </c>
      <c r="F3252" s="167" t="s">
        <v>9102</v>
      </c>
    </row>
    <row r="3253" spans="1:6" x14ac:dyDescent="0.3">
      <c r="A3253" s="167" t="s">
        <v>9103</v>
      </c>
      <c r="B3253" s="167" t="s">
        <v>6119</v>
      </c>
      <c r="C3253" s="168">
        <v>25</v>
      </c>
      <c r="D3253" s="169" t="s">
        <v>5482</v>
      </c>
      <c r="E3253" s="170">
        <v>3.3682949999999998</v>
      </c>
      <c r="F3253" s="167" t="s">
        <v>9102</v>
      </c>
    </row>
    <row r="3254" spans="1:6" x14ac:dyDescent="0.3">
      <c r="A3254" s="167" t="s">
        <v>9104</v>
      </c>
      <c r="B3254" s="167" t="s">
        <v>6119</v>
      </c>
      <c r="C3254" s="168">
        <v>25</v>
      </c>
      <c r="D3254" s="169" t="s">
        <v>5482</v>
      </c>
      <c r="E3254" s="170">
        <v>3.3682949999999998</v>
      </c>
      <c r="F3254" s="167" t="s">
        <v>9105</v>
      </c>
    </row>
    <row r="3255" spans="1:6" x14ac:dyDescent="0.3">
      <c r="A3255" s="167" t="s">
        <v>9106</v>
      </c>
      <c r="B3255" s="167" t="s">
        <v>6119</v>
      </c>
      <c r="C3255" s="168">
        <v>25</v>
      </c>
      <c r="D3255" s="169" t="s">
        <v>5482</v>
      </c>
      <c r="E3255" s="170">
        <v>3.3682949999999998</v>
      </c>
      <c r="F3255" s="167" t="s">
        <v>9105</v>
      </c>
    </row>
    <row r="3256" spans="1:6" x14ac:dyDescent="0.3">
      <c r="A3256" s="167" t="s">
        <v>9107</v>
      </c>
      <c r="B3256" s="167" t="s">
        <v>6119</v>
      </c>
      <c r="C3256" s="168">
        <v>50</v>
      </c>
      <c r="D3256" s="169" t="s">
        <v>5482</v>
      </c>
      <c r="E3256" s="170">
        <v>0.75480000000000003</v>
      </c>
      <c r="F3256" s="167" t="s">
        <v>9108</v>
      </c>
    </row>
    <row r="3257" spans="1:6" x14ac:dyDescent="0.3">
      <c r="A3257" s="167" t="s">
        <v>9109</v>
      </c>
      <c r="B3257" s="167" t="s">
        <v>6119</v>
      </c>
      <c r="C3257" s="168">
        <v>50</v>
      </c>
      <c r="D3257" s="169" t="s">
        <v>5482</v>
      </c>
      <c r="E3257" s="170">
        <v>0.75480000000000003</v>
      </c>
      <c r="F3257" s="167" t="s">
        <v>9108</v>
      </c>
    </row>
    <row r="3258" spans="1:6" x14ac:dyDescent="0.3">
      <c r="A3258" s="167" t="s">
        <v>9110</v>
      </c>
      <c r="B3258" s="167" t="s">
        <v>6119</v>
      </c>
      <c r="C3258" s="168">
        <v>50</v>
      </c>
      <c r="D3258" s="169" t="s">
        <v>5482</v>
      </c>
      <c r="E3258" s="170">
        <v>0.75480000000000003</v>
      </c>
      <c r="F3258" s="167" t="s">
        <v>9108</v>
      </c>
    </row>
    <row r="3259" spans="1:6" x14ac:dyDescent="0.3">
      <c r="A3259" s="167" t="s">
        <v>9111</v>
      </c>
      <c r="B3259" s="167" t="s">
        <v>6119</v>
      </c>
      <c r="C3259" s="168">
        <v>50</v>
      </c>
      <c r="D3259" s="169" t="s">
        <v>5482</v>
      </c>
      <c r="E3259" s="170">
        <v>0.75480000000000003</v>
      </c>
      <c r="F3259" s="167" t="s">
        <v>9108</v>
      </c>
    </row>
    <row r="3260" spans="1:6" x14ac:dyDescent="0.3">
      <c r="A3260" s="167" t="s">
        <v>9112</v>
      </c>
      <c r="B3260" s="167" t="s">
        <v>6119</v>
      </c>
      <c r="C3260" s="168">
        <v>50</v>
      </c>
      <c r="D3260" s="169" t="s">
        <v>5482</v>
      </c>
      <c r="E3260" s="170">
        <v>0.75480000000000003</v>
      </c>
      <c r="F3260" s="167" t="s">
        <v>9108</v>
      </c>
    </row>
    <row r="3261" spans="1:6" x14ac:dyDescent="0.3">
      <c r="A3261" s="167" t="s">
        <v>9113</v>
      </c>
      <c r="B3261" s="167" t="s">
        <v>6119</v>
      </c>
      <c r="C3261" s="168">
        <v>50</v>
      </c>
      <c r="D3261" s="169" t="s">
        <v>5482</v>
      </c>
      <c r="E3261" s="170">
        <v>0.75480000000000003</v>
      </c>
      <c r="F3261" s="167" t="s">
        <v>9108</v>
      </c>
    </row>
    <row r="3262" spans="1:6" x14ac:dyDescent="0.3">
      <c r="A3262" s="167" t="s">
        <v>9114</v>
      </c>
      <c r="B3262" s="167" t="s">
        <v>6119</v>
      </c>
      <c r="C3262" s="168">
        <v>50</v>
      </c>
      <c r="D3262" s="169" t="s">
        <v>5482</v>
      </c>
      <c r="E3262" s="170">
        <v>0.75480000000000003</v>
      </c>
      <c r="F3262" s="167" t="s">
        <v>9108</v>
      </c>
    </row>
    <row r="3263" spans="1:6" x14ac:dyDescent="0.3">
      <c r="A3263" s="167" t="s">
        <v>9115</v>
      </c>
      <c r="B3263" s="167" t="s">
        <v>6119</v>
      </c>
      <c r="C3263" s="168">
        <v>50</v>
      </c>
      <c r="D3263" s="169" t="s">
        <v>5482</v>
      </c>
      <c r="E3263" s="170">
        <v>0.75480000000000003</v>
      </c>
      <c r="F3263" s="167" t="s">
        <v>9108</v>
      </c>
    </row>
    <row r="3264" spans="1:6" x14ac:dyDescent="0.3">
      <c r="A3264" s="167" t="s">
        <v>9116</v>
      </c>
      <c r="B3264" s="167" t="s">
        <v>6119</v>
      </c>
      <c r="C3264" s="168">
        <v>50</v>
      </c>
      <c r="D3264" s="169" t="s">
        <v>5482</v>
      </c>
      <c r="E3264" s="170">
        <v>0.75480000000000003</v>
      </c>
      <c r="F3264" s="167" t="s">
        <v>9108</v>
      </c>
    </row>
    <row r="3265" spans="1:6" x14ac:dyDescent="0.3">
      <c r="A3265" s="167" t="s">
        <v>9117</v>
      </c>
      <c r="B3265" s="167" t="s">
        <v>6119</v>
      </c>
      <c r="C3265" s="168">
        <v>50</v>
      </c>
      <c r="D3265" s="169" t="s">
        <v>5482</v>
      </c>
      <c r="E3265" s="170">
        <v>0.75480000000000003</v>
      </c>
      <c r="F3265" s="167" t="s">
        <v>9108</v>
      </c>
    </row>
    <row r="3266" spans="1:6" x14ac:dyDescent="0.3">
      <c r="A3266" s="167" t="s">
        <v>9118</v>
      </c>
      <c r="B3266" s="167" t="s">
        <v>6119</v>
      </c>
      <c r="C3266" s="168">
        <v>50</v>
      </c>
      <c r="D3266" s="169" t="s">
        <v>5482</v>
      </c>
      <c r="E3266" s="170">
        <v>0.75480000000000003</v>
      </c>
      <c r="F3266" s="167" t="s">
        <v>9108</v>
      </c>
    </row>
    <row r="3267" spans="1:6" x14ac:dyDescent="0.3">
      <c r="A3267" s="167" t="s">
        <v>9119</v>
      </c>
      <c r="B3267" s="167" t="s">
        <v>6119</v>
      </c>
      <c r="C3267" s="168">
        <v>50</v>
      </c>
      <c r="D3267" s="169" t="s">
        <v>5482</v>
      </c>
      <c r="E3267" s="170">
        <v>0.75480000000000003</v>
      </c>
      <c r="F3267" s="167" t="s">
        <v>9108</v>
      </c>
    </row>
    <row r="3268" spans="1:6" x14ac:dyDescent="0.3">
      <c r="A3268" s="167" t="s">
        <v>9120</v>
      </c>
      <c r="B3268" s="167" t="s">
        <v>6119</v>
      </c>
      <c r="C3268" s="168">
        <v>50</v>
      </c>
      <c r="D3268" s="169" t="s">
        <v>5482</v>
      </c>
      <c r="E3268" s="170">
        <v>0.75480000000000003</v>
      </c>
      <c r="F3268" s="167" t="s">
        <v>9108</v>
      </c>
    </row>
    <row r="3269" spans="1:6" x14ac:dyDescent="0.3">
      <c r="A3269" s="167" t="s">
        <v>9121</v>
      </c>
      <c r="B3269" s="167" t="s">
        <v>6119</v>
      </c>
      <c r="C3269" s="168">
        <v>50</v>
      </c>
      <c r="D3269" s="169" t="s">
        <v>5482</v>
      </c>
      <c r="E3269" s="170">
        <v>0.75480000000000003</v>
      </c>
      <c r="F3269" s="167" t="s">
        <v>9108</v>
      </c>
    </row>
    <row r="3270" spans="1:6" x14ac:dyDescent="0.3">
      <c r="A3270" s="167" t="s">
        <v>9122</v>
      </c>
      <c r="B3270" s="167" t="s">
        <v>6119</v>
      </c>
      <c r="C3270" s="168">
        <v>50</v>
      </c>
      <c r="D3270" s="169" t="s">
        <v>5482</v>
      </c>
      <c r="E3270" s="170">
        <v>0.75480000000000003</v>
      </c>
      <c r="F3270" s="167" t="s">
        <v>9108</v>
      </c>
    </row>
    <row r="3271" spans="1:6" x14ac:dyDescent="0.3">
      <c r="A3271" s="167" t="s">
        <v>9123</v>
      </c>
      <c r="B3271" s="167" t="s">
        <v>6119</v>
      </c>
      <c r="C3271" s="168">
        <v>50</v>
      </c>
      <c r="D3271" s="169" t="s">
        <v>5482</v>
      </c>
      <c r="E3271" s="170">
        <v>0.75480000000000003</v>
      </c>
      <c r="F3271" s="167" t="s">
        <v>9108</v>
      </c>
    </row>
    <row r="3272" spans="1:6" x14ac:dyDescent="0.3">
      <c r="A3272" s="167" t="s">
        <v>9124</v>
      </c>
      <c r="B3272" s="167" t="s">
        <v>6119</v>
      </c>
      <c r="C3272" s="168">
        <v>50</v>
      </c>
      <c r="D3272" s="169" t="s">
        <v>5482</v>
      </c>
      <c r="E3272" s="170">
        <v>0.75480000000000003</v>
      </c>
      <c r="F3272" s="167" t="s">
        <v>9108</v>
      </c>
    </row>
    <row r="3273" spans="1:6" x14ac:dyDescent="0.3">
      <c r="A3273" s="167" t="s">
        <v>9125</v>
      </c>
      <c r="B3273" s="167" t="s">
        <v>6119</v>
      </c>
      <c r="C3273" s="168">
        <v>50</v>
      </c>
      <c r="D3273" s="169" t="s">
        <v>5482</v>
      </c>
      <c r="E3273" s="170">
        <v>0.75480000000000003</v>
      </c>
      <c r="F3273" s="167" t="s">
        <v>9108</v>
      </c>
    </row>
    <row r="3274" spans="1:6" x14ac:dyDescent="0.3">
      <c r="A3274" s="167" t="s">
        <v>9126</v>
      </c>
      <c r="B3274" s="167" t="s">
        <v>6119</v>
      </c>
      <c r="C3274" s="168">
        <v>50</v>
      </c>
      <c r="D3274" s="169" t="s">
        <v>5482</v>
      </c>
      <c r="E3274" s="170">
        <v>0.75480000000000003</v>
      </c>
      <c r="F3274" s="167" t="s">
        <v>9108</v>
      </c>
    </row>
    <row r="3275" spans="1:6" x14ac:dyDescent="0.3">
      <c r="A3275" s="167" t="s">
        <v>9127</v>
      </c>
      <c r="B3275" s="167" t="s">
        <v>6119</v>
      </c>
      <c r="C3275" s="168">
        <v>50</v>
      </c>
      <c r="D3275" s="169" t="s">
        <v>5482</v>
      </c>
      <c r="E3275" s="170">
        <v>0.75480000000000003</v>
      </c>
      <c r="F3275" s="167" t="s">
        <v>9108</v>
      </c>
    </row>
    <row r="3276" spans="1:6" x14ac:dyDescent="0.3">
      <c r="A3276" s="167" t="s">
        <v>9128</v>
      </c>
      <c r="B3276" s="167" t="s">
        <v>6119</v>
      </c>
      <c r="C3276" s="168">
        <v>50</v>
      </c>
      <c r="D3276" s="169" t="s">
        <v>5482</v>
      </c>
      <c r="E3276" s="170">
        <v>0.75480000000000003</v>
      </c>
      <c r="F3276" s="167" t="s">
        <v>9108</v>
      </c>
    </row>
    <row r="3277" spans="1:6" x14ac:dyDescent="0.3">
      <c r="A3277" s="167" t="s">
        <v>9129</v>
      </c>
      <c r="B3277" s="167" t="s">
        <v>6119</v>
      </c>
      <c r="C3277" s="168">
        <v>50</v>
      </c>
      <c r="D3277" s="169" t="s">
        <v>5482</v>
      </c>
      <c r="E3277" s="170">
        <v>0.75480000000000003</v>
      </c>
      <c r="F3277" s="167" t="s">
        <v>9108</v>
      </c>
    </row>
    <row r="3278" spans="1:6" x14ac:dyDescent="0.3">
      <c r="A3278" s="167" t="s">
        <v>9130</v>
      </c>
      <c r="B3278" s="167" t="s">
        <v>5681</v>
      </c>
      <c r="C3278" s="168">
        <v>50</v>
      </c>
      <c r="D3278" s="169" t="s">
        <v>5482</v>
      </c>
      <c r="E3278" s="170">
        <v>2.4531000000000001</v>
      </c>
      <c r="F3278" s="167" t="s">
        <v>9131</v>
      </c>
    </row>
    <row r="3279" spans="1:6" x14ac:dyDescent="0.3">
      <c r="A3279" s="167" t="s">
        <v>9132</v>
      </c>
      <c r="B3279" s="167" t="s">
        <v>5681</v>
      </c>
      <c r="C3279" s="168">
        <v>50</v>
      </c>
      <c r="D3279" s="169" t="s">
        <v>5482</v>
      </c>
      <c r="E3279" s="170">
        <v>0.68875500000000001</v>
      </c>
      <c r="F3279" s="167" t="s">
        <v>9133</v>
      </c>
    </row>
    <row r="3280" spans="1:6" x14ac:dyDescent="0.3">
      <c r="A3280" s="167" t="s">
        <v>9134</v>
      </c>
      <c r="B3280" s="167" t="s">
        <v>5681</v>
      </c>
      <c r="C3280" s="168">
        <v>50</v>
      </c>
      <c r="D3280" s="169" t="s">
        <v>5482</v>
      </c>
      <c r="E3280" s="170">
        <v>0.68875500000000001</v>
      </c>
      <c r="F3280" s="167" t="s">
        <v>9135</v>
      </c>
    </row>
    <row r="3281" spans="1:6" x14ac:dyDescent="0.3">
      <c r="A3281" s="167" t="s">
        <v>9136</v>
      </c>
      <c r="B3281" s="167" t="s">
        <v>5681</v>
      </c>
      <c r="C3281" s="168">
        <v>50</v>
      </c>
      <c r="D3281" s="169" t="s">
        <v>5482</v>
      </c>
      <c r="E3281" s="170">
        <v>4.0570500000000003</v>
      </c>
      <c r="F3281" s="167" t="s">
        <v>9137</v>
      </c>
    </row>
    <row r="3282" spans="1:6" x14ac:dyDescent="0.3">
      <c r="A3282" s="167" t="s">
        <v>9138</v>
      </c>
      <c r="B3282" s="167" t="s">
        <v>6119</v>
      </c>
      <c r="C3282" s="168">
        <v>50</v>
      </c>
      <c r="D3282" s="169" t="s">
        <v>5482</v>
      </c>
      <c r="E3282" s="170">
        <v>0.75480000000000003</v>
      </c>
      <c r="F3282" s="167" t="s">
        <v>9139</v>
      </c>
    </row>
    <row r="3283" spans="1:6" x14ac:dyDescent="0.3">
      <c r="A3283" s="167" t="s">
        <v>9140</v>
      </c>
      <c r="B3283" s="167" t="s">
        <v>6119</v>
      </c>
      <c r="C3283" s="168">
        <v>50</v>
      </c>
      <c r="D3283" s="169" t="s">
        <v>5482</v>
      </c>
      <c r="E3283" s="170">
        <v>0.75480000000000003</v>
      </c>
      <c r="F3283" s="167" t="s">
        <v>9139</v>
      </c>
    </row>
    <row r="3284" spans="1:6" x14ac:dyDescent="0.3">
      <c r="A3284" s="167" t="s">
        <v>9141</v>
      </c>
      <c r="B3284" s="167" t="s">
        <v>5681</v>
      </c>
      <c r="C3284" s="168">
        <v>50</v>
      </c>
      <c r="D3284" s="169" t="s">
        <v>5482</v>
      </c>
      <c r="E3284" s="170">
        <v>1.887</v>
      </c>
      <c r="F3284" s="167" t="s">
        <v>9142</v>
      </c>
    </row>
    <row r="3285" spans="1:6" x14ac:dyDescent="0.3">
      <c r="A3285" s="167" t="s">
        <v>9143</v>
      </c>
      <c r="B3285" s="167" t="s">
        <v>5681</v>
      </c>
      <c r="C3285" s="168">
        <v>50</v>
      </c>
      <c r="D3285" s="169" t="s">
        <v>5482</v>
      </c>
      <c r="E3285" s="170">
        <v>1.887</v>
      </c>
      <c r="F3285" s="167" t="s">
        <v>9142</v>
      </c>
    </row>
    <row r="3286" spans="1:6" x14ac:dyDescent="0.3">
      <c r="A3286" s="167" t="s">
        <v>9144</v>
      </c>
      <c r="B3286" s="167" t="s">
        <v>5681</v>
      </c>
      <c r="C3286" s="168">
        <v>50</v>
      </c>
      <c r="D3286" s="169" t="s">
        <v>5482</v>
      </c>
      <c r="E3286" s="170">
        <v>1.887</v>
      </c>
      <c r="F3286" s="167" t="s">
        <v>9142</v>
      </c>
    </row>
    <row r="3287" spans="1:6" x14ac:dyDescent="0.3">
      <c r="A3287" s="167" t="s">
        <v>9145</v>
      </c>
      <c r="B3287" s="167" t="s">
        <v>5681</v>
      </c>
      <c r="C3287" s="168">
        <v>50</v>
      </c>
      <c r="D3287" s="169" t="s">
        <v>5482</v>
      </c>
      <c r="E3287" s="170">
        <v>1.887</v>
      </c>
      <c r="F3287" s="167" t="s">
        <v>9142</v>
      </c>
    </row>
    <row r="3288" spans="1:6" x14ac:dyDescent="0.3">
      <c r="A3288" s="167" t="s">
        <v>9146</v>
      </c>
      <c r="B3288" s="167" t="s">
        <v>5681</v>
      </c>
      <c r="C3288" s="168">
        <v>50</v>
      </c>
      <c r="D3288" s="169" t="s">
        <v>5482</v>
      </c>
      <c r="E3288" s="170">
        <v>1.887</v>
      </c>
      <c r="F3288" s="167" t="s">
        <v>9142</v>
      </c>
    </row>
    <row r="3289" spans="1:6" x14ac:dyDescent="0.3">
      <c r="A3289" s="167" t="s">
        <v>9147</v>
      </c>
      <c r="B3289" s="167" t="s">
        <v>5681</v>
      </c>
      <c r="C3289" s="168">
        <v>50</v>
      </c>
      <c r="D3289" s="169" t="s">
        <v>5482</v>
      </c>
      <c r="E3289" s="170">
        <v>1.887</v>
      </c>
      <c r="F3289" s="167" t="s">
        <v>9142</v>
      </c>
    </row>
    <row r="3290" spans="1:6" x14ac:dyDescent="0.3">
      <c r="A3290" s="167" t="s">
        <v>9148</v>
      </c>
      <c r="B3290" s="167" t="s">
        <v>5681</v>
      </c>
      <c r="C3290" s="168">
        <v>50</v>
      </c>
      <c r="D3290" s="169" t="s">
        <v>5482</v>
      </c>
      <c r="E3290" s="170">
        <v>1.887</v>
      </c>
      <c r="F3290" s="167" t="s">
        <v>9142</v>
      </c>
    </row>
    <row r="3291" spans="1:6" x14ac:dyDescent="0.3">
      <c r="A3291" s="167" t="s">
        <v>9149</v>
      </c>
      <c r="B3291" s="167" t="s">
        <v>5681</v>
      </c>
      <c r="C3291" s="168">
        <v>50</v>
      </c>
      <c r="D3291" s="169" t="s">
        <v>5482</v>
      </c>
      <c r="E3291" s="170">
        <v>1.887</v>
      </c>
      <c r="F3291" s="167" t="s">
        <v>9142</v>
      </c>
    </row>
    <row r="3292" spans="1:6" x14ac:dyDescent="0.3">
      <c r="A3292" s="167" t="s">
        <v>9150</v>
      </c>
      <c r="B3292" s="167" t="s">
        <v>5681</v>
      </c>
      <c r="C3292" s="168">
        <v>50</v>
      </c>
      <c r="D3292" s="169" t="s">
        <v>5482</v>
      </c>
      <c r="E3292" s="170">
        <v>1.887</v>
      </c>
      <c r="F3292" s="167" t="s">
        <v>9142</v>
      </c>
    </row>
    <row r="3293" spans="1:6" x14ac:dyDescent="0.3">
      <c r="A3293" s="167" t="s">
        <v>9151</v>
      </c>
      <c r="B3293" s="167" t="s">
        <v>5681</v>
      </c>
      <c r="C3293" s="168">
        <v>50</v>
      </c>
      <c r="D3293" s="169" t="s">
        <v>5482</v>
      </c>
      <c r="E3293" s="170">
        <v>1.887</v>
      </c>
      <c r="F3293" s="167" t="s">
        <v>9142</v>
      </c>
    </row>
    <row r="3294" spans="1:6" x14ac:dyDescent="0.3">
      <c r="A3294" s="167" t="s">
        <v>9152</v>
      </c>
      <c r="B3294" s="167" t="s">
        <v>5681</v>
      </c>
      <c r="C3294" s="168">
        <v>50</v>
      </c>
      <c r="D3294" s="169" t="s">
        <v>5482</v>
      </c>
      <c r="E3294" s="170">
        <v>1.887</v>
      </c>
      <c r="F3294" s="167" t="s">
        <v>9142</v>
      </c>
    </row>
    <row r="3295" spans="1:6" x14ac:dyDescent="0.3">
      <c r="A3295" s="167" t="s">
        <v>9153</v>
      </c>
      <c r="B3295" s="167" t="s">
        <v>6119</v>
      </c>
      <c r="C3295" s="168">
        <v>50</v>
      </c>
      <c r="D3295" s="169" t="s">
        <v>5482</v>
      </c>
      <c r="E3295" s="170">
        <v>1.2737250000000002</v>
      </c>
      <c r="F3295" s="167" t="s">
        <v>9154</v>
      </c>
    </row>
    <row r="3296" spans="1:6" x14ac:dyDescent="0.3">
      <c r="A3296" s="167" t="s">
        <v>9155</v>
      </c>
      <c r="B3296" s="167" t="s">
        <v>6119</v>
      </c>
      <c r="C3296" s="168">
        <v>50</v>
      </c>
      <c r="D3296" s="169" t="s">
        <v>5482</v>
      </c>
      <c r="E3296" s="170">
        <v>2.5946250000000002</v>
      </c>
      <c r="F3296" s="167" t="s">
        <v>9156</v>
      </c>
    </row>
    <row r="3297" spans="1:6" x14ac:dyDescent="0.3">
      <c r="A3297" s="167" t="s">
        <v>9157</v>
      </c>
      <c r="B3297" s="167" t="s">
        <v>5681</v>
      </c>
      <c r="C3297" s="168">
        <v>50</v>
      </c>
      <c r="D3297" s="169" t="s">
        <v>5482</v>
      </c>
      <c r="E3297" s="170">
        <v>0.96236999999999995</v>
      </c>
      <c r="F3297" s="167" t="s">
        <v>9154</v>
      </c>
    </row>
    <row r="3298" spans="1:6" x14ac:dyDescent="0.3">
      <c r="A3298" s="167" t="s">
        <v>9158</v>
      </c>
      <c r="B3298" s="167" t="s">
        <v>5681</v>
      </c>
      <c r="C3298" s="168">
        <v>50</v>
      </c>
      <c r="D3298" s="169" t="s">
        <v>5482</v>
      </c>
      <c r="E3298" s="170">
        <v>0.96236999999999995</v>
      </c>
      <c r="F3298" s="167" t="s">
        <v>9154</v>
      </c>
    </row>
    <row r="3299" spans="1:6" x14ac:dyDescent="0.3">
      <c r="A3299" s="167" t="s">
        <v>9159</v>
      </c>
      <c r="B3299" s="167" t="s">
        <v>5681</v>
      </c>
      <c r="C3299" s="168">
        <v>50</v>
      </c>
      <c r="D3299" s="169" t="s">
        <v>5482</v>
      </c>
      <c r="E3299" s="170">
        <v>1.4907300000000001</v>
      </c>
      <c r="F3299" s="167" t="s">
        <v>9154</v>
      </c>
    </row>
    <row r="3300" spans="1:6" x14ac:dyDescent="0.3">
      <c r="A3300" s="167" t="s">
        <v>9160</v>
      </c>
      <c r="B3300" s="167" t="s">
        <v>5681</v>
      </c>
      <c r="C3300" s="168">
        <v>50</v>
      </c>
      <c r="D3300" s="169" t="s">
        <v>5482</v>
      </c>
      <c r="E3300" s="170">
        <v>2.1700499999999998</v>
      </c>
      <c r="F3300" s="167" t="s">
        <v>9154</v>
      </c>
    </row>
    <row r="3301" spans="1:6" x14ac:dyDescent="0.3">
      <c r="A3301" s="167" t="s">
        <v>9161</v>
      </c>
      <c r="B3301" s="167" t="s">
        <v>5491</v>
      </c>
      <c r="C3301" s="168">
        <v>10</v>
      </c>
      <c r="D3301" s="169" t="s">
        <v>5482</v>
      </c>
      <c r="E3301" s="170">
        <v>15.284700000000001</v>
      </c>
      <c r="F3301" s="167" t="s">
        <v>9162</v>
      </c>
    </row>
    <row r="3302" spans="1:6" x14ac:dyDescent="0.3">
      <c r="A3302" s="167" t="s">
        <v>9163</v>
      </c>
      <c r="B3302" s="167" t="s">
        <v>5493</v>
      </c>
      <c r="C3302" s="168">
        <v>10</v>
      </c>
      <c r="D3302" s="169" t="s">
        <v>5482</v>
      </c>
      <c r="E3302" s="170">
        <v>15.284700000000001</v>
      </c>
      <c r="F3302" s="167" t="s">
        <v>9162</v>
      </c>
    </row>
    <row r="3303" spans="1:6" x14ac:dyDescent="0.3">
      <c r="A3303" s="167" t="s">
        <v>9164</v>
      </c>
      <c r="B3303" s="167" t="s">
        <v>5497</v>
      </c>
      <c r="C3303" s="168">
        <v>10</v>
      </c>
      <c r="D3303" s="169" t="s">
        <v>5482</v>
      </c>
      <c r="E3303" s="170">
        <v>15.284700000000001</v>
      </c>
      <c r="F3303" s="167" t="s">
        <v>9162</v>
      </c>
    </row>
    <row r="3304" spans="1:6" x14ac:dyDescent="0.3">
      <c r="A3304" s="167" t="s">
        <v>9165</v>
      </c>
      <c r="B3304" s="167" t="s">
        <v>5555</v>
      </c>
      <c r="C3304" s="168">
        <v>10</v>
      </c>
      <c r="D3304" s="169" t="s">
        <v>5482</v>
      </c>
      <c r="E3304" s="170">
        <v>15.284700000000001</v>
      </c>
      <c r="F3304" s="167" t="s">
        <v>9162</v>
      </c>
    </row>
    <row r="3305" spans="1:6" x14ac:dyDescent="0.3">
      <c r="A3305" s="167" t="s">
        <v>9166</v>
      </c>
      <c r="B3305" s="167" t="s">
        <v>5534</v>
      </c>
      <c r="C3305" s="168">
        <v>10</v>
      </c>
      <c r="D3305" s="169" t="s">
        <v>5482</v>
      </c>
      <c r="E3305" s="170">
        <v>15.284700000000001</v>
      </c>
      <c r="F3305" s="167" t="s">
        <v>9162</v>
      </c>
    </row>
    <row r="3306" spans="1:6" x14ac:dyDescent="0.3">
      <c r="A3306" s="167" t="s">
        <v>9167</v>
      </c>
      <c r="B3306" s="167" t="s">
        <v>5501</v>
      </c>
      <c r="C3306" s="168">
        <v>10</v>
      </c>
      <c r="D3306" s="169" t="s">
        <v>5482</v>
      </c>
      <c r="E3306" s="170">
        <v>15.284700000000001</v>
      </c>
      <c r="F3306" s="167" t="s">
        <v>9162</v>
      </c>
    </row>
    <row r="3307" spans="1:6" x14ac:dyDescent="0.3">
      <c r="A3307" s="167" t="s">
        <v>9168</v>
      </c>
      <c r="B3307" s="167" t="s">
        <v>5507</v>
      </c>
      <c r="C3307" s="168">
        <v>10</v>
      </c>
      <c r="D3307" s="169" t="s">
        <v>5482</v>
      </c>
      <c r="E3307" s="170">
        <v>15.284700000000001</v>
      </c>
      <c r="F3307" s="167" t="s">
        <v>9162</v>
      </c>
    </row>
    <row r="3308" spans="1:6" x14ac:dyDescent="0.3">
      <c r="A3308" s="167" t="s">
        <v>9169</v>
      </c>
      <c r="B3308" s="167" t="s">
        <v>5509</v>
      </c>
      <c r="C3308" s="168">
        <v>10</v>
      </c>
      <c r="D3308" s="169" t="s">
        <v>5482</v>
      </c>
      <c r="E3308" s="170">
        <v>15.284700000000001</v>
      </c>
      <c r="F3308" s="167" t="s">
        <v>9162</v>
      </c>
    </row>
    <row r="3309" spans="1:6" x14ac:dyDescent="0.3">
      <c r="A3309" s="167" t="s">
        <v>9170</v>
      </c>
      <c r="B3309" s="167" t="s">
        <v>5511</v>
      </c>
      <c r="C3309" s="168">
        <v>10</v>
      </c>
      <c r="D3309" s="169" t="s">
        <v>5482</v>
      </c>
      <c r="E3309" s="170">
        <v>15.284700000000001</v>
      </c>
      <c r="F3309" s="167" t="s">
        <v>9162</v>
      </c>
    </row>
    <row r="3310" spans="1:6" x14ac:dyDescent="0.3">
      <c r="A3310" s="167" t="s">
        <v>9171</v>
      </c>
      <c r="B3310" s="167" t="s">
        <v>5513</v>
      </c>
      <c r="C3310" s="168">
        <v>10</v>
      </c>
      <c r="D3310" s="169" t="s">
        <v>5482</v>
      </c>
      <c r="E3310" s="170">
        <v>15.284700000000001</v>
      </c>
      <c r="F3310" s="167" t="s">
        <v>9162</v>
      </c>
    </row>
    <row r="3311" spans="1:6" x14ac:dyDescent="0.3">
      <c r="A3311" s="167" t="s">
        <v>9172</v>
      </c>
      <c r="B3311" s="167" t="s">
        <v>5515</v>
      </c>
      <c r="C3311" s="168">
        <v>10</v>
      </c>
      <c r="D3311" s="169" t="s">
        <v>5482</v>
      </c>
      <c r="E3311" s="170">
        <v>15.284700000000001</v>
      </c>
      <c r="F3311" s="167" t="s">
        <v>9162</v>
      </c>
    </row>
    <row r="3312" spans="1:6" x14ac:dyDescent="0.3">
      <c r="A3312" s="167" t="s">
        <v>9173</v>
      </c>
      <c r="B3312" s="167" t="s">
        <v>5517</v>
      </c>
      <c r="C3312" s="168">
        <v>10</v>
      </c>
      <c r="D3312" s="169" t="s">
        <v>5482</v>
      </c>
      <c r="E3312" s="170">
        <v>15.284700000000001</v>
      </c>
      <c r="F3312" s="167" t="s">
        <v>9162</v>
      </c>
    </row>
    <row r="3313" spans="1:6" x14ac:dyDescent="0.3">
      <c r="A3313" s="167" t="s">
        <v>9174</v>
      </c>
      <c r="B3313" s="167" t="s">
        <v>5519</v>
      </c>
      <c r="C3313" s="168">
        <v>10</v>
      </c>
      <c r="D3313" s="169" t="s">
        <v>5482</v>
      </c>
      <c r="E3313" s="170">
        <v>15.284700000000001</v>
      </c>
      <c r="F3313" s="167" t="s">
        <v>9162</v>
      </c>
    </row>
    <row r="3314" spans="1:6" x14ac:dyDescent="0.3">
      <c r="A3314" s="167" t="s">
        <v>9175</v>
      </c>
      <c r="B3314" s="167" t="s">
        <v>5521</v>
      </c>
      <c r="C3314" s="168">
        <v>10</v>
      </c>
      <c r="D3314" s="169" t="s">
        <v>5482</v>
      </c>
      <c r="E3314" s="170">
        <v>15.284700000000001</v>
      </c>
      <c r="F3314" s="167" t="s">
        <v>9162</v>
      </c>
    </row>
    <row r="3315" spans="1:6" x14ac:dyDescent="0.3">
      <c r="A3315" s="167" t="s">
        <v>9176</v>
      </c>
      <c r="B3315" s="167" t="s">
        <v>5523</v>
      </c>
      <c r="C3315" s="168">
        <v>10</v>
      </c>
      <c r="D3315" s="169" t="s">
        <v>5482</v>
      </c>
      <c r="E3315" s="170">
        <v>15.284700000000001</v>
      </c>
      <c r="F3315" s="167" t="s">
        <v>9162</v>
      </c>
    </row>
    <row r="3316" spans="1:6" x14ac:dyDescent="0.3">
      <c r="A3316" s="167" t="s">
        <v>9177</v>
      </c>
      <c r="B3316" s="167" t="s">
        <v>5525</v>
      </c>
      <c r="C3316" s="168">
        <v>10</v>
      </c>
      <c r="D3316" s="169" t="s">
        <v>5482</v>
      </c>
      <c r="E3316" s="170">
        <v>15.284700000000001</v>
      </c>
      <c r="F3316" s="167" t="s">
        <v>9162</v>
      </c>
    </row>
    <row r="3317" spans="1:6" x14ac:dyDescent="0.3">
      <c r="A3317" s="167" t="s">
        <v>9178</v>
      </c>
      <c r="B3317" s="167" t="s">
        <v>5491</v>
      </c>
      <c r="C3317" s="168">
        <v>10</v>
      </c>
      <c r="D3317" s="169" t="s">
        <v>5482</v>
      </c>
      <c r="E3317" s="170">
        <v>15.284700000000001</v>
      </c>
      <c r="F3317" s="167" t="s">
        <v>9179</v>
      </c>
    </row>
    <row r="3318" spans="1:6" x14ac:dyDescent="0.3">
      <c r="A3318" s="167" t="s">
        <v>9180</v>
      </c>
      <c r="B3318" s="167" t="s">
        <v>5493</v>
      </c>
      <c r="C3318" s="168">
        <v>10</v>
      </c>
      <c r="D3318" s="169" t="s">
        <v>5482</v>
      </c>
      <c r="E3318" s="170">
        <v>15.284700000000001</v>
      </c>
      <c r="F3318" s="167" t="s">
        <v>9179</v>
      </c>
    </row>
    <row r="3319" spans="1:6" x14ac:dyDescent="0.3">
      <c r="A3319" s="167" t="s">
        <v>9181</v>
      </c>
      <c r="B3319" s="167" t="s">
        <v>5497</v>
      </c>
      <c r="C3319" s="168">
        <v>10</v>
      </c>
      <c r="D3319" s="169" t="s">
        <v>5482</v>
      </c>
      <c r="E3319" s="170">
        <v>15.284700000000001</v>
      </c>
      <c r="F3319" s="167" t="s">
        <v>9179</v>
      </c>
    </row>
    <row r="3320" spans="1:6" x14ac:dyDescent="0.3">
      <c r="A3320" s="167" t="s">
        <v>9182</v>
      </c>
      <c r="B3320" s="167" t="s">
        <v>5501</v>
      </c>
      <c r="C3320" s="168">
        <v>10</v>
      </c>
      <c r="D3320" s="169" t="s">
        <v>5482</v>
      </c>
      <c r="E3320" s="170">
        <v>15.284700000000001</v>
      </c>
      <c r="F3320" s="167" t="s">
        <v>9179</v>
      </c>
    </row>
    <row r="3321" spans="1:6" x14ac:dyDescent="0.3">
      <c r="A3321" s="167" t="s">
        <v>9183</v>
      </c>
      <c r="B3321" s="167" t="s">
        <v>5507</v>
      </c>
      <c r="C3321" s="168">
        <v>10</v>
      </c>
      <c r="D3321" s="169" t="s">
        <v>5482</v>
      </c>
      <c r="E3321" s="170">
        <v>15.284700000000001</v>
      </c>
      <c r="F3321" s="167" t="s">
        <v>9179</v>
      </c>
    </row>
    <row r="3322" spans="1:6" x14ac:dyDescent="0.3">
      <c r="A3322" s="167" t="s">
        <v>9184</v>
      </c>
      <c r="B3322" s="167" t="s">
        <v>5509</v>
      </c>
      <c r="C3322" s="168">
        <v>10</v>
      </c>
      <c r="D3322" s="169" t="s">
        <v>5482</v>
      </c>
      <c r="E3322" s="170">
        <v>15.284700000000001</v>
      </c>
      <c r="F3322" s="167" t="s">
        <v>9179</v>
      </c>
    </row>
    <row r="3323" spans="1:6" x14ac:dyDescent="0.3">
      <c r="A3323" s="167" t="s">
        <v>9185</v>
      </c>
      <c r="B3323" s="167" t="s">
        <v>5511</v>
      </c>
      <c r="C3323" s="168">
        <v>10</v>
      </c>
      <c r="D3323" s="169" t="s">
        <v>5482</v>
      </c>
      <c r="E3323" s="170">
        <v>15.284700000000001</v>
      </c>
      <c r="F3323" s="167" t="s">
        <v>9179</v>
      </c>
    </row>
    <row r="3324" spans="1:6" x14ac:dyDescent="0.3">
      <c r="A3324" s="167" t="s">
        <v>9186</v>
      </c>
      <c r="B3324" s="167" t="s">
        <v>5513</v>
      </c>
      <c r="C3324" s="168">
        <v>10</v>
      </c>
      <c r="D3324" s="169" t="s">
        <v>5482</v>
      </c>
      <c r="E3324" s="170">
        <v>15.284700000000001</v>
      </c>
      <c r="F3324" s="167" t="s">
        <v>9179</v>
      </c>
    </row>
    <row r="3325" spans="1:6" x14ac:dyDescent="0.3">
      <c r="A3325" s="167" t="s">
        <v>9187</v>
      </c>
      <c r="B3325" s="167" t="s">
        <v>5515</v>
      </c>
      <c r="C3325" s="168">
        <v>10</v>
      </c>
      <c r="D3325" s="169" t="s">
        <v>5482</v>
      </c>
      <c r="E3325" s="170">
        <v>15.284700000000001</v>
      </c>
      <c r="F3325" s="167" t="s">
        <v>9179</v>
      </c>
    </row>
    <row r="3326" spans="1:6" x14ac:dyDescent="0.3">
      <c r="A3326" s="167" t="s">
        <v>9188</v>
      </c>
      <c r="B3326" s="167" t="s">
        <v>5517</v>
      </c>
      <c r="C3326" s="168">
        <v>10</v>
      </c>
      <c r="D3326" s="169" t="s">
        <v>5482</v>
      </c>
      <c r="E3326" s="170">
        <v>15.284700000000001</v>
      </c>
      <c r="F3326" s="167" t="s">
        <v>9179</v>
      </c>
    </row>
    <row r="3327" spans="1:6" x14ac:dyDescent="0.3">
      <c r="A3327" s="167" t="s">
        <v>9189</v>
      </c>
      <c r="B3327" s="167" t="s">
        <v>5525</v>
      </c>
      <c r="C3327" s="168">
        <v>10</v>
      </c>
      <c r="D3327" s="169" t="s">
        <v>5482</v>
      </c>
      <c r="E3327" s="170">
        <v>15.284700000000001</v>
      </c>
      <c r="F3327" s="167" t="s">
        <v>9179</v>
      </c>
    </row>
    <row r="3328" spans="1:6" x14ac:dyDescent="0.3">
      <c r="A3328" s="167" t="s">
        <v>9190</v>
      </c>
      <c r="B3328" s="167" t="s">
        <v>5491</v>
      </c>
      <c r="C3328" s="168">
        <v>10</v>
      </c>
      <c r="D3328" s="169" t="s">
        <v>5482</v>
      </c>
      <c r="E3328" s="170">
        <v>15.284700000000001</v>
      </c>
      <c r="F3328" s="167" t="s">
        <v>9191</v>
      </c>
    </row>
    <row r="3329" spans="1:6" x14ac:dyDescent="0.3">
      <c r="A3329" s="167" t="s">
        <v>9192</v>
      </c>
      <c r="B3329" s="167" t="s">
        <v>5493</v>
      </c>
      <c r="C3329" s="168">
        <v>10</v>
      </c>
      <c r="D3329" s="169" t="s">
        <v>5482</v>
      </c>
      <c r="E3329" s="170">
        <v>15.284700000000001</v>
      </c>
      <c r="F3329" s="167" t="s">
        <v>9191</v>
      </c>
    </row>
    <row r="3330" spans="1:6" x14ac:dyDescent="0.3">
      <c r="A3330" s="167" t="s">
        <v>9193</v>
      </c>
      <c r="B3330" s="167" t="s">
        <v>5497</v>
      </c>
      <c r="C3330" s="168">
        <v>10</v>
      </c>
      <c r="D3330" s="169" t="s">
        <v>5482</v>
      </c>
      <c r="E3330" s="170">
        <v>15.284700000000001</v>
      </c>
      <c r="F3330" s="167" t="s">
        <v>9191</v>
      </c>
    </row>
    <row r="3331" spans="1:6" x14ac:dyDescent="0.3">
      <c r="A3331" s="167" t="s">
        <v>9194</v>
      </c>
      <c r="B3331" s="167" t="s">
        <v>5555</v>
      </c>
      <c r="C3331" s="168">
        <v>10</v>
      </c>
      <c r="D3331" s="169" t="s">
        <v>5482</v>
      </c>
      <c r="E3331" s="170">
        <v>15.284700000000001</v>
      </c>
      <c r="F3331" s="167" t="s">
        <v>9191</v>
      </c>
    </row>
    <row r="3332" spans="1:6" x14ac:dyDescent="0.3">
      <c r="A3332" s="167" t="s">
        <v>9195</v>
      </c>
      <c r="B3332" s="167" t="s">
        <v>5534</v>
      </c>
      <c r="C3332" s="168">
        <v>10</v>
      </c>
      <c r="D3332" s="169" t="s">
        <v>5482</v>
      </c>
      <c r="E3332" s="170">
        <v>15.284700000000001</v>
      </c>
      <c r="F3332" s="167" t="s">
        <v>9191</v>
      </c>
    </row>
    <row r="3333" spans="1:6" x14ac:dyDescent="0.3">
      <c r="A3333" s="167" t="s">
        <v>9196</v>
      </c>
      <c r="B3333" s="167" t="s">
        <v>5501</v>
      </c>
      <c r="C3333" s="168">
        <v>10</v>
      </c>
      <c r="D3333" s="169" t="s">
        <v>5482</v>
      </c>
      <c r="E3333" s="170">
        <v>15.284700000000001</v>
      </c>
      <c r="F3333" s="167" t="s">
        <v>9191</v>
      </c>
    </row>
    <row r="3334" spans="1:6" x14ac:dyDescent="0.3">
      <c r="A3334" s="167" t="s">
        <v>9197</v>
      </c>
      <c r="B3334" s="167" t="s">
        <v>5507</v>
      </c>
      <c r="C3334" s="168">
        <v>10</v>
      </c>
      <c r="D3334" s="169" t="s">
        <v>5482</v>
      </c>
      <c r="E3334" s="170">
        <v>15.284700000000001</v>
      </c>
      <c r="F3334" s="167" t="s">
        <v>9191</v>
      </c>
    </row>
    <row r="3335" spans="1:6" x14ac:dyDescent="0.3">
      <c r="A3335" s="167" t="s">
        <v>9198</v>
      </c>
      <c r="B3335" s="167" t="s">
        <v>5509</v>
      </c>
      <c r="C3335" s="168">
        <v>10</v>
      </c>
      <c r="D3335" s="169" t="s">
        <v>5482</v>
      </c>
      <c r="E3335" s="170">
        <v>15.284700000000001</v>
      </c>
      <c r="F3335" s="167" t="s">
        <v>9191</v>
      </c>
    </row>
    <row r="3336" spans="1:6" x14ac:dyDescent="0.3">
      <c r="A3336" s="167" t="s">
        <v>9199</v>
      </c>
      <c r="B3336" s="167" t="s">
        <v>5511</v>
      </c>
      <c r="C3336" s="168">
        <v>10</v>
      </c>
      <c r="D3336" s="169" t="s">
        <v>5482</v>
      </c>
      <c r="E3336" s="170">
        <v>15.284700000000001</v>
      </c>
      <c r="F3336" s="167" t="s">
        <v>9191</v>
      </c>
    </row>
    <row r="3337" spans="1:6" x14ac:dyDescent="0.3">
      <c r="A3337" s="167" t="s">
        <v>9200</v>
      </c>
      <c r="B3337" s="167" t="s">
        <v>5513</v>
      </c>
      <c r="C3337" s="168">
        <v>10</v>
      </c>
      <c r="D3337" s="169" t="s">
        <v>5482</v>
      </c>
      <c r="E3337" s="170">
        <v>15.284700000000001</v>
      </c>
      <c r="F3337" s="167" t="s">
        <v>9191</v>
      </c>
    </row>
    <row r="3338" spans="1:6" x14ac:dyDescent="0.3">
      <c r="A3338" s="167" t="s">
        <v>9201</v>
      </c>
      <c r="B3338" s="167" t="s">
        <v>5515</v>
      </c>
      <c r="C3338" s="168">
        <v>10</v>
      </c>
      <c r="D3338" s="169" t="s">
        <v>5482</v>
      </c>
      <c r="E3338" s="170">
        <v>15.284700000000001</v>
      </c>
      <c r="F3338" s="167" t="s">
        <v>9191</v>
      </c>
    </row>
    <row r="3339" spans="1:6" x14ac:dyDescent="0.3">
      <c r="A3339" s="167" t="s">
        <v>9202</v>
      </c>
      <c r="B3339" s="167" t="s">
        <v>5517</v>
      </c>
      <c r="C3339" s="168">
        <v>10</v>
      </c>
      <c r="D3339" s="169" t="s">
        <v>5482</v>
      </c>
      <c r="E3339" s="170">
        <v>15.284700000000001</v>
      </c>
      <c r="F3339" s="167" t="s">
        <v>9191</v>
      </c>
    </row>
    <row r="3340" spans="1:6" x14ac:dyDescent="0.3">
      <c r="A3340" s="167" t="s">
        <v>9203</v>
      </c>
      <c r="B3340" s="167" t="s">
        <v>5519</v>
      </c>
      <c r="C3340" s="168">
        <v>10</v>
      </c>
      <c r="D3340" s="169" t="s">
        <v>5482</v>
      </c>
      <c r="E3340" s="170">
        <v>15.284700000000001</v>
      </c>
      <c r="F3340" s="167" t="s">
        <v>9191</v>
      </c>
    </row>
    <row r="3341" spans="1:6" x14ac:dyDescent="0.3">
      <c r="A3341" s="167" t="s">
        <v>9204</v>
      </c>
      <c r="B3341" s="167" t="s">
        <v>5523</v>
      </c>
      <c r="C3341" s="168">
        <v>10</v>
      </c>
      <c r="D3341" s="169" t="s">
        <v>5482</v>
      </c>
      <c r="E3341" s="170">
        <v>15.284700000000001</v>
      </c>
      <c r="F3341" s="167" t="s">
        <v>9191</v>
      </c>
    </row>
    <row r="3342" spans="1:6" x14ac:dyDescent="0.3">
      <c r="A3342" s="167" t="s">
        <v>9205</v>
      </c>
      <c r="B3342" s="167" t="s">
        <v>5525</v>
      </c>
      <c r="C3342" s="168">
        <v>10</v>
      </c>
      <c r="D3342" s="169" t="s">
        <v>5482</v>
      </c>
      <c r="E3342" s="170">
        <v>15.284700000000001</v>
      </c>
      <c r="F3342" s="167" t="s">
        <v>9191</v>
      </c>
    </row>
    <row r="3343" spans="1:6" x14ac:dyDescent="0.3">
      <c r="A3343" s="167" t="s">
        <v>9206</v>
      </c>
      <c r="B3343" s="167" t="s">
        <v>5491</v>
      </c>
      <c r="C3343" s="168">
        <v>10</v>
      </c>
      <c r="D3343" s="169" t="s">
        <v>5482</v>
      </c>
      <c r="E3343" s="170">
        <v>15.284700000000001</v>
      </c>
      <c r="F3343" s="167" t="s">
        <v>9207</v>
      </c>
    </row>
    <row r="3344" spans="1:6" x14ac:dyDescent="0.3">
      <c r="A3344" s="167" t="s">
        <v>9208</v>
      </c>
      <c r="B3344" s="167" t="s">
        <v>5493</v>
      </c>
      <c r="C3344" s="168">
        <v>10</v>
      </c>
      <c r="D3344" s="169" t="s">
        <v>5482</v>
      </c>
      <c r="E3344" s="170">
        <v>15.284700000000001</v>
      </c>
      <c r="F3344" s="167" t="s">
        <v>9207</v>
      </c>
    </row>
    <row r="3345" spans="1:6" x14ac:dyDescent="0.3">
      <c r="A3345" s="167" t="s">
        <v>9209</v>
      </c>
      <c r="B3345" s="167" t="s">
        <v>5497</v>
      </c>
      <c r="C3345" s="168">
        <v>10</v>
      </c>
      <c r="D3345" s="169" t="s">
        <v>5482</v>
      </c>
      <c r="E3345" s="170">
        <v>15.284700000000001</v>
      </c>
      <c r="F3345" s="167" t="s">
        <v>9207</v>
      </c>
    </row>
    <row r="3346" spans="1:6" x14ac:dyDescent="0.3">
      <c r="A3346" s="167" t="s">
        <v>9210</v>
      </c>
      <c r="B3346" s="167" t="s">
        <v>5555</v>
      </c>
      <c r="C3346" s="168">
        <v>10</v>
      </c>
      <c r="D3346" s="169" t="s">
        <v>5482</v>
      </c>
      <c r="E3346" s="170">
        <v>15.284700000000001</v>
      </c>
      <c r="F3346" s="167" t="s">
        <v>9207</v>
      </c>
    </row>
    <row r="3347" spans="1:6" x14ac:dyDescent="0.3">
      <c r="A3347" s="167" t="s">
        <v>9211</v>
      </c>
      <c r="B3347" s="167" t="s">
        <v>5534</v>
      </c>
      <c r="C3347" s="168">
        <v>10</v>
      </c>
      <c r="D3347" s="169" t="s">
        <v>5482</v>
      </c>
      <c r="E3347" s="170">
        <v>15.284700000000001</v>
      </c>
      <c r="F3347" s="167" t="s">
        <v>9207</v>
      </c>
    </row>
    <row r="3348" spans="1:6" x14ac:dyDescent="0.3">
      <c r="A3348" s="167" t="s">
        <v>9212</v>
      </c>
      <c r="B3348" s="167" t="s">
        <v>5501</v>
      </c>
      <c r="C3348" s="168">
        <v>10</v>
      </c>
      <c r="D3348" s="169" t="s">
        <v>5482</v>
      </c>
      <c r="E3348" s="170">
        <v>15.284700000000001</v>
      </c>
      <c r="F3348" s="167" t="s">
        <v>9207</v>
      </c>
    </row>
    <row r="3349" spans="1:6" x14ac:dyDescent="0.3">
      <c r="A3349" s="167" t="s">
        <v>9213</v>
      </c>
      <c r="B3349" s="167" t="s">
        <v>5507</v>
      </c>
      <c r="C3349" s="168">
        <v>10</v>
      </c>
      <c r="D3349" s="169" t="s">
        <v>5482</v>
      </c>
      <c r="E3349" s="170">
        <v>15.284700000000001</v>
      </c>
      <c r="F3349" s="167" t="s">
        <v>9207</v>
      </c>
    </row>
    <row r="3350" spans="1:6" x14ac:dyDescent="0.3">
      <c r="A3350" s="167" t="s">
        <v>9214</v>
      </c>
      <c r="B3350" s="167" t="s">
        <v>5509</v>
      </c>
      <c r="C3350" s="168">
        <v>10</v>
      </c>
      <c r="D3350" s="169" t="s">
        <v>5482</v>
      </c>
      <c r="E3350" s="170">
        <v>15.284700000000001</v>
      </c>
      <c r="F3350" s="167" t="s">
        <v>9207</v>
      </c>
    </row>
    <row r="3351" spans="1:6" x14ac:dyDescent="0.3">
      <c r="A3351" s="167" t="s">
        <v>9215</v>
      </c>
      <c r="B3351" s="167" t="s">
        <v>5511</v>
      </c>
      <c r="C3351" s="168">
        <v>10</v>
      </c>
      <c r="D3351" s="169" t="s">
        <v>5482</v>
      </c>
      <c r="E3351" s="170">
        <v>15.284700000000001</v>
      </c>
      <c r="F3351" s="167" t="s">
        <v>9207</v>
      </c>
    </row>
    <row r="3352" spans="1:6" x14ac:dyDescent="0.3">
      <c r="A3352" s="167" t="s">
        <v>9216</v>
      </c>
      <c r="B3352" s="167" t="s">
        <v>5513</v>
      </c>
      <c r="C3352" s="168">
        <v>10</v>
      </c>
      <c r="D3352" s="169" t="s">
        <v>5482</v>
      </c>
      <c r="E3352" s="170">
        <v>15.284700000000001</v>
      </c>
      <c r="F3352" s="167" t="s">
        <v>9207</v>
      </c>
    </row>
    <row r="3353" spans="1:6" x14ac:dyDescent="0.3">
      <c r="A3353" s="167" t="s">
        <v>9217</v>
      </c>
      <c r="B3353" s="167" t="s">
        <v>5515</v>
      </c>
      <c r="C3353" s="168">
        <v>10</v>
      </c>
      <c r="D3353" s="169" t="s">
        <v>5482</v>
      </c>
      <c r="E3353" s="170">
        <v>15.284700000000001</v>
      </c>
      <c r="F3353" s="167" t="s">
        <v>9207</v>
      </c>
    </row>
    <row r="3354" spans="1:6" x14ac:dyDescent="0.3">
      <c r="A3354" s="167" t="s">
        <v>9218</v>
      </c>
      <c r="B3354" s="167" t="s">
        <v>5517</v>
      </c>
      <c r="C3354" s="168">
        <v>10</v>
      </c>
      <c r="D3354" s="169" t="s">
        <v>5482</v>
      </c>
      <c r="E3354" s="170">
        <v>15.284700000000001</v>
      </c>
      <c r="F3354" s="167" t="s">
        <v>9207</v>
      </c>
    </row>
    <row r="3355" spans="1:6" x14ac:dyDescent="0.3">
      <c r="A3355" s="167" t="s">
        <v>9219</v>
      </c>
      <c r="B3355" s="167" t="s">
        <v>5519</v>
      </c>
      <c r="C3355" s="168">
        <v>10</v>
      </c>
      <c r="D3355" s="169" t="s">
        <v>5482</v>
      </c>
      <c r="E3355" s="170">
        <v>15.284700000000001</v>
      </c>
      <c r="F3355" s="167" t="s">
        <v>9207</v>
      </c>
    </row>
    <row r="3356" spans="1:6" x14ac:dyDescent="0.3">
      <c r="A3356" s="167" t="s">
        <v>9220</v>
      </c>
      <c r="B3356" s="167" t="s">
        <v>5521</v>
      </c>
      <c r="C3356" s="168">
        <v>10</v>
      </c>
      <c r="D3356" s="169" t="s">
        <v>5482</v>
      </c>
      <c r="E3356" s="170">
        <v>15.284700000000001</v>
      </c>
      <c r="F3356" s="167" t="s">
        <v>9207</v>
      </c>
    </row>
    <row r="3357" spans="1:6" x14ac:dyDescent="0.3">
      <c r="A3357" s="167" t="s">
        <v>9221</v>
      </c>
      <c r="B3357" s="167" t="s">
        <v>5523</v>
      </c>
      <c r="C3357" s="168">
        <v>10</v>
      </c>
      <c r="D3357" s="169" t="s">
        <v>5482</v>
      </c>
      <c r="E3357" s="170">
        <v>15.284700000000001</v>
      </c>
      <c r="F3357" s="167" t="s">
        <v>9207</v>
      </c>
    </row>
    <row r="3358" spans="1:6" x14ac:dyDescent="0.3">
      <c r="A3358" s="167" t="s">
        <v>9222</v>
      </c>
      <c r="B3358" s="167" t="s">
        <v>5525</v>
      </c>
      <c r="C3358" s="168">
        <v>10</v>
      </c>
      <c r="D3358" s="169" t="s">
        <v>5482</v>
      </c>
      <c r="E3358" s="170">
        <v>15.284700000000001</v>
      </c>
      <c r="F3358" s="167" t="s">
        <v>9207</v>
      </c>
    </row>
    <row r="3359" spans="1:6" x14ac:dyDescent="0.3">
      <c r="A3359" s="167" t="s">
        <v>9223</v>
      </c>
      <c r="B3359" s="167" t="s">
        <v>5491</v>
      </c>
      <c r="C3359" s="168">
        <v>10</v>
      </c>
      <c r="D3359" s="169" t="s">
        <v>5482</v>
      </c>
      <c r="E3359" s="170">
        <v>13.539225</v>
      </c>
      <c r="F3359" s="167" t="s">
        <v>9224</v>
      </c>
    </row>
    <row r="3360" spans="1:6" x14ac:dyDescent="0.3">
      <c r="A3360" s="167" t="s">
        <v>9225</v>
      </c>
      <c r="B3360" s="167" t="s">
        <v>5493</v>
      </c>
      <c r="C3360" s="168">
        <v>10</v>
      </c>
      <c r="D3360" s="169" t="s">
        <v>5482</v>
      </c>
      <c r="E3360" s="170">
        <v>13.539225</v>
      </c>
      <c r="F3360" s="167" t="s">
        <v>9224</v>
      </c>
    </row>
    <row r="3361" spans="1:6" x14ac:dyDescent="0.3">
      <c r="A3361" s="167" t="s">
        <v>9226</v>
      </c>
      <c r="B3361" s="167" t="s">
        <v>5497</v>
      </c>
      <c r="C3361" s="168">
        <v>10</v>
      </c>
      <c r="D3361" s="169" t="s">
        <v>5482</v>
      </c>
      <c r="E3361" s="170">
        <v>13.539225</v>
      </c>
      <c r="F3361" s="167" t="s">
        <v>9224</v>
      </c>
    </row>
    <row r="3362" spans="1:6" x14ac:dyDescent="0.3">
      <c r="A3362" s="167" t="s">
        <v>9227</v>
      </c>
      <c r="B3362" s="167" t="s">
        <v>5555</v>
      </c>
      <c r="C3362" s="168">
        <v>10</v>
      </c>
      <c r="D3362" s="169" t="s">
        <v>5482</v>
      </c>
      <c r="E3362" s="170">
        <v>13.539225</v>
      </c>
      <c r="F3362" s="167" t="s">
        <v>9224</v>
      </c>
    </row>
    <row r="3363" spans="1:6" x14ac:dyDescent="0.3">
      <c r="A3363" s="167" t="s">
        <v>9228</v>
      </c>
      <c r="B3363" s="167" t="s">
        <v>5534</v>
      </c>
      <c r="C3363" s="168">
        <v>10</v>
      </c>
      <c r="D3363" s="169" t="s">
        <v>5482</v>
      </c>
      <c r="E3363" s="170">
        <v>13.539225</v>
      </c>
      <c r="F3363" s="167" t="s">
        <v>9224</v>
      </c>
    </row>
    <row r="3364" spans="1:6" x14ac:dyDescent="0.3">
      <c r="A3364" s="167" t="s">
        <v>9229</v>
      </c>
      <c r="B3364" s="167" t="s">
        <v>5501</v>
      </c>
      <c r="C3364" s="168">
        <v>10</v>
      </c>
      <c r="D3364" s="169" t="s">
        <v>5482</v>
      </c>
      <c r="E3364" s="170">
        <v>13.539225</v>
      </c>
      <c r="F3364" s="167" t="s">
        <v>9224</v>
      </c>
    </row>
    <row r="3365" spans="1:6" x14ac:dyDescent="0.3">
      <c r="A3365" s="167" t="s">
        <v>9230</v>
      </c>
      <c r="B3365" s="167" t="s">
        <v>5507</v>
      </c>
      <c r="C3365" s="168">
        <v>10</v>
      </c>
      <c r="D3365" s="169" t="s">
        <v>5482</v>
      </c>
      <c r="E3365" s="170">
        <v>13.539225</v>
      </c>
      <c r="F3365" s="167" t="s">
        <v>9224</v>
      </c>
    </row>
    <row r="3366" spans="1:6" x14ac:dyDescent="0.3">
      <c r="A3366" s="167" t="s">
        <v>9231</v>
      </c>
      <c r="B3366" s="167" t="s">
        <v>5509</v>
      </c>
      <c r="C3366" s="168">
        <v>10</v>
      </c>
      <c r="D3366" s="169" t="s">
        <v>5482</v>
      </c>
      <c r="E3366" s="170">
        <v>13.539225</v>
      </c>
      <c r="F3366" s="167" t="s">
        <v>9224</v>
      </c>
    </row>
    <row r="3367" spans="1:6" x14ac:dyDescent="0.3">
      <c r="A3367" s="167" t="s">
        <v>9232</v>
      </c>
      <c r="B3367" s="167" t="s">
        <v>5511</v>
      </c>
      <c r="C3367" s="168">
        <v>10</v>
      </c>
      <c r="D3367" s="169" t="s">
        <v>5482</v>
      </c>
      <c r="E3367" s="170">
        <v>13.539225</v>
      </c>
      <c r="F3367" s="167" t="s">
        <v>9224</v>
      </c>
    </row>
    <row r="3368" spans="1:6" x14ac:dyDescent="0.3">
      <c r="A3368" s="167" t="s">
        <v>9233</v>
      </c>
      <c r="B3368" s="167" t="s">
        <v>5513</v>
      </c>
      <c r="C3368" s="168">
        <v>10</v>
      </c>
      <c r="D3368" s="169" t="s">
        <v>5482</v>
      </c>
      <c r="E3368" s="170">
        <v>13.539225</v>
      </c>
      <c r="F3368" s="167" t="s">
        <v>9224</v>
      </c>
    </row>
    <row r="3369" spans="1:6" x14ac:dyDescent="0.3">
      <c r="A3369" s="167" t="s">
        <v>9234</v>
      </c>
      <c r="B3369" s="167" t="s">
        <v>5515</v>
      </c>
      <c r="C3369" s="168">
        <v>10</v>
      </c>
      <c r="D3369" s="169" t="s">
        <v>5482</v>
      </c>
      <c r="E3369" s="170">
        <v>13.539225</v>
      </c>
      <c r="F3369" s="167" t="s">
        <v>9224</v>
      </c>
    </row>
    <row r="3370" spans="1:6" x14ac:dyDescent="0.3">
      <c r="A3370" s="167" t="s">
        <v>9235</v>
      </c>
      <c r="B3370" s="167" t="s">
        <v>5517</v>
      </c>
      <c r="C3370" s="168">
        <v>10</v>
      </c>
      <c r="D3370" s="169" t="s">
        <v>5482</v>
      </c>
      <c r="E3370" s="170">
        <v>13.539225</v>
      </c>
      <c r="F3370" s="167" t="s">
        <v>9224</v>
      </c>
    </row>
    <row r="3371" spans="1:6" x14ac:dyDescent="0.3">
      <c r="A3371" s="167" t="s">
        <v>9236</v>
      </c>
      <c r="B3371" s="167" t="s">
        <v>5519</v>
      </c>
      <c r="C3371" s="168">
        <v>10</v>
      </c>
      <c r="D3371" s="169" t="s">
        <v>5482</v>
      </c>
      <c r="E3371" s="170">
        <v>13.539225</v>
      </c>
      <c r="F3371" s="167" t="s">
        <v>9224</v>
      </c>
    </row>
    <row r="3372" spans="1:6" x14ac:dyDescent="0.3">
      <c r="A3372" s="167" t="s">
        <v>9237</v>
      </c>
      <c r="B3372" s="167" t="s">
        <v>5521</v>
      </c>
      <c r="C3372" s="168">
        <v>10</v>
      </c>
      <c r="D3372" s="169" t="s">
        <v>5482</v>
      </c>
      <c r="E3372" s="170">
        <v>13.539225</v>
      </c>
      <c r="F3372" s="167" t="s">
        <v>9224</v>
      </c>
    </row>
    <row r="3373" spans="1:6" x14ac:dyDescent="0.3">
      <c r="A3373" s="167" t="s">
        <v>9238</v>
      </c>
      <c r="B3373" s="167" t="s">
        <v>5523</v>
      </c>
      <c r="C3373" s="168">
        <v>10</v>
      </c>
      <c r="D3373" s="169" t="s">
        <v>5482</v>
      </c>
      <c r="E3373" s="170">
        <v>13.539225</v>
      </c>
      <c r="F3373" s="167" t="s">
        <v>9224</v>
      </c>
    </row>
    <row r="3374" spans="1:6" x14ac:dyDescent="0.3">
      <c r="A3374" s="167" t="s">
        <v>9239</v>
      </c>
      <c r="B3374" s="167" t="s">
        <v>5525</v>
      </c>
      <c r="C3374" s="168">
        <v>10</v>
      </c>
      <c r="D3374" s="169" t="s">
        <v>5482</v>
      </c>
      <c r="E3374" s="170">
        <v>13.539225</v>
      </c>
      <c r="F3374" s="167" t="s">
        <v>9224</v>
      </c>
    </row>
    <row r="3375" spans="1:6" x14ac:dyDescent="0.3">
      <c r="A3375" s="167" t="s">
        <v>9240</v>
      </c>
      <c r="B3375" s="167" t="s">
        <v>5491</v>
      </c>
      <c r="C3375" s="168">
        <v>10</v>
      </c>
      <c r="D3375" s="169" t="s">
        <v>5482</v>
      </c>
      <c r="E3375" s="170">
        <v>13.539225</v>
      </c>
      <c r="F3375" s="167" t="s">
        <v>9241</v>
      </c>
    </row>
    <row r="3376" spans="1:6" x14ac:dyDescent="0.3">
      <c r="A3376" s="167" t="s">
        <v>9242</v>
      </c>
      <c r="B3376" s="167" t="s">
        <v>5493</v>
      </c>
      <c r="C3376" s="168">
        <v>10</v>
      </c>
      <c r="D3376" s="169" t="s">
        <v>5482</v>
      </c>
      <c r="E3376" s="170">
        <v>13.539225</v>
      </c>
      <c r="F3376" s="167" t="s">
        <v>9241</v>
      </c>
    </row>
    <row r="3377" spans="1:6" x14ac:dyDescent="0.3">
      <c r="A3377" s="167" t="s">
        <v>9243</v>
      </c>
      <c r="B3377" s="167" t="s">
        <v>5497</v>
      </c>
      <c r="C3377" s="168">
        <v>10</v>
      </c>
      <c r="D3377" s="169" t="s">
        <v>5482</v>
      </c>
      <c r="E3377" s="170">
        <v>13.539225</v>
      </c>
      <c r="F3377" s="167" t="s">
        <v>9241</v>
      </c>
    </row>
    <row r="3378" spans="1:6" x14ac:dyDescent="0.3">
      <c r="A3378" s="167" t="s">
        <v>9244</v>
      </c>
      <c r="B3378" s="167" t="s">
        <v>5501</v>
      </c>
      <c r="C3378" s="168">
        <v>10</v>
      </c>
      <c r="D3378" s="169" t="s">
        <v>5482</v>
      </c>
      <c r="E3378" s="170">
        <v>13.539225</v>
      </c>
      <c r="F3378" s="167" t="s">
        <v>9241</v>
      </c>
    </row>
    <row r="3379" spans="1:6" x14ac:dyDescent="0.3">
      <c r="A3379" s="167" t="s">
        <v>9245</v>
      </c>
      <c r="B3379" s="167" t="s">
        <v>5507</v>
      </c>
      <c r="C3379" s="168">
        <v>10</v>
      </c>
      <c r="D3379" s="169" t="s">
        <v>5482</v>
      </c>
      <c r="E3379" s="170">
        <v>13.539225</v>
      </c>
      <c r="F3379" s="167" t="s">
        <v>9241</v>
      </c>
    </row>
    <row r="3380" spans="1:6" x14ac:dyDescent="0.3">
      <c r="A3380" s="167" t="s">
        <v>9246</v>
      </c>
      <c r="B3380" s="167" t="s">
        <v>5509</v>
      </c>
      <c r="C3380" s="168">
        <v>10</v>
      </c>
      <c r="D3380" s="169" t="s">
        <v>5482</v>
      </c>
      <c r="E3380" s="170">
        <v>13.539225</v>
      </c>
      <c r="F3380" s="167" t="s">
        <v>9241</v>
      </c>
    </row>
    <row r="3381" spans="1:6" x14ac:dyDescent="0.3">
      <c r="A3381" s="167" t="s">
        <v>9247</v>
      </c>
      <c r="B3381" s="167" t="s">
        <v>5511</v>
      </c>
      <c r="C3381" s="168">
        <v>10</v>
      </c>
      <c r="D3381" s="169" t="s">
        <v>5482</v>
      </c>
      <c r="E3381" s="170">
        <v>13.539225</v>
      </c>
      <c r="F3381" s="167" t="s">
        <v>9241</v>
      </c>
    </row>
    <row r="3382" spans="1:6" x14ac:dyDescent="0.3">
      <c r="A3382" s="167" t="s">
        <v>9248</v>
      </c>
      <c r="B3382" s="167" t="s">
        <v>5513</v>
      </c>
      <c r="C3382" s="168">
        <v>10</v>
      </c>
      <c r="D3382" s="169" t="s">
        <v>5482</v>
      </c>
      <c r="E3382" s="170">
        <v>13.539225</v>
      </c>
      <c r="F3382" s="167" t="s">
        <v>9241</v>
      </c>
    </row>
    <row r="3383" spans="1:6" x14ac:dyDescent="0.3">
      <c r="A3383" s="167" t="s">
        <v>9249</v>
      </c>
      <c r="B3383" s="167" t="s">
        <v>5515</v>
      </c>
      <c r="C3383" s="168">
        <v>10</v>
      </c>
      <c r="D3383" s="169" t="s">
        <v>5482</v>
      </c>
      <c r="E3383" s="170">
        <v>13.539225</v>
      </c>
      <c r="F3383" s="167" t="s">
        <v>9241</v>
      </c>
    </row>
    <row r="3384" spans="1:6" x14ac:dyDescent="0.3">
      <c r="A3384" s="167" t="s">
        <v>9250</v>
      </c>
      <c r="B3384" s="167" t="s">
        <v>5517</v>
      </c>
      <c r="C3384" s="168">
        <v>10</v>
      </c>
      <c r="D3384" s="169" t="s">
        <v>5482</v>
      </c>
      <c r="E3384" s="170">
        <v>13.539225</v>
      </c>
      <c r="F3384" s="167" t="s">
        <v>9241</v>
      </c>
    </row>
    <row r="3385" spans="1:6" x14ac:dyDescent="0.3">
      <c r="A3385" s="167" t="s">
        <v>9251</v>
      </c>
      <c r="B3385" s="167" t="s">
        <v>5525</v>
      </c>
      <c r="C3385" s="168">
        <v>10</v>
      </c>
      <c r="D3385" s="169" t="s">
        <v>5482</v>
      </c>
      <c r="E3385" s="170">
        <v>13.539225</v>
      </c>
      <c r="F3385" s="167" t="s">
        <v>9241</v>
      </c>
    </row>
    <row r="3386" spans="1:6" x14ac:dyDescent="0.3">
      <c r="A3386" s="167" t="s">
        <v>9252</v>
      </c>
      <c r="B3386" s="167" t="s">
        <v>5491</v>
      </c>
      <c r="C3386" s="168">
        <v>10</v>
      </c>
      <c r="D3386" s="169" t="s">
        <v>5482</v>
      </c>
      <c r="E3386" s="170">
        <v>13.539225</v>
      </c>
      <c r="F3386" s="167" t="s">
        <v>9253</v>
      </c>
    </row>
    <row r="3387" spans="1:6" x14ac:dyDescent="0.3">
      <c r="A3387" s="167" t="s">
        <v>9254</v>
      </c>
      <c r="B3387" s="167" t="s">
        <v>5493</v>
      </c>
      <c r="C3387" s="168">
        <v>10</v>
      </c>
      <c r="D3387" s="169" t="s">
        <v>5482</v>
      </c>
      <c r="E3387" s="170">
        <v>13.539225</v>
      </c>
      <c r="F3387" s="167" t="s">
        <v>9253</v>
      </c>
    </row>
    <row r="3388" spans="1:6" x14ac:dyDescent="0.3">
      <c r="A3388" s="167" t="s">
        <v>9255</v>
      </c>
      <c r="B3388" s="167" t="s">
        <v>5497</v>
      </c>
      <c r="C3388" s="168">
        <v>10</v>
      </c>
      <c r="D3388" s="169" t="s">
        <v>5482</v>
      </c>
      <c r="E3388" s="170">
        <v>13.539225</v>
      </c>
      <c r="F3388" s="167" t="s">
        <v>9253</v>
      </c>
    </row>
    <row r="3389" spans="1:6" x14ac:dyDescent="0.3">
      <c r="A3389" s="167" t="s">
        <v>9256</v>
      </c>
      <c r="B3389" s="167" t="s">
        <v>5501</v>
      </c>
      <c r="C3389" s="168">
        <v>10</v>
      </c>
      <c r="D3389" s="169" t="s">
        <v>5482</v>
      </c>
      <c r="E3389" s="170">
        <v>13.539225</v>
      </c>
      <c r="F3389" s="167" t="s">
        <v>9253</v>
      </c>
    </row>
    <row r="3390" spans="1:6" x14ac:dyDescent="0.3">
      <c r="A3390" s="167" t="s">
        <v>9257</v>
      </c>
      <c r="B3390" s="167" t="s">
        <v>5507</v>
      </c>
      <c r="C3390" s="168">
        <v>10</v>
      </c>
      <c r="D3390" s="169" t="s">
        <v>5482</v>
      </c>
      <c r="E3390" s="170">
        <v>13.539225</v>
      </c>
      <c r="F3390" s="167" t="s">
        <v>9253</v>
      </c>
    </row>
    <row r="3391" spans="1:6" x14ac:dyDescent="0.3">
      <c r="A3391" s="167" t="s">
        <v>9258</v>
      </c>
      <c r="B3391" s="167" t="s">
        <v>5509</v>
      </c>
      <c r="C3391" s="168">
        <v>10</v>
      </c>
      <c r="D3391" s="169" t="s">
        <v>5482</v>
      </c>
      <c r="E3391" s="170">
        <v>13.539225</v>
      </c>
      <c r="F3391" s="167" t="s">
        <v>9253</v>
      </c>
    </row>
    <row r="3392" spans="1:6" x14ac:dyDescent="0.3">
      <c r="A3392" s="167" t="s">
        <v>9259</v>
      </c>
      <c r="B3392" s="167" t="s">
        <v>5511</v>
      </c>
      <c r="C3392" s="168">
        <v>10</v>
      </c>
      <c r="D3392" s="169" t="s">
        <v>5482</v>
      </c>
      <c r="E3392" s="170">
        <v>13.539225</v>
      </c>
      <c r="F3392" s="167" t="s">
        <v>9253</v>
      </c>
    </row>
    <row r="3393" spans="1:6" x14ac:dyDescent="0.3">
      <c r="A3393" s="167" t="s">
        <v>9260</v>
      </c>
      <c r="B3393" s="167" t="s">
        <v>5513</v>
      </c>
      <c r="C3393" s="168">
        <v>10</v>
      </c>
      <c r="D3393" s="169" t="s">
        <v>5482</v>
      </c>
      <c r="E3393" s="170">
        <v>13.539225</v>
      </c>
      <c r="F3393" s="167" t="s">
        <v>9253</v>
      </c>
    </row>
    <row r="3394" spans="1:6" x14ac:dyDescent="0.3">
      <c r="A3394" s="167" t="s">
        <v>9261</v>
      </c>
      <c r="B3394" s="167" t="s">
        <v>5515</v>
      </c>
      <c r="C3394" s="168">
        <v>10</v>
      </c>
      <c r="D3394" s="169" t="s">
        <v>5482</v>
      </c>
      <c r="E3394" s="170">
        <v>13.539225</v>
      </c>
      <c r="F3394" s="167" t="s">
        <v>9253</v>
      </c>
    </row>
    <row r="3395" spans="1:6" x14ac:dyDescent="0.3">
      <c r="A3395" s="167" t="s">
        <v>9262</v>
      </c>
      <c r="B3395" s="167" t="s">
        <v>5517</v>
      </c>
      <c r="C3395" s="168">
        <v>10</v>
      </c>
      <c r="D3395" s="169" t="s">
        <v>5482</v>
      </c>
      <c r="E3395" s="170">
        <v>13.539225</v>
      </c>
      <c r="F3395" s="167" t="s">
        <v>9253</v>
      </c>
    </row>
    <row r="3396" spans="1:6" x14ac:dyDescent="0.3">
      <c r="A3396" s="167" t="s">
        <v>9263</v>
      </c>
      <c r="B3396" s="167" t="s">
        <v>5525</v>
      </c>
      <c r="C3396" s="168">
        <v>10</v>
      </c>
      <c r="D3396" s="169" t="s">
        <v>5482</v>
      </c>
      <c r="E3396" s="170">
        <v>13.539225</v>
      </c>
      <c r="F3396" s="167" t="s">
        <v>9253</v>
      </c>
    </row>
    <row r="3397" spans="1:6" x14ac:dyDescent="0.3">
      <c r="A3397" s="167" t="s">
        <v>9264</v>
      </c>
      <c r="B3397" s="167" t="s">
        <v>5489</v>
      </c>
      <c r="C3397" s="168">
        <v>10</v>
      </c>
      <c r="D3397" s="169" t="s">
        <v>5482</v>
      </c>
      <c r="E3397" s="170">
        <v>11.888100000000001</v>
      </c>
      <c r="F3397" s="167" t="s">
        <v>9265</v>
      </c>
    </row>
    <row r="3398" spans="1:6" x14ac:dyDescent="0.3">
      <c r="A3398" s="167" t="s">
        <v>9266</v>
      </c>
      <c r="B3398" s="167" t="s">
        <v>5491</v>
      </c>
      <c r="C3398" s="168">
        <v>10</v>
      </c>
      <c r="D3398" s="169" t="s">
        <v>5482</v>
      </c>
      <c r="E3398" s="170">
        <v>11.888100000000001</v>
      </c>
      <c r="F3398" s="167" t="s">
        <v>9265</v>
      </c>
    </row>
    <row r="3399" spans="1:6" x14ac:dyDescent="0.3">
      <c r="A3399" s="167" t="s">
        <v>9267</v>
      </c>
      <c r="B3399" s="167" t="s">
        <v>5493</v>
      </c>
      <c r="C3399" s="168">
        <v>10</v>
      </c>
      <c r="D3399" s="169" t="s">
        <v>5482</v>
      </c>
      <c r="E3399" s="170">
        <v>11.888100000000001</v>
      </c>
      <c r="F3399" s="167" t="s">
        <v>9265</v>
      </c>
    </row>
    <row r="3400" spans="1:6" x14ac:dyDescent="0.3">
      <c r="A3400" s="167" t="s">
        <v>9268</v>
      </c>
      <c r="B3400" s="167" t="s">
        <v>5497</v>
      </c>
      <c r="C3400" s="168">
        <v>10</v>
      </c>
      <c r="D3400" s="169" t="s">
        <v>5482</v>
      </c>
      <c r="E3400" s="170">
        <v>11.888100000000001</v>
      </c>
      <c r="F3400" s="167" t="s">
        <v>9265</v>
      </c>
    </row>
    <row r="3401" spans="1:6" x14ac:dyDescent="0.3">
      <c r="A3401" s="167" t="s">
        <v>9269</v>
      </c>
      <c r="B3401" s="167" t="s">
        <v>5501</v>
      </c>
      <c r="C3401" s="168">
        <v>10</v>
      </c>
      <c r="D3401" s="169" t="s">
        <v>5482</v>
      </c>
      <c r="E3401" s="170">
        <v>11.888100000000001</v>
      </c>
      <c r="F3401" s="167" t="s">
        <v>9265</v>
      </c>
    </row>
    <row r="3402" spans="1:6" x14ac:dyDescent="0.3">
      <c r="A3402" s="167" t="s">
        <v>9270</v>
      </c>
      <c r="B3402" s="167" t="s">
        <v>5507</v>
      </c>
      <c r="C3402" s="168">
        <v>10</v>
      </c>
      <c r="D3402" s="169" t="s">
        <v>5482</v>
      </c>
      <c r="E3402" s="170">
        <v>11.888100000000001</v>
      </c>
      <c r="F3402" s="167" t="s">
        <v>9265</v>
      </c>
    </row>
    <row r="3403" spans="1:6" x14ac:dyDescent="0.3">
      <c r="A3403" s="167" t="s">
        <v>9271</v>
      </c>
      <c r="B3403" s="167" t="s">
        <v>5509</v>
      </c>
      <c r="C3403" s="168">
        <v>10</v>
      </c>
      <c r="D3403" s="169" t="s">
        <v>5482</v>
      </c>
      <c r="E3403" s="170">
        <v>11.888100000000001</v>
      </c>
      <c r="F3403" s="167" t="s">
        <v>9265</v>
      </c>
    </row>
    <row r="3404" spans="1:6" x14ac:dyDescent="0.3">
      <c r="A3404" s="167" t="s">
        <v>9272</v>
      </c>
      <c r="B3404" s="167" t="s">
        <v>5511</v>
      </c>
      <c r="C3404" s="168">
        <v>10</v>
      </c>
      <c r="D3404" s="169" t="s">
        <v>5482</v>
      </c>
      <c r="E3404" s="170">
        <v>11.888100000000001</v>
      </c>
      <c r="F3404" s="167" t="s">
        <v>9265</v>
      </c>
    </row>
    <row r="3405" spans="1:6" x14ac:dyDescent="0.3">
      <c r="A3405" s="167" t="s">
        <v>9273</v>
      </c>
      <c r="B3405" s="167" t="s">
        <v>5513</v>
      </c>
      <c r="C3405" s="168">
        <v>10</v>
      </c>
      <c r="D3405" s="169" t="s">
        <v>5482</v>
      </c>
      <c r="E3405" s="170">
        <v>11.888100000000001</v>
      </c>
      <c r="F3405" s="167" t="s">
        <v>9265</v>
      </c>
    </row>
    <row r="3406" spans="1:6" x14ac:dyDescent="0.3">
      <c r="A3406" s="167" t="s">
        <v>9274</v>
      </c>
      <c r="B3406" s="167" t="s">
        <v>5515</v>
      </c>
      <c r="C3406" s="168">
        <v>10</v>
      </c>
      <c r="D3406" s="169" t="s">
        <v>5482</v>
      </c>
      <c r="E3406" s="170">
        <v>11.888100000000001</v>
      </c>
      <c r="F3406" s="167" t="s">
        <v>9265</v>
      </c>
    </row>
    <row r="3407" spans="1:6" x14ac:dyDescent="0.3">
      <c r="A3407" s="167" t="s">
        <v>9275</v>
      </c>
      <c r="B3407" s="167" t="s">
        <v>5517</v>
      </c>
      <c r="C3407" s="168">
        <v>10</v>
      </c>
      <c r="D3407" s="169" t="s">
        <v>5482</v>
      </c>
      <c r="E3407" s="170">
        <v>11.888100000000001</v>
      </c>
      <c r="F3407" s="167" t="s">
        <v>9265</v>
      </c>
    </row>
    <row r="3408" spans="1:6" x14ac:dyDescent="0.3">
      <c r="A3408" s="167" t="s">
        <v>9276</v>
      </c>
      <c r="B3408" s="167" t="s">
        <v>5519</v>
      </c>
      <c r="C3408" s="168">
        <v>10</v>
      </c>
      <c r="D3408" s="169" t="s">
        <v>5482</v>
      </c>
      <c r="E3408" s="170">
        <v>11.888100000000001</v>
      </c>
      <c r="F3408" s="167" t="s">
        <v>9265</v>
      </c>
    </row>
    <row r="3409" spans="1:6" x14ac:dyDescent="0.3">
      <c r="A3409" s="167" t="s">
        <v>9277</v>
      </c>
      <c r="B3409" s="167" t="s">
        <v>5521</v>
      </c>
      <c r="C3409" s="168">
        <v>10</v>
      </c>
      <c r="D3409" s="169" t="s">
        <v>5482</v>
      </c>
      <c r="E3409" s="170">
        <v>11.888100000000001</v>
      </c>
      <c r="F3409" s="167" t="s">
        <v>9265</v>
      </c>
    </row>
    <row r="3410" spans="1:6" x14ac:dyDescent="0.3">
      <c r="A3410" s="167" t="s">
        <v>9278</v>
      </c>
      <c r="B3410" s="167" t="s">
        <v>5523</v>
      </c>
      <c r="C3410" s="168">
        <v>10</v>
      </c>
      <c r="D3410" s="169" t="s">
        <v>5482</v>
      </c>
      <c r="E3410" s="170">
        <v>11.888100000000001</v>
      </c>
      <c r="F3410" s="167" t="s">
        <v>9265</v>
      </c>
    </row>
    <row r="3411" spans="1:6" x14ac:dyDescent="0.3">
      <c r="A3411" s="167" t="s">
        <v>9279</v>
      </c>
      <c r="B3411" s="167" t="s">
        <v>5525</v>
      </c>
      <c r="C3411" s="168">
        <v>10</v>
      </c>
      <c r="D3411" s="169" t="s">
        <v>5482</v>
      </c>
      <c r="E3411" s="170">
        <v>11.888100000000001</v>
      </c>
      <c r="F3411" s="167" t="s">
        <v>9265</v>
      </c>
    </row>
    <row r="3412" spans="1:6" x14ac:dyDescent="0.3">
      <c r="A3412" s="167" t="s">
        <v>9280</v>
      </c>
      <c r="B3412" s="167" t="s">
        <v>5491</v>
      </c>
      <c r="C3412" s="168">
        <v>10</v>
      </c>
      <c r="D3412" s="169" t="s">
        <v>5482</v>
      </c>
      <c r="E3412" s="170">
        <v>11.557875000000001</v>
      </c>
      <c r="F3412" s="167" t="s">
        <v>9281</v>
      </c>
    </row>
    <row r="3413" spans="1:6" x14ac:dyDescent="0.3">
      <c r="A3413" s="167" t="s">
        <v>9282</v>
      </c>
      <c r="B3413" s="167" t="s">
        <v>5493</v>
      </c>
      <c r="C3413" s="168">
        <v>10</v>
      </c>
      <c r="D3413" s="169" t="s">
        <v>5482</v>
      </c>
      <c r="E3413" s="170">
        <v>11.557875000000001</v>
      </c>
      <c r="F3413" s="167" t="s">
        <v>9281</v>
      </c>
    </row>
    <row r="3414" spans="1:6" x14ac:dyDescent="0.3">
      <c r="A3414" s="167" t="s">
        <v>9283</v>
      </c>
      <c r="B3414" s="167" t="s">
        <v>5497</v>
      </c>
      <c r="C3414" s="168">
        <v>10</v>
      </c>
      <c r="D3414" s="169" t="s">
        <v>5482</v>
      </c>
      <c r="E3414" s="170">
        <v>11.557875000000001</v>
      </c>
      <c r="F3414" s="167" t="s">
        <v>9281</v>
      </c>
    </row>
    <row r="3415" spans="1:6" x14ac:dyDescent="0.3">
      <c r="A3415" s="167" t="s">
        <v>9284</v>
      </c>
      <c r="B3415" s="167" t="s">
        <v>5555</v>
      </c>
      <c r="C3415" s="168">
        <v>10</v>
      </c>
      <c r="D3415" s="169" t="s">
        <v>5482</v>
      </c>
      <c r="E3415" s="170">
        <v>11.557875000000001</v>
      </c>
      <c r="F3415" s="167" t="s">
        <v>9281</v>
      </c>
    </row>
    <row r="3416" spans="1:6" x14ac:dyDescent="0.3">
      <c r="A3416" s="167" t="s">
        <v>9285</v>
      </c>
      <c r="B3416" s="167" t="s">
        <v>5534</v>
      </c>
      <c r="C3416" s="168">
        <v>10</v>
      </c>
      <c r="D3416" s="169" t="s">
        <v>5482</v>
      </c>
      <c r="E3416" s="170">
        <v>11.557875000000001</v>
      </c>
      <c r="F3416" s="167" t="s">
        <v>9281</v>
      </c>
    </row>
    <row r="3417" spans="1:6" x14ac:dyDescent="0.3">
      <c r="A3417" s="167" t="s">
        <v>9286</v>
      </c>
      <c r="B3417" s="167" t="s">
        <v>5501</v>
      </c>
      <c r="C3417" s="168">
        <v>10</v>
      </c>
      <c r="D3417" s="169" t="s">
        <v>5482</v>
      </c>
      <c r="E3417" s="170">
        <v>11.557875000000001</v>
      </c>
      <c r="F3417" s="167" t="s">
        <v>9281</v>
      </c>
    </row>
    <row r="3418" spans="1:6" x14ac:dyDescent="0.3">
      <c r="A3418" s="167" t="s">
        <v>9287</v>
      </c>
      <c r="B3418" s="167" t="s">
        <v>5507</v>
      </c>
      <c r="C3418" s="168">
        <v>10</v>
      </c>
      <c r="D3418" s="169" t="s">
        <v>5482</v>
      </c>
      <c r="E3418" s="170">
        <v>11.557875000000001</v>
      </c>
      <c r="F3418" s="167" t="s">
        <v>9281</v>
      </c>
    </row>
    <row r="3419" spans="1:6" x14ac:dyDescent="0.3">
      <c r="A3419" s="167" t="s">
        <v>9288</v>
      </c>
      <c r="B3419" s="167" t="s">
        <v>5509</v>
      </c>
      <c r="C3419" s="168">
        <v>10</v>
      </c>
      <c r="D3419" s="169" t="s">
        <v>5482</v>
      </c>
      <c r="E3419" s="170">
        <v>11.557875000000001</v>
      </c>
      <c r="F3419" s="167" t="s">
        <v>9281</v>
      </c>
    </row>
    <row r="3420" spans="1:6" x14ac:dyDescent="0.3">
      <c r="A3420" s="167" t="s">
        <v>9289</v>
      </c>
      <c r="B3420" s="167" t="s">
        <v>5511</v>
      </c>
      <c r="C3420" s="168">
        <v>10</v>
      </c>
      <c r="D3420" s="169" t="s">
        <v>5482</v>
      </c>
      <c r="E3420" s="170">
        <v>11.557875000000001</v>
      </c>
      <c r="F3420" s="167" t="s">
        <v>9281</v>
      </c>
    </row>
    <row r="3421" spans="1:6" x14ac:dyDescent="0.3">
      <c r="A3421" s="167" t="s">
        <v>9290</v>
      </c>
      <c r="B3421" s="167" t="s">
        <v>5513</v>
      </c>
      <c r="C3421" s="168">
        <v>10</v>
      </c>
      <c r="D3421" s="169" t="s">
        <v>5482</v>
      </c>
      <c r="E3421" s="170">
        <v>11.557875000000001</v>
      </c>
      <c r="F3421" s="167" t="s">
        <v>9281</v>
      </c>
    </row>
    <row r="3422" spans="1:6" x14ac:dyDescent="0.3">
      <c r="A3422" s="167" t="s">
        <v>9291</v>
      </c>
      <c r="B3422" s="167" t="s">
        <v>5515</v>
      </c>
      <c r="C3422" s="168">
        <v>10</v>
      </c>
      <c r="D3422" s="169" t="s">
        <v>5482</v>
      </c>
      <c r="E3422" s="170">
        <v>11.557875000000001</v>
      </c>
      <c r="F3422" s="167" t="s">
        <v>9281</v>
      </c>
    </row>
    <row r="3423" spans="1:6" x14ac:dyDescent="0.3">
      <c r="A3423" s="167" t="s">
        <v>9292</v>
      </c>
      <c r="B3423" s="167" t="s">
        <v>5517</v>
      </c>
      <c r="C3423" s="168">
        <v>10</v>
      </c>
      <c r="D3423" s="169" t="s">
        <v>5482</v>
      </c>
      <c r="E3423" s="170">
        <v>11.557875000000001</v>
      </c>
      <c r="F3423" s="167" t="s">
        <v>9281</v>
      </c>
    </row>
    <row r="3424" spans="1:6" x14ac:dyDescent="0.3">
      <c r="A3424" s="167" t="s">
        <v>9293</v>
      </c>
      <c r="B3424" s="167" t="s">
        <v>5519</v>
      </c>
      <c r="C3424" s="168">
        <v>10</v>
      </c>
      <c r="D3424" s="169" t="s">
        <v>5482</v>
      </c>
      <c r="E3424" s="170">
        <v>11.557875000000001</v>
      </c>
      <c r="F3424" s="167" t="s">
        <v>9281</v>
      </c>
    </row>
    <row r="3425" spans="1:6" x14ac:dyDescent="0.3">
      <c r="A3425" s="167" t="s">
        <v>9294</v>
      </c>
      <c r="B3425" s="167" t="s">
        <v>5521</v>
      </c>
      <c r="C3425" s="168">
        <v>10</v>
      </c>
      <c r="D3425" s="169" t="s">
        <v>5482</v>
      </c>
      <c r="E3425" s="170">
        <v>11.557875000000001</v>
      </c>
      <c r="F3425" s="167" t="s">
        <v>9281</v>
      </c>
    </row>
    <row r="3426" spans="1:6" x14ac:dyDescent="0.3">
      <c r="A3426" s="167" t="s">
        <v>9295</v>
      </c>
      <c r="B3426" s="167" t="s">
        <v>5525</v>
      </c>
      <c r="C3426" s="168">
        <v>10</v>
      </c>
      <c r="D3426" s="169" t="s">
        <v>5482</v>
      </c>
      <c r="E3426" s="170">
        <v>11.557875000000001</v>
      </c>
      <c r="F3426" s="167" t="s">
        <v>9281</v>
      </c>
    </row>
    <row r="3427" spans="1:6" x14ac:dyDescent="0.3">
      <c r="A3427" s="167" t="s">
        <v>9296</v>
      </c>
      <c r="B3427" s="167" t="s">
        <v>5681</v>
      </c>
      <c r="C3427" s="168">
        <v>10</v>
      </c>
      <c r="D3427" s="169" t="s">
        <v>5482</v>
      </c>
      <c r="E3427" s="170">
        <v>0.726495</v>
      </c>
      <c r="F3427" s="167" t="s">
        <v>8341</v>
      </c>
    </row>
    <row r="3428" spans="1:6" x14ac:dyDescent="0.3">
      <c r="A3428" s="167" t="s">
        <v>9297</v>
      </c>
      <c r="B3428" s="167" t="s">
        <v>5681</v>
      </c>
      <c r="C3428" s="168">
        <v>10</v>
      </c>
      <c r="D3428" s="169" t="s">
        <v>5482</v>
      </c>
      <c r="E3428" s="170">
        <v>0.726495</v>
      </c>
      <c r="F3428" s="167" t="s">
        <v>8341</v>
      </c>
    </row>
    <row r="3429" spans="1:6" x14ac:dyDescent="0.3">
      <c r="A3429" s="167" t="s">
        <v>9298</v>
      </c>
      <c r="B3429" s="167" t="s">
        <v>5681</v>
      </c>
      <c r="C3429" s="168">
        <v>10</v>
      </c>
      <c r="D3429" s="169" t="s">
        <v>5482</v>
      </c>
      <c r="E3429" s="170">
        <v>0.726495</v>
      </c>
      <c r="F3429" s="167" t="s">
        <v>8341</v>
      </c>
    </row>
    <row r="3430" spans="1:6" x14ac:dyDescent="0.3">
      <c r="A3430" s="167" t="s">
        <v>9299</v>
      </c>
      <c r="B3430" s="167" t="s">
        <v>5681</v>
      </c>
      <c r="C3430" s="168">
        <v>10</v>
      </c>
      <c r="D3430" s="169" t="s">
        <v>5482</v>
      </c>
      <c r="E3430" s="170">
        <v>0.726495</v>
      </c>
      <c r="F3430" s="167" t="s">
        <v>8341</v>
      </c>
    </row>
    <row r="3431" spans="1:6" x14ac:dyDescent="0.3">
      <c r="A3431" s="167" t="s">
        <v>9300</v>
      </c>
      <c r="B3431" s="167" t="s">
        <v>5681</v>
      </c>
      <c r="C3431" s="168">
        <v>10</v>
      </c>
      <c r="D3431" s="169" t="s">
        <v>5482</v>
      </c>
      <c r="E3431" s="170">
        <v>0.726495</v>
      </c>
      <c r="F3431" s="167" t="s">
        <v>8341</v>
      </c>
    </row>
    <row r="3432" spans="1:6" x14ac:dyDescent="0.3">
      <c r="A3432" s="167" t="s">
        <v>9301</v>
      </c>
      <c r="B3432" s="167" t="s">
        <v>5681</v>
      </c>
      <c r="C3432" s="168">
        <v>10</v>
      </c>
      <c r="D3432" s="169" t="s">
        <v>5482</v>
      </c>
      <c r="E3432" s="170">
        <v>0.726495</v>
      </c>
      <c r="F3432" s="167" t="s">
        <v>8341</v>
      </c>
    </row>
    <row r="3433" spans="1:6" x14ac:dyDescent="0.3">
      <c r="A3433" s="167" t="s">
        <v>9302</v>
      </c>
      <c r="B3433" s="167" t="s">
        <v>5681</v>
      </c>
      <c r="C3433" s="168">
        <v>10</v>
      </c>
      <c r="D3433" s="169" t="s">
        <v>5482</v>
      </c>
      <c r="E3433" s="170">
        <v>0.726495</v>
      </c>
      <c r="F3433" s="167" t="s">
        <v>8341</v>
      </c>
    </row>
    <row r="3434" spans="1:6" x14ac:dyDescent="0.3">
      <c r="A3434" s="167" t="s">
        <v>9303</v>
      </c>
      <c r="B3434" s="167" t="s">
        <v>5681</v>
      </c>
      <c r="C3434" s="168">
        <v>10</v>
      </c>
      <c r="D3434" s="169" t="s">
        <v>5482</v>
      </c>
      <c r="E3434" s="170">
        <v>0.726495</v>
      </c>
      <c r="F3434" s="167" t="s">
        <v>8341</v>
      </c>
    </row>
    <row r="3435" spans="1:6" x14ac:dyDescent="0.3">
      <c r="A3435" s="167" t="s">
        <v>9304</v>
      </c>
      <c r="B3435" s="167" t="s">
        <v>5681</v>
      </c>
      <c r="C3435" s="168">
        <v>10</v>
      </c>
      <c r="D3435" s="169" t="s">
        <v>5482</v>
      </c>
      <c r="E3435" s="170">
        <v>0.726495</v>
      </c>
      <c r="F3435" s="167" t="s">
        <v>8341</v>
      </c>
    </row>
    <row r="3436" spans="1:6" x14ac:dyDescent="0.3">
      <c r="A3436" s="167" t="s">
        <v>9305</v>
      </c>
      <c r="B3436" s="167" t="s">
        <v>5681</v>
      </c>
      <c r="C3436" s="168">
        <v>10</v>
      </c>
      <c r="D3436" s="169" t="s">
        <v>5482</v>
      </c>
      <c r="E3436" s="170">
        <v>0.726495</v>
      </c>
      <c r="F3436" s="167" t="s">
        <v>8341</v>
      </c>
    </row>
    <row r="3437" spans="1:6" x14ac:dyDescent="0.3">
      <c r="A3437" s="167" t="s">
        <v>9306</v>
      </c>
      <c r="B3437" s="167" t="s">
        <v>5681</v>
      </c>
      <c r="C3437" s="168">
        <v>10</v>
      </c>
      <c r="D3437" s="169" t="s">
        <v>5482</v>
      </c>
      <c r="E3437" s="170">
        <v>0.88688999999999996</v>
      </c>
      <c r="F3437" s="167" t="s">
        <v>9307</v>
      </c>
    </row>
    <row r="3438" spans="1:6" x14ac:dyDescent="0.3">
      <c r="A3438" s="167" t="s">
        <v>9308</v>
      </c>
      <c r="B3438" s="167" t="s">
        <v>5681</v>
      </c>
      <c r="C3438" s="168">
        <v>10</v>
      </c>
      <c r="D3438" s="169" t="s">
        <v>5482</v>
      </c>
      <c r="E3438" s="170">
        <v>2.5002749999999998</v>
      </c>
      <c r="F3438" s="167" t="s">
        <v>9309</v>
      </c>
    </row>
    <row r="3439" spans="1:6" x14ac:dyDescent="0.3">
      <c r="A3439" s="167" t="s">
        <v>9310</v>
      </c>
      <c r="B3439" s="167" t="s">
        <v>6119</v>
      </c>
      <c r="C3439" s="168">
        <v>1</v>
      </c>
      <c r="D3439" s="169" t="s">
        <v>5482</v>
      </c>
      <c r="E3439" s="170">
        <v>94.35</v>
      </c>
      <c r="F3439" s="167" t="s">
        <v>9311</v>
      </c>
    </row>
    <row r="3440" spans="1:6" x14ac:dyDescent="0.3">
      <c r="A3440" s="167" t="s">
        <v>9312</v>
      </c>
      <c r="B3440" s="167" t="s">
        <v>6119</v>
      </c>
      <c r="C3440" s="168">
        <v>1</v>
      </c>
      <c r="D3440" s="169" t="s">
        <v>5482</v>
      </c>
      <c r="E3440" s="170">
        <v>97.463549999999998</v>
      </c>
      <c r="F3440" s="167" t="s">
        <v>9311</v>
      </c>
    </row>
    <row r="3441" spans="1:6" x14ac:dyDescent="0.3">
      <c r="A3441" s="167" t="s">
        <v>9313</v>
      </c>
      <c r="B3441" s="167" t="s">
        <v>6119</v>
      </c>
      <c r="C3441" s="168">
        <v>1</v>
      </c>
      <c r="D3441" s="169" t="s">
        <v>5482</v>
      </c>
      <c r="E3441" s="170">
        <v>97.652250000000009</v>
      </c>
      <c r="F3441" s="167" t="s">
        <v>9314</v>
      </c>
    </row>
    <row r="3442" spans="1:6" x14ac:dyDescent="0.3">
      <c r="A3442" s="167" t="s">
        <v>9315</v>
      </c>
      <c r="B3442" s="167" t="s">
        <v>6119</v>
      </c>
      <c r="C3442" s="168">
        <v>1</v>
      </c>
      <c r="D3442" s="169" t="s">
        <v>5482</v>
      </c>
      <c r="E3442" s="170">
        <v>100.9545</v>
      </c>
      <c r="F3442" s="167" t="s">
        <v>9314</v>
      </c>
    </row>
    <row r="3443" spans="1:6" x14ac:dyDescent="0.3">
      <c r="A3443" s="167" t="s">
        <v>9316</v>
      </c>
      <c r="B3443" s="167" t="s">
        <v>6119</v>
      </c>
      <c r="C3443" s="168">
        <v>1</v>
      </c>
      <c r="D3443" s="169" t="s">
        <v>5482</v>
      </c>
      <c r="E3443" s="170">
        <v>94.35</v>
      </c>
      <c r="F3443" s="167" t="s">
        <v>9317</v>
      </c>
    </row>
    <row r="3444" spans="1:6" x14ac:dyDescent="0.3">
      <c r="A3444" s="167" t="s">
        <v>9318</v>
      </c>
      <c r="B3444" s="167" t="s">
        <v>6119</v>
      </c>
      <c r="C3444" s="168">
        <v>1</v>
      </c>
      <c r="D3444" s="169" t="s">
        <v>5482</v>
      </c>
      <c r="E3444" s="170">
        <v>97.463549999999998</v>
      </c>
      <c r="F3444" s="167" t="s">
        <v>9317</v>
      </c>
    </row>
    <row r="3445" spans="1:6" x14ac:dyDescent="0.3">
      <c r="A3445" s="167" t="s">
        <v>9319</v>
      </c>
      <c r="B3445" s="167" t="s">
        <v>6119</v>
      </c>
      <c r="C3445" s="168">
        <v>1</v>
      </c>
      <c r="D3445" s="169" t="s">
        <v>5482</v>
      </c>
      <c r="E3445" s="170">
        <v>97.652250000000009</v>
      </c>
      <c r="F3445" s="167" t="s">
        <v>9320</v>
      </c>
    </row>
    <row r="3446" spans="1:6" x14ac:dyDescent="0.3">
      <c r="A3446" s="167" t="s">
        <v>9321</v>
      </c>
      <c r="B3446" s="167" t="s">
        <v>6119</v>
      </c>
      <c r="C3446" s="168">
        <v>1</v>
      </c>
      <c r="D3446" s="169" t="s">
        <v>5482</v>
      </c>
      <c r="E3446" s="170">
        <v>100.9545</v>
      </c>
      <c r="F3446" s="167" t="s">
        <v>9320</v>
      </c>
    </row>
    <row r="3447" spans="1:6" x14ac:dyDescent="0.3">
      <c r="A3447" s="167" t="s">
        <v>9322</v>
      </c>
      <c r="B3447" s="167" t="s">
        <v>6119</v>
      </c>
      <c r="C3447" s="168">
        <v>10</v>
      </c>
      <c r="D3447" s="169" t="s">
        <v>5482</v>
      </c>
      <c r="E3447" s="170">
        <v>2.9720250000000004</v>
      </c>
      <c r="F3447" s="167" t="s">
        <v>9323</v>
      </c>
    </row>
    <row r="3448" spans="1:6" x14ac:dyDescent="0.3">
      <c r="A3448" s="167" t="s">
        <v>9324</v>
      </c>
      <c r="B3448" s="167" t="s">
        <v>6119</v>
      </c>
      <c r="C3448" s="168">
        <v>10</v>
      </c>
      <c r="D3448" s="169" t="s">
        <v>5482</v>
      </c>
      <c r="E3448" s="170">
        <v>3.7268249999999998</v>
      </c>
      <c r="F3448" s="167" t="s">
        <v>9325</v>
      </c>
    </row>
    <row r="3449" spans="1:6" x14ac:dyDescent="0.3">
      <c r="A3449" s="167" t="s">
        <v>9326</v>
      </c>
      <c r="B3449" s="167" t="s">
        <v>6119</v>
      </c>
      <c r="C3449" s="168">
        <v>10</v>
      </c>
      <c r="D3449" s="169" t="s">
        <v>5482</v>
      </c>
      <c r="E3449" s="170">
        <v>4.4816249999999993</v>
      </c>
      <c r="F3449" s="167" t="s">
        <v>9327</v>
      </c>
    </row>
    <row r="3450" spans="1:6" x14ac:dyDescent="0.3">
      <c r="A3450" s="167" t="s">
        <v>9328</v>
      </c>
      <c r="B3450" s="167" t="s">
        <v>6119</v>
      </c>
      <c r="C3450" s="168">
        <v>10</v>
      </c>
      <c r="D3450" s="169" t="s">
        <v>5482</v>
      </c>
      <c r="E3450" s="170">
        <v>6.6516749999999991</v>
      </c>
      <c r="F3450" s="167" t="s">
        <v>9329</v>
      </c>
    </row>
    <row r="3451" spans="1:6" x14ac:dyDescent="0.3">
      <c r="A3451" s="167" t="s">
        <v>9330</v>
      </c>
      <c r="B3451" s="167" t="s">
        <v>6119</v>
      </c>
      <c r="C3451" s="168">
        <v>10</v>
      </c>
      <c r="D3451" s="169" t="s">
        <v>5482</v>
      </c>
      <c r="E3451" s="170">
        <v>3.3966000000000003</v>
      </c>
      <c r="F3451" s="167" t="s">
        <v>9331</v>
      </c>
    </row>
    <row r="3452" spans="1:6" x14ac:dyDescent="0.3">
      <c r="A3452" s="167" t="s">
        <v>9332</v>
      </c>
      <c r="B3452" s="167" t="s">
        <v>6119</v>
      </c>
      <c r="C3452" s="168">
        <v>10</v>
      </c>
      <c r="D3452" s="169" t="s">
        <v>5482</v>
      </c>
      <c r="E3452" s="170">
        <v>3.3966000000000003</v>
      </c>
      <c r="F3452" s="167" t="s">
        <v>9333</v>
      </c>
    </row>
    <row r="3453" spans="1:6" x14ac:dyDescent="0.3">
      <c r="A3453" s="167" t="s">
        <v>9334</v>
      </c>
      <c r="B3453" s="167" t="s">
        <v>6119</v>
      </c>
      <c r="C3453" s="168">
        <v>20</v>
      </c>
      <c r="D3453" s="169" t="s">
        <v>5482</v>
      </c>
      <c r="E3453" s="170">
        <v>5.3307750000000009</v>
      </c>
      <c r="F3453" s="167" t="s">
        <v>9335</v>
      </c>
    </row>
    <row r="3454" spans="1:6" x14ac:dyDescent="0.3">
      <c r="A3454" s="167" t="s">
        <v>9336</v>
      </c>
      <c r="B3454" s="167" t="s">
        <v>6119</v>
      </c>
      <c r="C3454" s="168">
        <v>20</v>
      </c>
      <c r="D3454" s="169" t="s">
        <v>5482</v>
      </c>
      <c r="E3454" s="170">
        <v>5.3307750000000009</v>
      </c>
      <c r="F3454" s="167" t="s">
        <v>9335</v>
      </c>
    </row>
    <row r="3455" spans="1:6" x14ac:dyDescent="0.3">
      <c r="A3455" s="167" t="s">
        <v>9337</v>
      </c>
      <c r="B3455" s="167" t="s">
        <v>6119</v>
      </c>
      <c r="C3455" s="168">
        <v>20</v>
      </c>
      <c r="D3455" s="169" t="s">
        <v>5482</v>
      </c>
      <c r="E3455" s="170">
        <v>5.3307750000000009</v>
      </c>
      <c r="F3455" s="167" t="s">
        <v>9335</v>
      </c>
    </row>
    <row r="3456" spans="1:6" x14ac:dyDescent="0.3">
      <c r="A3456" s="167" t="s">
        <v>9338</v>
      </c>
      <c r="B3456" s="167" t="s">
        <v>6119</v>
      </c>
      <c r="C3456" s="168">
        <v>20</v>
      </c>
      <c r="D3456" s="169" t="s">
        <v>5482</v>
      </c>
      <c r="E3456" s="170">
        <v>5.3307750000000009</v>
      </c>
      <c r="F3456" s="167" t="s">
        <v>9335</v>
      </c>
    </row>
    <row r="3457" spans="1:6" x14ac:dyDescent="0.3">
      <c r="A3457" s="167" t="s">
        <v>9339</v>
      </c>
      <c r="B3457" s="167" t="s">
        <v>6119</v>
      </c>
      <c r="C3457" s="168">
        <v>20</v>
      </c>
      <c r="D3457" s="169" t="s">
        <v>5482</v>
      </c>
      <c r="E3457" s="170">
        <v>5.3307750000000009</v>
      </c>
      <c r="F3457" s="167" t="s">
        <v>9335</v>
      </c>
    </row>
    <row r="3458" spans="1:6" x14ac:dyDescent="0.3">
      <c r="A3458" s="167" t="s">
        <v>9340</v>
      </c>
      <c r="B3458" s="167" t="s">
        <v>6119</v>
      </c>
      <c r="C3458" s="168">
        <v>20</v>
      </c>
      <c r="D3458" s="169" t="s">
        <v>5482</v>
      </c>
      <c r="E3458" s="170">
        <v>5.3307750000000009</v>
      </c>
      <c r="F3458" s="167" t="s">
        <v>9335</v>
      </c>
    </row>
    <row r="3459" spans="1:6" x14ac:dyDescent="0.3">
      <c r="A3459" s="167" t="s">
        <v>9341</v>
      </c>
      <c r="B3459" s="167" t="s">
        <v>6119</v>
      </c>
      <c r="C3459" s="168">
        <v>20</v>
      </c>
      <c r="D3459" s="169" t="s">
        <v>5482</v>
      </c>
      <c r="E3459" s="170">
        <v>5.3307750000000009</v>
      </c>
      <c r="F3459" s="167" t="s">
        <v>9335</v>
      </c>
    </row>
    <row r="3460" spans="1:6" x14ac:dyDescent="0.3">
      <c r="A3460" s="167" t="s">
        <v>9342</v>
      </c>
      <c r="B3460" s="167" t="s">
        <v>6119</v>
      </c>
      <c r="C3460" s="168">
        <v>20</v>
      </c>
      <c r="D3460" s="169" t="s">
        <v>5482</v>
      </c>
      <c r="E3460" s="170">
        <v>5.3307750000000009</v>
      </c>
      <c r="F3460" s="167" t="s">
        <v>9335</v>
      </c>
    </row>
    <row r="3461" spans="1:6" x14ac:dyDescent="0.3">
      <c r="A3461" s="167" t="s">
        <v>9343</v>
      </c>
      <c r="B3461" s="167" t="s">
        <v>6119</v>
      </c>
      <c r="C3461" s="168">
        <v>20</v>
      </c>
      <c r="D3461" s="169" t="s">
        <v>5482</v>
      </c>
      <c r="E3461" s="170">
        <v>5.3307750000000009</v>
      </c>
      <c r="F3461" s="167" t="s">
        <v>9335</v>
      </c>
    </row>
    <row r="3462" spans="1:6" x14ac:dyDescent="0.3">
      <c r="A3462" s="167" t="s">
        <v>9344</v>
      </c>
      <c r="B3462" s="167" t="s">
        <v>5681</v>
      </c>
      <c r="C3462" s="168">
        <v>10</v>
      </c>
      <c r="D3462" s="169" t="s">
        <v>5482</v>
      </c>
      <c r="E3462" s="170">
        <v>6.9347250000000003</v>
      </c>
      <c r="F3462" s="167" t="s">
        <v>9345</v>
      </c>
    </row>
    <row r="3463" spans="1:6" x14ac:dyDescent="0.3">
      <c r="A3463" s="167" t="s">
        <v>9346</v>
      </c>
      <c r="B3463" s="167" t="s">
        <v>5485</v>
      </c>
      <c r="C3463" s="168">
        <v>1</v>
      </c>
      <c r="D3463" s="169" t="s">
        <v>5482</v>
      </c>
      <c r="E3463" s="170">
        <v>53.873850000000004</v>
      </c>
      <c r="F3463" s="167" t="s">
        <v>9347</v>
      </c>
    </row>
    <row r="3464" spans="1:6" x14ac:dyDescent="0.3">
      <c r="A3464" s="167" t="s">
        <v>9348</v>
      </c>
      <c r="B3464" s="167" t="s">
        <v>5485</v>
      </c>
      <c r="C3464" s="168">
        <v>1</v>
      </c>
      <c r="D3464" s="169" t="s">
        <v>5482</v>
      </c>
      <c r="E3464" s="170">
        <v>61.893599999999992</v>
      </c>
      <c r="F3464" s="167" t="s">
        <v>9349</v>
      </c>
    </row>
    <row r="3465" spans="1:6" x14ac:dyDescent="0.3">
      <c r="A3465" s="167" t="s">
        <v>9350</v>
      </c>
      <c r="B3465" s="167" t="s">
        <v>5485</v>
      </c>
      <c r="C3465" s="168">
        <v>1</v>
      </c>
      <c r="D3465" s="169" t="s">
        <v>5482</v>
      </c>
      <c r="E3465" s="170">
        <v>68.875500000000002</v>
      </c>
      <c r="F3465" s="167" t="s">
        <v>9351</v>
      </c>
    </row>
    <row r="3466" spans="1:6" x14ac:dyDescent="0.3">
      <c r="A3466" s="167" t="s">
        <v>9352</v>
      </c>
      <c r="B3466" s="167" t="s">
        <v>5485</v>
      </c>
      <c r="C3466" s="168">
        <v>1</v>
      </c>
      <c r="D3466" s="169" t="s">
        <v>5482</v>
      </c>
      <c r="E3466" s="170">
        <v>72.743849999999995</v>
      </c>
      <c r="F3466" s="167" t="s">
        <v>9353</v>
      </c>
    </row>
    <row r="3467" spans="1:6" x14ac:dyDescent="0.3">
      <c r="A3467" s="167" t="s">
        <v>9354</v>
      </c>
      <c r="B3467" s="167" t="s">
        <v>5485</v>
      </c>
      <c r="C3467" s="168">
        <v>1</v>
      </c>
      <c r="D3467" s="169" t="s">
        <v>5482</v>
      </c>
      <c r="E3467" s="170">
        <v>78.970950000000016</v>
      </c>
      <c r="F3467" s="167" t="s">
        <v>9355</v>
      </c>
    </row>
    <row r="3468" spans="1:6" x14ac:dyDescent="0.3">
      <c r="A3468" s="167" t="s">
        <v>9356</v>
      </c>
      <c r="B3468" s="167" t="s">
        <v>5485</v>
      </c>
      <c r="C3468" s="168">
        <v>1</v>
      </c>
      <c r="D3468" s="169" t="s">
        <v>5482</v>
      </c>
      <c r="E3468" s="170">
        <v>53.873850000000004</v>
      </c>
      <c r="F3468" s="167" t="s">
        <v>9357</v>
      </c>
    </row>
    <row r="3469" spans="1:6" x14ac:dyDescent="0.3">
      <c r="A3469" s="167" t="s">
        <v>9358</v>
      </c>
      <c r="B3469" s="167" t="s">
        <v>5485</v>
      </c>
      <c r="C3469" s="168">
        <v>1</v>
      </c>
      <c r="D3469" s="169" t="s">
        <v>5482</v>
      </c>
      <c r="E3469" s="170">
        <v>61.893599999999992</v>
      </c>
      <c r="F3469" s="167" t="s">
        <v>9359</v>
      </c>
    </row>
    <row r="3470" spans="1:6" x14ac:dyDescent="0.3">
      <c r="A3470" s="167" t="s">
        <v>9360</v>
      </c>
      <c r="B3470" s="167" t="s">
        <v>5485</v>
      </c>
      <c r="C3470" s="168">
        <v>1</v>
      </c>
      <c r="D3470" s="169" t="s">
        <v>5482</v>
      </c>
      <c r="E3470" s="170">
        <v>68.875500000000002</v>
      </c>
      <c r="F3470" s="167" t="s">
        <v>9361</v>
      </c>
    </row>
    <row r="3471" spans="1:6" x14ac:dyDescent="0.3">
      <c r="A3471" s="167" t="s">
        <v>9362</v>
      </c>
      <c r="B3471" s="167" t="s">
        <v>5485</v>
      </c>
      <c r="C3471" s="168">
        <v>1</v>
      </c>
      <c r="D3471" s="169" t="s">
        <v>5482</v>
      </c>
      <c r="E3471" s="170">
        <v>72.743849999999995</v>
      </c>
      <c r="F3471" s="167" t="s">
        <v>9363</v>
      </c>
    </row>
    <row r="3472" spans="1:6" x14ac:dyDescent="0.3">
      <c r="A3472" s="167" t="s">
        <v>9364</v>
      </c>
      <c r="B3472" s="167" t="s">
        <v>5485</v>
      </c>
      <c r="C3472" s="168">
        <v>1</v>
      </c>
      <c r="D3472" s="169" t="s">
        <v>5482</v>
      </c>
      <c r="E3472" s="170">
        <v>78.970950000000016</v>
      </c>
      <c r="F3472" s="167" t="s">
        <v>9365</v>
      </c>
    </row>
    <row r="3473" spans="1:6" x14ac:dyDescent="0.3">
      <c r="A3473" s="167" t="s">
        <v>9366</v>
      </c>
      <c r="B3473" s="167" t="s">
        <v>6119</v>
      </c>
      <c r="C3473" s="168">
        <v>20</v>
      </c>
      <c r="D3473" s="169" t="s">
        <v>5482</v>
      </c>
      <c r="E3473" s="170">
        <v>5.3307750000000009</v>
      </c>
      <c r="F3473" s="167" t="s">
        <v>9367</v>
      </c>
    </row>
    <row r="3474" spans="1:6" x14ac:dyDescent="0.3">
      <c r="A3474" s="167" t="s">
        <v>9368</v>
      </c>
      <c r="B3474" s="167" t="s">
        <v>6119</v>
      </c>
      <c r="C3474" s="168">
        <v>20</v>
      </c>
      <c r="D3474" s="169" t="s">
        <v>5482</v>
      </c>
      <c r="E3474" s="170">
        <v>5.3307750000000009</v>
      </c>
      <c r="F3474" s="167" t="s">
        <v>9367</v>
      </c>
    </row>
    <row r="3475" spans="1:6" x14ac:dyDescent="0.3">
      <c r="A3475" s="167" t="s">
        <v>9369</v>
      </c>
      <c r="B3475" s="167" t="s">
        <v>6119</v>
      </c>
      <c r="C3475" s="168">
        <v>20</v>
      </c>
      <c r="D3475" s="169" t="s">
        <v>5482</v>
      </c>
      <c r="E3475" s="170">
        <v>5.3307750000000009</v>
      </c>
      <c r="F3475" s="167" t="s">
        <v>9367</v>
      </c>
    </row>
    <row r="3476" spans="1:6" x14ac:dyDescent="0.3">
      <c r="A3476" s="167" t="s">
        <v>9370</v>
      </c>
      <c r="B3476" s="167" t="s">
        <v>6119</v>
      </c>
      <c r="C3476" s="168">
        <v>20</v>
      </c>
      <c r="D3476" s="169" t="s">
        <v>5482</v>
      </c>
      <c r="E3476" s="170">
        <v>5.3307750000000009</v>
      </c>
      <c r="F3476" s="167" t="s">
        <v>9367</v>
      </c>
    </row>
    <row r="3477" spans="1:6" x14ac:dyDescent="0.3">
      <c r="A3477" s="167" t="s">
        <v>9371</v>
      </c>
      <c r="B3477" s="167" t="s">
        <v>6119</v>
      </c>
      <c r="C3477" s="168">
        <v>20</v>
      </c>
      <c r="D3477" s="169" t="s">
        <v>5482</v>
      </c>
      <c r="E3477" s="170">
        <v>5.3307750000000009</v>
      </c>
      <c r="F3477" s="167" t="s">
        <v>9367</v>
      </c>
    </row>
    <row r="3478" spans="1:6" x14ac:dyDescent="0.3">
      <c r="A3478" s="167" t="s">
        <v>9372</v>
      </c>
      <c r="B3478" s="167" t="s">
        <v>6119</v>
      </c>
      <c r="C3478" s="168">
        <v>20</v>
      </c>
      <c r="D3478" s="169" t="s">
        <v>5482</v>
      </c>
      <c r="E3478" s="170">
        <v>5.3307750000000009</v>
      </c>
      <c r="F3478" s="167" t="s">
        <v>9367</v>
      </c>
    </row>
    <row r="3479" spans="1:6" x14ac:dyDescent="0.3">
      <c r="A3479" s="167" t="s">
        <v>9373</v>
      </c>
      <c r="B3479" s="167" t="s">
        <v>6119</v>
      </c>
      <c r="C3479" s="168">
        <v>20</v>
      </c>
      <c r="D3479" s="169" t="s">
        <v>5482</v>
      </c>
      <c r="E3479" s="170">
        <v>5.3307750000000009</v>
      </c>
      <c r="F3479" s="167" t="s">
        <v>9367</v>
      </c>
    </row>
    <row r="3480" spans="1:6" x14ac:dyDescent="0.3">
      <c r="A3480" s="167" t="s">
        <v>9374</v>
      </c>
      <c r="B3480" s="167" t="s">
        <v>6119</v>
      </c>
      <c r="C3480" s="168">
        <v>20</v>
      </c>
      <c r="D3480" s="169" t="s">
        <v>5482</v>
      </c>
      <c r="E3480" s="170">
        <v>5.3307750000000009</v>
      </c>
      <c r="F3480" s="167" t="s">
        <v>9367</v>
      </c>
    </row>
    <row r="3481" spans="1:6" x14ac:dyDescent="0.3">
      <c r="A3481" s="167" t="s">
        <v>9375</v>
      </c>
      <c r="B3481" s="167" t="s">
        <v>6119</v>
      </c>
      <c r="C3481" s="168">
        <v>20</v>
      </c>
      <c r="D3481" s="169" t="s">
        <v>5482</v>
      </c>
      <c r="E3481" s="170">
        <v>5.3307750000000009</v>
      </c>
      <c r="F3481" s="167" t="s">
        <v>9367</v>
      </c>
    </row>
    <row r="3482" spans="1:6" x14ac:dyDescent="0.3">
      <c r="A3482" s="167" t="s">
        <v>9376</v>
      </c>
      <c r="B3482" s="167" t="s">
        <v>6119</v>
      </c>
      <c r="C3482" s="168">
        <v>20</v>
      </c>
      <c r="D3482" s="169" t="s">
        <v>5482</v>
      </c>
      <c r="E3482" s="170">
        <v>5.3307750000000009</v>
      </c>
      <c r="F3482" s="167" t="s">
        <v>9367</v>
      </c>
    </row>
    <row r="3483" spans="1:6" x14ac:dyDescent="0.3">
      <c r="A3483" s="167" t="s">
        <v>9377</v>
      </c>
      <c r="B3483" s="167" t="s">
        <v>6119</v>
      </c>
      <c r="C3483" s="168">
        <v>20</v>
      </c>
      <c r="D3483" s="169" t="s">
        <v>5482</v>
      </c>
      <c r="E3483" s="170">
        <v>5.3307750000000009</v>
      </c>
      <c r="F3483" s="167" t="s">
        <v>9367</v>
      </c>
    </row>
    <row r="3484" spans="1:6" x14ac:dyDescent="0.3">
      <c r="A3484" s="167" t="s">
        <v>9378</v>
      </c>
      <c r="B3484" s="167" t="s">
        <v>6119</v>
      </c>
      <c r="C3484" s="168">
        <v>20</v>
      </c>
      <c r="D3484" s="169" t="s">
        <v>5482</v>
      </c>
      <c r="E3484" s="170">
        <v>5.3307750000000009</v>
      </c>
      <c r="F3484" s="167" t="s">
        <v>9367</v>
      </c>
    </row>
    <row r="3485" spans="1:6" x14ac:dyDescent="0.3">
      <c r="A3485" s="167" t="s">
        <v>9379</v>
      </c>
      <c r="B3485" s="167" t="s">
        <v>6119</v>
      </c>
      <c r="C3485" s="168">
        <v>20</v>
      </c>
      <c r="D3485" s="169" t="s">
        <v>5482</v>
      </c>
      <c r="E3485" s="170">
        <v>5.3307750000000009</v>
      </c>
      <c r="F3485" s="167" t="s">
        <v>9367</v>
      </c>
    </row>
    <row r="3486" spans="1:6" x14ac:dyDescent="0.3">
      <c r="A3486" s="167" t="s">
        <v>9380</v>
      </c>
      <c r="B3486" s="167" t="s">
        <v>6119</v>
      </c>
      <c r="C3486" s="168">
        <v>20</v>
      </c>
      <c r="D3486" s="169" t="s">
        <v>5482</v>
      </c>
      <c r="E3486" s="170">
        <v>5.3307750000000009</v>
      </c>
      <c r="F3486" s="167" t="s">
        <v>9367</v>
      </c>
    </row>
    <row r="3487" spans="1:6" x14ac:dyDescent="0.3">
      <c r="A3487" s="167" t="s">
        <v>9381</v>
      </c>
      <c r="B3487" s="167" t="s">
        <v>6119</v>
      </c>
      <c r="C3487" s="168">
        <v>20</v>
      </c>
      <c r="D3487" s="169" t="s">
        <v>5482</v>
      </c>
      <c r="E3487" s="170">
        <v>5.3307750000000009</v>
      </c>
      <c r="F3487" s="167" t="s">
        <v>9367</v>
      </c>
    </row>
    <row r="3488" spans="1:6" x14ac:dyDescent="0.3">
      <c r="A3488" s="167" t="s">
        <v>9382</v>
      </c>
      <c r="B3488" s="167" t="s">
        <v>6119</v>
      </c>
      <c r="C3488" s="168">
        <v>20</v>
      </c>
      <c r="D3488" s="169" t="s">
        <v>5482</v>
      </c>
      <c r="E3488" s="170">
        <v>5.3307750000000009</v>
      </c>
      <c r="F3488" s="167" t="s">
        <v>9367</v>
      </c>
    </row>
    <row r="3489" spans="1:6" x14ac:dyDescent="0.3">
      <c r="A3489" s="167" t="s">
        <v>9383</v>
      </c>
      <c r="B3489" s="167" t="s">
        <v>6119</v>
      </c>
      <c r="C3489" s="168">
        <v>20</v>
      </c>
      <c r="D3489" s="169" t="s">
        <v>5482</v>
      </c>
      <c r="E3489" s="170">
        <v>5.3307750000000009</v>
      </c>
      <c r="F3489" s="167" t="s">
        <v>9367</v>
      </c>
    </row>
    <row r="3490" spans="1:6" x14ac:dyDescent="0.3">
      <c r="A3490" s="167" t="s">
        <v>9384</v>
      </c>
      <c r="B3490" s="167" t="s">
        <v>6119</v>
      </c>
      <c r="C3490" s="168">
        <v>20</v>
      </c>
      <c r="D3490" s="169" t="s">
        <v>5482</v>
      </c>
      <c r="E3490" s="170">
        <v>5.3307750000000009</v>
      </c>
      <c r="F3490" s="167" t="s">
        <v>9367</v>
      </c>
    </row>
    <row r="3491" spans="1:6" x14ac:dyDescent="0.3">
      <c r="A3491" s="167" t="s">
        <v>9385</v>
      </c>
      <c r="B3491" s="167" t="s">
        <v>5485</v>
      </c>
      <c r="C3491" s="168">
        <v>1</v>
      </c>
      <c r="D3491" s="169" t="s">
        <v>5482</v>
      </c>
      <c r="E3491" s="170">
        <v>32.550749999999994</v>
      </c>
      <c r="F3491" s="167" t="s">
        <v>9386</v>
      </c>
    </row>
    <row r="3492" spans="1:6" x14ac:dyDescent="0.3">
      <c r="A3492" s="167" t="s">
        <v>9387</v>
      </c>
      <c r="B3492" s="167" t="s">
        <v>5485</v>
      </c>
      <c r="C3492" s="168">
        <v>1</v>
      </c>
      <c r="D3492" s="169" t="s">
        <v>5482</v>
      </c>
      <c r="E3492" s="170">
        <v>32.267699999999998</v>
      </c>
      <c r="F3492" s="167" t="s">
        <v>9388</v>
      </c>
    </row>
    <row r="3493" spans="1:6" x14ac:dyDescent="0.3">
      <c r="A3493" s="167" t="s">
        <v>9389</v>
      </c>
      <c r="B3493" s="167" t="s">
        <v>6119</v>
      </c>
      <c r="C3493" s="168">
        <v>1</v>
      </c>
      <c r="D3493" s="169" t="s">
        <v>5482</v>
      </c>
      <c r="E3493" s="170">
        <v>37.079549999999998</v>
      </c>
      <c r="F3493" s="167" t="s">
        <v>9390</v>
      </c>
    </row>
    <row r="3494" spans="1:6" x14ac:dyDescent="0.3">
      <c r="A3494" s="167" t="s">
        <v>9391</v>
      </c>
      <c r="B3494" s="167" t="s">
        <v>5489</v>
      </c>
      <c r="C3494" s="168">
        <v>1</v>
      </c>
      <c r="D3494" s="169" t="s">
        <v>5482</v>
      </c>
      <c r="E3494" s="170">
        <v>35.94735</v>
      </c>
      <c r="F3494" s="167" t="s">
        <v>9392</v>
      </c>
    </row>
    <row r="3495" spans="1:6" x14ac:dyDescent="0.3">
      <c r="A3495" s="167" t="s">
        <v>9393</v>
      </c>
      <c r="B3495" s="167" t="s">
        <v>5491</v>
      </c>
      <c r="C3495" s="168">
        <v>1</v>
      </c>
      <c r="D3495" s="169" t="s">
        <v>5482</v>
      </c>
      <c r="E3495" s="170">
        <v>35.94735</v>
      </c>
      <c r="F3495" s="167" t="s">
        <v>9392</v>
      </c>
    </row>
    <row r="3496" spans="1:6" x14ac:dyDescent="0.3">
      <c r="A3496" s="167" t="s">
        <v>9394</v>
      </c>
      <c r="B3496" s="167" t="s">
        <v>5493</v>
      </c>
      <c r="C3496" s="168">
        <v>1</v>
      </c>
      <c r="D3496" s="169" t="s">
        <v>5482</v>
      </c>
      <c r="E3496" s="170">
        <v>35.94735</v>
      </c>
      <c r="F3496" s="167" t="s">
        <v>9392</v>
      </c>
    </row>
    <row r="3497" spans="1:6" x14ac:dyDescent="0.3">
      <c r="A3497" s="167" t="s">
        <v>9395</v>
      </c>
      <c r="B3497" s="167" t="s">
        <v>5497</v>
      </c>
      <c r="C3497" s="168">
        <v>1</v>
      </c>
      <c r="D3497" s="169" t="s">
        <v>5482</v>
      </c>
      <c r="E3497" s="170">
        <v>35.94735</v>
      </c>
      <c r="F3497" s="167" t="s">
        <v>9392</v>
      </c>
    </row>
    <row r="3498" spans="1:6" x14ac:dyDescent="0.3">
      <c r="A3498" s="167" t="s">
        <v>9396</v>
      </c>
      <c r="B3498" s="167" t="s">
        <v>5501</v>
      </c>
      <c r="C3498" s="168">
        <v>1</v>
      </c>
      <c r="D3498" s="169" t="s">
        <v>5482</v>
      </c>
      <c r="E3498" s="170">
        <v>35.94735</v>
      </c>
      <c r="F3498" s="167" t="s">
        <v>9392</v>
      </c>
    </row>
    <row r="3499" spans="1:6" x14ac:dyDescent="0.3">
      <c r="A3499" s="167" t="s">
        <v>9397</v>
      </c>
      <c r="B3499" s="167" t="s">
        <v>5503</v>
      </c>
      <c r="C3499" s="168">
        <v>1</v>
      </c>
      <c r="D3499" s="169" t="s">
        <v>5482</v>
      </c>
      <c r="E3499" s="170">
        <v>35.94735</v>
      </c>
      <c r="F3499" s="167" t="s">
        <v>9392</v>
      </c>
    </row>
    <row r="3500" spans="1:6" x14ac:dyDescent="0.3">
      <c r="A3500" s="167" t="s">
        <v>9398</v>
      </c>
      <c r="B3500" s="167" t="s">
        <v>5505</v>
      </c>
      <c r="C3500" s="168">
        <v>1</v>
      </c>
      <c r="D3500" s="169" t="s">
        <v>5482</v>
      </c>
      <c r="E3500" s="170">
        <v>35.94735</v>
      </c>
      <c r="F3500" s="167" t="s">
        <v>9392</v>
      </c>
    </row>
    <row r="3501" spans="1:6" x14ac:dyDescent="0.3">
      <c r="A3501" s="167" t="s">
        <v>9399</v>
      </c>
      <c r="B3501" s="167" t="s">
        <v>5507</v>
      </c>
      <c r="C3501" s="168">
        <v>1</v>
      </c>
      <c r="D3501" s="169" t="s">
        <v>5482</v>
      </c>
      <c r="E3501" s="170">
        <v>35.94735</v>
      </c>
      <c r="F3501" s="167" t="s">
        <v>9392</v>
      </c>
    </row>
    <row r="3502" spans="1:6" x14ac:dyDescent="0.3">
      <c r="A3502" s="167" t="s">
        <v>9400</v>
      </c>
      <c r="B3502" s="167" t="s">
        <v>5509</v>
      </c>
      <c r="C3502" s="168">
        <v>1</v>
      </c>
      <c r="D3502" s="169" t="s">
        <v>5482</v>
      </c>
      <c r="E3502" s="170">
        <v>35.94735</v>
      </c>
      <c r="F3502" s="167" t="s">
        <v>9392</v>
      </c>
    </row>
    <row r="3503" spans="1:6" x14ac:dyDescent="0.3">
      <c r="A3503" s="167" t="s">
        <v>9401</v>
      </c>
      <c r="B3503" s="167" t="s">
        <v>5511</v>
      </c>
      <c r="C3503" s="168">
        <v>1</v>
      </c>
      <c r="D3503" s="169" t="s">
        <v>5482</v>
      </c>
      <c r="E3503" s="170">
        <v>35.94735</v>
      </c>
      <c r="F3503" s="167" t="s">
        <v>9392</v>
      </c>
    </row>
    <row r="3504" spans="1:6" x14ac:dyDescent="0.3">
      <c r="A3504" s="167" t="s">
        <v>9402</v>
      </c>
      <c r="B3504" s="167" t="s">
        <v>5513</v>
      </c>
      <c r="C3504" s="168">
        <v>1</v>
      </c>
      <c r="D3504" s="169" t="s">
        <v>5482</v>
      </c>
      <c r="E3504" s="170">
        <v>35.94735</v>
      </c>
      <c r="F3504" s="167" t="s">
        <v>9392</v>
      </c>
    </row>
    <row r="3505" spans="1:6" x14ac:dyDescent="0.3">
      <c r="A3505" s="167" t="s">
        <v>9403</v>
      </c>
      <c r="B3505" s="167" t="s">
        <v>5515</v>
      </c>
      <c r="C3505" s="168">
        <v>1</v>
      </c>
      <c r="D3505" s="169" t="s">
        <v>5482</v>
      </c>
      <c r="E3505" s="170">
        <v>35.94735</v>
      </c>
      <c r="F3505" s="167" t="s">
        <v>9392</v>
      </c>
    </row>
    <row r="3506" spans="1:6" x14ac:dyDescent="0.3">
      <c r="A3506" s="167" t="s">
        <v>9404</v>
      </c>
      <c r="B3506" s="167" t="s">
        <v>5517</v>
      </c>
      <c r="C3506" s="168">
        <v>1</v>
      </c>
      <c r="D3506" s="169" t="s">
        <v>5482</v>
      </c>
      <c r="E3506" s="170">
        <v>35.94735</v>
      </c>
      <c r="F3506" s="167" t="s">
        <v>9392</v>
      </c>
    </row>
    <row r="3507" spans="1:6" x14ac:dyDescent="0.3">
      <c r="A3507" s="167" t="s">
        <v>9405</v>
      </c>
      <c r="B3507" s="167" t="s">
        <v>5521</v>
      </c>
      <c r="C3507" s="168">
        <v>1</v>
      </c>
      <c r="D3507" s="169" t="s">
        <v>5482</v>
      </c>
      <c r="E3507" s="170">
        <v>35.94735</v>
      </c>
      <c r="F3507" s="167" t="s">
        <v>9392</v>
      </c>
    </row>
    <row r="3508" spans="1:6" x14ac:dyDescent="0.3">
      <c r="A3508" s="167" t="s">
        <v>9406</v>
      </c>
      <c r="B3508" s="167" t="s">
        <v>5525</v>
      </c>
      <c r="C3508" s="168">
        <v>1</v>
      </c>
      <c r="D3508" s="169" t="s">
        <v>5482</v>
      </c>
      <c r="E3508" s="170">
        <v>35.94735</v>
      </c>
      <c r="F3508" s="167" t="s">
        <v>9392</v>
      </c>
    </row>
    <row r="3509" spans="1:6" x14ac:dyDescent="0.3">
      <c r="A3509" s="167" t="s">
        <v>9407</v>
      </c>
      <c r="B3509" s="167" t="s">
        <v>5527</v>
      </c>
      <c r="C3509" s="168">
        <v>1</v>
      </c>
      <c r="D3509" s="169" t="s">
        <v>5482</v>
      </c>
      <c r="E3509" s="170">
        <v>39.060900000000004</v>
      </c>
      <c r="F3509" s="167" t="s">
        <v>9392</v>
      </c>
    </row>
    <row r="3510" spans="1:6" x14ac:dyDescent="0.3">
      <c r="A3510" s="167" t="s">
        <v>9408</v>
      </c>
      <c r="B3510" s="167" t="s">
        <v>5489</v>
      </c>
      <c r="C3510" s="168">
        <v>1</v>
      </c>
      <c r="D3510" s="169" t="s">
        <v>5482</v>
      </c>
      <c r="E3510" s="170">
        <v>35.94735</v>
      </c>
      <c r="F3510" s="167" t="s">
        <v>9409</v>
      </c>
    </row>
    <row r="3511" spans="1:6" x14ac:dyDescent="0.3">
      <c r="A3511" s="167" t="s">
        <v>9410</v>
      </c>
      <c r="B3511" s="167" t="s">
        <v>5491</v>
      </c>
      <c r="C3511" s="168">
        <v>1</v>
      </c>
      <c r="D3511" s="169" t="s">
        <v>5482</v>
      </c>
      <c r="E3511" s="170">
        <v>35.94735</v>
      </c>
      <c r="F3511" s="167" t="s">
        <v>9409</v>
      </c>
    </row>
    <row r="3512" spans="1:6" x14ac:dyDescent="0.3">
      <c r="A3512" s="167" t="s">
        <v>9411</v>
      </c>
      <c r="B3512" s="167" t="s">
        <v>5493</v>
      </c>
      <c r="C3512" s="168">
        <v>1</v>
      </c>
      <c r="D3512" s="169" t="s">
        <v>5482</v>
      </c>
      <c r="E3512" s="170">
        <v>35.94735</v>
      </c>
      <c r="F3512" s="167" t="s">
        <v>9409</v>
      </c>
    </row>
    <row r="3513" spans="1:6" x14ac:dyDescent="0.3">
      <c r="A3513" s="167" t="s">
        <v>9412</v>
      </c>
      <c r="B3513" s="167" t="s">
        <v>5497</v>
      </c>
      <c r="C3513" s="168">
        <v>1</v>
      </c>
      <c r="D3513" s="169" t="s">
        <v>5482</v>
      </c>
      <c r="E3513" s="170">
        <v>35.94735</v>
      </c>
      <c r="F3513" s="167" t="s">
        <v>9409</v>
      </c>
    </row>
    <row r="3514" spans="1:6" x14ac:dyDescent="0.3">
      <c r="A3514" s="167" t="s">
        <v>9413</v>
      </c>
      <c r="B3514" s="167" t="s">
        <v>5501</v>
      </c>
      <c r="C3514" s="168">
        <v>1</v>
      </c>
      <c r="D3514" s="169" t="s">
        <v>5482</v>
      </c>
      <c r="E3514" s="170">
        <v>35.94735</v>
      </c>
      <c r="F3514" s="167" t="s">
        <v>9409</v>
      </c>
    </row>
    <row r="3515" spans="1:6" x14ac:dyDescent="0.3">
      <c r="A3515" s="167" t="s">
        <v>9414</v>
      </c>
      <c r="B3515" s="167" t="s">
        <v>5503</v>
      </c>
      <c r="C3515" s="168">
        <v>1</v>
      </c>
      <c r="D3515" s="169" t="s">
        <v>5482</v>
      </c>
      <c r="E3515" s="170">
        <v>35.94735</v>
      </c>
      <c r="F3515" s="167" t="s">
        <v>9409</v>
      </c>
    </row>
    <row r="3516" spans="1:6" x14ac:dyDescent="0.3">
      <c r="A3516" s="167" t="s">
        <v>9415</v>
      </c>
      <c r="B3516" s="167" t="s">
        <v>5505</v>
      </c>
      <c r="C3516" s="168">
        <v>1</v>
      </c>
      <c r="D3516" s="169" t="s">
        <v>5482</v>
      </c>
      <c r="E3516" s="170">
        <v>35.94735</v>
      </c>
      <c r="F3516" s="167" t="s">
        <v>9409</v>
      </c>
    </row>
    <row r="3517" spans="1:6" x14ac:dyDescent="0.3">
      <c r="A3517" s="167" t="s">
        <v>9416</v>
      </c>
      <c r="B3517" s="167" t="s">
        <v>5507</v>
      </c>
      <c r="C3517" s="168">
        <v>1</v>
      </c>
      <c r="D3517" s="169" t="s">
        <v>5482</v>
      </c>
      <c r="E3517" s="170">
        <v>35.94735</v>
      </c>
      <c r="F3517" s="167" t="s">
        <v>9409</v>
      </c>
    </row>
    <row r="3518" spans="1:6" x14ac:dyDescent="0.3">
      <c r="A3518" s="167" t="s">
        <v>9417</v>
      </c>
      <c r="B3518" s="167" t="s">
        <v>5509</v>
      </c>
      <c r="C3518" s="168">
        <v>1</v>
      </c>
      <c r="D3518" s="169" t="s">
        <v>5482</v>
      </c>
      <c r="E3518" s="170">
        <v>35.94735</v>
      </c>
      <c r="F3518" s="167" t="s">
        <v>9409</v>
      </c>
    </row>
    <row r="3519" spans="1:6" x14ac:dyDescent="0.3">
      <c r="A3519" s="167" t="s">
        <v>9418</v>
      </c>
      <c r="B3519" s="167" t="s">
        <v>5511</v>
      </c>
      <c r="C3519" s="168">
        <v>1</v>
      </c>
      <c r="D3519" s="169" t="s">
        <v>5482</v>
      </c>
      <c r="E3519" s="170">
        <v>35.94735</v>
      </c>
      <c r="F3519" s="167" t="s">
        <v>9409</v>
      </c>
    </row>
    <row r="3520" spans="1:6" x14ac:dyDescent="0.3">
      <c r="A3520" s="167" t="s">
        <v>9419</v>
      </c>
      <c r="B3520" s="167" t="s">
        <v>5513</v>
      </c>
      <c r="C3520" s="168">
        <v>1</v>
      </c>
      <c r="D3520" s="169" t="s">
        <v>5482</v>
      </c>
      <c r="E3520" s="170">
        <v>35.94735</v>
      </c>
      <c r="F3520" s="167" t="s">
        <v>9409</v>
      </c>
    </row>
    <row r="3521" spans="1:6" x14ac:dyDescent="0.3">
      <c r="A3521" s="167" t="s">
        <v>9420</v>
      </c>
      <c r="B3521" s="167" t="s">
        <v>5515</v>
      </c>
      <c r="C3521" s="168">
        <v>1</v>
      </c>
      <c r="D3521" s="169" t="s">
        <v>5482</v>
      </c>
      <c r="E3521" s="170">
        <v>35.94735</v>
      </c>
      <c r="F3521" s="167" t="s">
        <v>9409</v>
      </c>
    </row>
    <row r="3522" spans="1:6" x14ac:dyDescent="0.3">
      <c r="A3522" s="167" t="s">
        <v>9421</v>
      </c>
      <c r="B3522" s="167" t="s">
        <v>5517</v>
      </c>
      <c r="C3522" s="168">
        <v>1</v>
      </c>
      <c r="D3522" s="169" t="s">
        <v>5482</v>
      </c>
      <c r="E3522" s="170">
        <v>35.94735</v>
      </c>
      <c r="F3522" s="167" t="s">
        <v>9409</v>
      </c>
    </row>
    <row r="3523" spans="1:6" x14ac:dyDescent="0.3">
      <c r="A3523" s="167" t="s">
        <v>9422</v>
      </c>
      <c r="B3523" s="167" t="s">
        <v>5521</v>
      </c>
      <c r="C3523" s="168">
        <v>1</v>
      </c>
      <c r="D3523" s="169" t="s">
        <v>5482</v>
      </c>
      <c r="E3523" s="170">
        <v>35.94735</v>
      </c>
      <c r="F3523" s="167" t="s">
        <v>9409</v>
      </c>
    </row>
    <row r="3524" spans="1:6" x14ac:dyDescent="0.3">
      <c r="A3524" s="167" t="s">
        <v>9423</v>
      </c>
      <c r="B3524" s="167" t="s">
        <v>5525</v>
      </c>
      <c r="C3524" s="168">
        <v>1</v>
      </c>
      <c r="D3524" s="169" t="s">
        <v>5482</v>
      </c>
      <c r="E3524" s="170">
        <v>35.94735</v>
      </c>
      <c r="F3524" s="167" t="s">
        <v>9409</v>
      </c>
    </row>
    <row r="3525" spans="1:6" x14ac:dyDescent="0.3">
      <c r="A3525" s="167" t="s">
        <v>9424</v>
      </c>
      <c r="B3525" s="167" t="s">
        <v>5527</v>
      </c>
      <c r="C3525" s="168">
        <v>1</v>
      </c>
      <c r="D3525" s="169" t="s">
        <v>5482</v>
      </c>
      <c r="E3525" s="170">
        <v>39.060900000000004</v>
      </c>
      <c r="F3525" s="167" t="s">
        <v>9409</v>
      </c>
    </row>
    <row r="3526" spans="1:6" x14ac:dyDescent="0.3">
      <c r="A3526" s="167" t="s">
        <v>9425</v>
      </c>
      <c r="B3526" s="167" t="s">
        <v>5489</v>
      </c>
      <c r="C3526" s="168">
        <v>1</v>
      </c>
      <c r="D3526" s="169" t="s">
        <v>5482</v>
      </c>
      <c r="E3526" s="170">
        <v>67.554599999999994</v>
      </c>
      <c r="F3526" s="167" t="s">
        <v>9426</v>
      </c>
    </row>
    <row r="3527" spans="1:6" x14ac:dyDescent="0.3">
      <c r="A3527" s="167" t="s">
        <v>9427</v>
      </c>
      <c r="B3527" s="167" t="s">
        <v>5491</v>
      </c>
      <c r="C3527" s="168">
        <v>1</v>
      </c>
      <c r="D3527" s="169" t="s">
        <v>5482</v>
      </c>
      <c r="E3527" s="170">
        <v>67.554599999999994</v>
      </c>
      <c r="F3527" s="167" t="s">
        <v>9426</v>
      </c>
    </row>
    <row r="3528" spans="1:6" x14ac:dyDescent="0.3">
      <c r="A3528" s="167" t="s">
        <v>9428</v>
      </c>
      <c r="B3528" s="167" t="s">
        <v>5493</v>
      </c>
      <c r="C3528" s="168">
        <v>1</v>
      </c>
      <c r="D3528" s="169" t="s">
        <v>5482</v>
      </c>
      <c r="E3528" s="170">
        <v>67.554599999999994</v>
      </c>
      <c r="F3528" s="167" t="s">
        <v>9426</v>
      </c>
    </row>
    <row r="3529" spans="1:6" x14ac:dyDescent="0.3">
      <c r="A3529" s="167" t="s">
        <v>9429</v>
      </c>
      <c r="B3529" s="167" t="s">
        <v>5497</v>
      </c>
      <c r="C3529" s="168">
        <v>1</v>
      </c>
      <c r="D3529" s="169" t="s">
        <v>5482</v>
      </c>
      <c r="E3529" s="170">
        <v>67.554599999999994</v>
      </c>
      <c r="F3529" s="167" t="s">
        <v>9426</v>
      </c>
    </row>
    <row r="3530" spans="1:6" x14ac:dyDescent="0.3">
      <c r="A3530" s="167" t="s">
        <v>9430</v>
      </c>
      <c r="B3530" s="167" t="s">
        <v>5501</v>
      </c>
      <c r="C3530" s="168">
        <v>1</v>
      </c>
      <c r="D3530" s="169" t="s">
        <v>5482</v>
      </c>
      <c r="E3530" s="170">
        <v>67.554599999999994</v>
      </c>
      <c r="F3530" s="167" t="s">
        <v>9426</v>
      </c>
    </row>
    <row r="3531" spans="1:6" x14ac:dyDescent="0.3">
      <c r="A3531" s="167" t="s">
        <v>9431</v>
      </c>
      <c r="B3531" s="167" t="s">
        <v>5503</v>
      </c>
      <c r="C3531" s="168">
        <v>1</v>
      </c>
      <c r="D3531" s="169" t="s">
        <v>5482</v>
      </c>
      <c r="E3531" s="170">
        <v>67.554599999999994</v>
      </c>
      <c r="F3531" s="167" t="s">
        <v>9426</v>
      </c>
    </row>
    <row r="3532" spans="1:6" x14ac:dyDescent="0.3">
      <c r="A3532" s="167" t="s">
        <v>9432</v>
      </c>
      <c r="B3532" s="167" t="s">
        <v>5505</v>
      </c>
      <c r="C3532" s="168">
        <v>1</v>
      </c>
      <c r="D3532" s="169" t="s">
        <v>5482</v>
      </c>
      <c r="E3532" s="170">
        <v>67.554599999999994</v>
      </c>
      <c r="F3532" s="167" t="s">
        <v>9426</v>
      </c>
    </row>
    <row r="3533" spans="1:6" x14ac:dyDescent="0.3">
      <c r="A3533" s="167" t="s">
        <v>9433</v>
      </c>
      <c r="B3533" s="167" t="s">
        <v>5507</v>
      </c>
      <c r="C3533" s="168">
        <v>1</v>
      </c>
      <c r="D3533" s="169" t="s">
        <v>5482</v>
      </c>
      <c r="E3533" s="170">
        <v>67.554599999999994</v>
      </c>
      <c r="F3533" s="167" t="s">
        <v>9426</v>
      </c>
    </row>
    <row r="3534" spans="1:6" x14ac:dyDescent="0.3">
      <c r="A3534" s="167" t="s">
        <v>9434</v>
      </c>
      <c r="B3534" s="167" t="s">
        <v>5509</v>
      </c>
      <c r="C3534" s="168">
        <v>1</v>
      </c>
      <c r="D3534" s="169" t="s">
        <v>5482</v>
      </c>
      <c r="E3534" s="170">
        <v>67.554599999999994</v>
      </c>
      <c r="F3534" s="167" t="s">
        <v>9426</v>
      </c>
    </row>
    <row r="3535" spans="1:6" x14ac:dyDescent="0.3">
      <c r="A3535" s="167" t="s">
        <v>9435</v>
      </c>
      <c r="B3535" s="167" t="s">
        <v>5511</v>
      </c>
      <c r="C3535" s="168">
        <v>1</v>
      </c>
      <c r="D3535" s="169" t="s">
        <v>5482</v>
      </c>
      <c r="E3535" s="170">
        <v>67.554599999999994</v>
      </c>
      <c r="F3535" s="167" t="s">
        <v>9426</v>
      </c>
    </row>
    <row r="3536" spans="1:6" x14ac:dyDescent="0.3">
      <c r="A3536" s="167" t="s">
        <v>9436</v>
      </c>
      <c r="B3536" s="167" t="s">
        <v>5513</v>
      </c>
      <c r="C3536" s="168">
        <v>1</v>
      </c>
      <c r="D3536" s="169" t="s">
        <v>5482</v>
      </c>
      <c r="E3536" s="170">
        <v>67.554599999999994</v>
      </c>
      <c r="F3536" s="167" t="s">
        <v>9426</v>
      </c>
    </row>
    <row r="3537" spans="1:6" x14ac:dyDescent="0.3">
      <c r="A3537" s="167" t="s">
        <v>9437</v>
      </c>
      <c r="B3537" s="167" t="s">
        <v>5515</v>
      </c>
      <c r="C3537" s="168">
        <v>1</v>
      </c>
      <c r="D3537" s="169" t="s">
        <v>5482</v>
      </c>
      <c r="E3537" s="170">
        <v>67.554599999999994</v>
      </c>
      <c r="F3537" s="167" t="s">
        <v>9426</v>
      </c>
    </row>
    <row r="3538" spans="1:6" x14ac:dyDescent="0.3">
      <c r="A3538" s="167" t="s">
        <v>9438</v>
      </c>
      <c r="B3538" s="167" t="s">
        <v>5521</v>
      </c>
      <c r="C3538" s="168">
        <v>1</v>
      </c>
      <c r="D3538" s="169" t="s">
        <v>5482</v>
      </c>
      <c r="E3538" s="170">
        <v>67.554599999999994</v>
      </c>
      <c r="F3538" s="167" t="s">
        <v>9426</v>
      </c>
    </row>
    <row r="3539" spans="1:6" x14ac:dyDescent="0.3">
      <c r="A3539" s="167" t="s">
        <v>9439</v>
      </c>
      <c r="B3539" s="167" t="s">
        <v>5525</v>
      </c>
      <c r="C3539" s="168">
        <v>1</v>
      </c>
      <c r="D3539" s="169" t="s">
        <v>5482</v>
      </c>
      <c r="E3539" s="170">
        <v>67.554599999999994</v>
      </c>
      <c r="F3539" s="167" t="s">
        <v>9426</v>
      </c>
    </row>
    <row r="3540" spans="1:6" x14ac:dyDescent="0.3">
      <c r="A3540" s="167" t="s">
        <v>9440</v>
      </c>
      <c r="B3540" s="167" t="s">
        <v>5527</v>
      </c>
      <c r="C3540" s="168">
        <v>1</v>
      </c>
      <c r="D3540" s="169" t="s">
        <v>5482</v>
      </c>
      <c r="E3540" s="170">
        <v>73.121250000000003</v>
      </c>
      <c r="F3540" s="167" t="s">
        <v>9426</v>
      </c>
    </row>
    <row r="3541" spans="1:6" x14ac:dyDescent="0.3">
      <c r="A3541" s="167" t="s">
        <v>9441</v>
      </c>
      <c r="B3541" s="167" t="s">
        <v>5489</v>
      </c>
      <c r="C3541" s="168">
        <v>5</v>
      </c>
      <c r="D3541" s="169" t="s">
        <v>5482</v>
      </c>
      <c r="E3541" s="170">
        <v>9.1047750000000001</v>
      </c>
      <c r="F3541" s="167" t="s">
        <v>9442</v>
      </c>
    </row>
    <row r="3542" spans="1:6" x14ac:dyDescent="0.3">
      <c r="A3542" s="167" t="s">
        <v>9443</v>
      </c>
      <c r="B3542" s="167" t="s">
        <v>5491</v>
      </c>
      <c r="C3542" s="168">
        <v>5</v>
      </c>
      <c r="D3542" s="169" t="s">
        <v>5482</v>
      </c>
      <c r="E3542" s="170">
        <v>9.1047750000000001</v>
      </c>
      <c r="F3542" s="167" t="s">
        <v>9442</v>
      </c>
    </row>
    <row r="3543" spans="1:6" x14ac:dyDescent="0.3">
      <c r="A3543" s="167" t="s">
        <v>9444</v>
      </c>
      <c r="B3543" s="167" t="s">
        <v>5493</v>
      </c>
      <c r="C3543" s="168">
        <v>5</v>
      </c>
      <c r="D3543" s="169" t="s">
        <v>5482</v>
      </c>
      <c r="E3543" s="170">
        <v>9.1047750000000001</v>
      </c>
      <c r="F3543" s="167" t="s">
        <v>9442</v>
      </c>
    </row>
    <row r="3544" spans="1:6" x14ac:dyDescent="0.3">
      <c r="A3544" s="167" t="s">
        <v>9445</v>
      </c>
      <c r="B3544" s="167" t="s">
        <v>5497</v>
      </c>
      <c r="C3544" s="168">
        <v>5</v>
      </c>
      <c r="D3544" s="169" t="s">
        <v>5482</v>
      </c>
      <c r="E3544" s="170">
        <v>9.1047750000000001</v>
      </c>
      <c r="F3544" s="167" t="s">
        <v>9442</v>
      </c>
    </row>
    <row r="3545" spans="1:6" x14ac:dyDescent="0.3">
      <c r="A3545" s="167" t="s">
        <v>9446</v>
      </c>
      <c r="B3545" s="167" t="s">
        <v>5501</v>
      </c>
      <c r="C3545" s="168">
        <v>5</v>
      </c>
      <c r="D3545" s="169" t="s">
        <v>5482</v>
      </c>
      <c r="E3545" s="170">
        <v>9.1047750000000001</v>
      </c>
      <c r="F3545" s="167" t="s">
        <v>9442</v>
      </c>
    </row>
    <row r="3546" spans="1:6" x14ac:dyDescent="0.3">
      <c r="A3546" s="167" t="s">
        <v>9447</v>
      </c>
      <c r="B3546" s="167" t="s">
        <v>5503</v>
      </c>
      <c r="C3546" s="168">
        <v>5</v>
      </c>
      <c r="D3546" s="169" t="s">
        <v>5482</v>
      </c>
      <c r="E3546" s="170">
        <v>9.1047750000000001</v>
      </c>
      <c r="F3546" s="167" t="s">
        <v>9442</v>
      </c>
    </row>
    <row r="3547" spans="1:6" x14ac:dyDescent="0.3">
      <c r="A3547" s="167" t="s">
        <v>9448</v>
      </c>
      <c r="B3547" s="167" t="s">
        <v>5505</v>
      </c>
      <c r="C3547" s="168">
        <v>5</v>
      </c>
      <c r="D3547" s="169" t="s">
        <v>5482</v>
      </c>
      <c r="E3547" s="170">
        <v>9.1047750000000001</v>
      </c>
      <c r="F3547" s="167" t="s">
        <v>9442</v>
      </c>
    </row>
    <row r="3548" spans="1:6" x14ac:dyDescent="0.3">
      <c r="A3548" s="167" t="s">
        <v>9449</v>
      </c>
      <c r="B3548" s="167" t="s">
        <v>5507</v>
      </c>
      <c r="C3548" s="168">
        <v>5</v>
      </c>
      <c r="D3548" s="169" t="s">
        <v>5482</v>
      </c>
      <c r="E3548" s="170">
        <v>9.1047750000000001</v>
      </c>
      <c r="F3548" s="167" t="s">
        <v>9442</v>
      </c>
    </row>
    <row r="3549" spans="1:6" x14ac:dyDescent="0.3">
      <c r="A3549" s="167" t="s">
        <v>9450</v>
      </c>
      <c r="B3549" s="167" t="s">
        <v>5509</v>
      </c>
      <c r="C3549" s="168">
        <v>5</v>
      </c>
      <c r="D3549" s="169" t="s">
        <v>5482</v>
      </c>
      <c r="E3549" s="170">
        <v>9.1047750000000001</v>
      </c>
      <c r="F3549" s="167" t="s">
        <v>9442</v>
      </c>
    </row>
    <row r="3550" spans="1:6" x14ac:dyDescent="0.3">
      <c r="A3550" s="167" t="s">
        <v>9451</v>
      </c>
      <c r="B3550" s="167" t="s">
        <v>5511</v>
      </c>
      <c r="C3550" s="168">
        <v>5</v>
      </c>
      <c r="D3550" s="169" t="s">
        <v>5482</v>
      </c>
      <c r="E3550" s="170">
        <v>9.1047750000000001</v>
      </c>
      <c r="F3550" s="167" t="s">
        <v>9442</v>
      </c>
    </row>
    <row r="3551" spans="1:6" x14ac:dyDescent="0.3">
      <c r="A3551" s="167" t="s">
        <v>9452</v>
      </c>
      <c r="B3551" s="167" t="s">
        <v>5513</v>
      </c>
      <c r="C3551" s="168">
        <v>5</v>
      </c>
      <c r="D3551" s="169" t="s">
        <v>5482</v>
      </c>
      <c r="E3551" s="170">
        <v>9.1047750000000001</v>
      </c>
      <c r="F3551" s="167" t="s">
        <v>9442</v>
      </c>
    </row>
    <row r="3552" spans="1:6" x14ac:dyDescent="0.3">
      <c r="A3552" s="167" t="s">
        <v>9453</v>
      </c>
      <c r="B3552" s="167" t="s">
        <v>5515</v>
      </c>
      <c r="C3552" s="168">
        <v>5</v>
      </c>
      <c r="D3552" s="169" t="s">
        <v>5482</v>
      </c>
      <c r="E3552" s="170">
        <v>9.1047750000000001</v>
      </c>
      <c r="F3552" s="167" t="s">
        <v>9442</v>
      </c>
    </row>
    <row r="3553" spans="1:6" x14ac:dyDescent="0.3">
      <c r="A3553" s="167" t="s">
        <v>9454</v>
      </c>
      <c r="B3553" s="167" t="s">
        <v>5517</v>
      </c>
      <c r="C3553" s="168">
        <v>5</v>
      </c>
      <c r="D3553" s="169" t="s">
        <v>5482</v>
      </c>
      <c r="E3553" s="170">
        <v>9.1047750000000001</v>
      </c>
      <c r="F3553" s="167" t="s">
        <v>9442</v>
      </c>
    </row>
    <row r="3554" spans="1:6" x14ac:dyDescent="0.3">
      <c r="A3554" s="167" t="s">
        <v>9455</v>
      </c>
      <c r="B3554" s="167" t="s">
        <v>5521</v>
      </c>
      <c r="C3554" s="168">
        <v>5</v>
      </c>
      <c r="D3554" s="169" t="s">
        <v>5482</v>
      </c>
      <c r="E3554" s="170">
        <v>9.1047750000000001</v>
      </c>
      <c r="F3554" s="167" t="s">
        <v>9442</v>
      </c>
    </row>
    <row r="3555" spans="1:6" x14ac:dyDescent="0.3">
      <c r="A3555" s="167" t="s">
        <v>9456</v>
      </c>
      <c r="B3555" s="167" t="s">
        <v>5525</v>
      </c>
      <c r="C3555" s="168">
        <v>5</v>
      </c>
      <c r="D3555" s="169" t="s">
        <v>5482</v>
      </c>
      <c r="E3555" s="170">
        <v>9.1047750000000001</v>
      </c>
      <c r="F3555" s="167" t="s">
        <v>9442</v>
      </c>
    </row>
    <row r="3556" spans="1:6" x14ac:dyDescent="0.3">
      <c r="A3556" s="167" t="s">
        <v>9457</v>
      </c>
      <c r="B3556" s="167" t="s">
        <v>5527</v>
      </c>
      <c r="C3556" s="168">
        <v>5</v>
      </c>
      <c r="D3556" s="169" t="s">
        <v>5482</v>
      </c>
      <c r="E3556" s="170">
        <v>11.416350000000001</v>
      </c>
      <c r="F3556" s="167" t="s">
        <v>9442</v>
      </c>
    </row>
    <row r="3557" spans="1:6" x14ac:dyDescent="0.3">
      <c r="A3557" s="167" t="s">
        <v>9458</v>
      </c>
      <c r="B3557" s="167" t="s">
        <v>5489</v>
      </c>
      <c r="C3557" s="168">
        <v>5</v>
      </c>
      <c r="D3557" s="169" t="s">
        <v>5482</v>
      </c>
      <c r="E3557" s="170">
        <v>9.1047750000000001</v>
      </c>
      <c r="F3557" s="167" t="s">
        <v>9459</v>
      </c>
    </row>
    <row r="3558" spans="1:6" x14ac:dyDescent="0.3">
      <c r="A3558" s="167" t="s">
        <v>9460</v>
      </c>
      <c r="B3558" s="167" t="s">
        <v>5491</v>
      </c>
      <c r="C3558" s="168">
        <v>5</v>
      </c>
      <c r="D3558" s="169" t="s">
        <v>5482</v>
      </c>
      <c r="E3558" s="170">
        <v>9.1047750000000001</v>
      </c>
      <c r="F3558" s="167" t="s">
        <v>9459</v>
      </c>
    </row>
    <row r="3559" spans="1:6" x14ac:dyDescent="0.3">
      <c r="A3559" s="167" t="s">
        <v>9461</v>
      </c>
      <c r="B3559" s="167" t="s">
        <v>5493</v>
      </c>
      <c r="C3559" s="168">
        <v>5</v>
      </c>
      <c r="D3559" s="169" t="s">
        <v>5482</v>
      </c>
      <c r="E3559" s="170">
        <v>9.1047750000000001</v>
      </c>
      <c r="F3559" s="167" t="s">
        <v>9459</v>
      </c>
    </row>
    <row r="3560" spans="1:6" x14ac:dyDescent="0.3">
      <c r="A3560" s="167" t="s">
        <v>9462</v>
      </c>
      <c r="B3560" s="167" t="s">
        <v>5497</v>
      </c>
      <c r="C3560" s="168">
        <v>5</v>
      </c>
      <c r="D3560" s="169" t="s">
        <v>5482</v>
      </c>
      <c r="E3560" s="170">
        <v>9.1047750000000001</v>
      </c>
      <c r="F3560" s="167" t="s">
        <v>9459</v>
      </c>
    </row>
    <row r="3561" spans="1:6" x14ac:dyDescent="0.3">
      <c r="A3561" s="167" t="s">
        <v>9463</v>
      </c>
      <c r="B3561" s="167" t="s">
        <v>5501</v>
      </c>
      <c r="C3561" s="168">
        <v>5</v>
      </c>
      <c r="D3561" s="169" t="s">
        <v>5482</v>
      </c>
      <c r="E3561" s="170">
        <v>9.1047750000000001</v>
      </c>
      <c r="F3561" s="167" t="s">
        <v>9459</v>
      </c>
    </row>
    <row r="3562" spans="1:6" x14ac:dyDescent="0.3">
      <c r="A3562" s="167" t="s">
        <v>9464</v>
      </c>
      <c r="B3562" s="167" t="s">
        <v>5507</v>
      </c>
      <c r="C3562" s="168">
        <v>5</v>
      </c>
      <c r="D3562" s="169" t="s">
        <v>5482</v>
      </c>
      <c r="E3562" s="170">
        <v>9.1047750000000001</v>
      </c>
      <c r="F3562" s="167" t="s">
        <v>9459</v>
      </c>
    </row>
    <row r="3563" spans="1:6" x14ac:dyDescent="0.3">
      <c r="A3563" s="167" t="s">
        <v>9465</v>
      </c>
      <c r="B3563" s="167" t="s">
        <v>5509</v>
      </c>
      <c r="C3563" s="168">
        <v>5</v>
      </c>
      <c r="D3563" s="169" t="s">
        <v>5482</v>
      </c>
      <c r="E3563" s="170">
        <v>9.1047750000000001</v>
      </c>
      <c r="F3563" s="167" t="s">
        <v>9459</v>
      </c>
    </row>
    <row r="3564" spans="1:6" x14ac:dyDescent="0.3">
      <c r="A3564" s="167" t="s">
        <v>9466</v>
      </c>
      <c r="B3564" s="167" t="s">
        <v>5511</v>
      </c>
      <c r="C3564" s="168">
        <v>5</v>
      </c>
      <c r="D3564" s="169" t="s">
        <v>5482</v>
      </c>
      <c r="E3564" s="170">
        <v>9.1047750000000001</v>
      </c>
      <c r="F3564" s="167" t="s">
        <v>9459</v>
      </c>
    </row>
    <row r="3565" spans="1:6" x14ac:dyDescent="0.3">
      <c r="A3565" s="167" t="s">
        <v>9467</v>
      </c>
      <c r="B3565" s="167" t="s">
        <v>5513</v>
      </c>
      <c r="C3565" s="168">
        <v>5</v>
      </c>
      <c r="D3565" s="169" t="s">
        <v>5482</v>
      </c>
      <c r="E3565" s="170">
        <v>9.1047750000000001</v>
      </c>
      <c r="F3565" s="167" t="s">
        <v>9459</v>
      </c>
    </row>
    <row r="3566" spans="1:6" x14ac:dyDescent="0.3">
      <c r="A3566" s="167" t="s">
        <v>9468</v>
      </c>
      <c r="B3566" s="167" t="s">
        <v>5515</v>
      </c>
      <c r="C3566" s="168">
        <v>5</v>
      </c>
      <c r="D3566" s="169" t="s">
        <v>5482</v>
      </c>
      <c r="E3566" s="170">
        <v>9.1047750000000001</v>
      </c>
      <c r="F3566" s="167" t="s">
        <v>9459</v>
      </c>
    </row>
    <row r="3567" spans="1:6" x14ac:dyDescent="0.3">
      <c r="A3567" s="167" t="s">
        <v>9469</v>
      </c>
      <c r="B3567" s="167" t="s">
        <v>5517</v>
      </c>
      <c r="C3567" s="168">
        <v>5</v>
      </c>
      <c r="D3567" s="169" t="s">
        <v>5482</v>
      </c>
      <c r="E3567" s="170">
        <v>9.1047750000000001</v>
      </c>
      <c r="F3567" s="167" t="s">
        <v>9459</v>
      </c>
    </row>
    <row r="3568" spans="1:6" x14ac:dyDescent="0.3">
      <c r="A3568" s="167" t="s">
        <v>9470</v>
      </c>
      <c r="B3568" s="167" t="s">
        <v>5521</v>
      </c>
      <c r="C3568" s="168">
        <v>5</v>
      </c>
      <c r="D3568" s="169" t="s">
        <v>5482</v>
      </c>
      <c r="E3568" s="170">
        <v>9.1047750000000001</v>
      </c>
      <c r="F3568" s="167" t="s">
        <v>9459</v>
      </c>
    </row>
    <row r="3569" spans="1:6" x14ac:dyDescent="0.3">
      <c r="A3569" s="167" t="s">
        <v>9471</v>
      </c>
      <c r="B3569" s="167" t="s">
        <v>5525</v>
      </c>
      <c r="C3569" s="168">
        <v>5</v>
      </c>
      <c r="D3569" s="169" t="s">
        <v>5482</v>
      </c>
      <c r="E3569" s="170">
        <v>9.1047750000000001</v>
      </c>
      <c r="F3569" s="167" t="s">
        <v>9459</v>
      </c>
    </row>
    <row r="3570" spans="1:6" x14ac:dyDescent="0.3">
      <c r="A3570" s="167" t="s">
        <v>9472</v>
      </c>
      <c r="B3570" s="167" t="s">
        <v>5527</v>
      </c>
      <c r="C3570" s="168">
        <v>5</v>
      </c>
      <c r="D3570" s="169" t="s">
        <v>5482</v>
      </c>
      <c r="E3570" s="170">
        <v>11.416350000000001</v>
      </c>
      <c r="F3570" s="167" t="s">
        <v>9459</v>
      </c>
    </row>
    <row r="3571" spans="1:6" x14ac:dyDescent="0.3">
      <c r="A3571" s="167" t="s">
        <v>9473</v>
      </c>
      <c r="B3571" s="167" t="s">
        <v>5681</v>
      </c>
      <c r="C3571" s="168">
        <v>5</v>
      </c>
      <c r="D3571" s="169" t="s">
        <v>5482</v>
      </c>
      <c r="E3571" s="170">
        <v>6.7932000000000006</v>
      </c>
      <c r="F3571" s="167" t="s">
        <v>9474</v>
      </c>
    </row>
    <row r="3572" spans="1:6" x14ac:dyDescent="0.3">
      <c r="A3572" s="167" t="s">
        <v>9475</v>
      </c>
      <c r="B3572" s="167" t="s">
        <v>5681</v>
      </c>
      <c r="C3572" s="168">
        <v>5</v>
      </c>
      <c r="D3572" s="169" t="s">
        <v>5482</v>
      </c>
      <c r="E3572" s="170">
        <v>4.0098750000000001</v>
      </c>
      <c r="F3572" s="167" t="s">
        <v>2576</v>
      </c>
    </row>
    <row r="3573" spans="1:6" x14ac:dyDescent="0.3">
      <c r="A3573" s="167" t="s">
        <v>9476</v>
      </c>
      <c r="B3573" s="167" t="s">
        <v>5681</v>
      </c>
      <c r="C3573" s="168">
        <v>5</v>
      </c>
      <c r="D3573" s="169" t="s">
        <v>5482</v>
      </c>
      <c r="E3573" s="170">
        <v>4.0098750000000001</v>
      </c>
      <c r="F3573" s="167" t="s">
        <v>2576</v>
      </c>
    </row>
    <row r="3574" spans="1:6" x14ac:dyDescent="0.3">
      <c r="A3574" s="167" t="s">
        <v>9477</v>
      </c>
      <c r="B3574" s="167" t="s">
        <v>5681</v>
      </c>
      <c r="C3574" s="168">
        <v>5</v>
      </c>
      <c r="D3574" s="169" t="s">
        <v>5482</v>
      </c>
      <c r="E3574" s="170">
        <v>4.0098750000000001</v>
      </c>
      <c r="F3574" s="167" t="s">
        <v>2576</v>
      </c>
    </row>
    <row r="3575" spans="1:6" x14ac:dyDescent="0.3">
      <c r="A3575" s="167" t="s">
        <v>9478</v>
      </c>
      <c r="B3575" s="167" t="s">
        <v>5681</v>
      </c>
      <c r="C3575" s="168">
        <v>5</v>
      </c>
      <c r="D3575" s="169" t="s">
        <v>5482</v>
      </c>
      <c r="E3575" s="170">
        <v>4.0098750000000001</v>
      </c>
      <c r="F3575" s="167" t="s">
        <v>2576</v>
      </c>
    </row>
    <row r="3576" spans="1:6" x14ac:dyDescent="0.3">
      <c r="A3576" s="167" t="s">
        <v>9479</v>
      </c>
      <c r="B3576" s="167" t="s">
        <v>5681</v>
      </c>
      <c r="C3576" s="168">
        <v>5</v>
      </c>
      <c r="D3576" s="169" t="s">
        <v>5482</v>
      </c>
      <c r="E3576" s="170">
        <v>4.0098750000000001</v>
      </c>
      <c r="F3576" s="167" t="s">
        <v>2576</v>
      </c>
    </row>
    <row r="3577" spans="1:6" x14ac:dyDescent="0.3">
      <c r="A3577" s="167" t="s">
        <v>9480</v>
      </c>
      <c r="B3577" s="167" t="s">
        <v>5681</v>
      </c>
      <c r="C3577" s="168">
        <v>5</v>
      </c>
      <c r="D3577" s="169" t="s">
        <v>5482</v>
      </c>
      <c r="E3577" s="170">
        <v>4.0098750000000001</v>
      </c>
      <c r="F3577" s="167" t="s">
        <v>2576</v>
      </c>
    </row>
    <row r="3578" spans="1:6" x14ac:dyDescent="0.3">
      <c r="A3578" s="167" t="s">
        <v>9481</v>
      </c>
      <c r="B3578" s="167" t="s">
        <v>5681</v>
      </c>
      <c r="C3578" s="168">
        <v>5</v>
      </c>
      <c r="D3578" s="169" t="s">
        <v>5482</v>
      </c>
      <c r="E3578" s="170">
        <v>4.0098750000000001</v>
      </c>
      <c r="F3578" s="167" t="s">
        <v>2576</v>
      </c>
    </row>
    <row r="3579" spans="1:6" x14ac:dyDescent="0.3">
      <c r="A3579" s="167" t="s">
        <v>9482</v>
      </c>
      <c r="B3579" s="167" t="s">
        <v>5681</v>
      </c>
      <c r="C3579" s="168">
        <v>5</v>
      </c>
      <c r="D3579" s="169" t="s">
        <v>5482</v>
      </c>
      <c r="E3579" s="170">
        <v>4.0098750000000001</v>
      </c>
      <c r="F3579" s="167" t="s">
        <v>2576</v>
      </c>
    </row>
    <row r="3580" spans="1:6" x14ac:dyDescent="0.3">
      <c r="A3580" s="167" t="s">
        <v>9483</v>
      </c>
      <c r="B3580" s="167" t="s">
        <v>5681</v>
      </c>
      <c r="C3580" s="168">
        <v>5</v>
      </c>
      <c r="D3580" s="169" t="s">
        <v>5482</v>
      </c>
      <c r="E3580" s="170">
        <v>4.0098750000000001</v>
      </c>
      <c r="F3580" s="167" t="s">
        <v>2576</v>
      </c>
    </row>
    <row r="3581" spans="1:6" x14ac:dyDescent="0.3">
      <c r="A3581" s="167" t="s">
        <v>9484</v>
      </c>
      <c r="B3581" s="167" t="s">
        <v>5681</v>
      </c>
      <c r="C3581" s="168">
        <v>5</v>
      </c>
      <c r="D3581" s="169" t="s">
        <v>5482</v>
      </c>
      <c r="E3581" s="170">
        <v>4.0098750000000001</v>
      </c>
      <c r="F3581" s="167" t="s">
        <v>2576</v>
      </c>
    </row>
    <row r="3582" spans="1:6" x14ac:dyDescent="0.3">
      <c r="A3582" s="167" t="s">
        <v>9485</v>
      </c>
      <c r="B3582" s="167" t="s">
        <v>5681</v>
      </c>
      <c r="C3582" s="168">
        <v>5</v>
      </c>
      <c r="D3582" s="169" t="s">
        <v>5482</v>
      </c>
      <c r="E3582" s="170">
        <v>4.0098750000000001</v>
      </c>
      <c r="F3582" s="167" t="s">
        <v>2576</v>
      </c>
    </row>
    <row r="3583" spans="1:6" x14ac:dyDescent="0.3">
      <c r="A3583" s="167" t="s">
        <v>9486</v>
      </c>
      <c r="B3583" s="167" t="s">
        <v>5681</v>
      </c>
      <c r="C3583" s="168">
        <v>5</v>
      </c>
      <c r="D3583" s="169" t="s">
        <v>5482</v>
      </c>
      <c r="E3583" s="170">
        <v>4.0098750000000001</v>
      </c>
      <c r="F3583" s="167" t="s">
        <v>2576</v>
      </c>
    </row>
    <row r="3584" spans="1:6" x14ac:dyDescent="0.3">
      <c r="A3584" s="167" t="s">
        <v>9487</v>
      </c>
      <c r="B3584" s="167" t="s">
        <v>5681</v>
      </c>
      <c r="C3584" s="168">
        <v>5</v>
      </c>
      <c r="D3584" s="169" t="s">
        <v>5482</v>
      </c>
      <c r="E3584" s="170">
        <v>4.0098750000000001</v>
      </c>
      <c r="F3584" s="167" t="s">
        <v>2576</v>
      </c>
    </row>
    <row r="3585" spans="1:6" x14ac:dyDescent="0.3">
      <c r="A3585" s="167" t="s">
        <v>9488</v>
      </c>
      <c r="B3585" s="167" t="s">
        <v>5681</v>
      </c>
      <c r="C3585" s="168">
        <v>5</v>
      </c>
      <c r="D3585" s="169" t="s">
        <v>5482</v>
      </c>
      <c r="E3585" s="170">
        <v>14.246849999999998</v>
      </c>
      <c r="F3585" s="167" t="s">
        <v>9489</v>
      </c>
    </row>
    <row r="3586" spans="1:6" x14ac:dyDescent="0.3">
      <c r="A3586" s="167" t="s">
        <v>9490</v>
      </c>
      <c r="B3586" s="167" t="s">
        <v>5681</v>
      </c>
      <c r="C3586" s="168">
        <v>5</v>
      </c>
      <c r="D3586" s="169" t="s">
        <v>5482</v>
      </c>
      <c r="E3586" s="170">
        <v>14.246849999999998</v>
      </c>
      <c r="F3586" s="167" t="s">
        <v>9489</v>
      </c>
    </row>
    <row r="3587" spans="1:6" x14ac:dyDescent="0.3">
      <c r="A3587" s="167" t="s">
        <v>9491</v>
      </c>
      <c r="B3587" s="167" t="s">
        <v>5681</v>
      </c>
      <c r="C3587" s="168">
        <v>5</v>
      </c>
      <c r="D3587" s="169" t="s">
        <v>5482</v>
      </c>
      <c r="E3587" s="170">
        <v>14.246849999999998</v>
      </c>
      <c r="F3587" s="167" t="s">
        <v>9489</v>
      </c>
    </row>
    <row r="3588" spans="1:6" x14ac:dyDescent="0.3">
      <c r="A3588" s="167" t="s">
        <v>9492</v>
      </c>
      <c r="B3588" s="167" t="s">
        <v>5681</v>
      </c>
      <c r="C3588" s="168">
        <v>5</v>
      </c>
      <c r="D3588" s="169" t="s">
        <v>5482</v>
      </c>
      <c r="E3588" s="170">
        <v>14.246849999999998</v>
      </c>
      <c r="F3588" s="167" t="s">
        <v>9489</v>
      </c>
    </row>
    <row r="3589" spans="1:6" x14ac:dyDescent="0.3">
      <c r="A3589" s="167" t="s">
        <v>9493</v>
      </c>
      <c r="B3589" s="167" t="s">
        <v>5681</v>
      </c>
      <c r="C3589" s="168">
        <v>5</v>
      </c>
      <c r="D3589" s="169" t="s">
        <v>5482</v>
      </c>
      <c r="E3589" s="170">
        <v>14.246849999999998</v>
      </c>
      <c r="F3589" s="167" t="s">
        <v>9489</v>
      </c>
    </row>
    <row r="3590" spans="1:6" x14ac:dyDescent="0.3">
      <c r="A3590" s="167" t="s">
        <v>9494</v>
      </c>
      <c r="B3590" s="167" t="s">
        <v>5681</v>
      </c>
      <c r="C3590" s="168">
        <v>5</v>
      </c>
      <c r="D3590" s="169" t="s">
        <v>5482</v>
      </c>
      <c r="E3590" s="170">
        <v>14.246849999999998</v>
      </c>
      <c r="F3590" s="167" t="s">
        <v>9489</v>
      </c>
    </row>
    <row r="3591" spans="1:6" x14ac:dyDescent="0.3">
      <c r="A3591" s="167" t="s">
        <v>9495</v>
      </c>
      <c r="B3591" s="167" t="s">
        <v>5681</v>
      </c>
      <c r="C3591" s="168">
        <v>5</v>
      </c>
      <c r="D3591" s="169" t="s">
        <v>5482</v>
      </c>
      <c r="E3591" s="170">
        <v>14.246849999999998</v>
      </c>
      <c r="F3591" s="167" t="s">
        <v>9489</v>
      </c>
    </row>
    <row r="3592" spans="1:6" x14ac:dyDescent="0.3">
      <c r="A3592" s="167" t="s">
        <v>9496</v>
      </c>
      <c r="B3592" s="167" t="s">
        <v>5681</v>
      </c>
      <c r="C3592" s="168">
        <v>5</v>
      </c>
      <c r="D3592" s="169" t="s">
        <v>5482</v>
      </c>
      <c r="E3592" s="170">
        <v>14.246849999999998</v>
      </c>
      <c r="F3592" s="167" t="s">
        <v>9489</v>
      </c>
    </row>
    <row r="3593" spans="1:6" x14ac:dyDescent="0.3">
      <c r="A3593" s="167" t="s">
        <v>9497</v>
      </c>
      <c r="B3593" s="167" t="s">
        <v>5681</v>
      </c>
      <c r="C3593" s="168">
        <v>5</v>
      </c>
      <c r="D3593" s="169" t="s">
        <v>5482</v>
      </c>
      <c r="E3593" s="170">
        <v>14.246849999999998</v>
      </c>
      <c r="F3593" s="167" t="s">
        <v>9489</v>
      </c>
    </row>
    <row r="3594" spans="1:6" x14ac:dyDescent="0.3">
      <c r="A3594" s="167" t="s">
        <v>9498</v>
      </c>
      <c r="B3594" s="167" t="s">
        <v>5681</v>
      </c>
      <c r="C3594" s="168">
        <v>5</v>
      </c>
      <c r="D3594" s="169" t="s">
        <v>5482</v>
      </c>
      <c r="E3594" s="170">
        <v>14.246849999999998</v>
      </c>
      <c r="F3594" s="167" t="s">
        <v>9489</v>
      </c>
    </row>
    <row r="3595" spans="1:6" x14ac:dyDescent="0.3">
      <c r="A3595" s="167" t="s">
        <v>9499</v>
      </c>
      <c r="B3595" s="167" t="s">
        <v>5681</v>
      </c>
      <c r="C3595" s="168">
        <v>5</v>
      </c>
      <c r="D3595" s="169" t="s">
        <v>5482</v>
      </c>
      <c r="E3595" s="170">
        <v>14.246849999999998</v>
      </c>
      <c r="F3595" s="167" t="s">
        <v>9489</v>
      </c>
    </row>
    <row r="3596" spans="1:6" x14ac:dyDescent="0.3">
      <c r="A3596" s="167" t="s">
        <v>9500</v>
      </c>
      <c r="B3596" s="167" t="s">
        <v>5681</v>
      </c>
      <c r="C3596" s="168">
        <v>5</v>
      </c>
      <c r="D3596" s="169" t="s">
        <v>5482</v>
      </c>
      <c r="E3596" s="170">
        <v>14.246849999999998</v>
      </c>
      <c r="F3596" s="167" t="s">
        <v>9489</v>
      </c>
    </row>
    <row r="3597" spans="1:6" x14ac:dyDescent="0.3">
      <c r="A3597" s="167" t="s">
        <v>9501</v>
      </c>
      <c r="B3597" s="167" t="s">
        <v>5681</v>
      </c>
      <c r="C3597" s="168">
        <v>5</v>
      </c>
      <c r="D3597" s="169" t="s">
        <v>5482</v>
      </c>
      <c r="E3597" s="170">
        <v>14.246849999999998</v>
      </c>
      <c r="F3597" s="167" t="s">
        <v>9489</v>
      </c>
    </row>
    <row r="3598" spans="1:6" x14ac:dyDescent="0.3">
      <c r="A3598" s="167" t="s">
        <v>9502</v>
      </c>
      <c r="B3598" s="167" t="s">
        <v>6119</v>
      </c>
      <c r="C3598" s="168">
        <v>50</v>
      </c>
      <c r="D3598" s="169" t="s">
        <v>5482</v>
      </c>
      <c r="E3598" s="170">
        <v>1.4341200000000001</v>
      </c>
      <c r="F3598" s="167" t="s">
        <v>9503</v>
      </c>
    </row>
    <row r="3599" spans="1:6" x14ac:dyDescent="0.3">
      <c r="A3599" s="167" t="s">
        <v>9504</v>
      </c>
      <c r="B3599" s="167" t="s">
        <v>5683</v>
      </c>
      <c r="C3599" s="168">
        <v>5</v>
      </c>
      <c r="D3599" s="169" t="s">
        <v>5482</v>
      </c>
      <c r="E3599" s="170">
        <v>5.6138250000000003</v>
      </c>
      <c r="F3599" s="167" t="s">
        <v>7019</v>
      </c>
    </row>
    <row r="3600" spans="1:6" x14ac:dyDescent="0.3">
      <c r="A3600" s="167" t="s">
        <v>9505</v>
      </c>
      <c r="B3600" s="167" t="s">
        <v>5683</v>
      </c>
      <c r="C3600" s="168">
        <v>10</v>
      </c>
      <c r="D3600" s="169" t="s">
        <v>5482</v>
      </c>
      <c r="E3600" s="170">
        <v>5.1892500000000004</v>
      </c>
      <c r="F3600" s="167" t="s">
        <v>9506</v>
      </c>
    </row>
    <row r="3601" spans="1:6" x14ac:dyDescent="0.3">
      <c r="A3601" s="167" t="s">
        <v>9507</v>
      </c>
      <c r="B3601" s="167" t="s">
        <v>7076</v>
      </c>
      <c r="C3601" s="168">
        <v>10</v>
      </c>
      <c r="D3601" s="169" t="s">
        <v>5482</v>
      </c>
      <c r="E3601" s="170">
        <v>5.1892500000000004</v>
      </c>
      <c r="F3601" s="167" t="s">
        <v>9506</v>
      </c>
    </row>
    <row r="3602" spans="1:6" x14ac:dyDescent="0.3">
      <c r="A3602" s="167" t="s">
        <v>9508</v>
      </c>
      <c r="B3602" s="167" t="s">
        <v>6119</v>
      </c>
      <c r="C3602" s="168">
        <v>1</v>
      </c>
      <c r="D3602" s="169" t="s">
        <v>5482</v>
      </c>
      <c r="E3602" s="170">
        <v>10.189800000000002</v>
      </c>
      <c r="F3602" s="167" t="s">
        <v>9509</v>
      </c>
    </row>
    <row r="3603" spans="1:6" x14ac:dyDescent="0.3">
      <c r="A3603" s="167" t="s">
        <v>9510</v>
      </c>
      <c r="B3603" s="167" t="s">
        <v>6119</v>
      </c>
      <c r="C3603" s="168">
        <v>1</v>
      </c>
      <c r="D3603" s="169" t="s">
        <v>5482</v>
      </c>
      <c r="E3603" s="170">
        <v>33.682950000000005</v>
      </c>
      <c r="F3603" s="167" t="s">
        <v>9511</v>
      </c>
    </row>
    <row r="3604" spans="1:6" x14ac:dyDescent="0.3">
      <c r="A3604" s="167" t="s">
        <v>9512</v>
      </c>
      <c r="B3604" s="167" t="s">
        <v>5681</v>
      </c>
      <c r="C3604" s="168">
        <v>100</v>
      </c>
      <c r="D3604" s="169" t="s">
        <v>5482</v>
      </c>
      <c r="E3604" s="170">
        <v>0.20757000000000003</v>
      </c>
      <c r="F3604" s="167" t="s">
        <v>9513</v>
      </c>
    </row>
    <row r="3605" spans="1:6" x14ac:dyDescent="0.3">
      <c r="A3605" s="167" t="s">
        <v>9514</v>
      </c>
      <c r="B3605" s="167" t="s">
        <v>5681</v>
      </c>
      <c r="C3605" s="168">
        <v>100</v>
      </c>
      <c r="D3605" s="169" t="s">
        <v>5482</v>
      </c>
      <c r="E3605" s="170">
        <v>0.20757000000000003</v>
      </c>
      <c r="F3605" s="167" t="s">
        <v>9515</v>
      </c>
    </row>
    <row r="3606" spans="1:6" x14ac:dyDescent="0.3">
      <c r="A3606" s="167" t="s">
        <v>9516</v>
      </c>
      <c r="B3606" s="167" t="s">
        <v>5681</v>
      </c>
      <c r="C3606" s="168">
        <v>100</v>
      </c>
      <c r="D3606" s="169" t="s">
        <v>5482</v>
      </c>
      <c r="E3606" s="170">
        <v>0.20757000000000003</v>
      </c>
      <c r="F3606" s="167" t="s">
        <v>9517</v>
      </c>
    </row>
    <row r="3607" spans="1:6" x14ac:dyDescent="0.3">
      <c r="A3607" s="167" t="s">
        <v>9518</v>
      </c>
      <c r="B3607" s="167" t="s">
        <v>5681</v>
      </c>
      <c r="C3607" s="168">
        <v>100</v>
      </c>
      <c r="D3607" s="169" t="s">
        <v>5482</v>
      </c>
      <c r="E3607" s="170">
        <v>0.20757000000000003</v>
      </c>
      <c r="F3607" s="167" t="s">
        <v>9519</v>
      </c>
    </row>
    <row r="3608" spans="1:6" x14ac:dyDescent="0.3">
      <c r="A3608" s="167" t="s">
        <v>9520</v>
      </c>
      <c r="B3608" s="167" t="s">
        <v>5681</v>
      </c>
      <c r="C3608" s="168">
        <v>100</v>
      </c>
      <c r="D3608" s="169" t="s">
        <v>5482</v>
      </c>
      <c r="E3608" s="170">
        <v>0.20757000000000003</v>
      </c>
      <c r="F3608" s="167" t="s">
        <v>9521</v>
      </c>
    </row>
    <row r="3609" spans="1:6" x14ac:dyDescent="0.3">
      <c r="A3609" s="167" t="s">
        <v>9522</v>
      </c>
      <c r="B3609" s="167" t="s">
        <v>5681</v>
      </c>
      <c r="C3609" s="168">
        <v>100</v>
      </c>
      <c r="D3609" s="169" t="s">
        <v>5482</v>
      </c>
      <c r="E3609" s="170">
        <v>0.20757000000000003</v>
      </c>
      <c r="F3609" s="167" t="s">
        <v>9523</v>
      </c>
    </row>
    <row r="3610" spans="1:6" x14ac:dyDescent="0.3">
      <c r="A3610" s="167" t="s">
        <v>9524</v>
      </c>
      <c r="B3610" s="167" t="s">
        <v>5681</v>
      </c>
      <c r="C3610" s="168">
        <v>100</v>
      </c>
      <c r="D3610" s="169" t="s">
        <v>5482</v>
      </c>
      <c r="E3610" s="170">
        <v>0.20757000000000003</v>
      </c>
      <c r="F3610" s="167" t="s">
        <v>9525</v>
      </c>
    </row>
    <row r="3611" spans="1:6" x14ac:dyDescent="0.3">
      <c r="A3611" s="167" t="s">
        <v>9526</v>
      </c>
      <c r="B3611" s="167" t="s">
        <v>5681</v>
      </c>
      <c r="C3611" s="168">
        <v>100</v>
      </c>
      <c r="D3611" s="169" t="s">
        <v>5482</v>
      </c>
      <c r="E3611" s="170">
        <v>0.20757000000000003</v>
      </c>
      <c r="F3611" s="167" t="s">
        <v>9527</v>
      </c>
    </row>
    <row r="3612" spans="1:6" x14ac:dyDescent="0.3">
      <c r="A3612" s="167" t="s">
        <v>9528</v>
      </c>
      <c r="B3612" s="167" t="s">
        <v>5681</v>
      </c>
      <c r="C3612" s="168">
        <v>100</v>
      </c>
      <c r="D3612" s="169" t="s">
        <v>5482</v>
      </c>
      <c r="E3612" s="170">
        <v>0.20757000000000003</v>
      </c>
      <c r="F3612" s="167" t="s">
        <v>9529</v>
      </c>
    </row>
    <row r="3613" spans="1:6" x14ac:dyDescent="0.3">
      <c r="A3613" s="167" t="s">
        <v>9530</v>
      </c>
      <c r="B3613" s="167" t="s">
        <v>5681</v>
      </c>
      <c r="C3613" s="168">
        <v>100</v>
      </c>
      <c r="D3613" s="169" t="s">
        <v>5482</v>
      </c>
      <c r="E3613" s="170">
        <v>0.20757000000000003</v>
      </c>
      <c r="F3613" s="167" t="s">
        <v>9531</v>
      </c>
    </row>
    <row r="3614" spans="1:6" x14ac:dyDescent="0.3">
      <c r="A3614" s="167" t="s">
        <v>9532</v>
      </c>
      <c r="B3614" s="167" t="s">
        <v>5681</v>
      </c>
      <c r="C3614" s="168">
        <v>100</v>
      </c>
      <c r="D3614" s="169" t="s">
        <v>5482</v>
      </c>
      <c r="E3614" s="170">
        <v>0.20757000000000003</v>
      </c>
      <c r="F3614" s="167" t="s">
        <v>9533</v>
      </c>
    </row>
    <row r="3615" spans="1:6" x14ac:dyDescent="0.3">
      <c r="A3615" s="167" t="s">
        <v>9534</v>
      </c>
      <c r="B3615" s="167" t="s">
        <v>5681</v>
      </c>
      <c r="C3615" s="168">
        <v>100</v>
      </c>
      <c r="D3615" s="169" t="s">
        <v>5482</v>
      </c>
      <c r="E3615" s="170">
        <v>0.20757000000000003</v>
      </c>
      <c r="F3615" s="167" t="s">
        <v>9535</v>
      </c>
    </row>
    <row r="3616" spans="1:6" x14ac:dyDescent="0.3">
      <c r="A3616" s="167" t="s">
        <v>9536</v>
      </c>
      <c r="B3616" s="167" t="s">
        <v>6119</v>
      </c>
      <c r="C3616" s="168">
        <v>50</v>
      </c>
      <c r="D3616" s="169" t="s">
        <v>5482</v>
      </c>
      <c r="E3616" s="170">
        <v>2.877675</v>
      </c>
      <c r="F3616" s="167" t="s">
        <v>9537</v>
      </c>
    </row>
    <row r="3617" spans="1:6" x14ac:dyDescent="0.3">
      <c r="A3617" s="167" t="s">
        <v>9538</v>
      </c>
      <c r="B3617" s="167" t="s">
        <v>6119</v>
      </c>
      <c r="C3617" s="168">
        <v>50</v>
      </c>
      <c r="D3617" s="169" t="s">
        <v>5482</v>
      </c>
      <c r="E3617" s="170">
        <v>2.1228750000000001</v>
      </c>
      <c r="F3617" s="167" t="s">
        <v>9539</v>
      </c>
    </row>
    <row r="3618" spans="1:6" x14ac:dyDescent="0.3">
      <c r="A3618" s="167" t="s">
        <v>9540</v>
      </c>
      <c r="B3618" s="167" t="s">
        <v>6119</v>
      </c>
      <c r="C3618" s="168">
        <v>50</v>
      </c>
      <c r="D3618" s="169" t="s">
        <v>5482</v>
      </c>
      <c r="E3618" s="170">
        <v>1.7926500000000001</v>
      </c>
      <c r="F3618" s="167" t="s">
        <v>9541</v>
      </c>
    </row>
    <row r="3619" spans="1:6" x14ac:dyDescent="0.3">
      <c r="A3619" s="167" t="s">
        <v>9542</v>
      </c>
      <c r="B3619" s="167" t="s">
        <v>6119</v>
      </c>
      <c r="C3619" s="168">
        <v>50</v>
      </c>
      <c r="D3619" s="169" t="s">
        <v>5482</v>
      </c>
      <c r="E3619" s="170">
        <v>3.8211750000000002</v>
      </c>
      <c r="F3619" s="167" t="s">
        <v>9543</v>
      </c>
    </row>
    <row r="3620" spans="1:6" x14ac:dyDescent="0.3">
      <c r="A3620" s="167" t="s">
        <v>9544</v>
      </c>
      <c r="B3620" s="167" t="s">
        <v>6119</v>
      </c>
      <c r="C3620" s="168">
        <v>50</v>
      </c>
      <c r="D3620" s="169" t="s">
        <v>5482</v>
      </c>
      <c r="E3620" s="170">
        <v>4.6703250000000001</v>
      </c>
      <c r="F3620" s="167" t="s">
        <v>9545</v>
      </c>
    </row>
    <row r="3621" spans="1:6" x14ac:dyDescent="0.3">
      <c r="A3621" s="167" t="s">
        <v>9546</v>
      </c>
      <c r="B3621" s="167" t="s">
        <v>6119</v>
      </c>
      <c r="C3621" s="168">
        <v>50</v>
      </c>
      <c r="D3621" s="169" t="s">
        <v>5482</v>
      </c>
      <c r="E3621" s="170">
        <v>3.1324199999999998</v>
      </c>
      <c r="F3621" s="167" t="s">
        <v>9547</v>
      </c>
    </row>
    <row r="3622" spans="1:6" x14ac:dyDescent="0.3">
      <c r="A3622" s="167" t="s">
        <v>9548</v>
      </c>
      <c r="B3622" s="167" t="s">
        <v>6119</v>
      </c>
      <c r="C3622" s="168">
        <v>50</v>
      </c>
      <c r="D3622" s="169" t="s">
        <v>5482</v>
      </c>
      <c r="E3622" s="170">
        <v>2.4908399999999999</v>
      </c>
      <c r="F3622" s="167" t="s">
        <v>9549</v>
      </c>
    </row>
    <row r="3623" spans="1:6" x14ac:dyDescent="0.3">
      <c r="A3623" s="167" t="s">
        <v>9550</v>
      </c>
      <c r="B3623" s="167" t="s">
        <v>6119</v>
      </c>
      <c r="C3623" s="168">
        <v>50</v>
      </c>
      <c r="D3623" s="169" t="s">
        <v>5482</v>
      </c>
      <c r="E3623" s="170">
        <v>6.6044999999999998</v>
      </c>
      <c r="F3623" s="167" t="s">
        <v>9551</v>
      </c>
    </row>
    <row r="3624" spans="1:6" x14ac:dyDescent="0.3">
      <c r="A3624" s="167" t="s">
        <v>9552</v>
      </c>
      <c r="B3624" s="167" t="s">
        <v>6119</v>
      </c>
      <c r="C3624" s="168">
        <v>50</v>
      </c>
      <c r="D3624" s="169" t="s">
        <v>5482</v>
      </c>
      <c r="E3624" s="170">
        <v>2.877675</v>
      </c>
      <c r="F3624" s="167" t="s">
        <v>9537</v>
      </c>
    </row>
    <row r="3625" spans="1:6" x14ac:dyDescent="0.3">
      <c r="A3625" s="167" t="s">
        <v>9553</v>
      </c>
      <c r="B3625" s="167" t="s">
        <v>6119</v>
      </c>
      <c r="C3625" s="168">
        <v>50</v>
      </c>
      <c r="D3625" s="169" t="s">
        <v>5482</v>
      </c>
      <c r="E3625" s="170">
        <v>2.1228750000000001</v>
      </c>
      <c r="F3625" s="167" t="s">
        <v>9539</v>
      </c>
    </row>
    <row r="3626" spans="1:6" x14ac:dyDescent="0.3">
      <c r="A3626" s="167" t="s">
        <v>9554</v>
      </c>
      <c r="B3626" s="167" t="s">
        <v>6119</v>
      </c>
      <c r="C3626" s="168">
        <v>50</v>
      </c>
      <c r="D3626" s="169" t="s">
        <v>5482</v>
      </c>
      <c r="E3626" s="170">
        <v>3.8211750000000002</v>
      </c>
      <c r="F3626" s="167" t="s">
        <v>9543</v>
      </c>
    </row>
    <row r="3627" spans="1:6" x14ac:dyDescent="0.3">
      <c r="A3627" s="167" t="s">
        <v>9555</v>
      </c>
      <c r="B3627" s="167" t="s">
        <v>6119</v>
      </c>
      <c r="C3627" s="168">
        <v>50</v>
      </c>
      <c r="D3627" s="169" t="s">
        <v>5482</v>
      </c>
      <c r="E3627" s="170">
        <v>4.6703250000000001</v>
      </c>
      <c r="F3627" s="167" t="s">
        <v>9545</v>
      </c>
    </row>
    <row r="3628" spans="1:6" x14ac:dyDescent="0.3">
      <c r="A3628" s="167" t="s">
        <v>9556</v>
      </c>
      <c r="B3628" s="167" t="s">
        <v>6119</v>
      </c>
      <c r="C3628" s="168">
        <v>50</v>
      </c>
      <c r="D3628" s="169" t="s">
        <v>5482</v>
      </c>
      <c r="E3628" s="170">
        <v>3.1324199999999998</v>
      </c>
      <c r="F3628" s="167" t="s">
        <v>9547</v>
      </c>
    </row>
    <row r="3629" spans="1:6" x14ac:dyDescent="0.3">
      <c r="A3629" s="167" t="s">
        <v>9557</v>
      </c>
      <c r="B3629" s="167" t="s">
        <v>6119</v>
      </c>
      <c r="C3629" s="168">
        <v>50</v>
      </c>
      <c r="D3629" s="169" t="s">
        <v>5482</v>
      </c>
      <c r="E3629" s="170">
        <v>6.6044999999999998</v>
      </c>
      <c r="F3629" s="167" t="s">
        <v>9551</v>
      </c>
    </row>
    <row r="3630" spans="1:6" x14ac:dyDescent="0.3">
      <c r="A3630" s="167" t="s">
        <v>9558</v>
      </c>
      <c r="B3630" s="167" t="s">
        <v>6119</v>
      </c>
      <c r="C3630" s="168">
        <v>50</v>
      </c>
      <c r="D3630" s="169" t="s">
        <v>5482</v>
      </c>
      <c r="E3630" s="170">
        <v>2.877675</v>
      </c>
      <c r="F3630" s="167" t="s">
        <v>9537</v>
      </c>
    </row>
    <row r="3631" spans="1:6" x14ac:dyDescent="0.3">
      <c r="A3631" s="167" t="s">
        <v>9559</v>
      </c>
      <c r="B3631" s="167" t="s">
        <v>6119</v>
      </c>
      <c r="C3631" s="168">
        <v>50</v>
      </c>
      <c r="D3631" s="169" t="s">
        <v>5482</v>
      </c>
      <c r="E3631" s="170">
        <v>2.1228750000000001</v>
      </c>
      <c r="F3631" s="167" t="s">
        <v>9539</v>
      </c>
    </row>
    <row r="3632" spans="1:6" x14ac:dyDescent="0.3">
      <c r="A3632" s="167" t="s">
        <v>9560</v>
      </c>
      <c r="B3632" s="167" t="s">
        <v>6119</v>
      </c>
      <c r="C3632" s="168">
        <v>50</v>
      </c>
      <c r="D3632" s="169" t="s">
        <v>5482</v>
      </c>
      <c r="E3632" s="170">
        <v>3.8211750000000002</v>
      </c>
      <c r="F3632" s="167" t="s">
        <v>9543</v>
      </c>
    </row>
    <row r="3633" spans="1:6" x14ac:dyDescent="0.3">
      <c r="A3633" s="167" t="s">
        <v>9561</v>
      </c>
      <c r="B3633" s="167" t="s">
        <v>6119</v>
      </c>
      <c r="C3633" s="168">
        <v>50</v>
      </c>
      <c r="D3633" s="169" t="s">
        <v>5482</v>
      </c>
      <c r="E3633" s="170">
        <v>4.6703250000000001</v>
      </c>
      <c r="F3633" s="167" t="s">
        <v>9545</v>
      </c>
    </row>
    <row r="3634" spans="1:6" x14ac:dyDescent="0.3">
      <c r="A3634" s="167" t="s">
        <v>9562</v>
      </c>
      <c r="B3634" s="167" t="s">
        <v>6119</v>
      </c>
      <c r="C3634" s="168">
        <v>50</v>
      </c>
      <c r="D3634" s="169" t="s">
        <v>5482</v>
      </c>
      <c r="E3634" s="170">
        <v>3.1324199999999998</v>
      </c>
      <c r="F3634" s="167" t="s">
        <v>9547</v>
      </c>
    </row>
    <row r="3635" spans="1:6" x14ac:dyDescent="0.3">
      <c r="A3635" s="167" t="s">
        <v>9563</v>
      </c>
      <c r="B3635" s="167" t="s">
        <v>6119</v>
      </c>
      <c r="C3635" s="168">
        <v>50</v>
      </c>
      <c r="D3635" s="169" t="s">
        <v>5482</v>
      </c>
      <c r="E3635" s="170">
        <v>6.6044999999999998</v>
      </c>
      <c r="F3635" s="167" t="s">
        <v>9551</v>
      </c>
    </row>
    <row r="3636" spans="1:6" x14ac:dyDescent="0.3">
      <c r="A3636" s="167" t="s">
        <v>9564</v>
      </c>
      <c r="B3636" s="167" t="s">
        <v>6119</v>
      </c>
      <c r="C3636" s="168">
        <v>50</v>
      </c>
      <c r="D3636" s="169" t="s">
        <v>5482</v>
      </c>
      <c r="E3636" s="170">
        <v>2.877675</v>
      </c>
      <c r="F3636" s="167" t="s">
        <v>9537</v>
      </c>
    </row>
    <row r="3637" spans="1:6" x14ac:dyDescent="0.3">
      <c r="A3637" s="167" t="s">
        <v>9565</v>
      </c>
      <c r="B3637" s="167" t="s">
        <v>6119</v>
      </c>
      <c r="C3637" s="168">
        <v>50</v>
      </c>
      <c r="D3637" s="169" t="s">
        <v>5482</v>
      </c>
      <c r="E3637" s="170">
        <v>2.1228750000000001</v>
      </c>
      <c r="F3637" s="167" t="s">
        <v>9539</v>
      </c>
    </row>
    <row r="3638" spans="1:6" x14ac:dyDescent="0.3">
      <c r="A3638" s="167" t="s">
        <v>9566</v>
      </c>
      <c r="B3638" s="167" t="s">
        <v>6119</v>
      </c>
      <c r="C3638" s="168">
        <v>50</v>
      </c>
      <c r="D3638" s="169" t="s">
        <v>5482</v>
      </c>
      <c r="E3638" s="170">
        <v>3.8211750000000002</v>
      </c>
      <c r="F3638" s="167" t="s">
        <v>9543</v>
      </c>
    </row>
    <row r="3639" spans="1:6" x14ac:dyDescent="0.3">
      <c r="A3639" s="167" t="s">
        <v>9567</v>
      </c>
      <c r="B3639" s="167" t="s">
        <v>6119</v>
      </c>
      <c r="C3639" s="168">
        <v>50</v>
      </c>
      <c r="D3639" s="169" t="s">
        <v>5482</v>
      </c>
      <c r="E3639" s="170">
        <v>4.6703250000000001</v>
      </c>
      <c r="F3639" s="167" t="s">
        <v>9545</v>
      </c>
    </row>
    <row r="3640" spans="1:6" x14ac:dyDescent="0.3">
      <c r="A3640" s="167" t="s">
        <v>9568</v>
      </c>
      <c r="B3640" s="167" t="s">
        <v>6119</v>
      </c>
      <c r="C3640" s="168">
        <v>50</v>
      </c>
      <c r="D3640" s="169" t="s">
        <v>5482</v>
      </c>
      <c r="E3640" s="170">
        <v>3.1324199999999998</v>
      </c>
      <c r="F3640" s="167" t="s">
        <v>9547</v>
      </c>
    </row>
    <row r="3641" spans="1:6" x14ac:dyDescent="0.3">
      <c r="A3641" s="167" t="s">
        <v>9569</v>
      </c>
      <c r="B3641" s="167" t="s">
        <v>6119</v>
      </c>
      <c r="C3641" s="168">
        <v>50</v>
      </c>
      <c r="D3641" s="169" t="s">
        <v>5482</v>
      </c>
      <c r="E3641" s="170">
        <v>6.6044999999999998</v>
      </c>
      <c r="F3641" s="167" t="s">
        <v>9551</v>
      </c>
    </row>
    <row r="3642" spans="1:6" x14ac:dyDescent="0.3">
      <c r="A3642" s="167" t="s">
        <v>9570</v>
      </c>
      <c r="B3642" s="167" t="s">
        <v>6119</v>
      </c>
      <c r="C3642" s="168">
        <v>50</v>
      </c>
      <c r="D3642" s="169" t="s">
        <v>5482</v>
      </c>
      <c r="E3642" s="170">
        <v>2.877675</v>
      </c>
      <c r="F3642" s="167" t="s">
        <v>9537</v>
      </c>
    </row>
    <row r="3643" spans="1:6" x14ac:dyDescent="0.3">
      <c r="A3643" s="167" t="s">
        <v>9571</v>
      </c>
      <c r="B3643" s="167" t="s">
        <v>6119</v>
      </c>
      <c r="C3643" s="168">
        <v>50</v>
      </c>
      <c r="D3643" s="169" t="s">
        <v>5482</v>
      </c>
      <c r="E3643" s="170">
        <v>2.1228750000000001</v>
      </c>
      <c r="F3643" s="167" t="s">
        <v>9539</v>
      </c>
    </row>
    <row r="3644" spans="1:6" x14ac:dyDescent="0.3">
      <c r="A3644" s="167" t="s">
        <v>9572</v>
      </c>
      <c r="B3644" s="167" t="s">
        <v>6119</v>
      </c>
      <c r="C3644" s="168">
        <v>50</v>
      </c>
      <c r="D3644" s="169" t="s">
        <v>5482</v>
      </c>
      <c r="E3644" s="170">
        <v>3.8211750000000002</v>
      </c>
      <c r="F3644" s="167" t="s">
        <v>9543</v>
      </c>
    </row>
    <row r="3645" spans="1:6" x14ac:dyDescent="0.3">
      <c r="A3645" s="167" t="s">
        <v>9573</v>
      </c>
      <c r="B3645" s="167" t="s">
        <v>6119</v>
      </c>
      <c r="C3645" s="168">
        <v>50</v>
      </c>
      <c r="D3645" s="169" t="s">
        <v>5482</v>
      </c>
      <c r="E3645" s="170">
        <v>4.6703250000000001</v>
      </c>
      <c r="F3645" s="167" t="s">
        <v>9545</v>
      </c>
    </row>
    <row r="3646" spans="1:6" x14ac:dyDescent="0.3">
      <c r="A3646" s="167" t="s">
        <v>9574</v>
      </c>
      <c r="B3646" s="167" t="s">
        <v>6119</v>
      </c>
      <c r="C3646" s="168">
        <v>50</v>
      </c>
      <c r="D3646" s="169" t="s">
        <v>5482</v>
      </c>
      <c r="E3646" s="170">
        <v>3.1324199999999998</v>
      </c>
      <c r="F3646" s="167" t="s">
        <v>9547</v>
      </c>
    </row>
    <row r="3647" spans="1:6" x14ac:dyDescent="0.3">
      <c r="A3647" s="167" t="s">
        <v>9575</v>
      </c>
      <c r="B3647" s="167" t="s">
        <v>6119</v>
      </c>
      <c r="C3647" s="168">
        <v>50</v>
      </c>
      <c r="D3647" s="169" t="s">
        <v>5482</v>
      </c>
      <c r="E3647" s="170">
        <v>6.6044999999999998</v>
      </c>
      <c r="F3647" s="167" t="s">
        <v>9551</v>
      </c>
    </row>
    <row r="3648" spans="1:6" x14ac:dyDescent="0.3">
      <c r="A3648" s="167" t="s">
        <v>9576</v>
      </c>
      <c r="B3648" s="167" t="s">
        <v>6119</v>
      </c>
      <c r="C3648" s="168">
        <v>50</v>
      </c>
      <c r="D3648" s="169" t="s">
        <v>5482</v>
      </c>
      <c r="E3648" s="170">
        <v>2.877675</v>
      </c>
      <c r="F3648" s="167" t="s">
        <v>9537</v>
      </c>
    </row>
    <row r="3649" spans="1:6" x14ac:dyDescent="0.3">
      <c r="A3649" s="167" t="s">
        <v>9577</v>
      </c>
      <c r="B3649" s="167" t="s">
        <v>6119</v>
      </c>
      <c r="C3649" s="168">
        <v>50</v>
      </c>
      <c r="D3649" s="169" t="s">
        <v>5482</v>
      </c>
      <c r="E3649" s="170">
        <v>2.1228750000000001</v>
      </c>
      <c r="F3649" s="167" t="s">
        <v>9539</v>
      </c>
    </row>
    <row r="3650" spans="1:6" x14ac:dyDescent="0.3">
      <c r="A3650" s="167" t="s">
        <v>9578</v>
      </c>
      <c r="B3650" s="167" t="s">
        <v>6119</v>
      </c>
      <c r="C3650" s="168">
        <v>50</v>
      </c>
      <c r="D3650" s="169" t="s">
        <v>5482</v>
      </c>
      <c r="E3650" s="170">
        <v>3.8211750000000002</v>
      </c>
      <c r="F3650" s="167" t="s">
        <v>9543</v>
      </c>
    </row>
    <row r="3651" spans="1:6" x14ac:dyDescent="0.3">
      <c r="A3651" s="167" t="s">
        <v>9579</v>
      </c>
      <c r="B3651" s="167" t="s">
        <v>6119</v>
      </c>
      <c r="C3651" s="168">
        <v>50</v>
      </c>
      <c r="D3651" s="169" t="s">
        <v>5482</v>
      </c>
      <c r="E3651" s="170">
        <v>4.6703250000000001</v>
      </c>
      <c r="F3651" s="167" t="s">
        <v>9545</v>
      </c>
    </row>
    <row r="3652" spans="1:6" x14ac:dyDescent="0.3">
      <c r="A3652" s="167" t="s">
        <v>9580</v>
      </c>
      <c r="B3652" s="167" t="s">
        <v>6119</v>
      </c>
      <c r="C3652" s="168">
        <v>50</v>
      </c>
      <c r="D3652" s="169" t="s">
        <v>5482</v>
      </c>
      <c r="E3652" s="170">
        <v>3.1324199999999998</v>
      </c>
      <c r="F3652" s="167" t="s">
        <v>9547</v>
      </c>
    </row>
    <row r="3653" spans="1:6" x14ac:dyDescent="0.3">
      <c r="A3653" s="167" t="s">
        <v>9581</v>
      </c>
      <c r="B3653" s="167" t="s">
        <v>6119</v>
      </c>
      <c r="C3653" s="168">
        <v>50</v>
      </c>
      <c r="D3653" s="169" t="s">
        <v>5482</v>
      </c>
      <c r="E3653" s="170">
        <v>6.6044999999999998</v>
      </c>
      <c r="F3653" s="167" t="s">
        <v>9551</v>
      </c>
    </row>
    <row r="3654" spans="1:6" x14ac:dyDescent="0.3">
      <c r="A3654" s="167" t="s">
        <v>9582</v>
      </c>
      <c r="B3654" s="167" t="s">
        <v>6119</v>
      </c>
      <c r="C3654" s="168">
        <v>50</v>
      </c>
      <c r="D3654" s="169" t="s">
        <v>5482</v>
      </c>
      <c r="E3654" s="170">
        <v>2.877675</v>
      </c>
      <c r="F3654" s="167" t="s">
        <v>9537</v>
      </c>
    </row>
    <row r="3655" spans="1:6" x14ac:dyDescent="0.3">
      <c r="A3655" s="167" t="s">
        <v>9583</v>
      </c>
      <c r="B3655" s="167" t="s">
        <v>6119</v>
      </c>
      <c r="C3655" s="168">
        <v>50</v>
      </c>
      <c r="D3655" s="169" t="s">
        <v>5482</v>
      </c>
      <c r="E3655" s="170">
        <v>2.1228750000000001</v>
      </c>
      <c r="F3655" s="167" t="s">
        <v>9539</v>
      </c>
    </row>
    <row r="3656" spans="1:6" x14ac:dyDescent="0.3">
      <c r="A3656" s="167" t="s">
        <v>9584</v>
      </c>
      <c r="B3656" s="167" t="s">
        <v>6119</v>
      </c>
      <c r="C3656" s="168">
        <v>50</v>
      </c>
      <c r="D3656" s="169" t="s">
        <v>5482</v>
      </c>
      <c r="E3656" s="170">
        <v>3.8211750000000002</v>
      </c>
      <c r="F3656" s="167" t="s">
        <v>9543</v>
      </c>
    </row>
    <row r="3657" spans="1:6" x14ac:dyDescent="0.3">
      <c r="A3657" s="167" t="s">
        <v>9585</v>
      </c>
      <c r="B3657" s="167" t="s">
        <v>6119</v>
      </c>
      <c r="C3657" s="168">
        <v>50</v>
      </c>
      <c r="D3657" s="169" t="s">
        <v>5482</v>
      </c>
      <c r="E3657" s="170">
        <v>4.6703250000000001</v>
      </c>
      <c r="F3657" s="167" t="s">
        <v>9545</v>
      </c>
    </row>
    <row r="3658" spans="1:6" x14ac:dyDescent="0.3">
      <c r="A3658" s="167" t="s">
        <v>9586</v>
      </c>
      <c r="B3658" s="167" t="s">
        <v>6119</v>
      </c>
      <c r="C3658" s="168">
        <v>50</v>
      </c>
      <c r="D3658" s="169" t="s">
        <v>5482</v>
      </c>
      <c r="E3658" s="170">
        <v>3.1324199999999998</v>
      </c>
      <c r="F3658" s="167" t="s">
        <v>9547</v>
      </c>
    </row>
    <row r="3659" spans="1:6" x14ac:dyDescent="0.3">
      <c r="A3659" s="167" t="s">
        <v>9587</v>
      </c>
      <c r="B3659" s="167" t="s">
        <v>6119</v>
      </c>
      <c r="C3659" s="168">
        <v>50</v>
      </c>
      <c r="D3659" s="169" t="s">
        <v>5482</v>
      </c>
      <c r="E3659" s="170">
        <v>6.6044999999999998</v>
      </c>
      <c r="F3659" s="167" t="s">
        <v>9551</v>
      </c>
    </row>
    <row r="3660" spans="1:6" x14ac:dyDescent="0.3">
      <c r="A3660" s="167" t="s">
        <v>9588</v>
      </c>
      <c r="B3660" s="167" t="s">
        <v>6119</v>
      </c>
      <c r="C3660" s="168">
        <v>50</v>
      </c>
      <c r="D3660" s="169" t="s">
        <v>5482</v>
      </c>
      <c r="E3660" s="170">
        <v>3.1324199999999998</v>
      </c>
      <c r="F3660" s="167" t="s">
        <v>9537</v>
      </c>
    </row>
    <row r="3661" spans="1:6" x14ac:dyDescent="0.3">
      <c r="A3661" s="167" t="s">
        <v>9589</v>
      </c>
      <c r="B3661" s="167" t="s">
        <v>6119</v>
      </c>
      <c r="C3661" s="168">
        <v>50</v>
      </c>
      <c r="D3661" s="169" t="s">
        <v>5482</v>
      </c>
      <c r="E3661" s="170">
        <v>2.3776200000000003</v>
      </c>
      <c r="F3661" s="167" t="s">
        <v>9539</v>
      </c>
    </row>
    <row r="3662" spans="1:6" x14ac:dyDescent="0.3">
      <c r="A3662" s="167" t="s">
        <v>9590</v>
      </c>
      <c r="B3662" s="167" t="s">
        <v>6119</v>
      </c>
      <c r="C3662" s="168">
        <v>50</v>
      </c>
      <c r="D3662" s="169" t="s">
        <v>5482</v>
      </c>
      <c r="E3662" s="170">
        <v>4.1514000000000006</v>
      </c>
      <c r="F3662" s="167" t="s">
        <v>9543</v>
      </c>
    </row>
    <row r="3663" spans="1:6" x14ac:dyDescent="0.3">
      <c r="A3663" s="167" t="s">
        <v>9591</v>
      </c>
      <c r="B3663" s="167" t="s">
        <v>6119</v>
      </c>
      <c r="C3663" s="168">
        <v>50</v>
      </c>
      <c r="D3663" s="169" t="s">
        <v>5482</v>
      </c>
      <c r="E3663" s="170">
        <v>5.0949000000000009</v>
      </c>
      <c r="F3663" s="167" t="s">
        <v>9545</v>
      </c>
    </row>
    <row r="3664" spans="1:6" x14ac:dyDescent="0.3">
      <c r="A3664" s="167" t="s">
        <v>9592</v>
      </c>
      <c r="B3664" s="167" t="s">
        <v>6119</v>
      </c>
      <c r="C3664" s="168">
        <v>50</v>
      </c>
      <c r="D3664" s="169" t="s">
        <v>5482</v>
      </c>
      <c r="E3664" s="170">
        <v>3.5853000000000002</v>
      </c>
      <c r="F3664" s="167" t="s">
        <v>9547</v>
      </c>
    </row>
    <row r="3665" spans="1:6" x14ac:dyDescent="0.3">
      <c r="A3665" s="167" t="s">
        <v>9593</v>
      </c>
      <c r="B3665" s="167" t="s">
        <v>6119</v>
      </c>
      <c r="C3665" s="168">
        <v>50</v>
      </c>
      <c r="D3665" s="169" t="s">
        <v>5482</v>
      </c>
      <c r="E3665" s="170">
        <v>7.1706000000000003</v>
      </c>
      <c r="F3665" s="167" t="s">
        <v>9551</v>
      </c>
    </row>
    <row r="3666" spans="1:6" x14ac:dyDescent="0.3">
      <c r="A3666" s="167" t="s">
        <v>9594</v>
      </c>
      <c r="B3666" s="167" t="s">
        <v>6119</v>
      </c>
      <c r="C3666" s="168">
        <v>50</v>
      </c>
      <c r="D3666" s="169" t="s">
        <v>5482</v>
      </c>
      <c r="E3666" s="170">
        <v>3.1324199999999998</v>
      </c>
      <c r="F3666" s="167" t="s">
        <v>9537</v>
      </c>
    </row>
    <row r="3667" spans="1:6" x14ac:dyDescent="0.3">
      <c r="A3667" s="167" t="s">
        <v>9595</v>
      </c>
      <c r="B3667" s="167" t="s">
        <v>6119</v>
      </c>
      <c r="C3667" s="168">
        <v>50</v>
      </c>
      <c r="D3667" s="169" t="s">
        <v>5482</v>
      </c>
      <c r="E3667" s="170">
        <v>2.3776200000000003</v>
      </c>
      <c r="F3667" s="167" t="s">
        <v>9539</v>
      </c>
    </row>
    <row r="3668" spans="1:6" x14ac:dyDescent="0.3">
      <c r="A3668" s="167" t="s">
        <v>9596</v>
      </c>
      <c r="B3668" s="167" t="s">
        <v>6119</v>
      </c>
      <c r="C3668" s="168">
        <v>50</v>
      </c>
      <c r="D3668" s="169" t="s">
        <v>5482</v>
      </c>
      <c r="E3668" s="170">
        <v>4.1514000000000006</v>
      </c>
      <c r="F3668" s="167" t="s">
        <v>9543</v>
      </c>
    </row>
    <row r="3669" spans="1:6" x14ac:dyDescent="0.3">
      <c r="A3669" s="167" t="s">
        <v>9597</v>
      </c>
      <c r="B3669" s="167" t="s">
        <v>6119</v>
      </c>
      <c r="C3669" s="168">
        <v>50</v>
      </c>
      <c r="D3669" s="169" t="s">
        <v>5482</v>
      </c>
      <c r="E3669" s="170">
        <v>5.0949000000000009</v>
      </c>
      <c r="F3669" s="167" t="s">
        <v>9545</v>
      </c>
    </row>
    <row r="3670" spans="1:6" x14ac:dyDescent="0.3">
      <c r="A3670" s="167" t="s">
        <v>9598</v>
      </c>
      <c r="B3670" s="167" t="s">
        <v>6119</v>
      </c>
      <c r="C3670" s="168">
        <v>50</v>
      </c>
      <c r="D3670" s="169" t="s">
        <v>5482</v>
      </c>
      <c r="E3670" s="170">
        <v>3.5853000000000002</v>
      </c>
      <c r="F3670" s="167" t="s">
        <v>9547</v>
      </c>
    </row>
    <row r="3671" spans="1:6" x14ac:dyDescent="0.3">
      <c r="A3671" s="167" t="s">
        <v>9599</v>
      </c>
      <c r="B3671" s="167" t="s">
        <v>6119</v>
      </c>
      <c r="C3671" s="168">
        <v>50</v>
      </c>
      <c r="D3671" s="169" t="s">
        <v>5482</v>
      </c>
      <c r="E3671" s="170">
        <v>7.1706000000000003</v>
      </c>
      <c r="F3671" s="167" t="s">
        <v>9551</v>
      </c>
    </row>
    <row r="3672" spans="1:6" x14ac:dyDescent="0.3">
      <c r="A3672" s="167" t="s">
        <v>9600</v>
      </c>
      <c r="B3672" s="167" t="s">
        <v>6119</v>
      </c>
      <c r="C3672" s="168">
        <v>50</v>
      </c>
      <c r="D3672" s="169" t="s">
        <v>5482</v>
      </c>
      <c r="E3672" s="170">
        <v>3.1324199999999998</v>
      </c>
      <c r="F3672" s="167" t="s">
        <v>9537</v>
      </c>
    </row>
    <row r="3673" spans="1:6" x14ac:dyDescent="0.3">
      <c r="A3673" s="167" t="s">
        <v>9601</v>
      </c>
      <c r="B3673" s="167" t="s">
        <v>6119</v>
      </c>
      <c r="C3673" s="168">
        <v>50</v>
      </c>
      <c r="D3673" s="169" t="s">
        <v>5482</v>
      </c>
      <c r="E3673" s="170">
        <v>2.3776200000000003</v>
      </c>
      <c r="F3673" s="167" t="s">
        <v>9539</v>
      </c>
    </row>
    <row r="3674" spans="1:6" x14ac:dyDescent="0.3">
      <c r="A3674" s="167" t="s">
        <v>9602</v>
      </c>
      <c r="B3674" s="167" t="s">
        <v>6119</v>
      </c>
      <c r="C3674" s="168">
        <v>50</v>
      </c>
      <c r="D3674" s="169" t="s">
        <v>5482</v>
      </c>
      <c r="E3674" s="170">
        <v>4.1514000000000006</v>
      </c>
      <c r="F3674" s="167" t="s">
        <v>9543</v>
      </c>
    </row>
    <row r="3675" spans="1:6" x14ac:dyDescent="0.3">
      <c r="A3675" s="167" t="s">
        <v>9603</v>
      </c>
      <c r="B3675" s="167" t="s">
        <v>6119</v>
      </c>
      <c r="C3675" s="168">
        <v>50</v>
      </c>
      <c r="D3675" s="169" t="s">
        <v>5482</v>
      </c>
      <c r="E3675" s="170">
        <v>5.0949000000000009</v>
      </c>
      <c r="F3675" s="167" t="s">
        <v>9545</v>
      </c>
    </row>
    <row r="3676" spans="1:6" x14ac:dyDescent="0.3">
      <c r="A3676" s="167" t="s">
        <v>9604</v>
      </c>
      <c r="B3676" s="167" t="s">
        <v>6119</v>
      </c>
      <c r="C3676" s="168">
        <v>50</v>
      </c>
      <c r="D3676" s="169" t="s">
        <v>5482</v>
      </c>
      <c r="E3676" s="170">
        <v>3.5853000000000002</v>
      </c>
      <c r="F3676" s="167" t="s">
        <v>9547</v>
      </c>
    </row>
    <row r="3677" spans="1:6" x14ac:dyDescent="0.3">
      <c r="A3677" s="167" t="s">
        <v>9605</v>
      </c>
      <c r="B3677" s="167" t="s">
        <v>6119</v>
      </c>
      <c r="C3677" s="168">
        <v>50</v>
      </c>
      <c r="D3677" s="169" t="s">
        <v>5482</v>
      </c>
      <c r="E3677" s="170">
        <v>7.1706000000000003</v>
      </c>
      <c r="F3677" s="167" t="s">
        <v>9551</v>
      </c>
    </row>
    <row r="3678" spans="1:6" x14ac:dyDescent="0.3">
      <c r="A3678" s="167" t="s">
        <v>9606</v>
      </c>
      <c r="B3678" s="167" t="s">
        <v>6119</v>
      </c>
      <c r="C3678" s="168">
        <v>50</v>
      </c>
      <c r="D3678" s="169" t="s">
        <v>5482</v>
      </c>
      <c r="E3678" s="170">
        <v>3.1324199999999998</v>
      </c>
      <c r="F3678" s="167" t="s">
        <v>9537</v>
      </c>
    </row>
    <row r="3679" spans="1:6" x14ac:dyDescent="0.3">
      <c r="A3679" s="167" t="s">
        <v>9607</v>
      </c>
      <c r="B3679" s="167" t="s">
        <v>6119</v>
      </c>
      <c r="C3679" s="168">
        <v>50</v>
      </c>
      <c r="D3679" s="169" t="s">
        <v>5482</v>
      </c>
      <c r="E3679" s="170">
        <v>2.3776200000000003</v>
      </c>
      <c r="F3679" s="167" t="s">
        <v>9539</v>
      </c>
    </row>
    <row r="3680" spans="1:6" x14ac:dyDescent="0.3">
      <c r="A3680" s="167" t="s">
        <v>9608</v>
      </c>
      <c r="B3680" s="167" t="s">
        <v>6119</v>
      </c>
      <c r="C3680" s="168">
        <v>50</v>
      </c>
      <c r="D3680" s="169" t="s">
        <v>5482</v>
      </c>
      <c r="E3680" s="170">
        <v>4.1514000000000006</v>
      </c>
      <c r="F3680" s="167" t="s">
        <v>9543</v>
      </c>
    </row>
    <row r="3681" spans="1:6" x14ac:dyDescent="0.3">
      <c r="A3681" s="167" t="s">
        <v>9609</v>
      </c>
      <c r="B3681" s="167" t="s">
        <v>6119</v>
      </c>
      <c r="C3681" s="168">
        <v>50</v>
      </c>
      <c r="D3681" s="169" t="s">
        <v>5482</v>
      </c>
      <c r="E3681" s="170">
        <v>5.0949000000000009</v>
      </c>
      <c r="F3681" s="167" t="s">
        <v>9545</v>
      </c>
    </row>
    <row r="3682" spans="1:6" x14ac:dyDescent="0.3">
      <c r="A3682" s="167" t="s">
        <v>9610</v>
      </c>
      <c r="B3682" s="167" t="s">
        <v>6119</v>
      </c>
      <c r="C3682" s="168">
        <v>50</v>
      </c>
      <c r="D3682" s="169" t="s">
        <v>5482</v>
      </c>
      <c r="E3682" s="170">
        <v>3.5853000000000002</v>
      </c>
      <c r="F3682" s="167" t="s">
        <v>9547</v>
      </c>
    </row>
    <row r="3683" spans="1:6" x14ac:dyDescent="0.3">
      <c r="A3683" s="167" t="s">
        <v>9611</v>
      </c>
      <c r="B3683" s="167" t="s">
        <v>6119</v>
      </c>
      <c r="C3683" s="168">
        <v>50</v>
      </c>
      <c r="D3683" s="169" t="s">
        <v>5482</v>
      </c>
      <c r="E3683" s="170">
        <v>7.1706000000000003</v>
      </c>
      <c r="F3683" s="167" t="s">
        <v>9551</v>
      </c>
    </row>
    <row r="3684" spans="1:6" x14ac:dyDescent="0.3">
      <c r="A3684" s="167" t="s">
        <v>9612</v>
      </c>
      <c r="B3684" s="167" t="s">
        <v>6119</v>
      </c>
      <c r="C3684" s="168">
        <v>50</v>
      </c>
      <c r="D3684" s="169" t="s">
        <v>5482</v>
      </c>
      <c r="E3684" s="170">
        <v>3.1324199999999998</v>
      </c>
      <c r="F3684" s="167" t="s">
        <v>9537</v>
      </c>
    </row>
    <row r="3685" spans="1:6" x14ac:dyDescent="0.3">
      <c r="A3685" s="167" t="s">
        <v>9613</v>
      </c>
      <c r="B3685" s="167" t="s">
        <v>6119</v>
      </c>
      <c r="C3685" s="168">
        <v>50</v>
      </c>
      <c r="D3685" s="169" t="s">
        <v>5482</v>
      </c>
      <c r="E3685" s="170">
        <v>2.3776200000000003</v>
      </c>
      <c r="F3685" s="167" t="s">
        <v>9539</v>
      </c>
    </row>
    <row r="3686" spans="1:6" x14ac:dyDescent="0.3">
      <c r="A3686" s="167" t="s">
        <v>9614</v>
      </c>
      <c r="B3686" s="167" t="s">
        <v>6119</v>
      </c>
      <c r="C3686" s="168">
        <v>50</v>
      </c>
      <c r="D3686" s="169" t="s">
        <v>5482</v>
      </c>
      <c r="E3686" s="170">
        <v>4.1230949999999993</v>
      </c>
      <c r="F3686" s="167" t="s">
        <v>9543</v>
      </c>
    </row>
    <row r="3687" spans="1:6" x14ac:dyDescent="0.3">
      <c r="A3687" s="167" t="s">
        <v>9615</v>
      </c>
      <c r="B3687" s="167" t="s">
        <v>6119</v>
      </c>
      <c r="C3687" s="168">
        <v>50</v>
      </c>
      <c r="D3687" s="169" t="s">
        <v>5482</v>
      </c>
      <c r="E3687" s="170">
        <v>5.0949000000000009</v>
      </c>
      <c r="F3687" s="167" t="s">
        <v>9545</v>
      </c>
    </row>
    <row r="3688" spans="1:6" x14ac:dyDescent="0.3">
      <c r="A3688" s="167" t="s">
        <v>9616</v>
      </c>
      <c r="B3688" s="167" t="s">
        <v>6119</v>
      </c>
      <c r="C3688" s="168">
        <v>50</v>
      </c>
      <c r="D3688" s="169" t="s">
        <v>5482</v>
      </c>
      <c r="E3688" s="170">
        <v>3.5853000000000002</v>
      </c>
      <c r="F3688" s="167" t="s">
        <v>9547</v>
      </c>
    </row>
    <row r="3689" spans="1:6" x14ac:dyDescent="0.3">
      <c r="A3689" s="167" t="s">
        <v>9617</v>
      </c>
      <c r="B3689" s="167" t="s">
        <v>6119</v>
      </c>
      <c r="C3689" s="168">
        <v>50</v>
      </c>
      <c r="D3689" s="169" t="s">
        <v>5482</v>
      </c>
      <c r="E3689" s="170">
        <v>7.1706000000000003</v>
      </c>
      <c r="F3689" s="167" t="s">
        <v>9551</v>
      </c>
    </row>
    <row r="3690" spans="1:6" x14ac:dyDescent="0.3">
      <c r="A3690" s="167" t="s">
        <v>9618</v>
      </c>
      <c r="B3690" s="167" t="s">
        <v>6119</v>
      </c>
      <c r="C3690" s="168">
        <v>50</v>
      </c>
      <c r="D3690" s="169" t="s">
        <v>5482</v>
      </c>
      <c r="E3690" s="170">
        <v>2.877675</v>
      </c>
      <c r="F3690" s="167" t="s">
        <v>9537</v>
      </c>
    </row>
    <row r="3691" spans="1:6" x14ac:dyDescent="0.3">
      <c r="A3691" s="167" t="s">
        <v>9619</v>
      </c>
      <c r="B3691" s="167" t="s">
        <v>6119</v>
      </c>
      <c r="C3691" s="168">
        <v>50</v>
      </c>
      <c r="D3691" s="169" t="s">
        <v>5482</v>
      </c>
      <c r="E3691" s="170">
        <v>2.1228750000000001</v>
      </c>
      <c r="F3691" s="167" t="s">
        <v>9539</v>
      </c>
    </row>
    <row r="3692" spans="1:6" x14ac:dyDescent="0.3">
      <c r="A3692" s="167" t="s">
        <v>9620</v>
      </c>
      <c r="B3692" s="167" t="s">
        <v>6119</v>
      </c>
      <c r="C3692" s="168">
        <v>50</v>
      </c>
      <c r="D3692" s="169" t="s">
        <v>5482</v>
      </c>
      <c r="E3692" s="170">
        <v>3.8211750000000002</v>
      </c>
      <c r="F3692" s="167" t="s">
        <v>9543</v>
      </c>
    </row>
    <row r="3693" spans="1:6" x14ac:dyDescent="0.3">
      <c r="A3693" s="167" t="s">
        <v>9621</v>
      </c>
      <c r="B3693" s="167" t="s">
        <v>6119</v>
      </c>
      <c r="C3693" s="168">
        <v>50</v>
      </c>
      <c r="D3693" s="169" t="s">
        <v>5482</v>
      </c>
      <c r="E3693" s="170">
        <v>4.6703250000000001</v>
      </c>
      <c r="F3693" s="167" t="s">
        <v>9545</v>
      </c>
    </row>
    <row r="3694" spans="1:6" x14ac:dyDescent="0.3">
      <c r="A3694" s="167" t="s">
        <v>9622</v>
      </c>
      <c r="B3694" s="167" t="s">
        <v>6119</v>
      </c>
      <c r="C3694" s="168">
        <v>50</v>
      </c>
      <c r="D3694" s="169" t="s">
        <v>5482</v>
      </c>
      <c r="E3694" s="170">
        <v>3.1324199999999998</v>
      </c>
      <c r="F3694" s="167" t="s">
        <v>9547</v>
      </c>
    </row>
    <row r="3695" spans="1:6" x14ac:dyDescent="0.3">
      <c r="A3695" s="167" t="s">
        <v>9623</v>
      </c>
      <c r="B3695" s="167" t="s">
        <v>6119</v>
      </c>
      <c r="C3695" s="168">
        <v>50</v>
      </c>
      <c r="D3695" s="169" t="s">
        <v>5482</v>
      </c>
      <c r="E3695" s="170">
        <v>6.6044999999999998</v>
      </c>
      <c r="F3695" s="167" t="s">
        <v>9551</v>
      </c>
    </row>
    <row r="3696" spans="1:6" x14ac:dyDescent="0.3">
      <c r="A3696" s="167" t="s">
        <v>9624</v>
      </c>
      <c r="B3696" s="167" t="s">
        <v>6119</v>
      </c>
      <c r="C3696" s="168">
        <v>50</v>
      </c>
      <c r="D3696" s="169" t="s">
        <v>5482</v>
      </c>
      <c r="E3696" s="170">
        <v>3.0192000000000001</v>
      </c>
      <c r="F3696" s="167" t="s">
        <v>9537</v>
      </c>
    </row>
    <row r="3697" spans="1:6" x14ac:dyDescent="0.3">
      <c r="A3697" s="167" t="s">
        <v>9625</v>
      </c>
      <c r="B3697" s="167" t="s">
        <v>6119</v>
      </c>
      <c r="C3697" s="168">
        <v>50</v>
      </c>
      <c r="D3697" s="169" t="s">
        <v>5482</v>
      </c>
      <c r="E3697" s="170">
        <v>2.2644000000000002</v>
      </c>
      <c r="F3697" s="167" t="s">
        <v>9539</v>
      </c>
    </row>
    <row r="3698" spans="1:6" x14ac:dyDescent="0.3">
      <c r="A3698" s="167" t="s">
        <v>9626</v>
      </c>
      <c r="B3698" s="167" t="s">
        <v>6119</v>
      </c>
      <c r="C3698" s="168">
        <v>50</v>
      </c>
      <c r="D3698" s="169" t="s">
        <v>5482</v>
      </c>
      <c r="E3698" s="170">
        <v>4.0570500000000003</v>
      </c>
      <c r="F3698" s="167" t="s">
        <v>9543</v>
      </c>
    </row>
    <row r="3699" spans="1:6" x14ac:dyDescent="0.3">
      <c r="A3699" s="167" t="s">
        <v>9627</v>
      </c>
      <c r="B3699" s="167" t="s">
        <v>6119</v>
      </c>
      <c r="C3699" s="168">
        <v>50</v>
      </c>
      <c r="D3699" s="169" t="s">
        <v>5482</v>
      </c>
      <c r="E3699" s="170">
        <v>4.9062000000000001</v>
      </c>
      <c r="F3699" s="167" t="s">
        <v>9545</v>
      </c>
    </row>
    <row r="3700" spans="1:6" x14ac:dyDescent="0.3">
      <c r="A3700" s="167" t="s">
        <v>9628</v>
      </c>
      <c r="B3700" s="167" t="s">
        <v>6119</v>
      </c>
      <c r="C3700" s="168">
        <v>50</v>
      </c>
      <c r="D3700" s="169" t="s">
        <v>5482</v>
      </c>
      <c r="E3700" s="170">
        <v>3.4626449999999998</v>
      </c>
      <c r="F3700" s="167" t="s">
        <v>9547</v>
      </c>
    </row>
    <row r="3701" spans="1:6" x14ac:dyDescent="0.3">
      <c r="A3701" s="167" t="s">
        <v>9629</v>
      </c>
      <c r="B3701" s="167" t="s">
        <v>6119</v>
      </c>
      <c r="C3701" s="168">
        <v>50</v>
      </c>
      <c r="D3701" s="169" t="s">
        <v>5482</v>
      </c>
      <c r="E3701" s="170">
        <v>7.0762499999999999</v>
      </c>
      <c r="F3701" s="167" t="s">
        <v>9551</v>
      </c>
    </row>
    <row r="3702" spans="1:6" x14ac:dyDescent="0.3">
      <c r="A3702" s="167" t="s">
        <v>9630</v>
      </c>
      <c r="B3702" s="167" t="s">
        <v>6119</v>
      </c>
      <c r="C3702" s="168">
        <v>50</v>
      </c>
      <c r="D3702" s="169" t="s">
        <v>5482</v>
      </c>
      <c r="E3702" s="170">
        <v>3.0192000000000001</v>
      </c>
      <c r="F3702" s="167" t="s">
        <v>9537</v>
      </c>
    </row>
    <row r="3703" spans="1:6" x14ac:dyDescent="0.3">
      <c r="A3703" s="167" t="s">
        <v>9631</v>
      </c>
      <c r="B3703" s="167" t="s">
        <v>6119</v>
      </c>
      <c r="C3703" s="168">
        <v>50</v>
      </c>
      <c r="D3703" s="169" t="s">
        <v>5482</v>
      </c>
      <c r="E3703" s="170">
        <v>2.2644000000000002</v>
      </c>
      <c r="F3703" s="167" t="s">
        <v>9539</v>
      </c>
    </row>
    <row r="3704" spans="1:6" x14ac:dyDescent="0.3">
      <c r="A3704" s="167" t="s">
        <v>9632</v>
      </c>
      <c r="B3704" s="167" t="s">
        <v>6119</v>
      </c>
      <c r="C3704" s="168">
        <v>50</v>
      </c>
      <c r="D3704" s="169" t="s">
        <v>5482</v>
      </c>
      <c r="E3704" s="170">
        <v>4.0570500000000003</v>
      </c>
      <c r="F3704" s="167" t="s">
        <v>9543</v>
      </c>
    </row>
    <row r="3705" spans="1:6" x14ac:dyDescent="0.3">
      <c r="A3705" s="167" t="s">
        <v>9633</v>
      </c>
      <c r="B3705" s="167" t="s">
        <v>6119</v>
      </c>
      <c r="C3705" s="168">
        <v>50</v>
      </c>
      <c r="D3705" s="169" t="s">
        <v>5482</v>
      </c>
      <c r="E3705" s="170">
        <v>4.9062000000000001</v>
      </c>
      <c r="F3705" s="167" t="s">
        <v>9545</v>
      </c>
    </row>
    <row r="3706" spans="1:6" x14ac:dyDescent="0.3">
      <c r="A3706" s="167" t="s">
        <v>9634</v>
      </c>
      <c r="B3706" s="167" t="s">
        <v>6119</v>
      </c>
      <c r="C3706" s="168">
        <v>50</v>
      </c>
      <c r="D3706" s="169" t="s">
        <v>5482</v>
      </c>
      <c r="E3706" s="170">
        <v>3.4626449999999998</v>
      </c>
      <c r="F3706" s="167" t="s">
        <v>9547</v>
      </c>
    </row>
    <row r="3707" spans="1:6" x14ac:dyDescent="0.3">
      <c r="A3707" s="167" t="s">
        <v>9635</v>
      </c>
      <c r="B3707" s="167" t="s">
        <v>6119</v>
      </c>
      <c r="C3707" s="168">
        <v>50</v>
      </c>
      <c r="D3707" s="169" t="s">
        <v>5482</v>
      </c>
      <c r="E3707" s="170">
        <v>7.0762499999999999</v>
      </c>
      <c r="F3707" s="167" t="s">
        <v>9551</v>
      </c>
    </row>
    <row r="3708" spans="1:6" x14ac:dyDescent="0.3">
      <c r="A3708" s="167" t="s">
        <v>9636</v>
      </c>
      <c r="B3708" s="167" t="s">
        <v>6119</v>
      </c>
      <c r="C3708" s="168">
        <v>50</v>
      </c>
      <c r="D3708" s="169" t="s">
        <v>5482</v>
      </c>
      <c r="E3708" s="170">
        <v>3.0192000000000001</v>
      </c>
      <c r="F3708" s="167" t="s">
        <v>9537</v>
      </c>
    </row>
    <row r="3709" spans="1:6" x14ac:dyDescent="0.3">
      <c r="A3709" s="167" t="s">
        <v>9637</v>
      </c>
      <c r="B3709" s="167" t="s">
        <v>6119</v>
      </c>
      <c r="C3709" s="168">
        <v>50</v>
      </c>
      <c r="D3709" s="169" t="s">
        <v>5482</v>
      </c>
      <c r="E3709" s="170">
        <v>2.2644000000000002</v>
      </c>
      <c r="F3709" s="167" t="s">
        <v>9539</v>
      </c>
    </row>
    <row r="3710" spans="1:6" x14ac:dyDescent="0.3">
      <c r="A3710" s="167" t="s">
        <v>9638</v>
      </c>
      <c r="B3710" s="167" t="s">
        <v>6119</v>
      </c>
      <c r="C3710" s="168">
        <v>50</v>
      </c>
      <c r="D3710" s="169" t="s">
        <v>5482</v>
      </c>
      <c r="E3710" s="170">
        <v>4.0570500000000003</v>
      </c>
      <c r="F3710" s="167" t="s">
        <v>9543</v>
      </c>
    </row>
    <row r="3711" spans="1:6" x14ac:dyDescent="0.3">
      <c r="A3711" s="167" t="s">
        <v>9639</v>
      </c>
      <c r="B3711" s="167" t="s">
        <v>6119</v>
      </c>
      <c r="C3711" s="168">
        <v>50</v>
      </c>
      <c r="D3711" s="169" t="s">
        <v>5482</v>
      </c>
      <c r="E3711" s="170">
        <v>4.9062000000000001</v>
      </c>
      <c r="F3711" s="167" t="s">
        <v>9545</v>
      </c>
    </row>
    <row r="3712" spans="1:6" x14ac:dyDescent="0.3">
      <c r="A3712" s="167" t="s">
        <v>9640</v>
      </c>
      <c r="B3712" s="167" t="s">
        <v>6119</v>
      </c>
      <c r="C3712" s="168">
        <v>50</v>
      </c>
      <c r="D3712" s="169" t="s">
        <v>5482</v>
      </c>
      <c r="E3712" s="170">
        <v>3.4626449999999998</v>
      </c>
      <c r="F3712" s="167" t="s">
        <v>9547</v>
      </c>
    </row>
    <row r="3713" spans="1:6" x14ac:dyDescent="0.3">
      <c r="A3713" s="167" t="s">
        <v>9641</v>
      </c>
      <c r="B3713" s="167" t="s">
        <v>6119</v>
      </c>
      <c r="C3713" s="168">
        <v>50</v>
      </c>
      <c r="D3713" s="169" t="s">
        <v>5482</v>
      </c>
      <c r="E3713" s="170">
        <v>7.0762499999999999</v>
      </c>
      <c r="F3713" s="167" t="s">
        <v>9551</v>
      </c>
    </row>
    <row r="3714" spans="1:6" x14ac:dyDescent="0.3">
      <c r="A3714" s="167" t="s">
        <v>9642</v>
      </c>
      <c r="B3714" s="167" t="s">
        <v>6119</v>
      </c>
      <c r="C3714" s="168">
        <v>50</v>
      </c>
      <c r="D3714" s="169" t="s">
        <v>5482</v>
      </c>
      <c r="E3714" s="170">
        <v>2.877675</v>
      </c>
      <c r="F3714" s="167" t="s">
        <v>9537</v>
      </c>
    </row>
    <row r="3715" spans="1:6" x14ac:dyDescent="0.3">
      <c r="A3715" s="167" t="s">
        <v>9643</v>
      </c>
      <c r="B3715" s="167" t="s">
        <v>6119</v>
      </c>
      <c r="C3715" s="168">
        <v>50</v>
      </c>
      <c r="D3715" s="169" t="s">
        <v>5482</v>
      </c>
      <c r="E3715" s="170">
        <v>2.1228750000000001</v>
      </c>
      <c r="F3715" s="167" t="s">
        <v>9539</v>
      </c>
    </row>
    <row r="3716" spans="1:6" x14ac:dyDescent="0.3">
      <c r="A3716" s="167" t="s">
        <v>9644</v>
      </c>
      <c r="B3716" s="167" t="s">
        <v>6119</v>
      </c>
      <c r="C3716" s="168">
        <v>50</v>
      </c>
      <c r="D3716" s="169" t="s">
        <v>5482</v>
      </c>
      <c r="E3716" s="170">
        <v>3.8211750000000002</v>
      </c>
      <c r="F3716" s="167" t="s">
        <v>9543</v>
      </c>
    </row>
    <row r="3717" spans="1:6" x14ac:dyDescent="0.3">
      <c r="A3717" s="167" t="s">
        <v>9645</v>
      </c>
      <c r="B3717" s="167" t="s">
        <v>6119</v>
      </c>
      <c r="C3717" s="168">
        <v>50</v>
      </c>
      <c r="D3717" s="169" t="s">
        <v>5482</v>
      </c>
      <c r="E3717" s="170">
        <v>4.6703250000000001</v>
      </c>
      <c r="F3717" s="167" t="s">
        <v>9545</v>
      </c>
    </row>
    <row r="3718" spans="1:6" x14ac:dyDescent="0.3">
      <c r="A3718" s="167" t="s">
        <v>9646</v>
      </c>
      <c r="B3718" s="167" t="s">
        <v>6119</v>
      </c>
      <c r="C3718" s="168">
        <v>50</v>
      </c>
      <c r="D3718" s="169" t="s">
        <v>5482</v>
      </c>
      <c r="E3718" s="170">
        <v>3.1324199999999998</v>
      </c>
      <c r="F3718" s="167" t="s">
        <v>9547</v>
      </c>
    </row>
    <row r="3719" spans="1:6" x14ac:dyDescent="0.3">
      <c r="A3719" s="167" t="s">
        <v>9647</v>
      </c>
      <c r="B3719" s="167" t="s">
        <v>6119</v>
      </c>
      <c r="C3719" s="168">
        <v>50</v>
      </c>
      <c r="D3719" s="169" t="s">
        <v>5482</v>
      </c>
      <c r="E3719" s="170">
        <v>6.6044999999999998</v>
      </c>
      <c r="F3719" s="167" t="s">
        <v>9551</v>
      </c>
    </row>
    <row r="3720" spans="1:6" x14ac:dyDescent="0.3">
      <c r="A3720" s="167" t="s">
        <v>9648</v>
      </c>
      <c r="B3720" s="167" t="s">
        <v>6119</v>
      </c>
      <c r="C3720" s="168">
        <v>50</v>
      </c>
      <c r="D3720" s="169" t="s">
        <v>5482</v>
      </c>
      <c r="E3720" s="170">
        <v>2.877675</v>
      </c>
      <c r="F3720" s="167" t="s">
        <v>9537</v>
      </c>
    </row>
    <row r="3721" spans="1:6" x14ac:dyDescent="0.3">
      <c r="A3721" s="167" t="s">
        <v>9649</v>
      </c>
      <c r="B3721" s="167" t="s">
        <v>6119</v>
      </c>
      <c r="C3721" s="168">
        <v>50</v>
      </c>
      <c r="D3721" s="169" t="s">
        <v>5482</v>
      </c>
      <c r="E3721" s="170">
        <v>2.1228750000000001</v>
      </c>
      <c r="F3721" s="167" t="s">
        <v>9539</v>
      </c>
    </row>
    <row r="3722" spans="1:6" x14ac:dyDescent="0.3">
      <c r="A3722" s="167" t="s">
        <v>9650</v>
      </c>
      <c r="B3722" s="167" t="s">
        <v>6119</v>
      </c>
      <c r="C3722" s="168">
        <v>50</v>
      </c>
      <c r="D3722" s="169" t="s">
        <v>5482</v>
      </c>
      <c r="E3722" s="170">
        <v>3.8211750000000002</v>
      </c>
      <c r="F3722" s="167" t="s">
        <v>9543</v>
      </c>
    </row>
    <row r="3723" spans="1:6" x14ac:dyDescent="0.3">
      <c r="A3723" s="167" t="s">
        <v>9651</v>
      </c>
      <c r="B3723" s="167" t="s">
        <v>6119</v>
      </c>
      <c r="C3723" s="168">
        <v>50</v>
      </c>
      <c r="D3723" s="169" t="s">
        <v>5482</v>
      </c>
      <c r="E3723" s="170">
        <v>4.6703250000000001</v>
      </c>
      <c r="F3723" s="167" t="s">
        <v>9545</v>
      </c>
    </row>
    <row r="3724" spans="1:6" x14ac:dyDescent="0.3">
      <c r="A3724" s="167" t="s">
        <v>9652</v>
      </c>
      <c r="B3724" s="167" t="s">
        <v>6119</v>
      </c>
      <c r="C3724" s="168">
        <v>50</v>
      </c>
      <c r="D3724" s="169" t="s">
        <v>5482</v>
      </c>
      <c r="E3724" s="170">
        <v>3.1324199999999998</v>
      </c>
      <c r="F3724" s="167" t="s">
        <v>9547</v>
      </c>
    </row>
    <row r="3725" spans="1:6" x14ac:dyDescent="0.3">
      <c r="A3725" s="167" t="s">
        <v>9653</v>
      </c>
      <c r="B3725" s="167" t="s">
        <v>6119</v>
      </c>
      <c r="C3725" s="168">
        <v>50</v>
      </c>
      <c r="D3725" s="169" t="s">
        <v>5482</v>
      </c>
      <c r="E3725" s="170">
        <v>6.6044999999999998</v>
      </c>
      <c r="F3725" s="167" t="s">
        <v>9551</v>
      </c>
    </row>
    <row r="3726" spans="1:6" x14ac:dyDescent="0.3">
      <c r="A3726" s="167" t="s">
        <v>9654</v>
      </c>
      <c r="B3726" s="167" t="s">
        <v>6119</v>
      </c>
      <c r="C3726" s="168">
        <v>50</v>
      </c>
      <c r="D3726" s="169" t="s">
        <v>5482</v>
      </c>
      <c r="E3726" s="170">
        <v>2.877675</v>
      </c>
      <c r="F3726" s="167" t="s">
        <v>9537</v>
      </c>
    </row>
    <row r="3727" spans="1:6" x14ac:dyDescent="0.3">
      <c r="A3727" s="167" t="s">
        <v>9655</v>
      </c>
      <c r="B3727" s="167" t="s">
        <v>6119</v>
      </c>
      <c r="C3727" s="168">
        <v>50</v>
      </c>
      <c r="D3727" s="169" t="s">
        <v>5482</v>
      </c>
      <c r="E3727" s="170">
        <v>2.1228750000000001</v>
      </c>
      <c r="F3727" s="167" t="s">
        <v>9539</v>
      </c>
    </row>
    <row r="3728" spans="1:6" x14ac:dyDescent="0.3">
      <c r="A3728" s="167" t="s">
        <v>9656</v>
      </c>
      <c r="B3728" s="167" t="s">
        <v>6119</v>
      </c>
      <c r="C3728" s="168">
        <v>50</v>
      </c>
      <c r="D3728" s="169" t="s">
        <v>5482</v>
      </c>
      <c r="E3728" s="170">
        <v>3.8211750000000002</v>
      </c>
      <c r="F3728" s="167" t="s">
        <v>9543</v>
      </c>
    </row>
    <row r="3729" spans="1:6" x14ac:dyDescent="0.3">
      <c r="A3729" s="167" t="s">
        <v>9657</v>
      </c>
      <c r="B3729" s="167" t="s">
        <v>6119</v>
      </c>
      <c r="C3729" s="168">
        <v>50</v>
      </c>
      <c r="D3729" s="169" t="s">
        <v>5482</v>
      </c>
      <c r="E3729" s="170">
        <v>4.6703250000000001</v>
      </c>
      <c r="F3729" s="167" t="s">
        <v>9545</v>
      </c>
    </row>
    <row r="3730" spans="1:6" x14ac:dyDescent="0.3">
      <c r="A3730" s="167" t="s">
        <v>9658</v>
      </c>
      <c r="B3730" s="167" t="s">
        <v>6119</v>
      </c>
      <c r="C3730" s="168">
        <v>50</v>
      </c>
      <c r="D3730" s="169" t="s">
        <v>5482</v>
      </c>
      <c r="E3730" s="170">
        <v>3.1324199999999998</v>
      </c>
      <c r="F3730" s="167" t="s">
        <v>9547</v>
      </c>
    </row>
    <row r="3731" spans="1:6" x14ac:dyDescent="0.3">
      <c r="A3731" s="167" t="s">
        <v>9659</v>
      </c>
      <c r="B3731" s="167" t="s">
        <v>6119</v>
      </c>
      <c r="C3731" s="168">
        <v>50</v>
      </c>
      <c r="D3731" s="169" t="s">
        <v>5482</v>
      </c>
      <c r="E3731" s="170">
        <v>6.6044999999999998</v>
      </c>
      <c r="F3731" s="167" t="s">
        <v>9551</v>
      </c>
    </row>
    <row r="3732" spans="1:6" x14ac:dyDescent="0.3">
      <c r="A3732" s="167" t="s">
        <v>9660</v>
      </c>
      <c r="B3732" s="167" t="s">
        <v>6119</v>
      </c>
      <c r="C3732" s="168">
        <v>50</v>
      </c>
      <c r="D3732" s="169" t="s">
        <v>5482</v>
      </c>
      <c r="E3732" s="170">
        <v>3.0192000000000001</v>
      </c>
      <c r="F3732" s="167" t="s">
        <v>9537</v>
      </c>
    </row>
    <row r="3733" spans="1:6" x14ac:dyDescent="0.3">
      <c r="A3733" s="167" t="s">
        <v>9661</v>
      </c>
      <c r="B3733" s="167" t="s">
        <v>6119</v>
      </c>
      <c r="C3733" s="168">
        <v>50</v>
      </c>
      <c r="D3733" s="169" t="s">
        <v>5482</v>
      </c>
      <c r="E3733" s="170">
        <v>2.2644000000000002</v>
      </c>
      <c r="F3733" s="167" t="s">
        <v>9539</v>
      </c>
    </row>
    <row r="3734" spans="1:6" x14ac:dyDescent="0.3">
      <c r="A3734" s="167" t="s">
        <v>9662</v>
      </c>
      <c r="B3734" s="167" t="s">
        <v>6119</v>
      </c>
      <c r="C3734" s="168">
        <v>50</v>
      </c>
      <c r="D3734" s="169" t="s">
        <v>5482</v>
      </c>
      <c r="E3734" s="170">
        <v>4.0570500000000003</v>
      </c>
      <c r="F3734" s="167" t="s">
        <v>9543</v>
      </c>
    </row>
    <row r="3735" spans="1:6" x14ac:dyDescent="0.3">
      <c r="A3735" s="167" t="s">
        <v>9663</v>
      </c>
      <c r="B3735" s="167" t="s">
        <v>6119</v>
      </c>
      <c r="C3735" s="168">
        <v>50</v>
      </c>
      <c r="D3735" s="169" t="s">
        <v>5482</v>
      </c>
      <c r="E3735" s="170">
        <v>4.9062000000000001</v>
      </c>
      <c r="F3735" s="167" t="s">
        <v>9545</v>
      </c>
    </row>
    <row r="3736" spans="1:6" x14ac:dyDescent="0.3">
      <c r="A3736" s="167" t="s">
        <v>9664</v>
      </c>
      <c r="B3736" s="167" t="s">
        <v>6119</v>
      </c>
      <c r="C3736" s="168">
        <v>50</v>
      </c>
      <c r="D3736" s="169" t="s">
        <v>5482</v>
      </c>
      <c r="E3736" s="170">
        <v>3.4626449999999998</v>
      </c>
      <c r="F3736" s="167" t="s">
        <v>9547</v>
      </c>
    </row>
    <row r="3737" spans="1:6" x14ac:dyDescent="0.3">
      <c r="A3737" s="167" t="s">
        <v>9665</v>
      </c>
      <c r="B3737" s="167" t="s">
        <v>6119</v>
      </c>
      <c r="C3737" s="168">
        <v>50</v>
      </c>
      <c r="D3737" s="169" t="s">
        <v>5482</v>
      </c>
      <c r="E3737" s="170">
        <v>7.0762499999999999</v>
      </c>
      <c r="F3737" s="167" t="s">
        <v>9551</v>
      </c>
    </row>
    <row r="3738" spans="1:6" x14ac:dyDescent="0.3">
      <c r="A3738" s="167" t="s">
        <v>9666</v>
      </c>
      <c r="B3738" s="167" t="s">
        <v>6119</v>
      </c>
      <c r="C3738" s="168">
        <v>50</v>
      </c>
      <c r="D3738" s="169" t="s">
        <v>5482</v>
      </c>
      <c r="E3738" s="170">
        <v>3.0192000000000001</v>
      </c>
      <c r="F3738" s="167" t="s">
        <v>9537</v>
      </c>
    </row>
    <row r="3739" spans="1:6" x14ac:dyDescent="0.3">
      <c r="A3739" s="167" t="s">
        <v>9667</v>
      </c>
      <c r="B3739" s="167" t="s">
        <v>6119</v>
      </c>
      <c r="C3739" s="168">
        <v>50</v>
      </c>
      <c r="D3739" s="169" t="s">
        <v>5482</v>
      </c>
      <c r="E3739" s="170">
        <v>2.2644000000000002</v>
      </c>
      <c r="F3739" s="167" t="s">
        <v>9539</v>
      </c>
    </row>
    <row r="3740" spans="1:6" x14ac:dyDescent="0.3">
      <c r="A3740" s="167" t="s">
        <v>9668</v>
      </c>
      <c r="B3740" s="167" t="s">
        <v>6119</v>
      </c>
      <c r="C3740" s="168">
        <v>50</v>
      </c>
      <c r="D3740" s="169" t="s">
        <v>5482</v>
      </c>
      <c r="E3740" s="170">
        <v>4.0570500000000003</v>
      </c>
      <c r="F3740" s="167" t="s">
        <v>9543</v>
      </c>
    </row>
    <row r="3741" spans="1:6" x14ac:dyDescent="0.3">
      <c r="A3741" s="167" t="s">
        <v>9669</v>
      </c>
      <c r="B3741" s="167" t="s">
        <v>6119</v>
      </c>
      <c r="C3741" s="168">
        <v>50</v>
      </c>
      <c r="D3741" s="169" t="s">
        <v>5482</v>
      </c>
      <c r="E3741" s="170">
        <v>4.9062000000000001</v>
      </c>
      <c r="F3741" s="167" t="s">
        <v>9545</v>
      </c>
    </row>
    <row r="3742" spans="1:6" x14ac:dyDescent="0.3">
      <c r="A3742" s="167" t="s">
        <v>9670</v>
      </c>
      <c r="B3742" s="167" t="s">
        <v>6119</v>
      </c>
      <c r="C3742" s="168">
        <v>50</v>
      </c>
      <c r="D3742" s="169" t="s">
        <v>5482</v>
      </c>
      <c r="E3742" s="170">
        <v>3.4626449999999998</v>
      </c>
      <c r="F3742" s="167" t="s">
        <v>9547</v>
      </c>
    </row>
    <row r="3743" spans="1:6" x14ac:dyDescent="0.3">
      <c r="A3743" s="167" t="s">
        <v>9671</v>
      </c>
      <c r="B3743" s="167" t="s">
        <v>6119</v>
      </c>
      <c r="C3743" s="168">
        <v>50</v>
      </c>
      <c r="D3743" s="169" t="s">
        <v>5482</v>
      </c>
      <c r="E3743" s="170">
        <v>7.0762499999999999</v>
      </c>
      <c r="F3743" s="167" t="s">
        <v>9551</v>
      </c>
    </row>
    <row r="3744" spans="1:6" x14ac:dyDescent="0.3">
      <c r="A3744" s="167" t="s">
        <v>9672</v>
      </c>
      <c r="B3744" s="167" t="s">
        <v>6119</v>
      </c>
      <c r="C3744" s="168">
        <v>50</v>
      </c>
      <c r="D3744" s="169" t="s">
        <v>5482</v>
      </c>
      <c r="E3744" s="170">
        <v>2.877675</v>
      </c>
      <c r="F3744" s="167" t="s">
        <v>9537</v>
      </c>
    </row>
    <row r="3745" spans="1:6" x14ac:dyDescent="0.3">
      <c r="A3745" s="167" t="s">
        <v>9673</v>
      </c>
      <c r="B3745" s="167" t="s">
        <v>6119</v>
      </c>
      <c r="C3745" s="168">
        <v>50</v>
      </c>
      <c r="D3745" s="169" t="s">
        <v>5482</v>
      </c>
      <c r="E3745" s="170">
        <v>2.1228750000000001</v>
      </c>
      <c r="F3745" s="167" t="s">
        <v>9539</v>
      </c>
    </row>
    <row r="3746" spans="1:6" x14ac:dyDescent="0.3">
      <c r="A3746" s="167" t="s">
        <v>9674</v>
      </c>
      <c r="B3746" s="167" t="s">
        <v>6119</v>
      </c>
      <c r="C3746" s="168">
        <v>50</v>
      </c>
      <c r="D3746" s="169" t="s">
        <v>5482</v>
      </c>
      <c r="E3746" s="170">
        <v>3.8211750000000002</v>
      </c>
      <c r="F3746" s="167" t="s">
        <v>9543</v>
      </c>
    </row>
    <row r="3747" spans="1:6" x14ac:dyDescent="0.3">
      <c r="A3747" s="167" t="s">
        <v>9675</v>
      </c>
      <c r="B3747" s="167" t="s">
        <v>6119</v>
      </c>
      <c r="C3747" s="168">
        <v>50</v>
      </c>
      <c r="D3747" s="169" t="s">
        <v>5482</v>
      </c>
      <c r="E3747" s="170">
        <v>3.1324199999999998</v>
      </c>
      <c r="F3747" s="167" t="s">
        <v>9537</v>
      </c>
    </row>
    <row r="3748" spans="1:6" x14ac:dyDescent="0.3">
      <c r="A3748" s="167" t="s">
        <v>9676</v>
      </c>
      <c r="B3748" s="167" t="s">
        <v>6119</v>
      </c>
      <c r="C3748" s="168">
        <v>50</v>
      </c>
      <c r="D3748" s="169" t="s">
        <v>5482</v>
      </c>
      <c r="E3748" s="170">
        <v>2.3776200000000003</v>
      </c>
      <c r="F3748" s="167" t="s">
        <v>9539</v>
      </c>
    </row>
    <row r="3749" spans="1:6" x14ac:dyDescent="0.3">
      <c r="A3749" s="167" t="s">
        <v>9677</v>
      </c>
      <c r="B3749" s="167" t="s">
        <v>6119</v>
      </c>
      <c r="C3749" s="168">
        <v>50</v>
      </c>
      <c r="D3749" s="169" t="s">
        <v>5482</v>
      </c>
      <c r="E3749" s="170">
        <v>4.1230949999999993</v>
      </c>
      <c r="F3749" s="167" t="s">
        <v>9543</v>
      </c>
    </row>
    <row r="3750" spans="1:6" x14ac:dyDescent="0.3">
      <c r="A3750" s="167" t="s">
        <v>9678</v>
      </c>
      <c r="B3750" s="167" t="s">
        <v>6119</v>
      </c>
      <c r="C3750" s="168">
        <v>50</v>
      </c>
      <c r="D3750" s="169" t="s">
        <v>5482</v>
      </c>
      <c r="E3750" s="170">
        <v>2.877675</v>
      </c>
      <c r="F3750" s="167" t="s">
        <v>9537</v>
      </c>
    </row>
    <row r="3751" spans="1:6" x14ac:dyDescent="0.3">
      <c r="A3751" s="167" t="s">
        <v>9679</v>
      </c>
      <c r="B3751" s="167" t="s">
        <v>6119</v>
      </c>
      <c r="C3751" s="168">
        <v>50</v>
      </c>
      <c r="D3751" s="169" t="s">
        <v>5482</v>
      </c>
      <c r="E3751" s="170">
        <v>2.1228750000000001</v>
      </c>
      <c r="F3751" s="167" t="s">
        <v>9539</v>
      </c>
    </row>
    <row r="3752" spans="1:6" x14ac:dyDescent="0.3">
      <c r="A3752" s="167" t="s">
        <v>9680</v>
      </c>
      <c r="B3752" s="167" t="s">
        <v>6119</v>
      </c>
      <c r="C3752" s="168">
        <v>50</v>
      </c>
      <c r="D3752" s="169" t="s">
        <v>5482</v>
      </c>
      <c r="E3752" s="170">
        <v>3.8211750000000002</v>
      </c>
      <c r="F3752" s="167" t="s">
        <v>9543</v>
      </c>
    </row>
    <row r="3753" spans="1:6" x14ac:dyDescent="0.3">
      <c r="A3753" s="167" t="s">
        <v>9681</v>
      </c>
      <c r="B3753" s="167" t="s">
        <v>6119</v>
      </c>
      <c r="C3753" s="168">
        <v>50</v>
      </c>
      <c r="D3753" s="169" t="s">
        <v>5482</v>
      </c>
      <c r="E3753" s="170">
        <v>2.877675</v>
      </c>
      <c r="F3753" s="167" t="s">
        <v>9537</v>
      </c>
    </row>
    <row r="3754" spans="1:6" x14ac:dyDescent="0.3">
      <c r="A3754" s="167" t="s">
        <v>9682</v>
      </c>
      <c r="B3754" s="167" t="s">
        <v>6119</v>
      </c>
      <c r="C3754" s="168">
        <v>50</v>
      </c>
      <c r="D3754" s="169" t="s">
        <v>5482</v>
      </c>
      <c r="E3754" s="170">
        <v>2.1228750000000001</v>
      </c>
      <c r="F3754" s="167" t="s">
        <v>9539</v>
      </c>
    </row>
    <row r="3755" spans="1:6" x14ac:dyDescent="0.3">
      <c r="A3755" s="167" t="s">
        <v>9683</v>
      </c>
      <c r="B3755" s="167" t="s">
        <v>6119</v>
      </c>
      <c r="C3755" s="168">
        <v>50</v>
      </c>
      <c r="D3755" s="169" t="s">
        <v>5482</v>
      </c>
      <c r="E3755" s="170">
        <v>3.8211750000000002</v>
      </c>
      <c r="F3755" s="167" t="s">
        <v>9543</v>
      </c>
    </row>
    <row r="3756" spans="1:6" x14ac:dyDescent="0.3">
      <c r="A3756" s="167" t="s">
        <v>9684</v>
      </c>
      <c r="B3756" s="167" t="s">
        <v>6119</v>
      </c>
      <c r="C3756" s="168">
        <v>50</v>
      </c>
      <c r="D3756" s="169" t="s">
        <v>5482</v>
      </c>
      <c r="E3756" s="170">
        <v>4.6703250000000001</v>
      </c>
      <c r="F3756" s="167" t="s">
        <v>9545</v>
      </c>
    </row>
    <row r="3757" spans="1:6" x14ac:dyDescent="0.3">
      <c r="A3757" s="167" t="s">
        <v>9685</v>
      </c>
      <c r="B3757" s="167" t="s">
        <v>6119</v>
      </c>
      <c r="C3757" s="168">
        <v>50</v>
      </c>
      <c r="D3757" s="169" t="s">
        <v>5482</v>
      </c>
      <c r="E3757" s="170">
        <v>3.1324199999999998</v>
      </c>
      <c r="F3757" s="167" t="s">
        <v>9547</v>
      </c>
    </row>
    <row r="3758" spans="1:6" x14ac:dyDescent="0.3">
      <c r="A3758" s="167" t="s">
        <v>9686</v>
      </c>
      <c r="B3758" s="167" t="s">
        <v>6119</v>
      </c>
      <c r="C3758" s="168">
        <v>50</v>
      </c>
      <c r="D3758" s="169" t="s">
        <v>5482</v>
      </c>
      <c r="E3758" s="170">
        <v>6.6044999999999998</v>
      </c>
      <c r="F3758" s="167" t="s">
        <v>9551</v>
      </c>
    </row>
    <row r="3759" spans="1:6" x14ac:dyDescent="0.3">
      <c r="A3759" s="167" t="s">
        <v>9687</v>
      </c>
      <c r="B3759" s="167" t="s">
        <v>6119</v>
      </c>
      <c r="C3759" s="168">
        <v>50</v>
      </c>
      <c r="D3759" s="169" t="s">
        <v>5482</v>
      </c>
      <c r="E3759" s="170">
        <v>2.877675</v>
      </c>
      <c r="F3759" s="167" t="s">
        <v>9537</v>
      </c>
    </row>
    <row r="3760" spans="1:6" x14ac:dyDescent="0.3">
      <c r="A3760" s="167" t="s">
        <v>9688</v>
      </c>
      <c r="B3760" s="167" t="s">
        <v>6119</v>
      </c>
      <c r="C3760" s="168">
        <v>50</v>
      </c>
      <c r="D3760" s="169" t="s">
        <v>5482</v>
      </c>
      <c r="E3760" s="170">
        <v>2.1228750000000001</v>
      </c>
      <c r="F3760" s="167" t="s">
        <v>9539</v>
      </c>
    </row>
    <row r="3761" spans="1:6" x14ac:dyDescent="0.3">
      <c r="A3761" s="167" t="s">
        <v>9689</v>
      </c>
      <c r="B3761" s="167" t="s">
        <v>6119</v>
      </c>
      <c r="C3761" s="168">
        <v>50</v>
      </c>
      <c r="D3761" s="169" t="s">
        <v>5482</v>
      </c>
      <c r="E3761" s="170">
        <v>3.8211750000000002</v>
      </c>
      <c r="F3761" s="167" t="s">
        <v>9543</v>
      </c>
    </row>
    <row r="3762" spans="1:6" x14ac:dyDescent="0.3">
      <c r="A3762" s="167" t="s">
        <v>9690</v>
      </c>
      <c r="B3762" s="167" t="s">
        <v>6119</v>
      </c>
      <c r="C3762" s="168">
        <v>50</v>
      </c>
      <c r="D3762" s="169" t="s">
        <v>5482</v>
      </c>
      <c r="E3762" s="170">
        <v>4.6703250000000001</v>
      </c>
      <c r="F3762" s="167" t="s">
        <v>9545</v>
      </c>
    </row>
    <row r="3763" spans="1:6" x14ac:dyDescent="0.3">
      <c r="A3763" s="167" t="s">
        <v>9691</v>
      </c>
      <c r="B3763" s="167" t="s">
        <v>6119</v>
      </c>
      <c r="C3763" s="168">
        <v>50</v>
      </c>
      <c r="D3763" s="169" t="s">
        <v>5482</v>
      </c>
      <c r="E3763" s="170">
        <v>3.1324199999999998</v>
      </c>
      <c r="F3763" s="167" t="s">
        <v>9547</v>
      </c>
    </row>
    <row r="3764" spans="1:6" x14ac:dyDescent="0.3">
      <c r="A3764" s="167" t="s">
        <v>9692</v>
      </c>
      <c r="B3764" s="167" t="s">
        <v>6119</v>
      </c>
      <c r="C3764" s="168">
        <v>50</v>
      </c>
      <c r="D3764" s="169" t="s">
        <v>5482</v>
      </c>
      <c r="E3764" s="170">
        <v>6.6044999999999998</v>
      </c>
      <c r="F3764" s="167" t="s">
        <v>9551</v>
      </c>
    </row>
    <row r="3765" spans="1:6" x14ac:dyDescent="0.3">
      <c r="A3765" s="167" t="s">
        <v>9693</v>
      </c>
      <c r="B3765" s="167" t="s">
        <v>6119</v>
      </c>
      <c r="C3765" s="168">
        <v>50</v>
      </c>
      <c r="D3765" s="169" t="s">
        <v>5482</v>
      </c>
      <c r="E3765" s="170">
        <v>2.877675</v>
      </c>
      <c r="F3765" s="167" t="s">
        <v>9537</v>
      </c>
    </row>
    <row r="3766" spans="1:6" x14ac:dyDescent="0.3">
      <c r="A3766" s="167" t="s">
        <v>9694</v>
      </c>
      <c r="B3766" s="167" t="s">
        <v>6119</v>
      </c>
      <c r="C3766" s="168">
        <v>50</v>
      </c>
      <c r="D3766" s="169" t="s">
        <v>5482</v>
      </c>
      <c r="E3766" s="170">
        <v>2.1228750000000001</v>
      </c>
      <c r="F3766" s="167" t="s">
        <v>9539</v>
      </c>
    </row>
    <row r="3767" spans="1:6" x14ac:dyDescent="0.3">
      <c r="A3767" s="167" t="s">
        <v>9695</v>
      </c>
      <c r="B3767" s="167" t="s">
        <v>6119</v>
      </c>
      <c r="C3767" s="168">
        <v>50</v>
      </c>
      <c r="D3767" s="169" t="s">
        <v>5482</v>
      </c>
      <c r="E3767" s="170">
        <v>3.8211750000000002</v>
      </c>
      <c r="F3767" s="167" t="s">
        <v>9543</v>
      </c>
    </row>
    <row r="3768" spans="1:6" x14ac:dyDescent="0.3">
      <c r="A3768" s="167" t="s">
        <v>9696</v>
      </c>
      <c r="B3768" s="167" t="s">
        <v>6119</v>
      </c>
      <c r="C3768" s="168">
        <v>50</v>
      </c>
      <c r="D3768" s="169" t="s">
        <v>5482</v>
      </c>
      <c r="E3768" s="170">
        <v>4.6703250000000001</v>
      </c>
      <c r="F3768" s="167" t="s">
        <v>9545</v>
      </c>
    </row>
    <row r="3769" spans="1:6" x14ac:dyDescent="0.3">
      <c r="A3769" s="167" t="s">
        <v>9697</v>
      </c>
      <c r="B3769" s="167" t="s">
        <v>6119</v>
      </c>
      <c r="C3769" s="168">
        <v>50</v>
      </c>
      <c r="D3769" s="169" t="s">
        <v>5482</v>
      </c>
      <c r="E3769" s="170">
        <v>3.1324199999999998</v>
      </c>
      <c r="F3769" s="167" t="s">
        <v>9547</v>
      </c>
    </row>
    <row r="3770" spans="1:6" x14ac:dyDescent="0.3">
      <c r="A3770" s="167" t="s">
        <v>9698</v>
      </c>
      <c r="B3770" s="167" t="s">
        <v>6119</v>
      </c>
      <c r="C3770" s="168">
        <v>50</v>
      </c>
      <c r="D3770" s="169" t="s">
        <v>5482</v>
      </c>
      <c r="E3770" s="170">
        <v>6.6044999999999998</v>
      </c>
      <c r="F3770" s="167" t="s">
        <v>9551</v>
      </c>
    </row>
    <row r="3771" spans="1:6" x14ac:dyDescent="0.3">
      <c r="A3771" s="167" t="s">
        <v>9699</v>
      </c>
      <c r="B3771" s="167" t="s">
        <v>6119</v>
      </c>
      <c r="C3771" s="168">
        <v>50</v>
      </c>
      <c r="D3771" s="169" t="s">
        <v>5482</v>
      </c>
      <c r="E3771" s="170">
        <v>2.877675</v>
      </c>
      <c r="F3771" s="167" t="s">
        <v>9537</v>
      </c>
    </row>
    <row r="3772" spans="1:6" x14ac:dyDescent="0.3">
      <c r="A3772" s="167" t="s">
        <v>9700</v>
      </c>
      <c r="B3772" s="167" t="s">
        <v>6119</v>
      </c>
      <c r="C3772" s="168">
        <v>50</v>
      </c>
      <c r="D3772" s="169" t="s">
        <v>5482</v>
      </c>
      <c r="E3772" s="170">
        <v>2.1228750000000001</v>
      </c>
      <c r="F3772" s="167" t="s">
        <v>9539</v>
      </c>
    </row>
    <row r="3773" spans="1:6" x14ac:dyDescent="0.3">
      <c r="A3773" s="167" t="s">
        <v>9701</v>
      </c>
      <c r="B3773" s="167" t="s">
        <v>6119</v>
      </c>
      <c r="C3773" s="168">
        <v>50</v>
      </c>
      <c r="D3773" s="169" t="s">
        <v>5482</v>
      </c>
      <c r="E3773" s="170">
        <v>3.8211750000000002</v>
      </c>
      <c r="F3773" s="167" t="s">
        <v>9543</v>
      </c>
    </row>
    <row r="3774" spans="1:6" x14ac:dyDescent="0.3">
      <c r="A3774" s="167" t="s">
        <v>9702</v>
      </c>
      <c r="B3774" s="167" t="s">
        <v>6119</v>
      </c>
      <c r="C3774" s="168">
        <v>50</v>
      </c>
      <c r="D3774" s="169" t="s">
        <v>5482</v>
      </c>
      <c r="E3774" s="170">
        <v>4.6703250000000001</v>
      </c>
      <c r="F3774" s="167" t="s">
        <v>9545</v>
      </c>
    </row>
    <row r="3775" spans="1:6" x14ac:dyDescent="0.3">
      <c r="A3775" s="167" t="s">
        <v>9703</v>
      </c>
      <c r="B3775" s="167" t="s">
        <v>6119</v>
      </c>
      <c r="C3775" s="168">
        <v>50</v>
      </c>
      <c r="D3775" s="169" t="s">
        <v>5482</v>
      </c>
      <c r="E3775" s="170">
        <v>3.1324199999999998</v>
      </c>
      <c r="F3775" s="167" t="s">
        <v>9547</v>
      </c>
    </row>
    <row r="3776" spans="1:6" x14ac:dyDescent="0.3">
      <c r="A3776" s="167" t="s">
        <v>9704</v>
      </c>
      <c r="B3776" s="167" t="s">
        <v>6119</v>
      </c>
      <c r="C3776" s="168">
        <v>50</v>
      </c>
      <c r="D3776" s="169" t="s">
        <v>5482</v>
      </c>
      <c r="E3776" s="170">
        <v>6.6044999999999998</v>
      </c>
      <c r="F3776" s="167" t="s">
        <v>9551</v>
      </c>
    </row>
    <row r="3777" spans="1:6" x14ac:dyDescent="0.3">
      <c r="A3777" s="167" t="s">
        <v>9705</v>
      </c>
      <c r="B3777" s="167" t="s">
        <v>6119</v>
      </c>
      <c r="C3777" s="168">
        <v>50</v>
      </c>
      <c r="D3777" s="169" t="s">
        <v>5482</v>
      </c>
      <c r="E3777" s="170">
        <v>2.877675</v>
      </c>
      <c r="F3777" s="167" t="s">
        <v>9537</v>
      </c>
    </row>
    <row r="3778" spans="1:6" x14ac:dyDescent="0.3">
      <c r="A3778" s="167" t="s">
        <v>9706</v>
      </c>
      <c r="B3778" s="167" t="s">
        <v>6119</v>
      </c>
      <c r="C3778" s="168">
        <v>50</v>
      </c>
      <c r="D3778" s="169" t="s">
        <v>5482</v>
      </c>
      <c r="E3778" s="170">
        <v>2.1228750000000001</v>
      </c>
      <c r="F3778" s="167" t="s">
        <v>9539</v>
      </c>
    </row>
    <row r="3779" spans="1:6" x14ac:dyDescent="0.3">
      <c r="A3779" s="167" t="s">
        <v>9707</v>
      </c>
      <c r="B3779" s="167" t="s">
        <v>6119</v>
      </c>
      <c r="C3779" s="168">
        <v>50</v>
      </c>
      <c r="D3779" s="169" t="s">
        <v>5482</v>
      </c>
      <c r="E3779" s="170">
        <v>3.8211750000000002</v>
      </c>
      <c r="F3779" s="167" t="s">
        <v>9543</v>
      </c>
    </row>
    <row r="3780" spans="1:6" x14ac:dyDescent="0.3">
      <c r="A3780" s="167" t="s">
        <v>9708</v>
      </c>
      <c r="B3780" s="167" t="s">
        <v>6119</v>
      </c>
      <c r="C3780" s="168">
        <v>50</v>
      </c>
      <c r="D3780" s="169" t="s">
        <v>5482</v>
      </c>
      <c r="E3780" s="170">
        <v>4.6703250000000001</v>
      </c>
      <c r="F3780" s="167" t="s">
        <v>9545</v>
      </c>
    </row>
    <row r="3781" spans="1:6" x14ac:dyDescent="0.3">
      <c r="A3781" s="167" t="s">
        <v>9709</v>
      </c>
      <c r="B3781" s="167" t="s">
        <v>6119</v>
      </c>
      <c r="C3781" s="168">
        <v>50</v>
      </c>
      <c r="D3781" s="169" t="s">
        <v>5482</v>
      </c>
      <c r="E3781" s="170">
        <v>3.1324199999999998</v>
      </c>
      <c r="F3781" s="167" t="s">
        <v>9547</v>
      </c>
    </row>
    <row r="3782" spans="1:6" x14ac:dyDescent="0.3">
      <c r="A3782" s="167" t="s">
        <v>9710</v>
      </c>
      <c r="B3782" s="167" t="s">
        <v>6119</v>
      </c>
      <c r="C3782" s="168">
        <v>50</v>
      </c>
      <c r="D3782" s="169" t="s">
        <v>5482</v>
      </c>
      <c r="E3782" s="170">
        <v>6.6044999999999998</v>
      </c>
      <c r="F3782" s="167" t="s">
        <v>9551</v>
      </c>
    </row>
    <row r="3783" spans="1:6" x14ac:dyDescent="0.3">
      <c r="A3783" s="167" t="s">
        <v>9711</v>
      </c>
      <c r="B3783" s="167" t="s">
        <v>6119</v>
      </c>
      <c r="C3783" s="168">
        <v>50</v>
      </c>
      <c r="D3783" s="169" t="s">
        <v>5482</v>
      </c>
      <c r="E3783" s="170">
        <v>3.0192000000000001</v>
      </c>
      <c r="F3783" s="167" t="s">
        <v>9537</v>
      </c>
    </row>
    <row r="3784" spans="1:6" x14ac:dyDescent="0.3">
      <c r="A3784" s="167" t="s">
        <v>9712</v>
      </c>
      <c r="B3784" s="167" t="s">
        <v>6119</v>
      </c>
      <c r="C3784" s="168">
        <v>50</v>
      </c>
      <c r="D3784" s="169" t="s">
        <v>5482</v>
      </c>
      <c r="E3784" s="170">
        <v>2.2644000000000002</v>
      </c>
      <c r="F3784" s="167" t="s">
        <v>9539</v>
      </c>
    </row>
    <row r="3785" spans="1:6" x14ac:dyDescent="0.3">
      <c r="A3785" s="167" t="s">
        <v>9713</v>
      </c>
      <c r="B3785" s="167" t="s">
        <v>6119</v>
      </c>
      <c r="C3785" s="168">
        <v>50</v>
      </c>
      <c r="D3785" s="169" t="s">
        <v>5482</v>
      </c>
      <c r="E3785" s="170">
        <v>4.0570500000000003</v>
      </c>
      <c r="F3785" s="167" t="s">
        <v>9543</v>
      </c>
    </row>
    <row r="3786" spans="1:6" x14ac:dyDescent="0.3">
      <c r="A3786" s="167" t="s">
        <v>9714</v>
      </c>
      <c r="B3786" s="167" t="s">
        <v>6119</v>
      </c>
      <c r="C3786" s="168">
        <v>50</v>
      </c>
      <c r="D3786" s="169" t="s">
        <v>5482</v>
      </c>
      <c r="E3786" s="170">
        <v>4.9062000000000001</v>
      </c>
      <c r="F3786" s="167" t="s">
        <v>9545</v>
      </c>
    </row>
    <row r="3787" spans="1:6" x14ac:dyDescent="0.3">
      <c r="A3787" s="167" t="s">
        <v>9715</v>
      </c>
      <c r="B3787" s="167" t="s">
        <v>6119</v>
      </c>
      <c r="C3787" s="168">
        <v>50</v>
      </c>
      <c r="D3787" s="169" t="s">
        <v>5482</v>
      </c>
      <c r="E3787" s="170">
        <v>3.4626449999999998</v>
      </c>
      <c r="F3787" s="167" t="s">
        <v>9547</v>
      </c>
    </row>
    <row r="3788" spans="1:6" x14ac:dyDescent="0.3">
      <c r="A3788" s="167" t="s">
        <v>9716</v>
      </c>
      <c r="B3788" s="167" t="s">
        <v>6119</v>
      </c>
      <c r="C3788" s="168">
        <v>50</v>
      </c>
      <c r="D3788" s="169" t="s">
        <v>5482</v>
      </c>
      <c r="E3788" s="170">
        <v>7.0762499999999999</v>
      </c>
      <c r="F3788" s="167" t="s">
        <v>9551</v>
      </c>
    </row>
    <row r="3789" spans="1:6" x14ac:dyDescent="0.3">
      <c r="A3789" s="167" t="s">
        <v>9717</v>
      </c>
      <c r="B3789" s="167" t="s">
        <v>6119</v>
      </c>
      <c r="C3789" s="168">
        <v>50</v>
      </c>
      <c r="D3789" s="169" t="s">
        <v>5482</v>
      </c>
      <c r="E3789" s="170">
        <v>4.6703250000000001</v>
      </c>
      <c r="F3789" s="167" t="s">
        <v>9545</v>
      </c>
    </row>
    <row r="3790" spans="1:6" x14ac:dyDescent="0.3">
      <c r="A3790" s="167" t="s">
        <v>9718</v>
      </c>
      <c r="B3790" s="167" t="s">
        <v>6119</v>
      </c>
      <c r="C3790" s="168">
        <v>50</v>
      </c>
      <c r="D3790" s="169" t="s">
        <v>5482</v>
      </c>
      <c r="E3790" s="170">
        <v>3.1324199999999998</v>
      </c>
      <c r="F3790" s="167" t="s">
        <v>9547</v>
      </c>
    </row>
    <row r="3791" spans="1:6" x14ac:dyDescent="0.3">
      <c r="A3791" s="167" t="s">
        <v>9719</v>
      </c>
      <c r="B3791" s="167" t="s">
        <v>6119</v>
      </c>
      <c r="C3791" s="168">
        <v>50</v>
      </c>
      <c r="D3791" s="169" t="s">
        <v>5482</v>
      </c>
      <c r="E3791" s="170">
        <v>6.6044999999999998</v>
      </c>
      <c r="F3791" s="167" t="s">
        <v>9551</v>
      </c>
    </row>
    <row r="3792" spans="1:6" x14ac:dyDescent="0.3">
      <c r="A3792" s="167" t="s">
        <v>9720</v>
      </c>
      <c r="B3792" s="167" t="s">
        <v>6119</v>
      </c>
      <c r="C3792" s="168">
        <v>50</v>
      </c>
      <c r="D3792" s="169" t="s">
        <v>5482</v>
      </c>
      <c r="E3792" s="170">
        <v>2.877675</v>
      </c>
      <c r="F3792" s="167" t="s">
        <v>9537</v>
      </c>
    </row>
    <row r="3793" spans="1:6" x14ac:dyDescent="0.3">
      <c r="A3793" s="167" t="s">
        <v>9721</v>
      </c>
      <c r="B3793" s="167" t="s">
        <v>6119</v>
      </c>
      <c r="C3793" s="168">
        <v>50</v>
      </c>
      <c r="D3793" s="169" t="s">
        <v>5482</v>
      </c>
      <c r="E3793" s="170">
        <v>2.1228750000000001</v>
      </c>
      <c r="F3793" s="167" t="s">
        <v>9539</v>
      </c>
    </row>
    <row r="3794" spans="1:6" x14ac:dyDescent="0.3">
      <c r="A3794" s="167" t="s">
        <v>9722</v>
      </c>
      <c r="B3794" s="167" t="s">
        <v>6119</v>
      </c>
      <c r="C3794" s="168">
        <v>50</v>
      </c>
      <c r="D3794" s="169" t="s">
        <v>5482</v>
      </c>
      <c r="E3794" s="170">
        <v>3.8211750000000002</v>
      </c>
      <c r="F3794" s="167" t="s">
        <v>9543</v>
      </c>
    </row>
    <row r="3795" spans="1:6" x14ac:dyDescent="0.3">
      <c r="A3795" s="167" t="s">
        <v>9723</v>
      </c>
      <c r="B3795" s="167" t="s">
        <v>6119</v>
      </c>
      <c r="C3795" s="168">
        <v>50</v>
      </c>
      <c r="D3795" s="169" t="s">
        <v>5482</v>
      </c>
      <c r="E3795" s="170">
        <v>4.6703250000000001</v>
      </c>
      <c r="F3795" s="167" t="s">
        <v>9545</v>
      </c>
    </row>
    <row r="3796" spans="1:6" x14ac:dyDescent="0.3">
      <c r="A3796" s="167" t="s">
        <v>9724</v>
      </c>
      <c r="B3796" s="167" t="s">
        <v>6119</v>
      </c>
      <c r="C3796" s="168">
        <v>50</v>
      </c>
      <c r="D3796" s="169" t="s">
        <v>5482</v>
      </c>
      <c r="E3796" s="170">
        <v>3.1324199999999998</v>
      </c>
      <c r="F3796" s="167" t="s">
        <v>9547</v>
      </c>
    </row>
    <row r="3797" spans="1:6" x14ac:dyDescent="0.3">
      <c r="A3797" s="167" t="s">
        <v>9725</v>
      </c>
      <c r="B3797" s="167" t="s">
        <v>6119</v>
      </c>
      <c r="C3797" s="168">
        <v>50</v>
      </c>
      <c r="D3797" s="169" t="s">
        <v>5482</v>
      </c>
      <c r="E3797" s="170">
        <v>6.6044999999999998</v>
      </c>
      <c r="F3797" s="167" t="s">
        <v>9551</v>
      </c>
    </row>
    <row r="3798" spans="1:6" x14ac:dyDescent="0.3">
      <c r="A3798" s="167" t="s">
        <v>9726</v>
      </c>
      <c r="B3798" s="167" t="s">
        <v>6119</v>
      </c>
      <c r="C3798" s="168">
        <v>50</v>
      </c>
      <c r="D3798" s="169" t="s">
        <v>5482</v>
      </c>
      <c r="E3798" s="170">
        <v>2.877675</v>
      </c>
      <c r="F3798" s="167" t="s">
        <v>9537</v>
      </c>
    </row>
    <row r="3799" spans="1:6" x14ac:dyDescent="0.3">
      <c r="A3799" s="167" t="s">
        <v>9727</v>
      </c>
      <c r="B3799" s="167" t="s">
        <v>6119</v>
      </c>
      <c r="C3799" s="168">
        <v>50</v>
      </c>
      <c r="D3799" s="169" t="s">
        <v>5482</v>
      </c>
      <c r="E3799" s="170">
        <v>2.1228750000000001</v>
      </c>
      <c r="F3799" s="167" t="s">
        <v>9539</v>
      </c>
    </row>
    <row r="3800" spans="1:6" x14ac:dyDescent="0.3">
      <c r="A3800" s="167" t="s">
        <v>9728</v>
      </c>
      <c r="B3800" s="167" t="s">
        <v>6119</v>
      </c>
      <c r="C3800" s="168">
        <v>50</v>
      </c>
      <c r="D3800" s="169" t="s">
        <v>5482</v>
      </c>
      <c r="E3800" s="170">
        <v>3.8211750000000002</v>
      </c>
      <c r="F3800" s="167" t="s">
        <v>9543</v>
      </c>
    </row>
    <row r="3801" spans="1:6" x14ac:dyDescent="0.3">
      <c r="A3801" s="167" t="s">
        <v>9729</v>
      </c>
      <c r="B3801" s="167" t="s">
        <v>6119</v>
      </c>
      <c r="C3801" s="168">
        <v>50</v>
      </c>
      <c r="D3801" s="169" t="s">
        <v>5482</v>
      </c>
      <c r="E3801" s="170">
        <v>4.6703250000000001</v>
      </c>
      <c r="F3801" s="167" t="s">
        <v>9545</v>
      </c>
    </row>
    <row r="3802" spans="1:6" x14ac:dyDescent="0.3">
      <c r="A3802" s="167" t="s">
        <v>9730</v>
      </c>
      <c r="B3802" s="167" t="s">
        <v>6119</v>
      </c>
      <c r="C3802" s="168">
        <v>50</v>
      </c>
      <c r="D3802" s="169" t="s">
        <v>5482</v>
      </c>
      <c r="E3802" s="170">
        <v>3.1324199999999998</v>
      </c>
      <c r="F3802" s="167" t="s">
        <v>9547</v>
      </c>
    </row>
    <row r="3803" spans="1:6" x14ac:dyDescent="0.3">
      <c r="A3803" s="167" t="s">
        <v>9731</v>
      </c>
      <c r="B3803" s="167" t="s">
        <v>6119</v>
      </c>
      <c r="C3803" s="168">
        <v>50</v>
      </c>
      <c r="D3803" s="169" t="s">
        <v>5482</v>
      </c>
      <c r="E3803" s="170">
        <v>6.6044999999999998</v>
      </c>
      <c r="F3803" s="167" t="s">
        <v>9551</v>
      </c>
    </row>
    <row r="3804" spans="1:6" x14ac:dyDescent="0.3">
      <c r="A3804" s="167" t="s">
        <v>9732</v>
      </c>
      <c r="B3804" s="167" t="s">
        <v>6119</v>
      </c>
      <c r="C3804" s="168">
        <v>50</v>
      </c>
      <c r="D3804" s="169" t="s">
        <v>5482</v>
      </c>
      <c r="E3804" s="170">
        <v>2.877675</v>
      </c>
      <c r="F3804" s="167" t="s">
        <v>9537</v>
      </c>
    </row>
    <row r="3805" spans="1:6" x14ac:dyDescent="0.3">
      <c r="A3805" s="167" t="s">
        <v>9733</v>
      </c>
      <c r="B3805" s="167" t="s">
        <v>6119</v>
      </c>
      <c r="C3805" s="168">
        <v>50</v>
      </c>
      <c r="D3805" s="169" t="s">
        <v>5482</v>
      </c>
      <c r="E3805" s="170">
        <v>2.1228750000000001</v>
      </c>
      <c r="F3805" s="167" t="s">
        <v>9539</v>
      </c>
    </row>
    <row r="3806" spans="1:6" x14ac:dyDescent="0.3">
      <c r="A3806" s="167" t="s">
        <v>9734</v>
      </c>
      <c r="B3806" s="167" t="s">
        <v>6119</v>
      </c>
      <c r="C3806" s="168">
        <v>50</v>
      </c>
      <c r="D3806" s="169" t="s">
        <v>5482</v>
      </c>
      <c r="E3806" s="170">
        <v>3.8211750000000002</v>
      </c>
      <c r="F3806" s="167" t="s">
        <v>9543</v>
      </c>
    </row>
    <row r="3807" spans="1:6" x14ac:dyDescent="0.3">
      <c r="A3807" s="167" t="s">
        <v>9735</v>
      </c>
      <c r="B3807" s="167" t="s">
        <v>6119</v>
      </c>
      <c r="C3807" s="168">
        <v>50</v>
      </c>
      <c r="D3807" s="169" t="s">
        <v>5482</v>
      </c>
      <c r="E3807" s="170">
        <v>4.6703250000000001</v>
      </c>
      <c r="F3807" s="167" t="s">
        <v>9545</v>
      </c>
    </row>
    <row r="3808" spans="1:6" x14ac:dyDescent="0.3">
      <c r="A3808" s="167" t="s">
        <v>9736</v>
      </c>
      <c r="B3808" s="167" t="s">
        <v>6119</v>
      </c>
      <c r="C3808" s="168">
        <v>50</v>
      </c>
      <c r="D3808" s="169" t="s">
        <v>5482</v>
      </c>
      <c r="E3808" s="170">
        <v>3.1324199999999998</v>
      </c>
      <c r="F3808" s="167" t="s">
        <v>9547</v>
      </c>
    </row>
    <row r="3809" spans="1:6" x14ac:dyDescent="0.3">
      <c r="A3809" s="167" t="s">
        <v>9737</v>
      </c>
      <c r="B3809" s="167" t="s">
        <v>6119</v>
      </c>
      <c r="C3809" s="168">
        <v>50</v>
      </c>
      <c r="D3809" s="169" t="s">
        <v>5482</v>
      </c>
      <c r="E3809" s="170">
        <v>6.6044999999999998</v>
      </c>
      <c r="F3809" s="167" t="s">
        <v>9551</v>
      </c>
    </row>
    <row r="3810" spans="1:6" x14ac:dyDescent="0.3">
      <c r="A3810" s="167" t="s">
        <v>9738</v>
      </c>
      <c r="B3810" s="167" t="s">
        <v>6119</v>
      </c>
      <c r="C3810" s="168">
        <v>50</v>
      </c>
      <c r="D3810" s="169" t="s">
        <v>5482</v>
      </c>
      <c r="E3810" s="170">
        <v>2.877675</v>
      </c>
      <c r="F3810" s="167" t="s">
        <v>9537</v>
      </c>
    </row>
    <row r="3811" spans="1:6" x14ac:dyDescent="0.3">
      <c r="A3811" s="167" t="s">
        <v>9739</v>
      </c>
      <c r="B3811" s="167" t="s">
        <v>6119</v>
      </c>
      <c r="C3811" s="168">
        <v>50</v>
      </c>
      <c r="D3811" s="169" t="s">
        <v>5482</v>
      </c>
      <c r="E3811" s="170">
        <v>2.1228750000000001</v>
      </c>
      <c r="F3811" s="167" t="s">
        <v>9539</v>
      </c>
    </row>
    <row r="3812" spans="1:6" x14ac:dyDescent="0.3">
      <c r="A3812" s="167" t="s">
        <v>9740</v>
      </c>
      <c r="B3812" s="167" t="s">
        <v>6119</v>
      </c>
      <c r="C3812" s="168">
        <v>50</v>
      </c>
      <c r="D3812" s="169" t="s">
        <v>5482</v>
      </c>
      <c r="E3812" s="170">
        <v>3.8211750000000002</v>
      </c>
      <c r="F3812" s="167" t="s">
        <v>9543</v>
      </c>
    </row>
    <row r="3813" spans="1:6" x14ac:dyDescent="0.3">
      <c r="A3813" s="167" t="s">
        <v>9741</v>
      </c>
      <c r="B3813" s="167" t="s">
        <v>6119</v>
      </c>
      <c r="C3813" s="168">
        <v>50</v>
      </c>
      <c r="D3813" s="169" t="s">
        <v>5482</v>
      </c>
      <c r="E3813" s="170">
        <v>4.6703250000000001</v>
      </c>
      <c r="F3813" s="167" t="s">
        <v>9545</v>
      </c>
    </row>
    <row r="3814" spans="1:6" x14ac:dyDescent="0.3">
      <c r="A3814" s="167" t="s">
        <v>9742</v>
      </c>
      <c r="B3814" s="167" t="s">
        <v>6119</v>
      </c>
      <c r="C3814" s="168">
        <v>50</v>
      </c>
      <c r="D3814" s="169" t="s">
        <v>5482</v>
      </c>
      <c r="E3814" s="170">
        <v>3.1324199999999998</v>
      </c>
      <c r="F3814" s="167" t="s">
        <v>9547</v>
      </c>
    </row>
    <row r="3815" spans="1:6" x14ac:dyDescent="0.3">
      <c r="A3815" s="167" t="s">
        <v>9743</v>
      </c>
      <c r="B3815" s="167" t="s">
        <v>6119</v>
      </c>
      <c r="C3815" s="168">
        <v>50</v>
      </c>
      <c r="D3815" s="169" t="s">
        <v>5482</v>
      </c>
      <c r="E3815" s="170">
        <v>6.6044999999999998</v>
      </c>
      <c r="F3815" s="167" t="s">
        <v>9551</v>
      </c>
    </row>
    <row r="3816" spans="1:6" x14ac:dyDescent="0.3">
      <c r="A3816" s="167" t="s">
        <v>9744</v>
      </c>
      <c r="B3816" s="167" t="s">
        <v>6119</v>
      </c>
      <c r="C3816" s="168">
        <v>50</v>
      </c>
      <c r="D3816" s="169" t="s">
        <v>5482</v>
      </c>
      <c r="E3816" s="170">
        <v>4.7646749999999995</v>
      </c>
      <c r="F3816" s="167" t="s">
        <v>9545</v>
      </c>
    </row>
    <row r="3817" spans="1:6" x14ac:dyDescent="0.3">
      <c r="A3817" s="167" t="s">
        <v>9745</v>
      </c>
      <c r="B3817" s="167" t="s">
        <v>6119</v>
      </c>
      <c r="C3817" s="168">
        <v>50</v>
      </c>
      <c r="D3817" s="169" t="s">
        <v>5482</v>
      </c>
      <c r="E3817" s="170">
        <v>3.2550750000000002</v>
      </c>
      <c r="F3817" s="167" t="s">
        <v>9547</v>
      </c>
    </row>
    <row r="3818" spans="1:6" x14ac:dyDescent="0.3">
      <c r="A3818" s="167" t="s">
        <v>9746</v>
      </c>
      <c r="B3818" s="167" t="s">
        <v>6119</v>
      </c>
      <c r="C3818" s="168">
        <v>50</v>
      </c>
      <c r="D3818" s="169" t="s">
        <v>5482</v>
      </c>
      <c r="E3818" s="170">
        <v>6.6988500000000002</v>
      </c>
      <c r="F3818" s="167" t="s">
        <v>9551</v>
      </c>
    </row>
    <row r="3819" spans="1:6" x14ac:dyDescent="0.3">
      <c r="A3819" s="167" t="s">
        <v>9747</v>
      </c>
      <c r="B3819" s="167" t="s">
        <v>6119</v>
      </c>
      <c r="C3819" s="168">
        <v>50</v>
      </c>
      <c r="D3819" s="169" t="s">
        <v>5482</v>
      </c>
      <c r="E3819" s="170">
        <v>5.0477249999999998</v>
      </c>
      <c r="F3819" s="167" t="s">
        <v>9545</v>
      </c>
    </row>
    <row r="3820" spans="1:6" x14ac:dyDescent="0.3">
      <c r="A3820" s="167" t="s">
        <v>9748</v>
      </c>
      <c r="B3820" s="167" t="s">
        <v>6119</v>
      </c>
      <c r="C3820" s="168">
        <v>50</v>
      </c>
      <c r="D3820" s="169" t="s">
        <v>5482</v>
      </c>
      <c r="E3820" s="170">
        <v>3.5853000000000002</v>
      </c>
      <c r="F3820" s="167" t="s">
        <v>9547</v>
      </c>
    </row>
    <row r="3821" spans="1:6" x14ac:dyDescent="0.3">
      <c r="A3821" s="167" t="s">
        <v>9749</v>
      </c>
      <c r="B3821" s="167" t="s">
        <v>6119</v>
      </c>
      <c r="C3821" s="168">
        <v>50</v>
      </c>
      <c r="D3821" s="169" t="s">
        <v>5482</v>
      </c>
      <c r="E3821" s="170">
        <v>7.1706000000000003</v>
      </c>
      <c r="F3821" s="167" t="s">
        <v>9551</v>
      </c>
    </row>
    <row r="3822" spans="1:6" x14ac:dyDescent="0.3">
      <c r="A3822" s="167" t="s">
        <v>9750</v>
      </c>
      <c r="B3822" s="167" t="s">
        <v>6119</v>
      </c>
      <c r="C3822" s="168">
        <v>50</v>
      </c>
      <c r="D3822" s="169" t="s">
        <v>5482</v>
      </c>
      <c r="E3822" s="170">
        <v>3.1324199999999998</v>
      </c>
      <c r="F3822" s="167" t="s">
        <v>9537</v>
      </c>
    </row>
    <row r="3823" spans="1:6" x14ac:dyDescent="0.3">
      <c r="A3823" s="167" t="s">
        <v>9751</v>
      </c>
      <c r="B3823" s="167" t="s">
        <v>6119</v>
      </c>
      <c r="C3823" s="168">
        <v>50</v>
      </c>
      <c r="D3823" s="169" t="s">
        <v>5482</v>
      </c>
      <c r="E3823" s="170">
        <v>2.3776200000000003</v>
      </c>
      <c r="F3823" s="167" t="s">
        <v>9539</v>
      </c>
    </row>
    <row r="3824" spans="1:6" x14ac:dyDescent="0.3">
      <c r="A3824" s="167" t="s">
        <v>9752</v>
      </c>
      <c r="B3824" s="167" t="s">
        <v>6119</v>
      </c>
      <c r="C3824" s="168">
        <v>50</v>
      </c>
      <c r="D3824" s="169" t="s">
        <v>5482</v>
      </c>
      <c r="E3824" s="170">
        <v>4.1230949999999993</v>
      </c>
      <c r="F3824" s="167" t="s">
        <v>9543</v>
      </c>
    </row>
    <row r="3825" spans="1:6" x14ac:dyDescent="0.3">
      <c r="A3825" s="167" t="s">
        <v>9753</v>
      </c>
      <c r="B3825" s="167" t="s">
        <v>6119</v>
      </c>
      <c r="C3825" s="168">
        <v>50</v>
      </c>
      <c r="D3825" s="169" t="s">
        <v>5482</v>
      </c>
      <c r="E3825" s="170">
        <v>5.0477249999999998</v>
      </c>
      <c r="F3825" s="167" t="s">
        <v>9545</v>
      </c>
    </row>
    <row r="3826" spans="1:6" x14ac:dyDescent="0.3">
      <c r="A3826" s="167" t="s">
        <v>9754</v>
      </c>
      <c r="B3826" s="167" t="s">
        <v>6119</v>
      </c>
      <c r="C3826" s="168">
        <v>50</v>
      </c>
      <c r="D3826" s="169" t="s">
        <v>5482</v>
      </c>
      <c r="E3826" s="170">
        <v>3.5853000000000002</v>
      </c>
      <c r="F3826" s="167" t="s">
        <v>9547</v>
      </c>
    </row>
    <row r="3827" spans="1:6" x14ac:dyDescent="0.3">
      <c r="A3827" s="167" t="s">
        <v>9755</v>
      </c>
      <c r="B3827" s="167" t="s">
        <v>6119</v>
      </c>
      <c r="C3827" s="168">
        <v>50</v>
      </c>
      <c r="D3827" s="169" t="s">
        <v>5482</v>
      </c>
      <c r="E3827" s="170">
        <v>7.1706000000000003</v>
      </c>
      <c r="F3827" s="167" t="s">
        <v>9551</v>
      </c>
    </row>
    <row r="3828" spans="1:6" x14ac:dyDescent="0.3">
      <c r="A3828" s="167" t="s">
        <v>9756</v>
      </c>
      <c r="B3828" s="167" t="s">
        <v>6119</v>
      </c>
      <c r="C3828" s="168">
        <v>50</v>
      </c>
      <c r="D3828" s="169" t="s">
        <v>5482</v>
      </c>
      <c r="E3828" s="170">
        <v>3.1324199999999998</v>
      </c>
      <c r="F3828" s="167" t="s">
        <v>9537</v>
      </c>
    </row>
    <row r="3829" spans="1:6" x14ac:dyDescent="0.3">
      <c r="A3829" s="167" t="s">
        <v>9757</v>
      </c>
      <c r="B3829" s="167" t="s">
        <v>6119</v>
      </c>
      <c r="C3829" s="168">
        <v>50</v>
      </c>
      <c r="D3829" s="169" t="s">
        <v>5482</v>
      </c>
      <c r="E3829" s="170">
        <v>2.3776200000000003</v>
      </c>
      <c r="F3829" s="167" t="s">
        <v>9539</v>
      </c>
    </row>
    <row r="3830" spans="1:6" x14ac:dyDescent="0.3">
      <c r="A3830" s="167" t="s">
        <v>9758</v>
      </c>
      <c r="B3830" s="167" t="s">
        <v>6119</v>
      </c>
      <c r="C3830" s="168">
        <v>50</v>
      </c>
      <c r="D3830" s="169" t="s">
        <v>5482</v>
      </c>
      <c r="E3830" s="170">
        <v>4.1230949999999993</v>
      </c>
      <c r="F3830" s="167" t="s">
        <v>9543</v>
      </c>
    </row>
    <row r="3831" spans="1:6" x14ac:dyDescent="0.3">
      <c r="A3831" s="167" t="s">
        <v>9759</v>
      </c>
      <c r="B3831" s="167" t="s">
        <v>6119</v>
      </c>
      <c r="C3831" s="168">
        <v>50</v>
      </c>
      <c r="D3831" s="169" t="s">
        <v>5482</v>
      </c>
      <c r="E3831" s="170">
        <v>5.0477249999999998</v>
      </c>
      <c r="F3831" s="167" t="s">
        <v>9545</v>
      </c>
    </row>
    <row r="3832" spans="1:6" x14ac:dyDescent="0.3">
      <c r="A3832" s="167" t="s">
        <v>9760</v>
      </c>
      <c r="B3832" s="167" t="s">
        <v>6119</v>
      </c>
      <c r="C3832" s="168">
        <v>50</v>
      </c>
      <c r="D3832" s="169" t="s">
        <v>5482</v>
      </c>
      <c r="E3832" s="170">
        <v>3.5853000000000002</v>
      </c>
      <c r="F3832" s="167" t="s">
        <v>9547</v>
      </c>
    </row>
    <row r="3833" spans="1:6" x14ac:dyDescent="0.3">
      <c r="A3833" s="167" t="s">
        <v>9761</v>
      </c>
      <c r="B3833" s="167" t="s">
        <v>6119</v>
      </c>
      <c r="C3833" s="168">
        <v>50</v>
      </c>
      <c r="D3833" s="169" t="s">
        <v>5482</v>
      </c>
      <c r="E3833" s="170">
        <v>7.1706000000000003</v>
      </c>
      <c r="F3833" s="167" t="s">
        <v>9551</v>
      </c>
    </row>
    <row r="3834" spans="1:6" x14ac:dyDescent="0.3">
      <c r="A3834" s="167" t="s">
        <v>9762</v>
      </c>
      <c r="B3834" s="167" t="s">
        <v>6119</v>
      </c>
      <c r="C3834" s="168">
        <v>50</v>
      </c>
      <c r="D3834" s="169" t="s">
        <v>5482</v>
      </c>
      <c r="E3834" s="170">
        <v>3.1324199999999998</v>
      </c>
      <c r="F3834" s="167" t="s">
        <v>9537</v>
      </c>
    </row>
    <row r="3835" spans="1:6" x14ac:dyDescent="0.3">
      <c r="A3835" s="167" t="s">
        <v>9763</v>
      </c>
      <c r="B3835" s="167" t="s">
        <v>6119</v>
      </c>
      <c r="C3835" s="168">
        <v>50</v>
      </c>
      <c r="D3835" s="169" t="s">
        <v>5482</v>
      </c>
      <c r="E3835" s="170">
        <v>2.3776200000000003</v>
      </c>
      <c r="F3835" s="167" t="s">
        <v>9539</v>
      </c>
    </row>
    <row r="3836" spans="1:6" x14ac:dyDescent="0.3">
      <c r="A3836" s="167" t="s">
        <v>9764</v>
      </c>
      <c r="B3836" s="167" t="s">
        <v>6119</v>
      </c>
      <c r="C3836" s="168">
        <v>50</v>
      </c>
      <c r="D3836" s="169" t="s">
        <v>5482</v>
      </c>
      <c r="E3836" s="170">
        <v>4.1230949999999993</v>
      </c>
      <c r="F3836" s="167" t="s">
        <v>9543</v>
      </c>
    </row>
    <row r="3837" spans="1:6" x14ac:dyDescent="0.3">
      <c r="A3837" s="167" t="s">
        <v>9765</v>
      </c>
      <c r="B3837" s="167" t="s">
        <v>6119</v>
      </c>
      <c r="C3837" s="168">
        <v>50</v>
      </c>
      <c r="D3837" s="169" t="s">
        <v>5482</v>
      </c>
      <c r="E3837" s="170">
        <v>5.0477249999999998</v>
      </c>
      <c r="F3837" s="167" t="s">
        <v>9545</v>
      </c>
    </row>
    <row r="3838" spans="1:6" x14ac:dyDescent="0.3">
      <c r="A3838" s="167" t="s">
        <v>9766</v>
      </c>
      <c r="B3838" s="167" t="s">
        <v>6119</v>
      </c>
      <c r="C3838" s="168">
        <v>50</v>
      </c>
      <c r="D3838" s="169" t="s">
        <v>5482</v>
      </c>
      <c r="E3838" s="170">
        <v>3.5853000000000002</v>
      </c>
      <c r="F3838" s="167" t="s">
        <v>9547</v>
      </c>
    </row>
    <row r="3839" spans="1:6" x14ac:dyDescent="0.3">
      <c r="A3839" s="167" t="s">
        <v>9767</v>
      </c>
      <c r="B3839" s="167" t="s">
        <v>6119</v>
      </c>
      <c r="C3839" s="168">
        <v>50</v>
      </c>
      <c r="D3839" s="169" t="s">
        <v>5482</v>
      </c>
      <c r="E3839" s="170">
        <v>7.1706000000000003</v>
      </c>
      <c r="F3839" s="167" t="s">
        <v>9551</v>
      </c>
    </row>
    <row r="3840" spans="1:6" x14ac:dyDescent="0.3">
      <c r="A3840" s="167" t="s">
        <v>9768</v>
      </c>
      <c r="B3840" s="167" t="s">
        <v>6119</v>
      </c>
      <c r="C3840" s="168">
        <v>50</v>
      </c>
      <c r="D3840" s="169" t="s">
        <v>5482</v>
      </c>
      <c r="E3840" s="170">
        <v>3.1324199999999998</v>
      </c>
      <c r="F3840" s="167" t="s">
        <v>9537</v>
      </c>
    </row>
    <row r="3841" spans="1:6" x14ac:dyDescent="0.3">
      <c r="A3841" s="167" t="s">
        <v>9769</v>
      </c>
      <c r="B3841" s="167" t="s">
        <v>6119</v>
      </c>
      <c r="C3841" s="168">
        <v>50</v>
      </c>
      <c r="D3841" s="169" t="s">
        <v>5482</v>
      </c>
      <c r="E3841" s="170">
        <v>2.3776200000000003</v>
      </c>
      <c r="F3841" s="167" t="s">
        <v>9539</v>
      </c>
    </row>
    <row r="3842" spans="1:6" x14ac:dyDescent="0.3">
      <c r="A3842" s="167" t="s">
        <v>9770</v>
      </c>
      <c r="B3842" s="167" t="s">
        <v>6119</v>
      </c>
      <c r="C3842" s="168">
        <v>50</v>
      </c>
      <c r="D3842" s="169" t="s">
        <v>5482</v>
      </c>
      <c r="E3842" s="170">
        <v>4.1230949999999993</v>
      </c>
      <c r="F3842" s="167" t="s">
        <v>9543</v>
      </c>
    </row>
    <row r="3843" spans="1:6" x14ac:dyDescent="0.3">
      <c r="A3843" s="167" t="s">
        <v>9771</v>
      </c>
      <c r="B3843" s="167" t="s">
        <v>6119</v>
      </c>
      <c r="C3843" s="168">
        <v>50</v>
      </c>
      <c r="D3843" s="169" t="s">
        <v>5482</v>
      </c>
      <c r="E3843" s="170">
        <v>5.0477249999999998</v>
      </c>
      <c r="F3843" s="167" t="s">
        <v>9545</v>
      </c>
    </row>
    <row r="3844" spans="1:6" x14ac:dyDescent="0.3">
      <c r="A3844" s="167" t="s">
        <v>9772</v>
      </c>
      <c r="B3844" s="167" t="s">
        <v>6119</v>
      </c>
      <c r="C3844" s="168">
        <v>50</v>
      </c>
      <c r="D3844" s="169" t="s">
        <v>5482</v>
      </c>
      <c r="E3844" s="170">
        <v>3.5853000000000002</v>
      </c>
      <c r="F3844" s="167" t="s">
        <v>9547</v>
      </c>
    </row>
    <row r="3845" spans="1:6" x14ac:dyDescent="0.3">
      <c r="A3845" s="167" t="s">
        <v>9773</v>
      </c>
      <c r="B3845" s="167" t="s">
        <v>6119</v>
      </c>
      <c r="C3845" s="168">
        <v>50</v>
      </c>
      <c r="D3845" s="169" t="s">
        <v>5482</v>
      </c>
      <c r="E3845" s="170">
        <v>7.1706000000000003</v>
      </c>
      <c r="F3845" s="167" t="s">
        <v>9551</v>
      </c>
    </row>
    <row r="3846" spans="1:6" x14ac:dyDescent="0.3">
      <c r="A3846" s="167" t="s">
        <v>9774</v>
      </c>
      <c r="B3846" s="167" t="s">
        <v>6119</v>
      </c>
      <c r="C3846" s="168">
        <v>50</v>
      </c>
      <c r="D3846" s="169" t="s">
        <v>5482</v>
      </c>
      <c r="E3846" s="170">
        <v>5.0949000000000009</v>
      </c>
      <c r="F3846" s="167" t="s">
        <v>9545</v>
      </c>
    </row>
    <row r="3847" spans="1:6" x14ac:dyDescent="0.3">
      <c r="A3847" s="167" t="s">
        <v>9775</v>
      </c>
      <c r="B3847" s="167" t="s">
        <v>6119</v>
      </c>
      <c r="C3847" s="168">
        <v>50</v>
      </c>
      <c r="D3847" s="169" t="s">
        <v>5482</v>
      </c>
      <c r="E3847" s="170">
        <v>3.5853000000000002</v>
      </c>
      <c r="F3847" s="167" t="s">
        <v>9547</v>
      </c>
    </row>
    <row r="3848" spans="1:6" x14ac:dyDescent="0.3">
      <c r="A3848" s="167" t="s">
        <v>9776</v>
      </c>
      <c r="B3848" s="167" t="s">
        <v>6119</v>
      </c>
      <c r="C3848" s="168">
        <v>50</v>
      </c>
      <c r="D3848" s="169" t="s">
        <v>5482</v>
      </c>
      <c r="E3848" s="170">
        <v>7.1706000000000003</v>
      </c>
      <c r="F3848" s="167" t="s">
        <v>9551</v>
      </c>
    </row>
    <row r="3849" spans="1:6" x14ac:dyDescent="0.3">
      <c r="A3849" s="167" t="s">
        <v>9777</v>
      </c>
      <c r="B3849" s="167" t="s">
        <v>6119</v>
      </c>
      <c r="C3849" s="168">
        <v>50</v>
      </c>
      <c r="D3849" s="169" t="s">
        <v>5482</v>
      </c>
      <c r="E3849" s="170">
        <v>5.0477249999999998</v>
      </c>
      <c r="F3849" s="167" t="s">
        <v>9545</v>
      </c>
    </row>
    <row r="3850" spans="1:6" x14ac:dyDescent="0.3">
      <c r="A3850" s="167" t="s">
        <v>9778</v>
      </c>
      <c r="B3850" s="167" t="s">
        <v>6119</v>
      </c>
      <c r="C3850" s="168">
        <v>50</v>
      </c>
      <c r="D3850" s="169" t="s">
        <v>5482</v>
      </c>
      <c r="E3850" s="170">
        <v>3.5853000000000002</v>
      </c>
      <c r="F3850" s="167" t="s">
        <v>9547</v>
      </c>
    </row>
    <row r="3851" spans="1:6" x14ac:dyDescent="0.3">
      <c r="A3851" s="167" t="s">
        <v>9779</v>
      </c>
      <c r="B3851" s="167" t="s">
        <v>6119</v>
      </c>
      <c r="C3851" s="168">
        <v>50</v>
      </c>
      <c r="D3851" s="169" t="s">
        <v>5482</v>
      </c>
      <c r="E3851" s="170">
        <v>7.1706000000000003</v>
      </c>
      <c r="F3851" s="167" t="s">
        <v>9551</v>
      </c>
    </row>
    <row r="3852" spans="1:6" x14ac:dyDescent="0.3">
      <c r="A3852" s="167" t="s">
        <v>9780</v>
      </c>
      <c r="B3852" s="167" t="s">
        <v>6119</v>
      </c>
      <c r="C3852" s="168">
        <v>50</v>
      </c>
      <c r="D3852" s="169" t="s">
        <v>5482</v>
      </c>
      <c r="E3852" s="170">
        <v>5.0477249999999998</v>
      </c>
      <c r="F3852" s="167" t="s">
        <v>9545</v>
      </c>
    </row>
    <row r="3853" spans="1:6" x14ac:dyDescent="0.3">
      <c r="A3853" s="167" t="s">
        <v>9781</v>
      </c>
      <c r="B3853" s="167" t="s">
        <v>6119</v>
      </c>
      <c r="C3853" s="168">
        <v>50</v>
      </c>
      <c r="D3853" s="169" t="s">
        <v>5482</v>
      </c>
      <c r="E3853" s="170">
        <v>3.5853000000000002</v>
      </c>
      <c r="F3853" s="167" t="s">
        <v>9547</v>
      </c>
    </row>
    <row r="3854" spans="1:6" x14ac:dyDescent="0.3">
      <c r="A3854" s="167" t="s">
        <v>9782</v>
      </c>
      <c r="B3854" s="167" t="s">
        <v>6119</v>
      </c>
      <c r="C3854" s="168">
        <v>50</v>
      </c>
      <c r="D3854" s="169" t="s">
        <v>5482</v>
      </c>
      <c r="E3854" s="170">
        <v>7.1706000000000003</v>
      </c>
      <c r="F3854" s="167" t="s">
        <v>9551</v>
      </c>
    </row>
    <row r="3855" spans="1:6" x14ac:dyDescent="0.3">
      <c r="A3855" s="167" t="s">
        <v>9783</v>
      </c>
      <c r="B3855" s="167" t="s">
        <v>6119</v>
      </c>
      <c r="C3855" s="168">
        <v>50</v>
      </c>
      <c r="D3855" s="169" t="s">
        <v>5482</v>
      </c>
      <c r="E3855" s="170">
        <v>4.7646749999999995</v>
      </c>
      <c r="F3855" s="167" t="s">
        <v>9545</v>
      </c>
    </row>
    <row r="3856" spans="1:6" x14ac:dyDescent="0.3">
      <c r="A3856" s="167" t="s">
        <v>9784</v>
      </c>
      <c r="B3856" s="167" t="s">
        <v>6119</v>
      </c>
      <c r="C3856" s="168">
        <v>50</v>
      </c>
      <c r="D3856" s="169" t="s">
        <v>5482</v>
      </c>
      <c r="E3856" s="170">
        <v>3.2550750000000002</v>
      </c>
      <c r="F3856" s="167" t="s">
        <v>9547</v>
      </c>
    </row>
    <row r="3857" spans="1:6" x14ac:dyDescent="0.3">
      <c r="A3857" s="167" t="s">
        <v>9785</v>
      </c>
      <c r="B3857" s="167" t="s">
        <v>6119</v>
      </c>
      <c r="C3857" s="168">
        <v>50</v>
      </c>
      <c r="D3857" s="169" t="s">
        <v>5482</v>
      </c>
      <c r="E3857" s="170">
        <v>6.6988500000000002</v>
      </c>
      <c r="F3857" s="167" t="s">
        <v>9551</v>
      </c>
    </row>
    <row r="3858" spans="1:6" x14ac:dyDescent="0.3">
      <c r="A3858" s="167" t="s">
        <v>9786</v>
      </c>
      <c r="B3858" s="167" t="s">
        <v>6119</v>
      </c>
      <c r="C3858" s="168">
        <v>50</v>
      </c>
      <c r="D3858" s="169" t="s">
        <v>5482</v>
      </c>
      <c r="E3858" s="170">
        <v>5.5194749999999999</v>
      </c>
      <c r="F3858" s="167" t="s">
        <v>9545</v>
      </c>
    </row>
    <row r="3859" spans="1:6" x14ac:dyDescent="0.3">
      <c r="A3859" s="167" t="s">
        <v>9787</v>
      </c>
      <c r="B3859" s="167" t="s">
        <v>6119</v>
      </c>
      <c r="C3859" s="168">
        <v>50</v>
      </c>
      <c r="D3859" s="169" t="s">
        <v>5482</v>
      </c>
      <c r="E3859" s="170">
        <v>3.9155250000000006</v>
      </c>
      <c r="F3859" s="167" t="s">
        <v>9547</v>
      </c>
    </row>
    <row r="3860" spans="1:6" x14ac:dyDescent="0.3">
      <c r="A3860" s="167" t="s">
        <v>9788</v>
      </c>
      <c r="B3860" s="167" t="s">
        <v>6119</v>
      </c>
      <c r="C3860" s="168">
        <v>50</v>
      </c>
      <c r="D3860" s="169" t="s">
        <v>5482</v>
      </c>
      <c r="E3860" s="170">
        <v>7.4064749999999995</v>
      </c>
      <c r="F3860" s="167" t="s">
        <v>9551</v>
      </c>
    </row>
    <row r="3861" spans="1:6" x14ac:dyDescent="0.3">
      <c r="A3861" s="167" t="s">
        <v>9789</v>
      </c>
      <c r="B3861" s="167" t="s">
        <v>6119</v>
      </c>
      <c r="C3861" s="168">
        <v>50</v>
      </c>
      <c r="D3861" s="169" t="s">
        <v>5482</v>
      </c>
      <c r="E3861" s="170">
        <v>5.0477249999999998</v>
      </c>
      <c r="F3861" s="167" t="s">
        <v>9545</v>
      </c>
    </row>
    <row r="3862" spans="1:6" x14ac:dyDescent="0.3">
      <c r="A3862" s="167" t="s">
        <v>9790</v>
      </c>
      <c r="B3862" s="167" t="s">
        <v>6119</v>
      </c>
      <c r="C3862" s="168">
        <v>50</v>
      </c>
      <c r="D3862" s="169" t="s">
        <v>5482</v>
      </c>
      <c r="E3862" s="170">
        <v>3.5853000000000002</v>
      </c>
      <c r="F3862" s="167" t="s">
        <v>9547</v>
      </c>
    </row>
    <row r="3863" spans="1:6" x14ac:dyDescent="0.3">
      <c r="A3863" s="167" t="s">
        <v>9791</v>
      </c>
      <c r="B3863" s="167" t="s">
        <v>6119</v>
      </c>
      <c r="C3863" s="168">
        <v>50</v>
      </c>
      <c r="D3863" s="169" t="s">
        <v>5482</v>
      </c>
      <c r="E3863" s="170">
        <v>7.1706000000000003</v>
      </c>
      <c r="F3863" s="167" t="s">
        <v>9551</v>
      </c>
    </row>
    <row r="3864" spans="1:6" x14ac:dyDescent="0.3">
      <c r="A3864" s="167" t="s">
        <v>9792</v>
      </c>
      <c r="B3864" s="167" t="s">
        <v>6119</v>
      </c>
      <c r="C3864" s="168">
        <v>50</v>
      </c>
      <c r="D3864" s="169" t="s">
        <v>5482</v>
      </c>
      <c r="E3864" s="170">
        <v>2.7361499999999994</v>
      </c>
      <c r="F3864" s="167" t="s">
        <v>9537</v>
      </c>
    </row>
    <row r="3865" spans="1:6" x14ac:dyDescent="0.3">
      <c r="A3865" s="167" t="s">
        <v>9793</v>
      </c>
      <c r="B3865" s="167" t="s">
        <v>6119</v>
      </c>
      <c r="C3865" s="168">
        <v>50</v>
      </c>
      <c r="D3865" s="169" t="s">
        <v>5482</v>
      </c>
      <c r="E3865" s="170">
        <v>2.0002200000000001</v>
      </c>
      <c r="F3865" s="167" t="s">
        <v>9539</v>
      </c>
    </row>
    <row r="3866" spans="1:6" x14ac:dyDescent="0.3">
      <c r="A3866" s="167" t="s">
        <v>9794</v>
      </c>
      <c r="B3866" s="167" t="s">
        <v>6119</v>
      </c>
      <c r="C3866" s="168">
        <v>50</v>
      </c>
      <c r="D3866" s="169" t="s">
        <v>5482</v>
      </c>
      <c r="E3866" s="170">
        <v>3.5853000000000002</v>
      </c>
      <c r="F3866" s="167" t="s">
        <v>9543</v>
      </c>
    </row>
    <row r="3867" spans="1:6" x14ac:dyDescent="0.3">
      <c r="A3867" s="167" t="s">
        <v>9795</v>
      </c>
      <c r="B3867" s="167" t="s">
        <v>6119</v>
      </c>
      <c r="C3867" s="168">
        <v>50</v>
      </c>
      <c r="D3867" s="169" t="s">
        <v>5482</v>
      </c>
      <c r="E3867" s="170">
        <v>4.3872750000000007</v>
      </c>
      <c r="F3867" s="167" t="s">
        <v>9545</v>
      </c>
    </row>
    <row r="3868" spans="1:6" x14ac:dyDescent="0.3">
      <c r="A3868" s="167" t="s">
        <v>9796</v>
      </c>
      <c r="B3868" s="167" t="s">
        <v>6119</v>
      </c>
      <c r="C3868" s="168">
        <v>50</v>
      </c>
      <c r="D3868" s="169" t="s">
        <v>5482</v>
      </c>
      <c r="E3868" s="170">
        <v>2.8304999999999998</v>
      </c>
      <c r="F3868" s="167" t="s">
        <v>9547</v>
      </c>
    </row>
    <row r="3869" spans="1:6" x14ac:dyDescent="0.3">
      <c r="A3869" s="167" t="s">
        <v>9797</v>
      </c>
      <c r="B3869" s="167" t="s">
        <v>6119</v>
      </c>
      <c r="C3869" s="168">
        <v>50</v>
      </c>
      <c r="D3869" s="169" t="s">
        <v>5482</v>
      </c>
      <c r="E3869" s="170">
        <v>6.1327499999999997</v>
      </c>
      <c r="F3869" s="167" t="s">
        <v>9551</v>
      </c>
    </row>
    <row r="3870" spans="1:6" x14ac:dyDescent="0.3">
      <c r="A3870" s="167" t="s">
        <v>9798</v>
      </c>
      <c r="B3870" s="167" t="s">
        <v>6119</v>
      </c>
      <c r="C3870" s="168">
        <v>50</v>
      </c>
      <c r="D3870" s="169" t="s">
        <v>5482</v>
      </c>
      <c r="E3870" s="170">
        <v>2.7361499999999994</v>
      </c>
      <c r="F3870" s="167" t="s">
        <v>9537</v>
      </c>
    </row>
    <row r="3871" spans="1:6" x14ac:dyDescent="0.3">
      <c r="A3871" s="167" t="s">
        <v>9799</v>
      </c>
      <c r="B3871" s="167" t="s">
        <v>6119</v>
      </c>
      <c r="C3871" s="168">
        <v>50</v>
      </c>
      <c r="D3871" s="169" t="s">
        <v>5482</v>
      </c>
      <c r="E3871" s="170">
        <v>2.0002200000000001</v>
      </c>
      <c r="F3871" s="167" t="s">
        <v>9539</v>
      </c>
    </row>
    <row r="3872" spans="1:6" x14ac:dyDescent="0.3">
      <c r="A3872" s="167" t="s">
        <v>9800</v>
      </c>
      <c r="B3872" s="167" t="s">
        <v>6119</v>
      </c>
      <c r="C3872" s="168">
        <v>50</v>
      </c>
      <c r="D3872" s="169" t="s">
        <v>5482</v>
      </c>
      <c r="E3872" s="170">
        <v>3.5853000000000002</v>
      </c>
      <c r="F3872" s="167" t="s">
        <v>9543</v>
      </c>
    </row>
    <row r="3873" spans="1:6" x14ac:dyDescent="0.3">
      <c r="A3873" s="167" t="s">
        <v>9801</v>
      </c>
      <c r="B3873" s="167" t="s">
        <v>6119</v>
      </c>
      <c r="C3873" s="168">
        <v>50</v>
      </c>
      <c r="D3873" s="169" t="s">
        <v>5482</v>
      </c>
      <c r="E3873" s="170">
        <v>4.3872750000000007</v>
      </c>
      <c r="F3873" s="167" t="s">
        <v>9545</v>
      </c>
    </row>
    <row r="3874" spans="1:6" x14ac:dyDescent="0.3">
      <c r="A3874" s="167" t="s">
        <v>9802</v>
      </c>
      <c r="B3874" s="167" t="s">
        <v>6119</v>
      </c>
      <c r="C3874" s="168">
        <v>50</v>
      </c>
      <c r="D3874" s="169" t="s">
        <v>5482</v>
      </c>
      <c r="E3874" s="170">
        <v>2.8304999999999998</v>
      </c>
      <c r="F3874" s="167" t="s">
        <v>9547</v>
      </c>
    </row>
    <row r="3875" spans="1:6" x14ac:dyDescent="0.3">
      <c r="A3875" s="167" t="s">
        <v>9803</v>
      </c>
      <c r="B3875" s="167" t="s">
        <v>6119</v>
      </c>
      <c r="C3875" s="168">
        <v>50</v>
      </c>
      <c r="D3875" s="169" t="s">
        <v>5482</v>
      </c>
      <c r="E3875" s="170">
        <v>6.1327499999999997</v>
      </c>
      <c r="F3875" s="167" t="s">
        <v>9551</v>
      </c>
    </row>
    <row r="3876" spans="1:6" x14ac:dyDescent="0.3">
      <c r="A3876" s="167" t="s">
        <v>9804</v>
      </c>
      <c r="B3876" s="167" t="s">
        <v>6119</v>
      </c>
      <c r="C3876" s="168">
        <v>50</v>
      </c>
      <c r="D3876" s="169" t="s">
        <v>5482</v>
      </c>
      <c r="E3876" s="170">
        <v>2.7361499999999994</v>
      </c>
      <c r="F3876" s="167" t="s">
        <v>9537</v>
      </c>
    </row>
    <row r="3877" spans="1:6" x14ac:dyDescent="0.3">
      <c r="A3877" s="167" t="s">
        <v>9805</v>
      </c>
      <c r="B3877" s="167" t="s">
        <v>6119</v>
      </c>
      <c r="C3877" s="168">
        <v>50</v>
      </c>
      <c r="D3877" s="169" t="s">
        <v>5482</v>
      </c>
      <c r="E3877" s="170">
        <v>2.0002200000000001</v>
      </c>
      <c r="F3877" s="167" t="s">
        <v>9539</v>
      </c>
    </row>
    <row r="3878" spans="1:6" x14ac:dyDescent="0.3">
      <c r="A3878" s="167" t="s">
        <v>9806</v>
      </c>
      <c r="B3878" s="167" t="s">
        <v>6119</v>
      </c>
      <c r="C3878" s="168">
        <v>50</v>
      </c>
      <c r="D3878" s="169" t="s">
        <v>5482</v>
      </c>
      <c r="E3878" s="170">
        <v>3.5853000000000002</v>
      </c>
      <c r="F3878" s="167" t="s">
        <v>9543</v>
      </c>
    </row>
    <row r="3879" spans="1:6" x14ac:dyDescent="0.3">
      <c r="A3879" s="167" t="s">
        <v>9807</v>
      </c>
      <c r="B3879" s="167" t="s">
        <v>6119</v>
      </c>
      <c r="C3879" s="168">
        <v>50</v>
      </c>
      <c r="D3879" s="169" t="s">
        <v>5482</v>
      </c>
      <c r="E3879" s="170">
        <v>4.3872750000000007</v>
      </c>
      <c r="F3879" s="167" t="s">
        <v>9545</v>
      </c>
    </row>
    <row r="3880" spans="1:6" x14ac:dyDescent="0.3">
      <c r="A3880" s="167" t="s">
        <v>9808</v>
      </c>
      <c r="B3880" s="167" t="s">
        <v>6119</v>
      </c>
      <c r="C3880" s="168">
        <v>50</v>
      </c>
      <c r="D3880" s="169" t="s">
        <v>5482</v>
      </c>
      <c r="E3880" s="170">
        <v>2.8304999999999998</v>
      </c>
      <c r="F3880" s="167" t="s">
        <v>9547</v>
      </c>
    </row>
    <row r="3881" spans="1:6" x14ac:dyDescent="0.3">
      <c r="A3881" s="167" t="s">
        <v>9809</v>
      </c>
      <c r="B3881" s="167" t="s">
        <v>6119</v>
      </c>
      <c r="C3881" s="168">
        <v>50</v>
      </c>
      <c r="D3881" s="169" t="s">
        <v>5482</v>
      </c>
      <c r="E3881" s="170">
        <v>6.1327499999999997</v>
      </c>
      <c r="F3881" s="167" t="s">
        <v>9551</v>
      </c>
    </row>
    <row r="3882" spans="1:6" x14ac:dyDescent="0.3">
      <c r="A3882" s="167" t="s">
        <v>9810</v>
      </c>
      <c r="B3882" s="167" t="s">
        <v>6119</v>
      </c>
      <c r="C3882" s="168">
        <v>50</v>
      </c>
      <c r="D3882" s="169" t="s">
        <v>5482</v>
      </c>
      <c r="E3882" s="170">
        <v>2.7361499999999994</v>
      </c>
      <c r="F3882" s="167" t="s">
        <v>9537</v>
      </c>
    </row>
    <row r="3883" spans="1:6" x14ac:dyDescent="0.3">
      <c r="A3883" s="167" t="s">
        <v>9811</v>
      </c>
      <c r="B3883" s="167" t="s">
        <v>6119</v>
      </c>
      <c r="C3883" s="168">
        <v>50</v>
      </c>
      <c r="D3883" s="169" t="s">
        <v>5482</v>
      </c>
      <c r="E3883" s="170">
        <v>2.0002200000000001</v>
      </c>
      <c r="F3883" s="167" t="s">
        <v>9539</v>
      </c>
    </row>
    <row r="3884" spans="1:6" x14ac:dyDescent="0.3">
      <c r="A3884" s="167" t="s">
        <v>9812</v>
      </c>
      <c r="B3884" s="167" t="s">
        <v>6119</v>
      </c>
      <c r="C3884" s="168">
        <v>50</v>
      </c>
      <c r="D3884" s="169" t="s">
        <v>5482</v>
      </c>
      <c r="E3884" s="170">
        <v>3.5853000000000002</v>
      </c>
      <c r="F3884" s="167" t="s">
        <v>9543</v>
      </c>
    </row>
    <row r="3885" spans="1:6" x14ac:dyDescent="0.3">
      <c r="A3885" s="167" t="s">
        <v>9813</v>
      </c>
      <c r="B3885" s="167" t="s">
        <v>6119</v>
      </c>
      <c r="C3885" s="168">
        <v>50</v>
      </c>
      <c r="D3885" s="169" t="s">
        <v>5482</v>
      </c>
      <c r="E3885" s="170">
        <v>4.3872750000000007</v>
      </c>
      <c r="F3885" s="167" t="s">
        <v>9545</v>
      </c>
    </row>
    <row r="3886" spans="1:6" x14ac:dyDescent="0.3">
      <c r="A3886" s="167" t="s">
        <v>9814</v>
      </c>
      <c r="B3886" s="167" t="s">
        <v>6119</v>
      </c>
      <c r="C3886" s="168">
        <v>50</v>
      </c>
      <c r="D3886" s="169" t="s">
        <v>5482</v>
      </c>
      <c r="E3886" s="170">
        <v>2.8304999999999998</v>
      </c>
      <c r="F3886" s="167" t="s">
        <v>9547</v>
      </c>
    </row>
    <row r="3887" spans="1:6" x14ac:dyDescent="0.3">
      <c r="A3887" s="167" t="s">
        <v>9815</v>
      </c>
      <c r="B3887" s="167" t="s">
        <v>6119</v>
      </c>
      <c r="C3887" s="168">
        <v>50</v>
      </c>
      <c r="D3887" s="169" t="s">
        <v>5482</v>
      </c>
      <c r="E3887" s="170">
        <v>6.1327499999999997</v>
      </c>
      <c r="F3887" s="167" t="s">
        <v>9551</v>
      </c>
    </row>
    <row r="3888" spans="1:6" x14ac:dyDescent="0.3">
      <c r="A3888" s="167" t="s">
        <v>9816</v>
      </c>
      <c r="B3888" s="167" t="s">
        <v>6119</v>
      </c>
      <c r="C3888" s="168">
        <v>50</v>
      </c>
      <c r="D3888" s="169" t="s">
        <v>5482</v>
      </c>
      <c r="E3888" s="170">
        <v>2.7361499999999994</v>
      </c>
      <c r="F3888" s="167" t="s">
        <v>9537</v>
      </c>
    </row>
    <row r="3889" spans="1:6" x14ac:dyDescent="0.3">
      <c r="A3889" s="167" t="s">
        <v>9817</v>
      </c>
      <c r="B3889" s="167" t="s">
        <v>6119</v>
      </c>
      <c r="C3889" s="168">
        <v>50</v>
      </c>
      <c r="D3889" s="169" t="s">
        <v>5482</v>
      </c>
      <c r="E3889" s="170">
        <v>2.0002200000000001</v>
      </c>
      <c r="F3889" s="167" t="s">
        <v>9539</v>
      </c>
    </row>
    <row r="3890" spans="1:6" x14ac:dyDescent="0.3">
      <c r="A3890" s="167" t="s">
        <v>9818</v>
      </c>
      <c r="B3890" s="167" t="s">
        <v>6119</v>
      </c>
      <c r="C3890" s="168">
        <v>50</v>
      </c>
      <c r="D3890" s="169" t="s">
        <v>5482</v>
      </c>
      <c r="E3890" s="170">
        <v>3.5853000000000002</v>
      </c>
      <c r="F3890" s="167" t="s">
        <v>9543</v>
      </c>
    </row>
    <row r="3891" spans="1:6" x14ac:dyDescent="0.3">
      <c r="A3891" s="167" t="s">
        <v>9819</v>
      </c>
      <c r="B3891" s="167" t="s">
        <v>6119</v>
      </c>
      <c r="C3891" s="168">
        <v>50</v>
      </c>
      <c r="D3891" s="169" t="s">
        <v>5482</v>
      </c>
      <c r="E3891" s="170">
        <v>4.3872750000000007</v>
      </c>
      <c r="F3891" s="167" t="s">
        <v>9545</v>
      </c>
    </row>
    <row r="3892" spans="1:6" x14ac:dyDescent="0.3">
      <c r="A3892" s="167" t="s">
        <v>9820</v>
      </c>
      <c r="B3892" s="167" t="s">
        <v>6119</v>
      </c>
      <c r="C3892" s="168">
        <v>50</v>
      </c>
      <c r="D3892" s="169" t="s">
        <v>5482</v>
      </c>
      <c r="E3892" s="170">
        <v>2.8304999999999998</v>
      </c>
      <c r="F3892" s="167" t="s">
        <v>9547</v>
      </c>
    </row>
    <row r="3893" spans="1:6" x14ac:dyDescent="0.3">
      <c r="A3893" s="167" t="s">
        <v>9821</v>
      </c>
      <c r="B3893" s="167" t="s">
        <v>6119</v>
      </c>
      <c r="C3893" s="168">
        <v>50</v>
      </c>
      <c r="D3893" s="169" t="s">
        <v>5482</v>
      </c>
      <c r="E3893" s="170">
        <v>6.1327499999999997</v>
      </c>
      <c r="F3893" s="167" t="s">
        <v>9551</v>
      </c>
    </row>
    <row r="3894" spans="1:6" x14ac:dyDescent="0.3">
      <c r="A3894" s="167" t="s">
        <v>9822</v>
      </c>
      <c r="B3894" s="167" t="s">
        <v>6119</v>
      </c>
      <c r="C3894" s="168">
        <v>50</v>
      </c>
      <c r="D3894" s="169" t="s">
        <v>5482</v>
      </c>
      <c r="E3894" s="170">
        <v>2.7361499999999994</v>
      </c>
      <c r="F3894" s="167" t="s">
        <v>9537</v>
      </c>
    </row>
    <row r="3895" spans="1:6" x14ac:dyDescent="0.3">
      <c r="A3895" s="167" t="s">
        <v>9823</v>
      </c>
      <c r="B3895" s="167" t="s">
        <v>6119</v>
      </c>
      <c r="C3895" s="168">
        <v>50</v>
      </c>
      <c r="D3895" s="169" t="s">
        <v>5482</v>
      </c>
      <c r="E3895" s="170">
        <v>2.0002200000000001</v>
      </c>
      <c r="F3895" s="167" t="s">
        <v>9539</v>
      </c>
    </row>
    <row r="3896" spans="1:6" x14ac:dyDescent="0.3">
      <c r="A3896" s="167" t="s">
        <v>9824</v>
      </c>
      <c r="B3896" s="167" t="s">
        <v>6119</v>
      </c>
      <c r="C3896" s="168">
        <v>50</v>
      </c>
      <c r="D3896" s="169" t="s">
        <v>5482</v>
      </c>
      <c r="E3896" s="170">
        <v>3.5853000000000002</v>
      </c>
      <c r="F3896" s="167" t="s">
        <v>9543</v>
      </c>
    </row>
    <row r="3897" spans="1:6" x14ac:dyDescent="0.3">
      <c r="A3897" s="167" t="s">
        <v>9825</v>
      </c>
      <c r="B3897" s="167" t="s">
        <v>6119</v>
      </c>
      <c r="C3897" s="168">
        <v>50</v>
      </c>
      <c r="D3897" s="169" t="s">
        <v>5482</v>
      </c>
      <c r="E3897" s="170">
        <v>4.3872750000000007</v>
      </c>
      <c r="F3897" s="167" t="s">
        <v>9545</v>
      </c>
    </row>
    <row r="3898" spans="1:6" x14ac:dyDescent="0.3">
      <c r="A3898" s="167" t="s">
        <v>9826</v>
      </c>
      <c r="B3898" s="167" t="s">
        <v>6119</v>
      </c>
      <c r="C3898" s="168">
        <v>50</v>
      </c>
      <c r="D3898" s="169" t="s">
        <v>5482</v>
      </c>
      <c r="E3898" s="170">
        <v>2.8304999999999998</v>
      </c>
      <c r="F3898" s="167" t="s">
        <v>9547</v>
      </c>
    </row>
    <row r="3899" spans="1:6" x14ac:dyDescent="0.3">
      <c r="A3899" s="167" t="s">
        <v>9827</v>
      </c>
      <c r="B3899" s="167" t="s">
        <v>6119</v>
      </c>
      <c r="C3899" s="168">
        <v>50</v>
      </c>
      <c r="D3899" s="169" t="s">
        <v>5482</v>
      </c>
      <c r="E3899" s="170">
        <v>6.1327499999999997</v>
      </c>
      <c r="F3899" s="167" t="s">
        <v>9551</v>
      </c>
    </row>
    <row r="3900" spans="1:6" x14ac:dyDescent="0.3">
      <c r="A3900" s="167" t="s">
        <v>9828</v>
      </c>
      <c r="B3900" s="167" t="s">
        <v>6119</v>
      </c>
      <c r="C3900" s="168">
        <v>50</v>
      </c>
      <c r="D3900" s="169" t="s">
        <v>5482</v>
      </c>
      <c r="E3900" s="170">
        <v>2.6889750000000001</v>
      </c>
      <c r="F3900" s="167" t="s">
        <v>9537</v>
      </c>
    </row>
    <row r="3901" spans="1:6" x14ac:dyDescent="0.3">
      <c r="A3901" s="167" t="s">
        <v>9829</v>
      </c>
      <c r="B3901" s="167" t="s">
        <v>6119</v>
      </c>
      <c r="C3901" s="168">
        <v>50</v>
      </c>
      <c r="D3901" s="169" t="s">
        <v>5482</v>
      </c>
      <c r="E3901" s="170">
        <v>1.9624799999999998</v>
      </c>
      <c r="F3901" s="167" t="s">
        <v>9539</v>
      </c>
    </row>
    <row r="3902" spans="1:6" x14ac:dyDescent="0.3">
      <c r="A3902" s="167" t="s">
        <v>9830</v>
      </c>
      <c r="B3902" s="167" t="s">
        <v>6119</v>
      </c>
      <c r="C3902" s="168">
        <v>50</v>
      </c>
      <c r="D3902" s="169" t="s">
        <v>5482</v>
      </c>
      <c r="E3902" s="170">
        <v>3.5853000000000002</v>
      </c>
      <c r="F3902" s="167" t="s">
        <v>9543</v>
      </c>
    </row>
    <row r="3903" spans="1:6" x14ac:dyDescent="0.3">
      <c r="A3903" s="167" t="s">
        <v>9831</v>
      </c>
      <c r="B3903" s="167" t="s">
        <v>6119</v>
      </c>
      <c r="C3903" s="168">
        <v>50</v>
      </c>
      <c r="D3903" s="169" t="s">
        <v>5482</v>
      </c>
      <c r="E3903" s="170">
        <v>4.3400999999999996</v>
      </c>
      <c r="F3903" s="167" t="s">
        <v>9545</v>
      </c>
    </row>
    <row r="3904" spans="1:6" x14ac:dyDescent="0.3">
      <c r="A3904" s="167" t="s">
        <v>9832</v>
      </c>
      <c r="B3904" s="167" t="s">
        <v>6119</v>
      </c>
      <c r="C3904" s="168">
        <v>50</v>
      </c>
      <c r="D3904" s="169" t="s">
        <v>5482</v>
      </c>
      <c r="E3904" s="170">
        <v>2.7833250000000005</v>
      </c>
      <c r="F3904" s="167" t="s">
        <v>9547</v>
      </c>
    </row>
    <row r="3905" spans="1:6" x14ac:dyDescent="0.3">
      <c r="A3905" s="167" t="s">
        <v>9833</v>
      </c>
      <c r="B3905" s="167" t="s">
        <v>6119</v>
      </c>
      <c r="C3905" s="168">
        <v>50</v>
      </c>
      <c r="D3905" s="169" t="s">
        <v>5482</v>
      </c>
      <c r="E3905" s="170">
        <v>6.1327499999999997</v>
      </c>
      <c r="F3905" s="167" t="s">
        <v>9551</v>
      </c>
    </row>
    <row r="3906" spans="1:6" x14ac:dyDescent="0.3">
      <c r="A3906" s="167" t="s">
        <v>9834</v>
      </c>
      <c r="B3906" s="167" t="s">
        <v>6119</v>
      </c>
      <c r="C3906" s="168">
        <v>50</v>
      </c>
      <c r="D3906" s="169" t="s">
        <v>5482</v>
      </c>
      <c r="E3906" s="170">
        <v>2.8116300000000001</v>
      </c>
      <c r="F3906" s="167" t="s">
        <v>9537</v>
      </c>
    </row>
    <row r="3907" spans="1:6" x14ac:dyDescent="0.3">
      <c r="A3907" s="167" t="s">
        <v>9835</v>
      </c>
      <c r="B3907" s="167" t="s">
        <v>6119</v>
      </c>
      <c r="C3907" s="168">
        <v>50</v>
      </c>
      <c r="D3907" s="169" t="s">
        <v>5482</v>
      </c>
      <c r="E3907" s="170">
        <v>2.1040049999999999</v>
      </c>
      <c r="F3907" s="167" t="s">
        <v>9539</v>
      </c>
    </row>
    <row r="3908" spans="1:6" x14ac:dyDescent="0.3">
      <c r="A3908" s="167" t="s">
        <v>9836</v>
      </c>
      <c r="B3908" s="167" t="s">
        <v>6119</v>
      </c>
      <c r="C3908" s="168">
        <v>50</v>
      </c>
      <c r="D3908" s="169" t="s">
        <v>5482</v>
      </c>
      <c r="E3908" s="170">
        <v>3.6796499999999996</v>
      </c>
      <c r="F3908" s="167" t="s">
        <v>9543</v>
      </c>
    </row>
    <row r="3909" spans="1:6" x14ac:dyDescent="0.3">
      <c r="A3909" s="167" t="s">
        <v>9837</v>
      </c>
      <c r="B3909" s="167" t="s">
        <v>6119</v>
      </c>
      <c r="C3909" s="168">
        <v>50</v>
      </c>
      <c r="D3909" s="169" t="s">
        <v>5482</v>
      </c>
      <c r="E3909" s="170">
        <v>4.4816249999999993</v>
      </c>
      <c r="F3909" s="167" t="s">
        <v>9545</v>
      </c>
    </row>
    <row r="3910" spans="1:6" x14ac:dyDescent="0.3">
      <c r="A3910" s="167" t="s">
        <v>9838</v>
      </c>
      <c r="B3910" s="167" t="s">
        <v>6119</v>
      </c>
      <c r="C3910" s="168">
        <v>50</v>
      </c>
      <c r="D3910" s="169" t="s">
        <v>5482</v>
      </c>
      <c r="E3910" s="170">
        <v>2.9720250000000004</v>
      </c>
      <c r="F3910" s="167" t="s">
        <v>9547</v>
      </c>
    </row>
    <row r="3911" spans="1:6" x14ac:dyDescent="0.3">
      <c r="A3911" s="167" t="s">
        <v>9839</v>
      </c>
      <c r="B3911" s="167" t="s">
        <v>6119</v>
      </c>
      <c r="C3911" s="168">
        <v>50</v>
      </c>
      <c r="D3911" s="169" t="s">
        <v>5482</v>
      </c>
      <c r="E3911" s="170">
        <v>6.2742750000000003</v>
      </c>
      <c r="F3911" s="167" t="s">
        <v>9551</v>
      </c>
    </row>
    <row r="3912" spans="1:6" x14ac:dyDescent="0.3">
      <c r="A3912" s="167" t="s">
        <v>9840</v>
      </c>
      <c r="B3912" s="167" t="s">
        <v>6119</v>
      </c>
      <c r="C3912" s="168">
        <v>50</v>
      </c>
      <c r="D3912" s="169" t="s">
        <v>5482</v>
      </c>
      <c r="E3912" s="170">
        <v>2.8116300000000001</v>
      </c>
      <c r="F3912" s="167" t="s">
        <v>9537</v>
      </c>
    </row>
    <row r="3913" spans="1:6" x14ac:dyDescent="0.3">
      <c r="A3913" s="167" t="s">
        <v>9841</v>
      </c>
      <c r="B3913" s="167" t="s">
        <v>6119</v>
      </c>
      <c r="C3913" s="168">
        <v>50</v>
      </c>
      <c r="D3913" s="169" t="s">
        <v>5482</v>
      </c>
      <c r="E3913" s="170">
        <v>2.1040049999999999</v>
      </c>
      <c r="F3913" s="167" t="s">
        <v>9539</v>
      </c>
    </row>
    <row r="3914" spans="1:6" x14ac:dyDescent="0.3">
      <c r="A3914" s="167" t="s">
        <v>9842</v>
      </c>
      <c r="B3914" s="167" t="s">
        <v>6119</v>
      </c>
      <c r="C3914" s="168">
        <v>50</v>
      </c>
      <c r="D3914" s="169" t="s">
        <v>5482</v>
      </c>
      <c r="E3914" s="170">
        <v>3.6796499999999996</v>
      </c>
      <c r="F3914" s="167" t="s">
        <v>9543</v>
      </c>
    </row>
    <row r="3915" spans="1:6" x14ac:dyDescent="0.3">
      <c r="A3915" s="167" t="s">
        <v>9843</v>
      </c>
      <c r="B3915" s="167" t="s">
        <v>6119</v>
      </c>
      <c r="C3915" s="168">
        <v>50</v>
      </c>
      <c r="D3915" s="169" t="s">
        <v>5482</v>
      </c>
      <c r="E3915" s="170">
        <v>4.4816249999999993</v>
      </c>
      <c r="F3915" s="167" t="s">
        <v>9545</v>
      </c>
    </row>
    <row r="3916" spans="1:6" x14ac:dyDescent="0.3">
      <c r="A3916" s="167" t="s">
        <v>9844</v>
      </c>
      <c r="B3916" s="167" t="s">
        <v>6119</v>
      </c>
      <c r="C3916" s="168">
        <v>50</v>
      </c>
      <c r="D3916" s="169" t="s">
        <v>5482</v>
      </c>
      <c r="E3916" s="170">
        <v>2.9720250000000004</v>
      </c>
      <c r="F3916" s="167" t="s">
        <v>9547</v>
      </c>
    </row>
    <row r="3917" spans="1:6" x14ac:dyDescent="0.3">
      <c r="A3917" s="167" t="s">
        <v>9845</v>
      </c>
      <c r="B3917" s="167" t="s">
        <v>6119</v>
      </c>
      <c r="C3917" s="168">
        <v>50</v>
      </c>
      <c r="D3917" s="169" t="s">
        <v>5482</v>
      </c>
      <c r="E3917" s="170">
        <v>6.2742750000000003</v>
      </c>
      <c r="F3917" s="167" t="s">
        <v>9551</v>
      </c>
    </row>
    <row r="3918" spans="1:6" x14ac:dyDescent="0.3">
      <c r="A3918" s="167" t="s">
        <v>9846</v>
      </c>
      <c r="B3918" s="167" t="s">
        <v>6119</v>
      </c>
      <c r="C3918" s="168">
        <v>50</v>
      </c>
      <c r="D3918" s="169" t="s">
        <v>5482</v>
      </c>
      <c r="E3918" s="170">
        <v>2.8116300000000001</v>
      </c>
      <c r="F3918" s="167" t="s">
        <v>9537</v>
      </c>
    </row>
    <row r="3919" spans="1:6" x14ac:dyDescent="0.3">
      <c r="A3919" s="167" t="s">
        <v>9847</v>
      </c>
      <c r="B3919" s="167" t="s">
        <v>6119</v>
      </c>
      <c r="C3919" s="168">
        <v>50</v>
      </c>
      <c r="D3919" s="169" t="s">
        <v>5482</v>
      </c>
      <c r="E3919" s="170">
        <v>2.1040049999999999</v>
      </c>
      <c r="F3919" s="167" t="s">
        <v>9539</v>
      </c>
    </row>
    <row r="3920" spans="1:6" x14ac:dyDescent="0.3">
      <c r="A3920" s="167" t="s">
        <v>9848</v>
      </c>
      <c r="B3920" s="167" t="s">
        <v>6119</v>
      </c>
      <c r="C3920" s="168">
        <v>50</v>
      </c>
      <c r="D3920" s="169" t="s">
        <v>5482</v>
      </c>
      <c r="E3920" s="170">
        <v>3.6796499999999996</v>
      </c>
      <c r="F3920" s="167" t="s">
        <v>9543</v>
      </c>
    </row>
    <row r="3921" spans="1:6" x14ac:dyDescent="0.3">
      <c r="A3921" s="167" t="s">
        <v>9849</v>
      </c>
      <c r="B3921" s="167" t="s">
        <v>6119</v>
      </c>
      <c r="C3921" s="168">
        <v>50</v>
      </c>
      <c r="D3921" s="169" t="s">
        <v>5482</v>
      </c>
      <c r="E3921" s="170">
        <v>4.7646749999999995</v>
      </c>
      <c r="F3921" s="167" t="s">
        <v>9545</v>
      </c>
    </row>
    <row r="3922" spans="1:6" x14ac:dyDescent="0.3">
      <c r="A3922" s="167" t="s">
        <v>9850</v>
      </c>
      <c r="B3922" s="167" t="s">
        <v>6119</v>
      </c>
      <c r="C3922" s="168">
        <v>50</v>
      </c>
      <c r="D3922" s="169" t="s">
        <v>5482</v>
      </c>
      <c r="E3922" s="170">
        <v>3.2550750000000002</v>
      </c>
      <c r="F3922" s="167" t="s">
        <v>9547</v>
      </c>
    </row>
    <row r="3923" spans="1:6" x14ac:dyDescent="0.3">
      <c r="A3923" s="167" t="s">
        <v>9851</v>
      </c>
      <c r="B3923" s="167" t="s">
        <v>6119</v>
      </c>
      <c r="C3923" s="168">
        <v>50</v>
      </c>
      <c r="D3923" s="169" t="s">
        <v>5482</v>
      </c>
      <c r="E3923" s="170">
        <v>6.6988500000000002</v>
      </c>
      <c r="F3923" s="167" t="s">
        <v>9551</v>
      </c>
    </row>
    <row r="3924" spans="1:6" x14ac:dyDescent="0.3">
      <c r="A3924" s="167" t="s">
        <v>9852</v>
      </c>
      <c r="B3924" s="167" t="s">
        <v>6119</v>
      </c>
      <c r="C3924" s="168">
        <v>50</v>
      </c>
      <c r="D3924" s="169" t="s">
        <v>5482</v>
      </c>
      <c r="E3924" s="170">
        <v>4.7646749999999995</v>
      </c>
      <c r="F3924" s="167" t="s">
        <v>9545</v>
      </c>
    </row>
    <row r="3925" spans="1:6" x14ac:dyDescent="0.3">
      <c r="A3925" s="167" t="s">
        <v>9853</v>
      </c>
      <c r="B3925" s="167" t="s">
        <v>6119</v>
      </c>
      <c r="C3925" s="168">
        <v>50</v>
      </c>
      <c r="D3925" s="169" t="s">
        <v>5482</v>
      </c>
      <c r="E3925" s="170">
        <v>3.2550750000000002</v>
      </c>
      <c r="F3925" s="167" t="s">
        <v>9547</v>
      </c>
    </row>
    <row r="3926" spans="1:6" x14ac:dyDescent="0.3">
      <c r="A3926" s="167" t="s">
        <v>9854</v>
      </c>
      <c r="B3926" s="167" t="s">
        <v>6119</v>
      </c>
      <c r="C3926" s="168">
        <v>50</v>
      </c>
      <c r="D3926" s="169" t="s">
        <v>5482</v>
      </c>
      <c r="E3926" s="170">
        <v>6.6988500000000002</v>
      </c>
      <c r="F3926" s="167" t="s">
        <v>9551</v>
      </c>
    </row>
    <row r="3927" spans="1:6" x14ac:dyDescent="0.3">
      <c r="A3927" s="167" t="s">
        <v>9855</v>
      </c>
      <c r="B3927" s="167" t="s">
        <v>6119</v>
      </c>
      <c r="C3927" s="168">
        <v>50</v>
      </c>
      <c r="D3927" s="169" t="s">
        <v>5482</v>
      </c>
      <c r="E3927" s="170">
        <v>4.7646749999999995</v>
      </c>
      <c r="F3927" s="167" t="s">
        <v>9545</v>
      </c>
    </row>
    <row r="3928" spans="1:6" x14ac:dyDescent="0.3">
      <c r="A3928" s="167" t="s">
        <v>9856</v>
      </c>
      <c r="B3928" s="167" t="s">
        <v>6119</v>
      </c>
      <c r="C3928" s="168">
        <v>50</v>
      </c>
      <c r="D3928" s="169" t="s">
        <v>5482</v>
      </c>
      <c r="E3928" s="170">
        <v>3.2550750000000002</v>
      </c>
      <c r="F3928" s="167" t="s">
        <v>9547</v>
      </c>
    </row>
    <row r="3929" spans="1:6" x14ac:dyDescent="0.3">
      <c r="A3929" s="167" t="s">
        <v>9857</v>
      </c>
      <c r="B3929" s="167" t="s">
        <v>6119</v>
      </c>
      <c r="C3929" s="168">
        <v>50</v>
      </c>
      <c r="D3929" s="169" t="s">
        <v>5482</v>
      </c>
      <c r="E3929" s="170">
        <v>6.6988500000000002</v>
      </c>
      <c r="F3929" s="167" t="s">
        <v>9551</v>
      </c>
    </row>
    <row r="3930" spans="1:6" x14ac:dyDescent="0.3">
      <c r="A3930" s="167" t="s">
        <v>9858</v>
      </c>
      <c r="B3930" s="167" t="s">
        <v>6119</v>
      </c>
      <c r="C3930" s="168">
        <v>50</v>
      </c>
      <c r="D3930" s="169" t="s">
        <v>5482</v>
      </c>
      <c r="E3930" s="170">
        <v>4.7646749999999995</v>
      </c>
      <c r="F3930" s="167" t="s">
        <v>9545</v>
      </c>
    </row>
    <row r="3931" spans="1:6" x14ac:dyDescent="0.3">
      <c r="A3931" s="167" t="s">
        <v>9859</v>
      </c>
      <c r="B3931" s="167" t="s">
        <v>6119</v>
      </c>
      <c r="C3931" s="168">
        <v>50</v>
      </c>
      <c r="D3931" s="169" t="s">
        <v>5482</v>
      </c>
      <c r="E3931" s="170">
        <v>3.2550750000000002</v>
      </c>
      <c r="F3931" s="167" t="s">
        <v>9547</v>
      </c>
    </row>
    <row r="3932" spans="1:6" x14ac:dyDescent="0.3">
      <c r="A3932" s="167" t="s">
        <v>9860</v>
      </c>
      <c r="B3932" s="167" t="s">
        <v>6119</v>
      </c>
      <c r="C3932" s="168">
        <v>50</v>
      </c>
      <c r="D3932" s="169" t="s">
        <v>5482</v>
      </c>
      <c r="E3932" s="170">
        <v>6.6988500000000002</v>
      </c>
      <c r="F3932" s="167" t="s">
        <v>9551</v>
      </c>
    </row>
    <row r="3933" spans="1:6" x14ac:dyDescent="0.3">
      <c r="A3933" s="167" t="s">
        <v>9861</v>
      </c>
      <c r="B3933" s="167" t="s">
        <v>6119</v>
      </c>
      <c r="C3933" s="168">
        <v>50</v>
      </c>
      <c r="D3933" s="169" t="s">
        <v>5482</v>
      </c>
      <c r="E3933" s="170">
        <v>5.0005499999999996</v>
      </c>
      <c r="F3933" s="167" t="s">
        <v>9545</v>
      </c>
    </row>
    <row r="3934" spans="1:6" x14ac:dyDescent="0.3">
      <c r="A3934" s="167" t="s">
        <v>9862</v>
      </c>
      <c r="B3934" s="167" t="s">
        <v>6119</v>
      </c>
      <c r="C3934" s="168">
        <v>50</v>
      </c>
      <c r="D3934" s="169" t="s">
        <v>5482</v>
      </c>
      <c r="E3934" s="170">
        <v>3.3966000000000003</v>
      </c>
      <c r="F3934" s="167" t="s">
        <v>9547</v>
      </c>
    </row>
    <row r="3935" spans="1:6" x14ac:dyDescent="0.3">
      <c r="A3935" s="167" t="s">
        <v>9863</v>
      </c>
      <c r="B3935" s="167" t="s">
        <v>6119</v>
      </c>
      <c r="C3935" s="168">
        <v>50</v>
      </c>
      <c r="D3935" s="169" t="s">
        <v>5482</v>
      </c>
      <c r="E3935" s="170">
        <v>7.0762499999999999</v>
      </c>
      <c r="F3935" s="167" t="s">
        <v>9551</v>
      </c>
    </row>
    <row r="3936" spans="1:6" x14ac:dyDescent="0.3">
      <c r="A3936" s="167" t="s">
        <v>9864</v>
      </c>
      <c r="B3936" s="167" t="s">
        <v>6119</v>
      </c>
      <c r="C3936" s="168">
        <v>50</v>
      </c>
      <c r="D3936" s="169" t="s">
        <v>5482</v>
      </c>
      <c r="E3936" s="170">
        <v>5.0005499999999996</v>
      </c>
      <c r="F3936" s="167" t="s">
        <v>9545</v>
      </c>
    </row>
    <row r="3937" spans="1:6" x14ac:dyDescent="0.3">
      <c r="A3937" s="167" t="s">
        <v>9865</v>
      </c>
      <c r="B3937" s="167" t="s">
        <v>6119</v>
      </c>
      <c r="C3937" s="168">
        <v>50</v>
      </c>
      <c r="D3937" s="169" t="s">
        <v>5482</v>
      </c>
      <c r="E3937" s="170">
        <v>3.3966000000000003</v>
      </c>
      <c r="F3937" s="167" t="s">
        <v>9547</v>
      </c>
    </row>
    <row r="3938" spans="1:6" x14ac:dyDescent="0.3">
      <c r="A3938" s="167" t="s">
        <v>9866</v>
      </c>
      <c r="B3938" s="167" t="s">
        <v>6119</v>
      </c>
      <c r="C3938" s="168">
        <v>50</v>
      </c>
      <c r="D3938" s="169" t="s">
        <v>5482</v>
      </c>
      <c r="E3938" s="170">
        <v>7.0762499999999999</v>
      </c>
      <c r="F3938" s="167" t="s">
        <v>9551</v>
      </c>
    </row>
    <row r="3939" spans="1:6" x14ac:dyDescent="0.3">
      <c r="A3939" s="167" t="s">
        <v>9867</v>
      </c>
      <c r="B3939" s="167" t="s">
        <v>6119</v>
      </c>
      <c r="C3939" s="168">
        <v>50</v>
      </c>
      <c r="D3939" s="169" t="s">
        <v>5482</v>
      </c>
      <c r="E3939" s="170">
        <v>5.0005499999999996</v>
      </c>
      <c r="F3939" s="167" t="s">
        <v>9545</v>
      </c>
    </row>
    <row r="3940" spans="1:6" x14ac:dyDescent="0.3">
      <c r="A3940" s="167" t="s">
        <v>9868</v>
      </c>
      <c r="B3940" s="167" t="s">
        <v>6119</v>
      </c>
      <c r="C3940" s="168">
        <v>50</v>
      </c>
      <c r="D3940" s="169" t="s">
        <v>5482</v>
      </c>
      <c r="E3940" s="170">
        <v>3.3966000000000003</v>
      </c>
      <c r="F3940" s="167" t="s">
        <v>9547</v>
      </c>
    </row>
    <row r="3941" spans="1:6" x14ac:dyDescent="0.3">
      <c r="A3941" s="167" t="s">
        <v>9869</v>
      </c>
      <c r="B3941" s="167" t="s">
        <v>6119</v>
      </c>
      <c r="C3941" s="168">
        <v>50</v>
      </c>
      <c r="D3941" s="169" t="s">
        <v>5482</v>
      </c>
      <c r="E3941" s="170">
        <v>7.0762499999999999</v>
      </c>
      <c r="F3941" s="167" t="s">
        <v>9551</v>
      </c>
    </row>
    <row r="3942" spans="1:6" x14ac:dyDescent="0.3">
      <c r="A3942" s="167" t="s">
        <v>9870</v>
      </c>
      <c r="B3942" s="167" t="s">
        <v>6119</v>
      </c>
      <c r="C3942" s="168">
        <v>50</v>
      </c>
      <c r="D3942" s="169" t="s">
        <v>5482</v>
      </c>
      <c r="E3942" s="170">
        <v>5.5194749999999999</v>
      </c>
      <c r="F3942" s="167" t="s">
        <v>9545</v>
      </c>
    </row>
    <row r="3943" spans="1:6" x14ac:dyDescent="0.3">
      <c r="A3943" s="167" t="s">
        <v>9871</v>
      </c>
      <c r="B3943" s="167" t="s">
        <v>6119</v>
      </c>
      <c r="C3943" s="168">
        <v>50</v>
      </c>
      <c r="D3943" s="169" t="s">
        <v>5482</v>
      </c>
      <c r="E3943" s="170">
        <v>3.9155250000000006</v>
      </c>
      <c r="F3943" s="167" t="s">
        <v>9547</v>
      </c>
    </row>
    <row r="3944" spans="1:6" x14ac:dyDescent="0.3">
      <c r="A3944" s="167" t="s">
        <v>9872</v>
      </c>
      <c r="B3944" s="167" t="s">
        <v>6119</v>
      </c>
      <c r="C3944" s="168">
        <v>50</v>
      </c>
      <c r="D3944" s="169" t="s">
        <v>5482</v>
      </c>
      <c r="E3944" s="170">
        <v>7.4064749999999995</v>
      </c>
      <c r="F3944" s="167" t="s">
        <v>9551</v>
      </c>
    </row>
    <row r="3945" spans="1:6" x14ac:dyDescent="0.3">
      <c r="A3945" s="167" t="s">
        <v>9873</v>
      </c>
      <c r="B3945" s="167" t="s">
        <v>6119</v>
      </c>
      <c r="C3945" s="168">
        <v>50</v>
      </c>
      <c r="D3945" s="169" t="s">
        <v>5482</v>
      </c>
      <c r="E3945" s="170">
        <v>5.0005499999999996</v>
      </c>
      <c r="F3945" s="167" t="s">
        <v>9545</v>
      </c>
    </row>
    <row r="3946" spans="1:6" x14ac:dyDescent="0.3">
      <c r="A3946" s="167" t="s">
        <v>9874</v>
      </c>
      <c r="B3946" s="167" t="s">
        <v>6119</v>
      </c>
      <c r="C3946" s="168">
        <v>50</v>
      </c>
      <c r="D3946" s="169" t="s">
        <v>5482</v>
      </c>
      <c r="E3946" s="170">
        <v>3.3966000000000003</v>
      </c>
      <c r="F3946" s="167" t="s">
        <v>9547</v>
      </c>
    </row>
    <row r="3947" spans="1:6" x14ac:dyDescent="0.3">
      <c r="A3947" s="167" t="s">
        <v>9875</v>
      </c>
      <c r="B3947" s="167" t="s">
        <v>6119</v>
      </c>
      <c r="C3947" s="168">
        <v>50</v>
      </c>
      <c r="D3947" s="169" t="s">
        <v>5482</v>
      </c>
      <c r="E3947" s="170">
        <v>7.0762499999999999</v>
      </c>
      <c r="F3947" s="167" t="s">
        <v>9551</v>
      </c>
    </row>
    <row r="3948" spans="1:6" x14ac:dyDescent="0.3">
      <c r="A3948" s="167" t="s">
        <v>9876</v>
      </c>
      <c r="B3948" s="167" t="s">
        <v>6119</v>
      </c>
      <c r="C3948" s="168">
        <v>50</v>
      </c>
      <c r="D3948" s="169" t="s">
        <v>5482</v>
      </c>
      <c r="E3948" s="170">
        <v>5.0005499999999996</v>
      </c>
      <c r="F3948" s="167" t="s">
        <v>9545</v>
      </c>
    </row>
    <row r="3949" spans="1:6" x14ac:dyDescent="0.3">
      <c r="A3949" s="167" t="s">
        <v>9877</v>
      </c>
      <c r="B3949" s="167" t="s">
        <v>6119</v>
      </c>
      <c r="C3949" s="168">
        <v>50</v>
      </c>
      <c r="D3949" s="169" t="s">
        <v>5482</v>
      </c>
      <c r="E3949" s="170">
        <v>3.3966000000000003</v>
      </c>
      <c r="F3949" s="167" t="s">
        <v>9547</v>
      </c>
    </row>
    <row r="3950" spans="1:6" x14ac:dyDescent="0.3">
      <c r="A3950" s="167" t="s">
        <v>9878</v>
      </c>
      <c r="B3950" s="167" t="s">
        <v>6119</v>
      </c>
      <c r="C3950" s="168">
        <v>50</v>
      </c>
      <c r="D3950" s="169" t="s">
        <v>5482</v>
      </c>
      <c r="E3950" s="170">
        <v>7.0762499999999999</v>
      </c>
      <c r="F3950" s="167" t="s">
        <v>9551</v>
      </c>
    </row>
    <row r="3951" spans="1:6" x14ac:dyDescent="0.3">
      <c r="A3951" s="167" t="s">
        <v>9879</v>
      </c>
      <c r="B3951" s="167" t="s">
        <v>6119</v>
      </c>
      <c r="C3951" s="168">
        <v>50</v>
      </c>
      <c r="D3951" s="169" t="s">
        <v>5482</v>
      </c>
      <c r="E3951" s="170">
        <v>5.0949000000000009</v>
      </c>
      <c r="F3951" s="167" t="s">
        <v>9545</v>
      </c>
    </row>
    <row r="3952" spans="1:6" x14ac:dyDescent="0.3">
      <c r="A3952" s="167" t="s">
        <v>9880</v>
      </c>
      <c r="B3952" s="167" t="s">
        <v>6119</v>
      </c>
      <c r="C3952" s="168">
        <v>50</v>
      </c>
      <c r="D3952" s="169" t="s">
        <v>5482</v>
      </c>
      <c r="E3952" s="170">
        <v>3.5853000000000002</v>
      </c>
      <c r="F3952" s="167" t="s">
        <v>9547</v>
      </c>
    </row>
    <row r="3953" spans="1:6" x14ac:dyDescent="0.3">
      <c r="A3953" s="167" t="s">
        <v>9881</v>
      </c>
      <c r="B3953" s="167" t="s">
        <v>6119</v>
      </c>
      <c r="C3953" s="168">
        <v>50</v>
      </c>
      <c r="D3953" s="169" t="s">
        <v>5482</v>
      </c>
      <c r="E3953" s="170">
        <v>7.1706000000000003</v>
      </c>
      <c r="F3953" s="167" t="s">
        <v>9551</v>
      </c>
    </row>
    <row r="3954" spans="1:6" x14ac:dyDescent="0.3">
      <c r="A3954" s="167" t="s">
        <v>9882</v>
      </c>
      <c r="B3954" s="167" t="s">
        <v>6119</v>
      </c>
      <c r="C3954" s="168">
        <v>50</v>
      </c>
      <c r="D3954" s="169" t="s">
        <v>5482</v>
      </c>
      <c r="E3954" s="170">
        <v>2.877675</v>
      </c>
      <c r="F3954" s="167" t="s">
        <v>9537</v>
      </c>
    </row>
    <row r="3955" spans="1:6" x14ac:dyDescent="0.3">
      <c r="A3955" s="167" t="s">
        <v>9883</v>
      </c>
      <c r="B3955" s="167" t="s">
        <v>6119</v>
      </c>
      <c r="C3955" s="168">
        <v>50</v>
      </c>
      <c r="D3955" s="169" t="s">
        <v>5482</v>
      </c>
      <c r="E3955" s="170">
        <v>2.1228750000000001</v>
      </c>
      <c r="F3955" s="167" t="s">
        <v>9539</v>
      </c>
    </row>
    <row r="3956" spans="1:6" x14ac:dyDescent="0.3">
      <c r="A3956" s="167" t="s">
        <v>9884</v>
      </c>
      <c r="B3956" s="167" t="s">
        <v>6119</v>
      </c>
      <c r="C3956" s="168">
        <v>50</v>
      </c>
      <c r="D3956" s="169" t="s">
        <v>5482</v>
      </c>
      <c r="E3956" s="170">
        <v>3.8211750000000002</v>
      </c>
      <c r="F3956" s="167" t="s">
        <v>9543</v>
      </c>
    </row>
    <row r="3957" spans="1:6" x14ac:dyDescent="0.3">
      <c r="A3957" s="167" t="s">
        <v>9885</v>
      </c>
      <c r="B3957" s="167" t="s">
        <v>6119</v>
      </c>
      <c r="C3957" s="168">
        <v>50</v>
      </c>
      <c r="D3957" s="169" t="s">
        <v>5482</v>
      </c>
      <c r="E3957" s="170">
        <v>4.6703250000000001</v>
      </c>
      <c r="F3957" s="167" t="s">
        <v>9545</v>
      </c>
    </row>
    <row r="3958" spans="1:6" x14ac:dyDescent="0.3">
      <c r="A3958" s="167" t="s">
        <v>9886</v>
      </c>
      <c r="B3958" s="167" t="s">
        <v>6119</v>
      </c>
      <c r="C3958" s="168">
        <v>50</v>
      </c>
      <c r="D3958" s="169" t="s">
        <v>5482</v>
      </c>
      <c r="E3958" s="170">
        <v>3.1324199999999998</v>
      </c>
      <c r="F3958" s="167" t="s">
        <v>9547</v>
      </c>
    </row>
    <row r="3959" spans="1:6" x14ac:dyDescent="0.3">
      <c r="A3959" s="167" t="s">
        <v>9887</v>
      </c>
      <c r="B3959" s="167" t="s">
        <v>6119</v>
      </c>
      <c r="C3959" s="168">
        <v>50</v>
      </c>
      <c r="D3959" s="169" t="s">
        <v>5482</v>
      </c>
      <c r="E3959" s="170">
        <v>6.6044999999999998</v>
      </c>
      <c r="F3959" s="167" t="s">
        <v>9551</v>
      </c>
    </row>
    <row r="3960" spans="1:6" x14ac:dyDescent="0.3">
      <c r="A3960" s="167" t="s">
        <v>9888</v>
      </c>
      <c r="B3960" s="167" t="s">
        <v>6119</v>
      </c>
      <c r="C3960" s="168">
        <v>50</v>
      </c>
      <c r="D3960" s="169" t="s">
        <v>5482</v>
      </c>
      <c r="E3960" s="170">
        <v>3.1324199999999998</v>
      </c>
      <c r="F3960" s="167" t="s">
        <v>9537</v>
      </c>
    </row>
    <row r="3961" spans="1:6" x14ac:dyDescent="0.3">
      <c r="A3961" s="167" t="s">
        <v>9889</v>
      </c>
      <c r="B3961" s="167" t="s">
        <v>6119</v>
      </c>
      <c r="C3961" s="168">
        <v>50</v>
      </c>
      <c r="D3961" s="169" t="s">
        <v>5482</v>
      </c>
      <c r="E3961" s="170">
        <v>2.3776200000000003</v>
      </c>
      <c r="F3961" s="167" t="s">
        <v>9539</v>
      </c>
    </row>
    <row r="3962" spans="1:6" x14ac:dyDescent="0.3">
      <c r="A3962" s="167" t="s">
        <v>9890</v>
      </c>
      <c r="B3962" s="167" t="s">
        <v>6119</v>
      </c>
      <c r="C3962" s="168">
        <v>50</v>
      </c>
      <c r="D3962" s="169" t="s">
        <v>5482</v>
      </c>
      <c r="E3962" s="170">
        <v>4.1230949999999993</v>
      </c>
      <c r="F3962" s="167" t="s">
        <v>9543</v>
      </c>
    </row>
    <row r="3963" spans="1:6" x14ac:dyDescent="0.3">
      <c r="A3963" s="167" t="s">
        <v>9891</v>
      </c>
      <c r="B3963" s="167" t="s">
        <v>6119</v>
      </c>
      <c r="C3963" s="168">
        <v>50</v>
      </c>
      <c r="D3963" s="169" t="s">
        <v>5482</v>
      </c>
      <c r="E3963" s="170">
        <v>5.0477249999999998</v>
      </c>
      <c r="F3963" s="167" t="s">
        <v>9545</v>
      </c>
    </row>
    <row r="3964" spans="1:6" x14ac:dyDescent="0.3">
      <c r="A3964" s="167" t="s">
        <v>9892</v>
      </c>
      <c r="B3964" s="167" t="s">
        <v>6119</v>
      </c>
      <c r="C3964" s="168">
        <v>50</v>
      </c>
      <c r="D3964" s="169" t="s">
        <v>5482</v>
      </c>
      <c r="E3964" s="170">
        <v>3.5853000000000002</v>
      </c>
      <c r="F3964" s="167" t="s">
        <v>9547</v>
      </c>
    </row>
    <row r="3965" spans="1:6" x14ac:dyDescent="0.3">
      <c r="A3965" s="167" t="s">
        <v>9893</v>
      </c>
      <c r="B3965" s="167" t="s">
        <v>6119</v>
      </c>
      <c r="C3965" s="168">
        <v>50</v>
      </c>
      <c r="D3965" s="169" t="s">
        <v>5482</v>
      </c>
      <c r="E3965" s="170">
        <v>7.1706000000000003</v>
      </c>
      <c r="F3965" s="167" t="s">
        <v>9551</v>
      </c>
    </row>
    <row r="3966" spans="1:6" x14ac:dyDescent="0.3">
      <c r="A3966" s="167" t="s">
        <v>9894</v>
      </c>
      <c r="B3966" s="167" t="s">
        <v>6119</v>
      </c>
      <c r="C3966" s="168">
        <v>50</v>
      </c>
      <c r="D3966" s="169" t="s">
        <v>5482</v>
      </c>
      <c r="E3966" s="170">
        <v>3.1324199999999998</v>
      </c>
      <c r="F3966" s="167" t="s">
        <v>9537</v>
      </c>
    </row>
    <row r="3967" spans="1:6" x14ac:dyDescent="0.3">
      <c r="A3967" s="167" t="s">
        <v>9895</v>
      </c>
      <c r="B3967" s="167" t="s">
        <v>6119</v>
      </c>
      <c r="C3967" s="168">
        <v>50</v>
      </c>
      <c r="D3967" s="169" t="s">
        <v>5482</v>
      </c>
      <c r="E3967" s="170">
        <v>2.3776200000000003</v>
      </c>
      <c r="F3967" s="167" t="s">
        <v>9539</v>
      </c>
    </row>
    <row r="3968" spans="1:6" x14ac:dyDescent="0.3">
      <c r="A3968" s="167" t="s">
        <v>9896</v>
      </c>
      <c r="B3968" s="167" t="s">
        <v>6119</v>
      </c>
      <c r="C3968" s="168">
        <v>50</v>
      </c>
      <c r="D3968" s="169" t="s">
        <v>5482</v>
      </c>
      <c r="E3968" s="170">
        <v>4.1230949999999993</v>
      </c>
      <c r="F3968" s="167" t="s">
        <v>9543</v>
      </c>
    </row>
    <row r="3969" spans="1:6" x14ac:dyDescent="0.3">
      <c r="A3969" s="167" t="s">
        <v>9897</v>
      </c>
      <c r="B3969" s="167" t="s">
        <v>6119</v>
      </c>
      <c r="C3969" s="168">
        <v>50</v>
      </c>
      <c r="D3969" s="169" t="s">
        <v>5482</v>
      </c>
      <c r="E3969" s="170">
        <v>5.0477249999999998</v>
      </c>
      <c r="F3969" s="167" t="s">
        <v>9545</v>
      </c>
    </row>
    <row r="3970" spans="1:6" x14ac:dyDescent="0.3">
      <c r="A3970" s="167" t="s">
        <v>9898</v>
      </c>
      <c r="B3970" s="167" t="s">
        <v>6119</v>
      </c>
      <c r="C3970" s="168">
        <v>50</v>
      </c>
      <c r="D3970" s="169" t="s">
        <v>5482</v>
      </c>
      <c r="E3970" s="170">
        <v>3.5853000000000002</v>
      </c>
      <c r="F3970" s="167" t="s">
        <v>9547</v>
      </c>
    </row>
    <row r="3971" spans="1:6" x14ac:dyDescent="0.3">
      <c r="A3971" s="167" t="s">
        <v>9899</v>
      </c>
      <c r="B3971" s="167" t="s">
        <v>6119</v>
      </c>
      <c r="C3971" s="168">
        <v>50</v>
      </c>
      <c r="D3971" s="169" t="s">
        <v>5482</v>
      </c>
      <c r="E3971" s="170">
        <v>7.1706000000000003</v>
      </c>
      <c r="F3971" s="167" t="s">
        <v>9551</v>
      </c>
    </row>
    <row r="3972" spans="1:6" x14ac:dyDescent="0.3">
      <c r="A3972" s="167" t="s">
        <v>9900</v>
      </c>
      <c r="B3972" s="167" t="s">
        <v>6119</v>
      </c>
      <c r="C3972" s="168">
        <v>50</v>
      </c>
      <c r="D3972" s="169" t="s">
        <v>5482</v>
      </c>
      <c r="E3972" s="170">
        <v>4.1042249999999996</v>
      </c>
      <c r="F3972" s="167" t="s">
        <v>9537</v>
      </c>
    </row>
    <row r="3973" spans="1:6" x14ac:dyDescent="0.3">
      <c r="A3973" s="167" t="s">
        <v>9901</v>
      </c>
      <c r="B3973" s="167" t="s">
        <v>6119</v>
      </c>
      <c r="C3973" s="168">
        <v>50</v>
      </c>
      <c r="D3973" s="169" t="s">
        <v>5482</v>
      </c>
      <c r="E3973" s="170">
        <v>3.3494250000000001</v>
      </c>
      <c r="F3973" s="167" t="s">
        <v>9539</v>
      </c>
    </row>
    <row r="3974" spans="1:6" x14ac:dyDescent="0.3">
      <c r="A3974" s="167" t="s">
        <v>9902</v>
      </c>
      <c r="B3974" s="167" t="s">
        <v>6119</v>
      </c>
      <c r="C3974" s="168">
        <v>50</v>
      </c>
      <c r="D3974" s="169" t="s">
        <v>5482</v>
      </c>
      <c r="E3974" s="170">
        <v>5.0477249999999998</v>
      </c>
      <c r="F3974" s="167" t="s">
        <v>9543</v>
      </c>
    </row>
    <row r="3975" spans="1:6" x14ac:dyDescent="0.3">
      <c r="A3975" s="167" t="s">
        <v>9903</v>
      </c>
      <c r="B3975" s="167" t="s">
        <v>6119</v>
      </c>
      <c r="C3975" s="168">
        <v>50</v>
      </c>
      <c r="D3975" s="169" t="s">
        <v>5482</v>
      </c>
      <c r="E3975" s="170">
        <v>6.0384000000000002</v>
      </c>
      <c r="F3975" s="167" t="s">
        <v>9545</v>
      </c>
    </row>
    <row r="3976" spans="1:6" x14ac:dyDescent="0.3">
      <c r="A3976" s="167" t="s">
        <v>9904</v>
      </c>
      <c r="B3976" s="167" t="s">
        <v>6119</v>
      </c>
      <c r="C3976" s="168">
        <v>50</v>
      </c>
      <c r="D3976" s="169" t="s">
        <v>5482</v>
      </c>
      <c r="E3976" s="170">
        <v>4.43445</v>
      </c>
      <c r="F3976" s="167" t="s">
        <v>9547</v>
      </c>
    </row>
    <row r="3977" spans="1:6" x14ac:dyDescent="0.3">
      <c r="A3977" s="167" t="s">
        <v>9905</v>
      </c>
      <c r="B3977" s="167" t="s">
        <v>6119</v>
      </c>
      <c r="C3977" s="168">
        <v>50</v>
      </c>
      <c r="D3977" s="169" t="s">
        <v>5482</v>
      </c>
      <c r="E3977" s="170">
        <v>7.9254000000000016</v>
      </c>
      <c r="F3977" s="167" t="s">
        <v>9551</v>
      </c>
    </row>
    <row r="3978" spans="1:6" x14ac:dyDescent="0.3">
      <c r="A3978" s="167" t="s">
        <v>9906</v>
      </c>
      <c r="B3978" s="167" t="s">
        <v>6119</v>
      </c>
      <c r="C3978" s="168">
        <v>50</v>
      </c>
      <c r="D3978" s="169" t="s">
        <v>5482</v>
      </c>
      <c r="E3978" s="170">
        <v>3.8683499999999995</v>
      </c>
      <c r="F3978" s="167" t="s">
        <v>9537</v>
      </c>
    </row>
    <row r="3979" spans="1:6" x14ac:dyDescent="0.3">
      <c r="A3979" s="167" t="s">
        <v>9907</v>
      </c>
      <c r="B3979" s="167" t="s">
        <v>6119</v>
      </c>
      <c r="C3979" s="168">
        <v>50</v>
      </c>
      <c r="D3979" s="169" t="s">
        <v>5482</v>
      </c>
      <c r="E3979" s="170">
        <v>3.1324199999999998</v>
      </c>
      <c r="F3979" s="167" t="s">
        <v>9539</v>
      </c>
    </row>
    <row r="3980" spans="1:6" x14ac:dyDescent="0.3">
      <c r="A3980" s="167" t="s">
        <v>9908</v>
      </c>
      <c r="B3980" s="167" t="s">
        <v>6119</v>
      </c>
      <c r="C3980" s="168">
        <v>50</v>
      </c>
      <c r="D3980" s="169" t="s">
        <v>5482</v>
      </c>
      <c r="E3980" s="170">
        <v>4.7646749999999995</v>
      </c>
      <c r="F3980" s="167" t="s">
        <v>9543</v>
      </c>
    </row>
    <row r="3981" spans="1:6" x14ac:dyDescent="0.3">
      <c r="A3981" s="167" t="s">
        <v>9909</v>
      </c>
      <c r="B3981" s="167" t="s">
        <v>6119</v>
      </c>
      <c r="C3981" s="168">
        <v>50</v>
      </c>
      <c r="D3981" s="169" t="s">
        <v>5482</v>
      </c>
      <c r="E3981" s="170">
        <v>5.75535</v>
      </c>
      <c r="F3981" s="167" t="s">
        <v>9545</v>
      </c>
    </row>
    <row r="3982" spans="1:6" x14ac:dyDescent="0.3">
      <c r="A3982" s="167" t="s">
        <v>9910</v>
      </c>
      <c r="B3982" s="167" t="s">
        <v>6119</v>
      </c>
      <c r="C3982" s="168">
        <v>50</v>
      </c>
      <c r="D3982" s="169" t="s">
        <v>5482</v>
      </c>
      <c r="E3982" s="170">
        <v>4.1985749999999999</v>
      </c>
      <c r="F3982" s="167" t="s">
        <v>9547</v>
      </c>
    </row>
    <row r="3983" spans="1:6" x14ac:dyDescent="0.3">
      <c r="A3983" s="167" t="s">
        <v>9911</v>
      </c>
      <c r="B3983" s="167" t="s">
        <v>6119</v>
      </c>
      <c r="C3983" s="168">
        <v>50</v>
      </c>
      <c r="D3983" s="169" t="s">
        <v>5482</v>
      </c>
      <c r="E3983" s="170">
        <v>7.6895250000000006</v>
      </c>
      <c r="F3983" s="167" t="s">
        <v>9551</v>
      </c>
    </row>
    <row r="3984" spans="1:6" x14ac:dyDescent="0.3">
      <c r="A3984" s="167" t="s">
        <v>9912</v>
      </c>
      <c r="B3984" s="167" t="s">
        <v>5493</v>
      </c>
      <c r="C3984" s="168">
        <v>50</v>
      </c>
      <c r="D3984" s="169" t="s">
        <v>5482</v>
      </c>
      <c r="E3984" s="170">
        <v>14.743575000000002</v>
      </c>
      <c r="F3984" s="167" t="s">
        <v>8857</v>
      </c>
    </row>
    <row r="3985" spans="1:6" x14ac:dyDescent="0.3">
      <c r="A3985" s="167" t="s">
        <v>9913</v>
      </c>
      <c r="B3985" s="167" t="s">
        <v>5493</v>
      </c>
      <c r="C3985" s="168">
        <v>20</v>
      </c>
      <c r="D3985" s="169" t="s">
        <v>5482</v>
      </c>
      <c r="E3985" s="170">
        <v>26.282024999999997</v>
      </c>
      <c r="F3985" s="167" t="s">
        <v>8857</v>
      </c>
    </row>
    <row r="3986" spans="1:6" x14ac:dyDescent="0.3">
      <c r="A3986" s="167" t="s">
        <v>9914</v>
      </c>
      <c r="B3986" s="167" t="s">
        <v>5493</v>
      </c>
      <c r="C3986" s="168">
        <v>20</v>
      </c>
      <c r="D3986" s="169" t="s">
        <v>5482</v>
      </c>
      <c r="E3986" s="170">
        <v>26.282024999999997</v>
      </c>
      <c r="F3986" s="167" t="s">
        <v>8857</v>
      </c>
    </row>
    <row r="3987" spans="1:6" x14ac:dyDescent="0.3">
      <c r="A3987" s="167" t="s">
        <v>9915</v>
      </c>
      <c r="B3987" s="167" t="s">
        <v>6576</v>
      </c>
      <c r="C3987" s="168">
        <v>50</v>
      </c>
      <c r="D3987" s="169" t="s">
        <v>5482</v>
      </c>
      <c r="E3987" s="170">
        <v>7.7838749999999992</v>
      </c>
      <c r="F3987" s="167" t="s">
        <v>9916</v>
      </c>
    </row>
    <row r="3988" spans="1:6" x14ac:dyDescent="0.3">
      <c r="A3988" s="167" t="s">
        <v>9917</v>
      </c>
      <c r="B3988" s="167" t="s">
        <v>5493</v>
      </c>
      <c r="C3988" s="168">
        <v>50</v>
      </c>
      <c r="D3988" s="169" t="s">
        <v>5482</v>
      </c>
      <c r="E3988" s="170">
        <v>10.256399999999999</v>
      </c>
      <c r="F3988" s="167" t="s">
        <v>5469</v>
      </c>
    </row>
    <row r="3989" spans="1:6" x14ac:dyDescent="0.3">
      <c r="A3989" s="167" t="s">
        <v>9918</v>
      </c>
      <c r="B3989" s="167" t="s">
        <v>5493</v>
      </c>
      <c r="C3989" s="168">
        <v>50</v>
      </c>
      <c r="D3989" s="169" t="s">
        <v>5482</v>
      </c>
      <c r="E3989" s="170">
        <v>10.256399999999999</v>
      </c>
      <c r="F3989" s="167" t="s">
        <v>5469</v>
      </c>
    </row>
    <row r="3990" spans="1:6" x14ac:dyDescent="0.3">
      <c r="A3990" s="167" t="s">
        <v>9919</v>
      </c>
      <c r="B3990" s="167" t="s">
        <v>5493</v>
      </c>
      <c r="C3990" s="168">
        <v>50</v>
      </c>
      <c r="D3990" s="169" t="s">
        <v>5482</v>
      </c>
      <c r="E3990" s="170">
        <v>11.446874999999999</v>
      </c>
      <c r="F3990" s="167" t="s">
        <v>8901</v>
      </c>
    </row>
    <row r="3991" spans="1:6" x14ac:dyDescent="0.3">
      <c r="A3991" s="167" t="s">
        <v>9920</v>
      </c>
      <c r="B3991" s="167" t="s">
        <v>5493</v>
      </c>
      <c r="C3991" s="168">
        <v>50</v>
      </c>
      <c r="D3991" s="169" t="s">
        <v>5482</v>
      </c>
      <c r="E3991" s="170">
        <v>11.446874999999999</v>
      </c>
      <c r="F3991" s="167" t="s">
        <v>8901</v>
      </c>
    </row>
    <row r="3992" spans="1:6" x14ac:dyDescent="0.3">
      <c r="A3992" s="167" t="s">
        <v>9921</v>
      </c>
      <c r="B3992" s="167" t="s">
        <v>5493</v>
      </c>
      <c r="C3992" s="168">
        <v>50</v>
      </c>
      <c r="D3992" s="169" t="s">
        <v>5482</v>
      </c>
      <c r="E3992" s="170">
        <v>11.630025</v>
      </c>
      <c r="F3992" s="167" t="s">
        <v>7497</v>
      </c>
    </row>
    <row r="3993" spans="1:6" x14ac:dyDescent="0.3">
      <c r="A3993" s="167" t="s">
        <v>9922</v>
      </c>
      <c r="B3993" s="167" t="s">
        <v>5493</v>
      </c>
      <c r="C3993" s="168">
        <v>50</v>
      </c>
      <c r="D3993" s="169" t="s">
        <v>5482</v>
      </c>
      <c r="E3993" s="170">
        <v>11.813175000000001</v>
      </c>
      <c r="F3993" s="167" t="s">
        <v>7497</v>
      </c>
    </row>
    <row r="3994" spans="1:6" x14ac:dyDescent="0.3">
      <c r="A3994" s="167" t="s">
        <v>9923</v>
      </c>
      <c r="B3994" s="167" t="s">
        <v>5493</v>
      </c>
      <c r="C3994" s="168">
        <v>50</v>
      </c>
      <c r="D3994" s="169" t="s">
        <v>5482</v>
      </c>
      <c r="E3994" s="170">
        <v>11.813175000000001</v>
      </c>
      <c r="F3994" s="167" t="s">
        <v>7497</v>
      </c>
    </row>
    <row r="3995" spans="1:6" x14ac:dyDescent="0.3">
      <c r="A3995" s="167" t="s">
        <v>9924</v>
      </c>
      <c r="B3995" s="167" t="s">
        <v>5681</v>
      </c>
      <c r="C3995" s="168">
        <v>50</v>
      </c>
      <c r="D3995" s="169" t="s">
        <v>5482</v>
      </c>
      <c r="E3995" s="170">
        <v>11.080575</v>
      </c>
      <c r="F3995" s="167" t="s">
        <v>9925</v>
      </c>
    </row>
    <row r="3996" spans="1:6" x14ac:dyDescent="0.3">
      <c r="A3996" s="167" t="s">
        <v>9926</v>
      </c>
      <c r="B3996" s="167" t="s">
        <v>5681</v>
      </c>
      <c r="C3996" s="168">
        <v>50</v>
      </c>
      <c r="D3996" s="169" t="s">
        <v>5482</v>
      </c>
      <c r="E3996" s="170">
        <v>11.080575</v>
      </c>
      <c r="F3996" s="167" t="s">
        <v>9925</v>
      </c>
    </row>
    <row r="3997" spans="1:6" x14ac:dyDescent="0.3">
      <c r="A3997" s="167" t="s">
        <v>9927</v>
      </c>
      <c r="B3997" s="167" t="s">
        <v>5681</v>
      </c>
      <c r="C3997" s="168">
        <v>50</v>
      </c>
      <c r="D3997" s="169" t="s">
        <v>5482</v>
      </c>
      <c r="E3997" s="170">
        <v>11.630025</v>
      </c>
      <c r="F3997" s="167" t="s">
        <v>9928</v>
      </c>
    </row>
    <row r="3998" spans="1:6" x14ac:dyDescent="0.3">
      <c r="A3998" s="167" t="s">
        <v>9929</v>
      </c>
      <c r="B3998" s="167" t="s">
        <v>5681</v>
      </c>
      <c r="C3998" s="168">
        <v>50</v>
      </c>
      <c r="D3998" s="169" t="s">
        <v>5482</v>
      </c>
      <c r="E3998" s="170">
        <v>11.630025</v>
      </c>
      <c r="F3998" s="167" t="s">
        <v>9928</v>
      </c>
    </row>
    <row r="3999" spans="1:6" x14ac:dyDescent="0.3">
      <c r="A3999" s="167" t="s">
        <v>9930</v>
      </c>
      <c r="B3999" s="167" t="s">
        <v>5681</v>
      </c>
      <c r="C3999" s="168">
        <v>50</v>
      </c>
      <c r="D3999" s="169" t="s">
        <v>5482</v>
      </c>
      <c r="E3999" s="170">
        <v>10.164824999999999</v>
      </c>
      <c r="F3999" s="167" t="s">
        <v>9931</v>
      </c>
    </row>
    <row r="4000" spans="1:6" x14ac:dyDescent="0.3">
      <c r="A4000" s="167" t="s">
        <v>9932</v>
      </c>
      <c r="B4000" s="167" t="s">
        <v>5681</v>
      </c>
      <c r="C4000" s="168">
        <v>50</v>
      </c>
      <c r="D4000" s="169" t="s">
        <v>5482</v>
      </c>
      <c r="E4000" s="170">
        <v>7.6007250000000006</v>
      </c>
      <c r="F4000" s="167" t="s">
        <v>9931</v>
      </c>
    </row>
    <row r="4001" spans="1:6" x14ac:dyDescent="0.3">
      <c r="A4001" s="167" t="s">
        <v>9933</v>
      </c>
      <c r="B4001" s="167" t="s">
        <v>5485</v>
      </c>
      <c r="C4001" s="168">
        <v>20</v>
      </c>
      <c r="D4001" s="169" t="s">
        <v>5482</v>
      </c>
      <c r="E4001" s="170">
        <v>23.443200000000001</v>
      </c>
      <c r="F4001" s="167" t="s">
        <v>9934</v>
      </c>
    </row>
    <row r="4002" spans="1:6" x14ac:dyDescent="0.3">
      <c r="A4002" s="167" t="s">
        <v>9935</v>
      </c>
      <c r="B4002" s="167" t="s">
        <v>6572</v>
      </c>
      <c r="C4002" s="168">
        <v>6</v>
      </c>
      <c r="D4002" s="169" t="s">
        <v>5482</v>
      </c>
      <c r="E4002" s="170">
        <v>25.539249999999999</v>
      </c>
      <c r="F4002" s="167" t="s">
        <v>9934</v>
      </c>
    </row>
    <row r="4003" spans="1:6" x14ac:dyDescent="0.3">
      <c r="A4003" s="167" t="s">
        <v>9936</v>
      </c>
      <c r="B4003" s="167" t="s">
        <v>6574</v>
      </c>
      <c r="C4003" s="168">
        <v>6</v>
      </c>
      <c r="D4003" s="169" t="s">
        <v>5482</v>
      </c>
      <c r="E4003" s="170">
        <v>20.451749999999997</v>
      </c>
      <c r="F4003" s="167" t="s">
        <v>9934</v>
      </c>
    </row>
    <row r="4004" spans="1:6" x14ac:dyDescent="0.3">
      <c r="A4004" s="167" t="s">
        <v>9937</v>
      </c>
      <c r="B4004" s="167" t="s">
        <v>6576</v>
      </c>
      <c r="C4004" s="168">
        <v>20</v>
      </c>
      <c r="D4004" s="169" t="s">
        <v>5482</v>
      </c>
      <c r="E4004" s="170">
        <v>23.443200000000001</v>
      </c>
      <c r="F4004" s="167" t="s">
        <v>9934</v>
      </c>
    </row>
    <row r="4005" spans="1:6" x14ac:dyDescent="0.3">
      <c r="A4005" s="167" t="s">
        <v>9938</v>
      </c>
      <c r="B4005" s="167" t="s">
        <v>5489</v>
      </c>
      <c r="C4005" s="168">
        <v>20</v>
      </c>
      <c r="D4005" s="169" t="s">
        <v>5482</v>
      </c>
      <c r="E4005" s="170">
        <v>23.992649999999998</v>
      </c>
      <c r="F4005" s="167" t="s">
        <v>9934</v>
      </c>
    </row>
    <row r="4006" spans="1:6" x14ac:dyDescent="0.3">
      <c r="A4006" s="167" t="s">
        <v>9939</v>
      </c>
      <c r="B4006" s="167" t="s">
        <v>5491</v>
      </c>
      <c r="C4006" s="168">
        <v>20</v>
      </c>
      <c r="D4006" s="169" t="s">
        <v>5482</v>
      </c>
      <c r="E4006" s="170">
        <v>23.992649999999998</v>
      </c>
      <c r="F4006" s="167" t="s">
        <v>9934</v>
      </c>
    </row>
    <row r="4007" spans="1:6" x14ac:dyDescent="0.3">
      <c r="A4007" s="167" t="s">
        <v>9940</v>
      </c>
      <c r="B4007" s="167" t="s">
        <v>5493</v>
      </c>
      <c r="C4007" s="168">
        <v>20</v>
      </c>
      <c r="D4007" s="169" t="s">
        <v>5482</v>
      </c>
      <c r="E4007" s="170">
        <v>23.992649999999998</v>
      </c>
      <c r="F4007" s="167" t="s">
        <v>9934</v>
      </c>
    </row>
    <row r="4008" spans="1:6" x14ac:dyDescent="0.3">
      <c r="A4008" s="167" t="s">
        <v>9941</v>
      </c>
      <c r="B4008" s="167" t="s">
        <v>6582</v>
      </c>
      <c r="C4008" s="168">
        <v>20</v>
      </c>
      <c r="D4008" s="169" t="s">
        <v>5482</v>
      </c>
      <c r="E4008" s="170">
        <v>22.619025000000001</v>
      </c>
      <c r="F4008" s="167" t="s">
        <v>9934</v>
      </c>
    </row>
    <row r="4009" spans="1:6" x14ac:dyDescent="0.3">
      <c r="A4009" s="167" t="s">
        <v>9942</v>
      </c>
      <c r="B4009" s="167" t="s">
        <v>5696</v>
      </c>
      <c r="C4009" s="168">
        <v>20</v>
      </c>
      <c r="D4009" s="169" t="s">
        <v>5482</v>
      </c>
      <c r="E4009" s="170">
        <v>23.992649999999998</v>
      </c>
      <c r="F4009" s="167" t="s">
        <v>9934</v>
      </c>
    </row>
    <row r="4010" spans="1:6" x14ac:dyDescent="0.3">
      <c r="A4010" s="167" t="s">
        <v>9943</v>
      </c>
      <c r="B4010" s="167" t="s">
        <v>5497</v>
      </c>
      <c r="C4010" s="168">
        <v>20</v>
      </c>
      <c r="D4010" s="169" t="s">
        <v>5482</v>
      </c>
      <c r="E4010" s="170">
        <v>23.992649999999998</v>
      </c>
      <c r="F4010" s="167" t="s">
        <v>9934</v>
      </c>
    </row>
    <row r="4011" spans="1:6" x14ac:dyDescent="0.3">
      <c r="A4011" s="167" t="s">
        <v>9944</v>
      </c>
      <c r="B4011" s="167" t="s">
        <v>5555</v>
      </c>
      <c r="C4011" s="168">
        <v>20</v>
      </c>
      <c r="D4011" s="169" t="s">
        <v>5482</v>
      </c>
      <c r="E4011" s="170">
        <v>23.992649999999998</v>
      </c>
      <c r="F4011" s="167" t="s">
        <v>9934</v>
      </c>
    </row>
    <row r="4012" spans="1:6" x14ac:dyDescent="0.3">
      <c r="A4012" s="167" t="s">
        <v>9945</v>
      </c>
      <c r="B4012" s="167" t="s">
        <v>5534</v>
      </c>
      <c r="C4012" s="168">
        <v>20</v>
      </c>
      <c r="D4012" s="169" t="s">
        <v>5482</v>
      </c>
      <c r="E4012" s="170">
        <v>23.992649999999998</v>
      </c>
      <c r="F4012" s="167" t="s">
        <v>9934</v>
      </c>
    </row>
    <row r="4013" spans="1:6" x14ac:dyDescent="0.3">
      <c r="A4013" s="167" t="s">
        <v>9946</v>
      </c>
      <c r="B4013" s="167" t="s">
        <v>5507</v>
      </c>
      <c r="C4013" s="168">
        <v>20</v>
      </c>
      <c r="D4013" s="169" t="s">
        <v>5482</v>
      </c>
      <c r="E4013" s="170">
        <v>23.992649999999998</v>
      </c>
      <c r="F4013" s="167" t="s">
        <v>9934</v>
      </c>
    </row>
    <row r="4014" spans="1:6" x14ac:dyDescent="0.3">
      <c r="A4014" s="167" t="s">
        <v>9947</v>
      </c>
      <c r="B4014" s="167" t="s">
        <v>5509</v>
      </c>
      <c r="C4014" s="168">
        <v>20</v>
      </c>
      <c r="D4014" s="169" t="s">
        <v>5482</v>
      </c>
      <c r="E4014" s="170">
        <v>23.992649999999998</v>
      </c>
      <c r="F4014" s="167" t="s">
        <v>9934</v>
      </c>
    </row>
    <row r="4015" spans="1:6" x14ac:dyDescent="0.3">
      <c r="A4015" s="167" t="s">
        <v>9948</v>
      </c>
      <c r="B4015" s="167" t="s">
        <v>5511</v>
      </c>
      <c r="C4015" s="168">
        <v>20</v>
      </c>
      <c r="D4015" s="169" t="s">
        <v>5482</v>
      </c>
      <c r="E4015" s="170">
        <v>23.992649999999998</v>
      </c>
      <c r="F4015" s="167" t="s">
        <v>9934</v>
      </c>
    </row>
    <row r="4016" spans="1:6" x14ac:dyDescent="0.3">
      <c r="A4016" s="167" t="s">
        <v>9949</v>
      </c>
      <c r="B4016" s="167" t="s">
        <v>5513</v>
      </c>
      <c r="C4016" s="168">
        <v>20</v>
      </c>
      <c r="D4016" s="169" t="s">
        <v>5482</v>
      </c>
      <c r="E4016" s="170">
        <v>23.992649999999998</v>
      </c>
      <c r="F4016" s="167" t="s">
        <v>9934</v>
      </c>
    </row>
    <row r="4017" spans="1:6" x14ac:dyDescent="0.3">
      <c r="A4017" s="167" t="s">
        <v>9950</v>
      </c>
      <c r="B4017" s="167" t="s">
        <v>5515</v>
      </c>
      <c r="C4017" s="168">
        <v>20</v>
      </c>
      <c r="D4017" s="169" t="s">
        <v>5482</v>
      </c>
      <c r="E4017" s="170">
        <v>23.992649999999998</v>
      </c>
      <c r="F4017" s="167" t="s">
        <v>9934</v>
      </c>
    </row>
    <row r="4018" spans="1:6" x14ac:dyDescent="0.3">
      <c r="A4018" s="167" t="s">
        <v>9951</v>
      </c>
      <c r="B4018" s="167" t="s">
        <v>5517</v>
      </c>
      <c r="C4018" s="168">
        <v>20</v>
      </c>
      <c r="D4018" s="169" t="s">
        <v>5482</v>
      </c>
      <c r="E4018" s="170">
        <v>23.992649999999998</v>
      </c>
      <c r="F4018" s="167" t="s">
        <v>9934</v>
      </c>
    </row>
    <row r="4019" spans="1:6" x14ac:dyDescent="0.3">
      <c r="A4019" s="167" t="s">
        <v>9952</v>
      </c>
      <c r="B4019" s="167" t="s">
        <v>5519</v>
      </c>
      <c r="C4019" s="168">
        <v>20</v>
      </c>
      <c r="D4019" s="169" t="s">
        <v>5482</v>
      </c>
      <c r="E4019" s="170">
        <v>23.992649999999998</v>
      </c>
      <c r="F4019" s="167" t="s">
        <v>9934</v>
      </c>
    </row>
    <row r="4020" spans="1:6" x14ac:dyDescent="0.3">
      <c r="A4020" s="167" t="s">
        <v>9953</v>
      </c>
      <c r="B4020" s="167" t="s">
        <v>5521</v>
      </c>
      <c r="C4020" s="168">
        <v>20</v>
      </c>
      <c r="D4020" s="169" t="s">
        <v>5482</v>
      </c>
      <c r="E4020" s="170">
        <v>23.992649999999998</v>
      </c>
      <c r="F4020" s="167" t="s">
        <v>9934</v>
      </c>
    </row>
    <row r="4021" spans="1:6" x14ac:dyDescent="0.3">
      <c r="A4021" s="167" t="s">
        <v>9954</v>
      </c>
      <c r="B4021" s="167" t="s">
        <v>5523</v>
      </c>
      <c r="C4021" s="168">
        <v>20</v>
      </c>
      <c r="D4021" s="169" t="s">
        <v>5482</v>
      </c>
      <c r="E4021" s="170">
        <v>23.992649999999998</v>
      </c>
      <c r="F4021" s="167" t="s">
        <v>9934</v>
      </c>
    </row>
    <row r="4022" spans="1:6" x14ac:dyDescent="0.3">
      <c r="A4022" s="167" t="s">
        <v>9955</v>
      </c>
      <c r="B4022" s="167" t="s">
        <v>5525</v>
      </c>
      <c r="C4022" s="168">
        <v>20</v>
      </c>
      <c r="D4022" s="169" t="s">
        <v>5482</v>
      </c>
      <c r="E4022" s="170">
        <v>23.992649999999998</v>
      </c>
      <c r="F4022" s="167" t="s">
        <v>9934</v>
      </c>
    </row>
    <row r="4023" spans="1:6" x14ac:dyDescent="0.3">
      <c r="A4023" s="167" t="s">
        <v>9956</v>
      </c>
      <c r="B4023" s="167" t="s">
        <v>5485</v>
      </c>
      <c r="C4023" s="168">
        <v>20</v>
      </c>
      <c r="D4023" s="169" t="s">
        <v>5482</v>
      </c>
      <c r="E4023" s="170">
        <v>23.443200000000001</v>
      </c>
      <c r="F4023" s="167" t="s">
        <v>9934</v>
      </c>
    </row>
    <row r="4024" spans="1:6" x14ac:dyDescent="0.3">
      <c r="A4024" s="167" t="s">
        <v>9957</v>
      </c>
      <c r="B4024" s="167" t="s">
        <v>6576</v>
      </c>
      <c r="C4024" s="168">
        <v>20</v>
      </c>
      <c r="D4024" s="169" t="s">
        <v>5482</v>
      </c>
      <c r="E4024" s="170">
        <v>23.443200000000001</v>
      </c>
      <c r="F4024" s="167" t="s">
        <v>9934</v>
      </c>
    </row>
    <row r="4025" spans="1:6" x14ac:dyDescent="0.3">
      <c r="A4025" s="167" t="s">
        <v>9958</v>
      </c>
      <c r="B4025" s="167" t="s">
        <v>5491</v>
      </c>
      <c r="C4025" s="168">
        <v>20</v>
      </c>
      <c r="D4025" s="169" t="s">
        <v>5482</v>
      </c>
      <c r="E4025" s="170">
        <v>23.992649999999998</v>
      </c>
      <c r="F4025" s="167" t="s">
        <v>9934</v>
      </c>
    </row>
    <row r="4026" spans="1:6" x14ac:dyDescent="0.3">
      <c r="A4026" s="167" t="s">
        <v>9959</v>
      </c>
      <c r="B4026" s="167" t="s">
        <v>5493</v>
      </c>
      <c r="C4026" s="168">
        <v>20</v>
      </c>
      <c r="D4026" s="169" t="s">
        <v>5482</v>
      </c>
      <c r="E4026" s="170">
        <v>23.992649999999998</v>
      </c>
      <c r="F4026" s="167" t="s">
        <v>9934</v>
      </c>
    </row>
    <row r="4027" spans="1:6" x14ac:dyDescent="0.3">
      <c r="A4027" s="167" t="s">
        <v>9960</v>
      </c>
      <c r="B4027" s="167" t="s">
        <v>6582</v>
      </c>
      <c r="C4027" s="168">
        <v>20</v>
      </c>
      <c r="D4027" s="169" t="s">
        <v>5482</v>
      </c>
      <c r="E4027" s="170">
        <v>22.619025000000001</v>
      </c>
      <c r="F4027" s="167" t="s">
        <v>9934</v>
      </c>
    </row>
    <row r="4028" spans="1:6" x14ac:dyDescent="0.3">
      <c r="A4028" s="167" t="s">
        <v>9961</v>
      </c>
      <c r="B4028" s="167" t="s">
        <v>5696</v>
      </c>
      <c r="C4028" s="168">
        <v>20</v>
      </c>
      <c r="D4028" s="169" t="s">
        <v>5482</v>
      </c>
      <c r="E4028" s="170">
        <v>23.992649999999998</v>
      </c>
      <c r="F4028" s="167" t="s">
        <v>9934</v>
      </c>
    </row>
    <row r="4029" spans="1:6" x14ac:dyDescent="0.3">
      <c r="A4029" s="167" t="s">
        <v>9962</v>
      </c>
      <c r="B4029" s="167" t="s">
        <v>5497</v>
      </c>
      <c r="C4029" s="168">
        <v>20</v>
      </c>
      <c r="D4029" s="169" t="s">
        <v>5482</v>
      </c>
      <c r="E4029" s="170">
        <v>23.992649999999998</v>
      </c>
      <c r="F4029" s="167" t="s">
        <v>9934</v>
      </c>
    </row>
    <row r="4030" spans="1:6" x14ac:dyDescent="0.3">
      <c r="A4030" s="167" t="s">
        <v>9963</v>
      </c>
      <c r="B4030" s="167" t="s">
        <v>5555</v>
      </c>
      <c r="C4030" s="168">
        <v>20</v>
      </c>
      <c r="D4030" s="169" t="s">
        <v>5482</v>
      </c>
      <c r="E4030" s="170">
        <v>23.992649999999998</v>
      </c>
      <c r="F4030" s="167" t="s">
        <v>9934</v>
      </c>
    </row>
    <row r="4031" spans="1:6" x14ac:dyDescent="0.3">
      <c r="A4031" s="167" t="s">
        <v>9964</v>
      </c>
      <c r="B4031" s="167" t="s">
        <v>5534</v>
      </c>
      <c r="C4031" s="168">
        <v>20</v>
      </c>
      <c r="D4031" s="169" t="s">
        <v>5482</v>
      </c>
      <c r="E4031" s="170">
        <v>23.992649999999998</v>
      </c>
      <c r="F4031" s="167" t="s">
        <v>9934</v>
      </c>
    </row>
    <row r="4032" spans="1:6" x14ac:dyDescent="0.3">
      <c r="A4032" s="167" t="s">
        <v>9965</v>
      </c>
      <c r="B4032" s="167" t="s">
        <v>5507</v>
      </c>
      <c r="C4032" s="168">
        <v>20</v>
      </c>
      <c r="D4032" s="169" t="s">
        <v>5482</v>
      </c>
      <c r="E4032" s="170">
        <v>23.992649999999998</v>
      </c>
      <c r="F4032" s="167" t="s">
        <v>9934</v>
      </c>
    </row>
    <row r="4033" spans="1:6" x14ac:dyDescent="0.3">
      <c r="A4033" s="167" t="s">
        <v>9966</v>
      </c>
      <c r="B4033" s="167" t="s">
        <v>5509</v>
      </c>
      <c r="C4033" s="168">
        <v>20</v>
      </c>
      <c r="D4033" s="169" t="s">
        <v>5482</v>
      </c>
      <c r="E4033" s="170">
        <v>23.992649999999998</v>
      </c>
      <c r="F4033" s="167" t="s">
        <v>9934</v>
      </c>
    </row>
    <row r="4034" spans="1:6" x14ac:dyDescent="0.3">
      <c r="A4034" s="167" t="s">
        <v>9967</v>
      </c>
      <c r="B4034" s="167" t="s">
        <v>5511</v>
      </c>
      <c r="C4034" s="168">
        <v>20</v>
      </c>
      <c r="D4034" s="169" t="s">
        <v>5482</v>
      </c>
      <c r="E4034" s="170">
        <v>23.992649999999998</v>
      </c>
      <c r="F4034" s="167" t="s">
        <v>9934</v>
      </c>
    </row>
    <row r="4035" spans="1:6" x14ac:dyDescent="0.3">
      <c r="A4035" s="167" t="s">
        <v>9968</v>
      </c>
      <c r="B4035" s="167" t="s">
        <v>5513</v>
      </c>
      <c r="C4035" s="168">
        <v>20</v>
      </c>
      <c r="D4035" s="169" t="s">
        <v>5482</v>
      </c>
      <c r="E4035" s="170">
        <v>23.992649999999998</v>
      </c>
      <c r="F4035" s="167" t="s">
        <v>9934</v>
      </c>
    </row>
    <row r="4036" spans="1:6" x14ac:dyDescent="0.3">
      <c r="A4036" s="167" t="s">
        <v>9969</v>
      </c>
      <c r="B4036" s="167" t="s">
        <v>5515</v>
      </c>
      <c r="C4036" s="168">
        <v>20</v>
      </c>
      <c r="D4036" s="169" t="s">
        <v>5482</v>
      </c>
      <c r="E4036" s="170">
        <v>23.992649999999998</v>
      </c>
      <c r="F4036" s="167" t="s">
        <v>9934</v>
      </c>
    </row>
    <row r="4037" spans="1:6" x14ac:dyDescent="0.3">
      <c r="A4037" s="167" t="s">
        <v>9970</v>
      </c>
      <c r="B4037" s="167" t="s">
        <v>5517</v>
      </c>
      <c r="C4037" s="168">
        <v>20</v>
      </c>
      <c r="D4037" s="169" t="s">
        <v>5482</v>
      </c>
      <c r="E4037" s="170">
        <v>23.992649999999998</v>
      </c>
      <c r="F4037" s="167" t="s">
        <v>9934</v>
      </c>
    </row>
    <row r="4038" spans="1:6" x14ac:dyDescent="0.3">
      <c r="A4038" s="167" t="s">
        <v>9971</v>
      </c>
      <c r="B4038" s="167" t="s">
        <v>5519</v>
      </c>
      <c r="C4038" s="168">
        <v>20</v>
      </c>
      <c r="D4038" s="169" t="s">
        <v>5482</v>
      </c>
      <c r="E4038" s="170">
        <v>23.992649999999998</v>
      </c>
      <c r="F4038" s="167" t="s">
        <v>9934</v>
      </c>
    </row>
    <row r="4039" spans="1:6" x14ac:dyDescent="0.3">
      <c r="A4039" s="167" t="s">
        <v>9972</v>
      </c>
      <c r="B4039" s="167" t="s">
        <v>5523</v>
      </c>
      <c r="C4039" s="168">
        <v>20</v>
      </c>
      <c r="D4039" s="169" t="s">
        <v>5482</v>
      </c>
      <c r="E4039" s="170">
        <v>23.992649999999998</v>
      </c>
      <c r="F4039" s="167" t="s">
        <v>9934</v>
      </c>
    </row>
    <row r="4040" spans="1:6" x14ac:dyDescent="0.3">
      <c r="A4040" s="167" t="s">
        <v>9973</v>
      </c>
      <c r="B4040" s="167" t="s">
        <v>5525</v>
      </c>
      <c r="C4040" s="168">
        <v>20</v>
      </c>
      <c r="D4040" s="169" t="s">
        <v>5482</v>
      </c>
      <c r="E4040" s="170">
        <v>23.992649999999998</v>
      </c>
      <c r="F4040" s="167" t="s">
        <v>9934</v>
      </c>
    </row>
    <row r="4041" spans="1:6" x14ac:dyDescent="0.3">
      <c r="A4041" s="167" t="s">
        <v>9974</v>
      </c>
      <c r="B4041" s="167" t="s">
        <v>5485</v>
      </c>
      <c r="C4041" s="168">
        <v>20</v>
      </c>
      <c r="D4041" s="169" t="s">
        <v>5482</v>
      </c>
      <c r="E4041" s="170">
        <v>23.443200000000001</v>
      </c>
      <c r="F4041" s="167" t="s">
        <v>9934</v>
      </c>
    </row>
    <row r="4042" spans="1:6" x14ac:dyDescent="0.3">
      <c r="A4042" s="167" t="s">
        <v>9975</v>
      </c>
      <c r="B4042" s="167" t="s">
        <v>6576</v>
      </c>
      <c r="C4042" s="168">
        <v>20</v>
      </c>
      <c r="D4042" s="169" t="s">
        <v>5482</v>
      </c>
      <c r="E4042" s="170">
        <v>23.443200000000001</v>
      </c>
      <c r="F4042" s="167" t="s">
        <v>9934</v>
      </c>
    </row>
    <row r="4043" spans="1:6" x14ac:dyDescent="0.3">
      <c r="A4043" s="167" t="s">
        <v>9976</v>
      </c>
      <c r="B4043" s="167" t="s">
        <v>5489</v>
      </c>
      <c r="C4043" s="168">
        <v>20</v>
      </c>
      <c r="D4043" s="169" t="s">
        <v>5482</v>
      </c>
      <c r="E4043" s="170">
        <v>23.992649999999998</v>
      </c>
      <c r="F4043" s="167" t="s">
        <v>9934</v>
      </c>
    </row>
    <row r="4044" spans="1:6" x14ac:dyDescent="0.3">
      <c r="A4044" s="167" t="s">
        <v>9977</v>
      </c>
      <c r="B4044" s="167" t="s">
        <v>5491</v>
      </c>
      <c r="C4044" s="168">
        <v>20</v>
      </c>
      <c r="D4044" s="169" t="s">
        <v>5482</v>
      </c>
      <c r="E4044" s="170">
        <v>23.992649999999998</v>
      </c>
      <c r="F4044" s="167" t="s">
        <v>9934</v>
      </c>
    </row>
    <row r="4045" spans="1:6" x14ac:dyDescent="0.3">
      <c r="A4045" s="167" t="s">
        <v>9978</v>
      </c>
      <c r="B4045" s="167" t="s">
        <v>5693</v>
      </c>
      <c r="C4045" s="168">
        <v>20</v>
      </c>
      <c r="D4045" s="169" t="s">
        <v>5482</v>
      </c>
      <c r="E4045" s="170">
        <v>23.992649999999998</v>
      </c>
      <c r="F4045" s="167" t="s">
        <v>9934</v>
      </c>
    </row>
    <row r="4046" spans="1:6" x14ac:dyDescent="0.3">
      <c r="A4046" s="167" t="s">
        <v>9979</v>
      </c>
      <c r="B4046" s="167" t="s">
        <v>5493</v>
      </c>
      <c r="C4046" s="168">
        <v>20</v>
      </c>
      <c r="D4046" s="169" t="s">
        <v>5482</v>
      </c>
      <c r="E4046" s="170">
        <v>23.992649999999998</v>
      </c>
      <c r="F4046" s="167" t="s">
        <v>9934</v>
      </c>
    </row>
    <row r="4047" spans="1:6" x14ac:dyDescent="0.3">
      <c r="A4047" s="167" t="s">
        <v>9980</v>
      </c>
      <c r="B4047" s="167" t="s">
        <v>6582</v>
      </c>
      <c r="C4047" s="168">
        <v>20</v>
      </c>
      <c r="D4047" s="169" t="s">
        <v>5482</v>
      </c>
      <c r="E4047" s="170">
        <v>22.619025000000001</v>
      </c>
      <c r="F4047" s="167" t="s">
        <v>9934</v>
      </c>
    </row>
    <row r="4048" spans="1:6" x14ac:dyDescent="0.3">
      <c r="A4048" s="167" t="s">
        <v>9981</v>
      </c>
      <c r="B4048" s="167" t="s">
        <v>5696</v>
      </c>
      <c r="C4048" s="168">
        <v>20</v>
      </c>
      <c r="D4048" s="169" t="s">
        <v>5482</v>
      </c>
      <c r="E4048" s="170">
        <v>23.992649999999998</v>
      </c>
      <c r="F4048" s="167" t="s">
        <v>9934</v>
      </c>
    </row>
    <row r="4049" spans="1:6" x14ac:dyDescent="0.3">
      <c r="A4049" s="167" t="s">
        <v>9982</v>
      </c>
      <c r="B4049" s="167" t="s">
        <v>5497</v>
      </c>
      <c r="C4049" s="168">
        <v>20</v>
      </c>
      <c r="D4049" s="169" t="s">
        <v>5482</v>
      </c>
      <c r="E4049" s="170">
        <v>23.992649999999998</v>
      </c>
      <c r="F4049" s="167" t="s">
        <v>9934</v>
      </c>
    </row>
    <row r="4050" spans="1:6" x14ac:dyDescent="0.3">
      <c r="A4050" s="167" t="s">
        <v>9983</v>
      </c>
      <c r="B4050" s="167" t="s">
        <v>5555</v>
      </c>
      <c r="C4050" s="168">
        <v>20</v>
      </c>
      <c r="D4050" s="169" t="s">
        <v>5482</v>
      </c>
      <c r="E4050" s="170">
        <v>23.992649999999998</v>
      </c>
      <c r="F4050" s="167" t="s">
        <v>9934</v>
      </c>
    </row>
    <row r="4051" spans="1:6" x14ac:dyDescent="0.3">
      <c r="A4051" s="167" t="s">
        <v>9984</v>
      </c>
      <c r="B4051" s="167" t="s">
        <v>5534</v>
      </c>
      <c r="C4051" s="168">
        <v>20</v>
      </c>
      <c r="D4051" s="169" t="s">
        <v>5482</v>
      </c>
      <c r="E4051" s="170">
        <v>23.992649999999998</v>
      </c>
      <c r="F4051" s="167" t="s">
        <v>9934</v>
      </c>
    </row>
    <row r="4052" spans="1:6" x14ac:dyDescent="0.3">
      <c r="A4052" s="167" t="s">
        <v>9985</v>
      </c>
      <c r="B4052" s="167" t="s">
        <v>5507</v>
      </c>
      <c r="C4052" s="168">
        <v>20</v>
      </c>
      <c r="D4052" s="169" t="s">
        <v>5482</v>
      </c>
      <c r="E4052" s="170">
        <v>23.992649999999998</v>
      </c>
      <c r="F4052" s="167" t="s">
        <v>9934</v>
      </c>
    </row>
    <row r="4053" spans="1:6" x14ac:dyDescent="0.3">
      <c r="A4053" s="167" t="s">
        <v>9986</v>
      </c>
      <c r="B4053" s="167" t="s">
        <v>5509</v>
      </c>
      <c r="C4053" s="168">
        <v>20</v>
      </c>
      <c r="D4053" s="169" t="s">
        <v>5482</v>
      </c>
      <c r="E4053" s="170">
        <v>23.992649999999998</v>
      </c>
      <c r="F4053" s="167" t="s">
        <v>9934</v>
      </c>
    </row>
    <row r="4054" spans="1:6" x14ac:dyDescent="0.3">
      <c r="A4054" s="167" t="s">
        <v>9987</v>
      </c>
      <c r="B4054" s="167" t="s">
        <v>5523</v>
      </c>
      <c r="C4054" s="168">
        <v>20</v>
      </c>
      <c r="D4054" s="169" t="s">
        <v>5482</v>
      </c>
      <c r="E4054" s="170">
        <v>23.992649999999998</v>
      </c>
      <c r="F4054" s="167" t="s">
        <v>9934</v>
      </c>
    </row>
    <row r="4055" spans="1:6" x14ac:dyDescent="0.3">
      <c r="A4055" s="167" t="s">
        <v>9988</v>
      </c>
      <c r="B4055" s="167" t="s">
        <v>5485</v>
      </c>
      <c r="C4055" s="168">
        <v>20</v>
      </c>
      <c r="D4055" s="169" t="s">
        <v>5482</v>
      </c>
      <c r="E4055" s="170">
        <v>35.897400000000005</v>
      </c>
      <c r="F4055" s="167" t="s">
        <v>9934</v>
      </c>
    </row>
    <row r="4056" spans="1:6" x14ac:dyDescent="0.3">
      <c r="A4056" s="167" t="s">
        <v>9989</v>
      </c>
      <c r="B4056" s="167" t="s">
        <v>6572</v>
      </c>
      <c r="C4056" s="168">
        <v>6</v>
      </c>
      <c r="D4056" s="169" t="s">
        <v>5482</v>
      </c>
      <c r="E4056" s="170">
        <v>38.970249999999993</v>
      </c>
      <c r="F4056" s="167" t="s">
        <v>9934</v>
      </c>
    </row>
    <row r="4057" spans="1:6" x14ac:dyDescent="0.3">
      <c r="A4057" s="167" t="s">
        <v>9990</v>
      </c>
      <c r="B4057" s="167" t="s">
        <v>6574</v>
      </c>
      <c r="C4057" s="168">
        <v>6</v>
      </c>
      <c r="D4057" s="169" t="s">
        <v>5482</v>
      </c>
      <c r="E4057" s="170">
        <v>31.338999999999995</v>
      </c>
      <c r="F4057" s="167" t="s">
        <v>9934</v>
      </c>
    </row>
    <row r="4058" spans="1:6" x14ac:dyDescent="0.3">
      <c r="A4058" s="167" t="s">
        <v>9991</v>
      </c>
      <c r="B4058" s="167" t="s">
        <v>6576</v>
      </c>
      <c r="C4058" s="168">
        <v>20</v>
      </c>
      <c r="D4058" s="169" t="s">
        <v>5482</v>
      </c>
      <c r="E4058" s="170">
        <v>35.897400000000005</v>
      </c>
      <c r="F4058" s="167" t="s">
        <v>9934</v>
      </c>
    </row>
    <row r="4059" spans="1:6" x14ac:dyDescent="0.3">
      <c r="A4059" s="167" t="s">
        <v>9992</v>
      </c>
      <c r="B4059" s="167" t="s">
        <v>5489</v>
      </c>
      <c r="C4059" s="168">
        <v>20</v>
      </c>
      <c r="D4059" s="169" t="s">
        <v>5482</v>
      </c>
      <c r="E4059" s="170">
        <v>36.446849999999998</v>
      </c>
      <c r="F4059" s="167" t="s">
        <v>9934</v>
      </c>
    </row>
    <row r="4060" spans="1:6" x14ac:dyDescent="0.3">
      <c r="A4060" s="167" t="s">
        <v>9993</v>
      </c>
      <c r="B4060" s="167" t="s">
        <v>5491</v>
      </c>
      <c r="C4060" s="168">
        <v>20</v>
      </c>
      <c r="D4060" s="169" t="s">
        <v>5482</v>
      </c>
      <c r="E4060" s="170">
        <v>36.446849999999998</v>
      </c>
      <c r="F4060" s="167" t="s">
        <v>9934</v>
      </c>
    </row>
    <row r="4061" spans="1:6" x14ac:dyDescent="0.3">
      <c r="A4061" s="167" t="s">
        <v>9994</v>
      </c>
      <c r="B4061" s="167" t="s">
        <v>5493</v>
      </c>
      <c r="C4061" s="168">
        <v>20</v>
      </c>
      <c r="D4061" s="169" t="s">
        <v>5482</v>
      </c>
      <c r="E4061" s="170">
        <v>36.446849999999998</v>
      </c>
      <c r="F4061" s="167" t="s">
        <v>9934</v>
      </c>
    </row>
    <row r="4062" spans="1:6" x14ac:dyDescent="0.3">
      <c r="A4062" s="167" t="s">
        <v>9995</v>
      </c>
      <c r="B4062" s="167" t="s">
        <v>6582</v>
      </c>
      <c r="C4062" s="168">
        <v>20</v>
      </c>
      <c r="D4062" s="169" t="s">
        <v>5482</v>
      </c>
      <c r="E4062" s="170">
        <v>34.523775000000001</v>
      </c>
      <c r="F4062" s="167" t="s">
        <v>9934</v>
      </c>
    </row>
    <row r="4063" spans="1:6" x14ac:dyDescent="0.3">
      <c r="A4063" s="167" t="s">
        <v>9996</v>
      </c>
      <c r="B4063" s="167" t="s">
        <v>5696</v>
      </c>
      <c r="C4063" s="168">
        <v>20</v>
      </c>
      <c r="D4063" s="169" t="s">
        <v>5482</v>
      </c>
      <c r="E4063" s="170">
        <v>36.446849999999998</v>
      </c>
      <c r="F4063" s="167" t="s">
        <v>9934</v>
      </c>
    </row>
    <row r="4064" spans="1:6" x14ac:dyDescent="0.3">
      <c r="A4064" s="167" t="s">
        <v>9997</v>
      </c>
      <c r="B4064" s="167" t="s">
        <v>5497</v>
      </c>
      <c r="C4064" s="168">
        <v>20</v>
      </c>
      <c r="D4064" s="169" t="s">
        <v>5482</v>
      </c>
      <c r="E4064" s="170">
        <v>36.446849999999998</v>
      </c>
      <c r="F4064" s="167" t="s">
        <v>9934</v>
      </c>
    </row>
    <row r="4065" spans="1:6" x14ac:dyDescent="0.3">
      <c r="A4065" s="167" t="s">
        <v>9998</v>
      </c>
      <c r="B4065" s="167" t="s">
        <v>5555</v>
      </c>
      <c r="C4065" s="168">
        <v>20</v>
      </c>
      <c r="D4065" s="169" t="s">
        <v>5482</v>
      </c>
      <c r="E4065" s="170">
        <v>36.446849999999998</v>
      </c>
      <c r="F4065" s="167" t="s">
        <v>9934</v>
      </c>
    </row>
    <row r="4066" spans="1:6" x14ac:dyDescent="0.3">
      <c r="A4066" s="167" t="s">
        <v>9999</v>
      </c>
      <c r="B4066" s="167" t="s">
        <v>5534</v>
      </c>
      <c r="C4066" s="168">
        <v>20</v>
      </c>
      <c r="D4066" s="169" t="s">
        <v>5482</v>
      </c>
      <c r="E4066" s="170">
        <v>36.446849999999998</v>
      </c>
      <c r="F4066" s="167" t="s">
        <v>9934</v>
      </c>
    </row>
    <row r="4067" spans="1:6" x14ac:dyDescent="0.3">
      <c r="A4067" s="167" t="s">
        <v>10000</v>
      </c>
      <c r="B4067" s="167" t="s">
        <v>5507</v>
      </c>
      <c r="C4067" s="168">
        <v>20</v>
      </c>
      <c r="D4067" s="169" t="s">
        <v>5482</v>
      </c>
      <c r="E4067" s="170">
        <v>36.446849999999998</v>
      </c>
      <c r="F4067" s="167" t="s">
        <v>9934</v>
      </c>
    </row>
    <row r="4068" spans="1:6" x14ac:dyDescent="0.3">
      <c r="A4068" s="167" t="s">
        <v>10001</v>
      </c>
      <c r="B4068" s="167" t="s">
        <v>5509</v>
      </c>
      <c r="C4068" s="168">
        <v>20</v>
      </c>
      <c r="D4068" s="169" t="s">
        <v>5482</v>
      </c>
      <c r="E4068" s="170">
        <v>36.446849999999998</v>
      </c>
      <c r="F4068" s="167" t="s">
        <v>9934</v>
      </c>
    </row>
    <row r="4069" spans="1:6" x14ac:dyDescent="0.3">
      <c r="A4069" s="167" t="s">
        <v>10002</v>
      </c>
      <c r="B4069" s="167" t="s">
        <v>5511</v>
      </c>
      <c r="C4069" s="168">
        <v>20</v>
      </c>
      <c r="D4069" s="169" t="s">
        <v>5482</v>
      </c>
      <c r="E4069" s="170">
        <v>36.446849999999998</v>
      </c>
      <c r="F4069" s="167" t="s">
        <v>9934</v>
      </c>
    </row>
    <row r="4070" spans="1:6" x14ac:dyDescent="0.3">
      <c r="A4070" s="167" t="s">
        <v>10003</v>
      </c>
      <c r="B4070" s="167" t="s">
        <v>5513</v>
      </c>
      <c r="C4070" s="168">
        <v>20</v>
      </c>
      <c r="D4070" s="169" t="s">
        <v>5482</v>
      </c>
      <c r="E4070" s="170">
        <v>36.446849999999998</v>
      </c>
      <c r="F4070" s="167" t="s">
        <v>9934</v>
      </c>
    </row>
    <row r="4071" spans="1:6" x14ac:dyDescent="0.3">
      <c r="A4071" s="167" t="s">
        <v>10004</v>
      </c>
      <c r="B4071" s="167" t="s">
        <v>5515</v>
      </c>
      <c r="C4071" s="168">
        <v>20</v>
      </c>
      <c r="D4071" s="169" t="s">
        <v>5482</v>
      </c>
      <c r="E4071" s="170">
        <v>36.446849999999998</v>
      </c>
      <c r="F4071" s="167" t="s">
        <v>9934</v>
      </c>
    </row>
    <row r="4072" spans="1:6" x14ac:dyDescent="0.3">
      <c r="A4072" s="167" t="s">
        <v>10005</v>
      </c>
      <c r="B4072" s="167" t="s">
        <v>5523</v>
      </c>
      <c r="C4072" s="168">
        <v>20</v>
      </c>
      <c r="D4072" s="169" t="s">
        <v>5482</v>
      </c>
      <c r="E4072" s="170">
        <v>36.446849999999998</v>
      </c>
      <c r="F4072" s="167" t="s">
        <v>9934</v>
      </c>
    </row>
    <row r="4073" spans="1:6" x14ac:dyDescent="0.3">
      <c r="A4073" s="167" t="s">
        <v>10006</v>
      </c>
      <c r="B4073" s="167" t="s">
        <v>5525</v>
      </c>
      <c r="C4073" s="168">
        <v>20</v>
      </c>
      <c r="D4073" s="169" t="s">
        <v>5482</v>
      </c>
      <c r="E4073" s="170">
        <v>36.446849999999998</v>
      </c>
      <c r="F4073" s="167" t="s">
        <v>9934</v>
      </c>
    </row>
    <row r="4074" spans="1:6" x14ac:dyDescent="0.3">
      <c r="A4074" s="167" t="s">
        <v>10007</v>
      </c>
      <c r="B4074" s="167" t="s">
        <v>5485</v>
      </c>
      <c r="C4074" s="168">
        <v>20</v>
      </c>
      <c r="D4074" s="169" t="s">
        <v>5482</v>
      </c>
      <c r="E4074" s="170">
        <v>35.897400000000005</v>
      </c>
      <c r="F4074" s="167" t="s">
        <v>9934</v>
      </c>
    </row>
    <row r="4075" spans="1:6" x14ac:dyDescent="0.3">
      <c r="A4075" s="167" t="s">
        <v>10008</v>
      </c>
      <c r="B4075" s="167" t="s">
        <v>6576</v>
      </c>
      <c r="C4075" s="168">
        <v>20</v>
      </c>
      <c r="D4075" s="169" t="s">
        <v>5482</v>
      </c>
      <c r="E4075" s="170">
        <v>35.897400000000005</v>
      </c>
      <c r="F4075" s="167" t="s">
        <v>9934</v>
      </c>
    </row>
    <row r="4076" spans="1:6" x14ac:dyDescent="0.3">
      <c r="A4076" s="167" t="s">
        <v>10009</v>
      </c>
      <c r="B4076" s="167" t="s">
        <v>5491</v>
      </c>
      <c r="C4076" s="168">
        <v>20</v>
      </c>
      <c r="D4076" s="169" t="s">
        <v>5482</v>
      </c>
      <c r="E4076" s="170">
        <v>36.446849999999998</v>
      </c>
      <c r="F4076" s="167" t="s">
        <v>9934</v>
      </c>
    </row>
    <row r="4077" spans="1:6" x14ac:dyDescent="0.3">
      <c r="A4077" s="167" t="s">
        <v>10010</v>
      </c>
      <c r="B4077" s="167" t="s">
        <v>5493</v>
      </c>
      <c r="C4077" s="168">
        <v>20</v>
      </c>
      <c r="D4077" s="169" t="s">
        <v>5482</v>
      </c>
      <c r="E4077" s="170">
        <v>36.446849999999998</v>
      </c>
      <c r="F4077" s="167" t="s">
        <v>9934</v>
      </c>
    </row>
    <row r="4078" spans="1:6" x14ac:dyDescent="0.3">
      <c r="A4078" s="167" t="s">
        <v>10011</v>
      </c>
      <c r="B4078" s="167" t="s">
        <v>6582</v>
      </c>
      <c r="C4078" s="168">
        <v>20</v>
      </c>
      <c r="D4078" s="169" t="s">
        <v>5482</v>
      </c>
      <c r="E4078" s="170">
        <v>34.523775000000001</v>
      </c>
      <c r="F4078" s="167" t="s">
        <v>9934</v>
      </c>
    </row>
    <row r="4079" spans="1:6" x14ac:dyDescent="0.3">
      <c r="A4079" s="167" t="s">
        <v>10012</v>
      </c>
      <c r="B4079" s="167" t="s">
        <v>5696</v>
      </c>
      <c r="C4079" s="168">
        <v>20</v>
      </c>
      <c r="D4079" s="169" t="s">
        <v>5482</v>
      </c>
      <c r="E4079" s="170">
        <v>36.446849999999998</v>
      </c>
      <c r="F4079" s="167" t="s">
        <v>9934</v>
      </c>
    </row>
    <row r="4080" spans="1:6" x14ac:dyDescent="0.3">
      <c r="A4080" s="167" t="s">
        <v>10013</v>
      </c>
      <c r="B4080" s="167" t="s">
        <v>5497</v>
      </c>
      <c r="C4080" s="168">
        <v>20</v>
      </c>
      <c r="D4080" s="169" t="s">
        <v>5482</v>
      </c>
      <c r="E4080" s="170">
        <v>36.446849999999998</v>
      </c>
      <c r="F4080" s="167" t="s">
        <v>9934</v>
      </c>
    </row>
    <row r="4081" spans="1:6" x14ac:dyDescent="0.3">
      <c r="A4081" s="167" t="s">
        <v>10014</v>
      </c>
      <c r="B4081" s="167" t="s">
        <v>5555</v>
      </c>
      <c r="C4081" s="168">
        <v>20</v>
      </c>
      <c r="D4081" s="169" t="s">
        <v>5482</v>
      </c>
      <c r="E4081" s="170">
        <v>36.446849999999998</v>
      </c>
      <c r="F4081" s="167" t="s">
        <v>9934</v>
      </c>
    </row>
    <row r="4082" spans="1:6" x14ac:dyDescent="0.3">
      <c r="A4082" s="167" t="s">
        <v>10015</v>
      </c>
      <c r="B4082" s="167" t="s">
        <v>5534</v>
      </c>
      <c r="C4082" s="168">
        <v>20</v>
      </c>
      <c r="D4082" s="169" t="s">
        <v>5482</v>
      </c>
      <c r="E4082" s="170">
        <v>36.446849999999998</v>
      </c>
      <c r="F4082" s="167" t="s">
        <v>9934</v>
      </c>
    </row>
    <row r="4083" spans="1:6" x14ac:dyDescent="0.3">
      <c r="A4083" s="167" t="s">
        <v>10016</v>
      </c>
      <c r="B4083" s="167" t="s">
        <v>5507</v>
      </c>
      <c r="C4083" s="168">
        <v>20</v>
      </c>
      <c r="D4083" s="169" t="s">
        <v>5482</v>
      </c>
      <c r="E4083" s="170">
        <v>36.446849999999998</v>
      </c>
      <c r="F4083" s="167" t="s">
        <v>9934</v>
      </c>
    </row>
    <row r="4084" spans="1:6" x14ac:dyDescent="0.3">
      <c r="A4084" s="167" t="s">
        <v>10017</v>
      </c>
      <c r="B4084" s="167" t="s">
        <v>5509</v>
      </c>
      <c r="C4084" s="168">
        <v>20</v>
      </c>
      <c r="D4084" s="169" t="s">
        <v>5482</v>
      </c>
      <c r="E4084" s="170">
        <v>36.446849999999998</v>
      </c>
      <c r="F4084" s="167" t="s">
        <v>9934</v>
      </c>
    </row>
    <row r="4085" spans="1:6" x14ac:dyDescent="0.3">
      <c r="A4085" s="167" t="s">
        <v>10018</v>
      </c>
      <c r="B4085" s="167" t="s">
        <v>5511</v>
      </c>
      <c r="C4085" s="168">
        <v>20</v>
      </c>
      <c r="D4085" s="169" t="s">
        <v>5482</v>
      </c>
      <c r="E4085" s="170">
        <v>36.446849999999998</v>
      </c>
      <c r="F4085" s="167" t="s">
        <v>9934</v>
      </c>
    </row>
    <row r="4086" spans="1:6" x14ac:dyDescent="0.3">
      <c r="A4086" s="167" t="s">
        <v>10019</v>
      </c>
      <c r="B4086" s="167" t="s">
        <v>5515</v>
      </c>
      <c r="C4086" s="168">
        <v>20</v>
      </c>
      <c r="D4086" s="169" t="s">
        <v>5482</v>
      </c>
      <c r="E4086" s="170">
        <v>36.446849999999998</v>
      </c>
      <c r="F4086" s="167" t="s">
        <v>9934</v>
      </c>
    </row>
    <row r="4087" spans="1:6" x14ac:dyDescent="0.3">
      <c r="A4087" s="167" t="s">
        <v>10020</v>
      </c>
      <c r="B4087" s="167" t="s">
        <v>5523</v>
      </c>
      <c r="C4087" s="168">
        <v>20</v>
      </c>
      <c r="D4087" s="169" t="s">
        <v>5482</v>
      </c>
      <c r="E4087" s="170">
        <v>36.446849999999998</v>
      </c>
      <c r="F4087" s="167" t="s">
        <v>9934</v>
      </c>
    </row>
    <row r="4088" spans="1:6" x14ac:dyDescent="0.3">
      <c r="A4088" s="167" t="s">
        <v>10021</v>
      </c>
      <c r="B4088" s="167" t="s">
        <v>5525</v>
      </c>
      <c r="C4088" s="168">
        <v>20</v>
      </c>
      <c r="D4088" s="169" t="s">
        <v>5482</v>
      </c>
      <c r="E4088" s="170">
        <v>36.446849999999998</v>
      </c>
      <c r="F4088" s="167" t="s">
        <v>9934</v>
      </c>
    </row>
    <row r="4089" spans="1:6" x14ac:dyDescent="0.3">
      <c r="A4089" s="167" t="s">
        <v>10022</v>
      </c>
      <c r="B4089" s="167" t="s">
        <v>5485</v>
      </c>
      <c r="C4089" s="168">
        <v>20</v>
      </c>
      <c r="D4089" s="169" t="s">
        <v>5482</v>
      </c>
      <c r="E4089" s="170">
        <v>35.897400000000005</v>
      </c>
      <c r="F4089" s="167" t="s">
        <v>9934</v>
      </c>
    </row>
    <row r="4090" spans="1:6" x14ac:dyDescent="0.3">
      <c r="A4090" s="167" t="s">
        <v>10023</v>
      </c>
      <c r="B4090" s="167" t="s">
        <v>6576</v>
      </c>
      <c r="C4090" s="168">
        <v>20</v>
      </c>
      <c r="D4090" s="169" t="s">
        <v>5482</v>
      </c>
      <c r="E4090" s="170">
        <v>35.897400000000005</v>
      </c>
      <c r="F4090" s="167" t="s">
        <v>9934</v>
      </c>
    </row>
    <row r="4091" spans="1:6" x14ac:dyDescent="0.3">
      <c r="A4091" s="167" t="s">
        <v>10024</v>
      </c>
      <c r="B4091" s="167" t="s">
        <v>5491</v>
      </c>
      <c r="C4091" s="168">
        <v>20</v>
      </c>
      <c r="D4091" s="169" t="s">
        <v>5482</v>
      </c>
      <c r="E4091" s="170">
        <v>36.446849999999998</v>
      </c>
      <c r="F4091" s="167" t="s">
        <v>9934</v>
      </c>
    </row>
    <row r="4092" spans="1:6" x14ac:dyDescent="0.3">
      <c r="A4092" s="167" t="s">
        <v>10025</v>
      </c>
      <c r="B4092" s="167" t="s">
        <v>5493</v>
      </c>
      <c r="C4092" s="168">
        <v>20</v>
      </c>
      <c r="D4092" s="169" t="s">
        <v>5482</v>
      </c>
      <c r="E4092" s="170">
        <v>36.446849999999998</v>
      </c>
      <c r="F4092" s="167" t="s">
        <v>9934</v>
      </c>
    </row>
    <row r="4093" spans="1:6" x14ac:dyDescent="0.3">
      <c r="A4093" s="167" t="s">
        <v>10026</v>
      </c>
      <c r="B4093" s="167" t="s">
        <v>6582</v>
      </c>
      <c r="C4093" s="168">
        <v>20</v>
      </c>
      <c r="D4093" s="169" t="s">
        <v>5482</v>
      </c>
      <c r="E4093" s="170">
        <v>34.523775000000001</v>
      </c>
      <c r="F4093" s="167" t="s">
        <v>9934</v>
      </c>
    </row>
    <row r="4094" spans="1:6" x14ac:dyDescent="0.3">
      <c r="A4094" s="167" t="s">
        <v>10027</v>
      </c>
      <c r="B4094" s="167" t="s">
        <v>5696</v>
      </c>
      <c r="C4094" s="168">
        <v>20</v>
      </c>
      <c r="D4094" s="169" t="s">
        <v>5482</v>
      </c>
      <c r="E4094" s="170">
        <v>36.446849999999998</v>
      </c>
      <c r="F4094" s="167" t="s">
        <v>9934</v>
      </c>
    </row>
    <row r="4095" spans="1:6" x14ac:dyDescent="0.3">
      <c r="A4095" s="167" t="s">
        <v>10028</v>
      </c>
      <c r="B4095" s="167" t="s">
        <v>5497</v>
      </c>
      <c r="C4095" s="168">
        <v>20</v>
      </c>
      <c r="D4095" s="169" t="s">
        <v>5482</v>
      </c>
      <c r="E4095" s="170">
        <v>36.446849999999998</v>
      </c>
      <c r="F4095" s="167" t="s">
        <v>9934</v>
      </c>
    </row>
    <row r="4096" spans="1:6" x14ac:dyDescent="0.3">
      <c r="A4096" s="167" t="s">
        <v>10029</v>
      </c>
      <c r="B4096" s="167" t="s">
        <v>5555</v>
      </c>
      <c r="C4096" s="168">
        <v>20</v>
      </c>
      <c r="D4096" s="169" t="s">
        <v>5482</v>
      </c>
      <c r="E4096" s="170">
        <v>36.446849999999998</v>
      </c>
      <c r="F4096" s="167" t="s">
        <v>9934</v>
      </c>
    </row>
    <row r="4097" spans="1:6" x14ac:dyDescent="0.3">
      <c r="A4097" s="167" t="s">
        <v>10030</v>
      </c>
      <c r="B4097" s="167" t="s">
        <v>5534</v>
      </c>
      <c r="C4097" s="168">
        <v>20</v>
      </c>
      <c r="D4097" s="169" t="s">
        <v>5482</v>
      </c>
      <c r="E4097" s="170">
        <v>36.446849999999998</v>
      </c>
      <c r="F4097" s="167" t="s">
        <v>9934</v>
      </c>
    </row>
    <row r="4098" spans="1:6" x14ac:dyDescent="0.3">
      <c r="A4098" s="167" t="s">
        <v>10031</v>
      </c>
      <c r="B4098" s="167" t="s">
        <v>5507</v>
      </c>
      <c r="C4098" s="168">
        <v>20</v>
      </c>
      <c r="D4098" s="169" t="s">
        <v>5482</v>
      </c>
      <c r="E4098" s="170">
        <v>36.446849999999998</v>
      </c>
      <c r="F4098" s="167" t="s">
        <v>9934</v>
      </c>
    </row>
    <row r="4099" spans="1:6" x14ac:dyDescent="0.3">
      <c r="A4099" s="167" t="s">
        <v>10032</v>
      </c>
      <c r="B4099" s="167" t="s">
        <v>5509</v>
      </c>
      <c r="C4099" s="168">
        <v>20</v>
      </c>
      <c r="D4099" s="169" t="s">
        <v>5482</v>
      </c>
      <c r="E4099" s="170">
        <v>36.446849999999998</v>
      </c>
      <c r="F4099" s="167" t="s">
        <v>9934</v>
      </c>
    </row>
    <row r="4100" spans="1:6" x14ac:dyDescent="0.3">
      <c r="A4100" s="167" t="s">
        <v>10033</v>
      </c>
      <c r="B4100" s="167" t="s">
        <v>5523</v>
      </c>
      <c r="C4100" s="168">
        <v>20</v>
      </c>
      <c r="D4100" s="169" t="s">
        <v>5482</v>
      </c>
      <c r="E4100" s="170">
        <v>36.446849999999998</v>
      </c>
      <c r="F4100" s="167" t="s">
        <v>9934</v>
      </c>
    </row>
    <row r="4101" spans="1:6" x14ac:dyDescent="0.3">
      <c r="A4101" s="167" t="s">
        <v>10034</v>
      </c>
      <c r="B4101" s="167" t="s">
        <v>5485</v>
      </c>
      <c r="C4101" s="168">
        <v>20</v>
      </c>
      <c r="D4101" s="169" t="s">
        <v>5482</v>
      </c>
      <c r="E4101" s="170">
        <v>23.443200000000001</v>
      </c>
      <c r="F4101" s="167" t="s">
        <v>9934</v>
      </c>
    </row>
    <row r="4102" spans="1:6" x14ac:dyDescent="0.3">
      <c r="A4102" s="167" t="s">
        <v>10035</v>
      </c>
      <c r="B4102" s="167" t="s">
        <v>6576</v>
      </c>
      <c r="C4102" s="168">
        <v>20</v>
      </c>
      <c r="D4102" s="169" t="s">
        <v>5482</v>
      </c>
      <c r="E4102" s="170">
        <v>23.443200000000001</v>
      </c>
      <c r="F4102" s="167" t="s">
        <v>9934</v>
      </c>
    </row>
    <row r="4103" spans="1:6" x14ac:dyDescent="0.3">
      <c r="A4103" s="167" t="s">
        <v>10036</v>
      </c>
      <c r="B4103" s="167" t="s">
        <v>5489</v>
      </c>
      <c r="C4103" s="168">
        <v>20</v>
      </c>
      <c r="D4103" s="169" t="s">
        <v>5482</v>
      </c>
      <c r="E4103" s="170">
        <v>23.992649999999998</v>
      </c>
      <c r="F4103" s="167" t="s">
        <v>9934</v>
      </c>
    </row>
    <row r="4104" spans="1:6" x14ac:dyDescent="0.3">
      <c r="A4104" s="167" t="s">
        <v>10037</v>
      </c>
      <c r="B4104" s="167" t="s">
        <v>5491</v>
      </c>
      <c r="C4104" s="168">
        <v>20</v>
      </c>
      <c r="D4104" s="169" t="s">
        <v>5482</v>
      </c>
      <c r="E4104" s="170">
        <v>23.992649999999998</v>
      </c>
      <c r="F4104" s="167" t="s">
        <v>9934</v>
      </c>
    </row>
    <row r="4105" spans="1:6" x14ac:dyDescent="0.3">
      <c r="A4105" s="167" t="s">
        <v>10038</v>
      </c>
      <c r="B4105" s="167" t="s">
        <v>5493</v>
      </c>
      <c r="C4105" s="168">
        <v>20</v>
      </c>
      <c r="D4105" s="169" t="s">
        <v>5482</v>
      </c>
      <c r="E4105" s="170">
        <v>23.992649999999998</v>
      </c>
      <c r="F4105" s="167" t="s">
        <v>9934</v>
      </c>
    </row>
    <row r="4106" spans="1:6" x14ac:dyDescent="0.3">
      <c r="A4106" s="167" t="s">
        <v>10039</v>
      </c>
      <c r="B4106" s="167" t="s">
        <v>6582</v>
      </c>
      <c r="C4106" s="168">
        <v>20</v>
      </c>
      <c r="D4106" s="169" t="s">
        <v>5482</v>
      </c>
      <c r="E4106" s="170">
        <v>22.619025000000001</v>
      </c>
      <c r="F4106" s="167" t="s">
        <v>9934</v>
      </c>
    </row>
    <row r="4107" spans="1:6" x14ac:dyDescent="0.3">
      <c r="A4107" s="167" t="s">
        <v>10040</v>
      </c>
      <c r="B4107" s="167" t="s">
        <v>5696</v>
      </c>
      <c r="C4107" s="168">
        <v>20</v>
      </c>
      <c r="D4107" s="169" t="s">
        <v>5482</v>
      </c>
      <c r="E4107" s="170">
        <v>23.992649999999998</v>
      </c>
      <c r="F4107" s="167" t="s">
        <v>9934</v>
      </c>
    </row>
    <row r="4108" spans="1:6" x14ac:dyDescent="0.3">
      <c r="A4108" s="167" t="s">
        <v>10041</v>
      </c>
      <c r="B4108" s="167" t="s">
        <v>5497</v>
      </c>
      <c r="C4108" s="168">
        <v>20</v>
      </c>
      <c r="D4108" s="169" t="s">
        <v>5482</v>
      </c>
      <c r="E4108" s="170">
        <v>23.992649999999998</v>
      </c>
      <c r="F4108" s="167" t="s">
        <v>9934</v>
      </c>
    </row>
    <row r="4109" spans="1:6" x14ac:dyDescent="0.3">
      <c r="A4109" s="167" t="s">
        <v>10042</v>
      </c>
      <c r="B4109" s="167" t="s">
        <v>5555</v>
      </c>
      <c r="C4109" s="168">
        <v>20</v>
      </c>
      <c r="D4109" s="169" t="s">
        <v>5482</v>
      </c>
      <c r="E4109" s="170">
        <v>23.992649999999998</v>
      </c>
      <c r="F4109" s="167" t="s">
        <v>9934</v>
      </c>
    </row>
    <row r="4110" spans="1:6" x14ac:dyDescent="0.3">
      <c r="A4110" s="167" t="s">
        <v>10043</v>
      </c>
      <c r="B4110" s="167" t="s">
        <v>5534</v>
      </c>
      <c r="C4110" s="168">
        <v>20</v>
      </c>
      <c r="D4110" s="169" t="s">
        <v>5482</v>
      </c>
      <c r="E4110" s="170">
        <v>23.992649999999998</v>
      </c>
      <c r="F4110" s="167" t="s">
        <v>9934</v>
      </c>
    </row>
    <row r="4111" spans="1:6" x14ac:dyDescent="0.3">
      <c r="A4111" s="167" t="s">
        <v>10044</v>
      </c>
      <c r="B4111" s="167" t="s">
        <v>5507</v>
      </c>
      <c r="C4111" s="168">
        <v>20</v>
      </c>
      <c r="D4111" s="169" t="s">
        <v>5482</v>
      </c>
      <c r="E4111" s="170">
        <v>23.992649999999998</v>
      </c>
      <c r="F4111" s="167" t="s">
        <v>9934</v>
      </c>
    </row>
    <row r="4112" spans="1:6" x14ac:dyDescent="0.3">
      <c r="A4112" s="167" t="s">
        <v>10045</v>
      </c>
      <c r="B4112" s="167" t="s">
        <v>5509</v>
      </c>
      <c r="C4112" s="168">
        <v>20</v>
      </c>
      <c r="D4112" s="169" t="s">
        <v>5482</v>
      </c>
      <c r="E4112" s="170">
        <v>23.992649999999998</v>
      </c>
      <c r="F4112" s="167" t="s">
        <v>9934</v>
      </c>
    </row>
    <row r="4113" spans="1:6" x14ac:dyDescent="0.3">
      <c r="A4113" s="167" t="s">
        <v>10046</v>
      </c>
      <c r="B4113" s="167" t="s">
        <v>5511</v>
      </c>
      <c r="C4113" s="168">
        <v>20</v>
      </c>
      <c r="D4113" s="169" t="s">
        <v>5482</v>
      </c>
      <c r="E4113" s="170">
        <v>23.992649999999998</v>
      </c>
      <c r="F4113" s="167" t="s">
        <v>9934</v>
      </c>
    </row>
    <row r="4114" spans="1:6" x14ac:dyDescent="0.3">
      <c r="A4114" s="167" t="s">
        <v>10047</v>
      </c>
      <c r="B4114" s="167" t="s">
        <v>5515</v>
      </c>
      <c r="C4114" s="168">
        <v>20</v>
      </c>
      <c r="D4114" s="169" t="s">
        <v>5482</v>
      </c>
      <c r="E4114" s="170">
        <v>23.992649999999998</v>
      </c>
      <c r="F4114" s="167" t="s">
        <v>9934</v>
      </c>
    </row>
    <row r="4115" spans="1:6" x14ac:dyDescent="0.3">
      <c r="A4115" s="167" t="s">
        <v>10048</v>
      </c>
      <c r="B4115" s="167" t="s">
        <v>5523</v>
      </c>
      <c r="C4115" s="168">
        <v>20</v>
      </c>
      <c r="D4115" s="169" t="s">
        <v>5482</v>
      </c>
      <c r="E4115" s="170">
        <v>23.992649999999998</v>
      </c>
      <c r="F4115" s="167" t="s">
        <v>9934</v>
      </c>
    </row>
    <row r="4116" spans="1:6" x14ac:dyDescent="0.3">
      <c r="A4116" s="167" t="s">
        <v>10049</v>
      </c>
      <c r="B4116" s="167" t="s">
        <v>5525</v>
      </c>
      <c r="C4116" s="168">
        <v>20</v>
      </c>
      <c r="D4116" s="169" t="s">
        <v>5482</v>
      </c>
      <c r="E4116" s="170">
        <v>23.992649999999998</v>
      </c>
      <c r="F4116" s="167" t="s">
        <v>9934</v>
      </c>
    </row>
    <row r="4117" spans="1:6" x14ac:dyDescent="0.3">
      <c r="A4117" s="167" t="s">
        <v>10050</v>
      </c>
      <c r="B4117" s="167" t="s">
        <v>5485</v>
      </c>
      <c r="C4117" s="168">
        <v>20</v>
      </c>
      <c r="D4117" s="169" t="s">
        <v>5482</v>
      </c>
      <c r="E4117" s="170">
        <v>35.897400000000005</v>
      </c>
      <c r="F4117" s="167" t="s">
        <v>9934</v>
      </c>
    </row>
    <row r="4118" spans="1:6" x14ac:dyDescent="0.3">
      <c r="A4118" s="167" t="s">
        <v>10051</v>
      </c>
      <c r="B4118" s="167" t="s">
        <v>6576</v>
      </c>
      <c r="C4118" s="168">
        <v>20</v>
      </c>
      <c r="D4118" s="169" t="s">
        <v>5482</v>
      </c>
      <c r="E4118" s="170">
        <v>35.897400000000005</v>
      </c>
      <c r="F4118" s="167" t="s">
        <v>9934</v>
      </c>
    </row>
    <row r="4119" spans="1:6" x14ac:dyDescent="0.3">
      <c r="A4119" s="167" t="s">
        <v>10052</v>
      </c>
      <c r="B4119" s="167" t="s">
        <v>5491</v>
      </c>
      <c r="C4119" s="168">
        <v>20</v>
      </c>
      <c r="D4119" s="169" t="s">
        <v>5482</v>
      </c>
      <c r="E4119" s="170">
        <v>36.446849999999998</v>
      </c>
      <c r="F4119" s="167" t="s">
        <v>9934</v>
      </c>
    </row>
    <row r="4120" spans="1:6" x14ac:dyDescent="0.3">
      <c r="A4120" s="167" t="s">
        <v>10053</v>
      </c>
      <c r="B4120" s="167" t="s">
        <v>5493</v>
      </c>
      <c r="C4120" s="168">
        <v>20</v>
      </c>
      <c r="D4120" s="169" t="s">
        <v>5482</v>
      </c>
      <c r="E4120" s="170">
        <v>36.446849999999998</v>
      </c>
      <c r="F4120" s="167" t="s">
        <v>9934</v>
      </c>
    </row>
    <row r="4121" spans="1:6" x14ac:dyDescent="0.3">
      <c r="A4121" s="167" t="s">
        <v>10054</v>
      </c>
      <c r="B4121" s="167" t="s">
        <v>6582</v>
      </c>
      <c r="C4121" s="168">
        <v>20</v>
      </c>
      <c r="D4121" s="169" t="s">
        <v>5482</v>
      </c>
      <c r="E4121" s="170">
        <v>34.523775000000001</v>
      </c>
      <c r="F4121" s="167" t="s">
        <v>9934</v>
      </c>
    </row>
    <row r="4122" spans="1:6" x14ac:dyDescent="0.3">
      <c r="A4122" s="167" t="s">
        <v>10055</v>
      </c>
      <c r="B4122" s="167" t="s">
        <v>5696</v>
      </c>
      <c r="C4122" s="168">
        <v>20</v>
      </c>
      <c r="D4122" s="169" t="s">
        <v>5482</v>
      </c>
      <c r="E4122" s="170">
        <v>36.446849999999998</v>
      </c>
      <c r="F4122" s="167" t="s">
        <v>9934</v>
      </c>
    </row>
    <row r="4123" spans="1:6" x14ac:dyDescent="0.3">
      <c r="A4123" s="167" t="s">
        <v>10056</v>
      </c>
      <c r="B4123" s="167" t="s">
        <v>5497</v>
      </c>
      <c r="C4123" s="168">
        <v>20</v>
      </c>
      <c r="D4123" s="169" t="s">
        <v>5482</v>
      </c>
      <c r="E4123" s="170">
        <v>36.446849999999998</v>
      </c>
      <c r="F4123" s="167" t="s">
        <v>9934</v>
      </c>
    </row>
    <row r="4124" spans="1:6" x14ac:dyDescent="0.3">
      <c r="A4124" s="167" t="s">
        <v>10057</v>
      </c>
      <c r="B4124" s="167" t="s">
        <v>5555</v>
      </c>
      <c r="C4124" s="168">
        <v>20</v>
      </c>
      <c r="D4124" s="169" t="s">
        <v>5482</v>
      </c>
      <c r="E4124" s="170">
        <v>36.446849999999998</v>
      </c>
      <c r="F4124" s="167" t="s">
        <v>9934</v>
      </c>
    </row>
    <row r="4125" spans="1:6" x14ac:dyDescent="0.3">
      <c r="A4125" s="167" t="s">
        <v>10058</v>
      </c>
      <c r="B4125" s="167" t="s">
        <v>5534</v>
      </c>
      <c r="C4125" s="168">
        <v>20</v>
      </c>
      <c r="D4125" s="169" t="s">
        <v>5482</v>
      </c>
      <c r="E4125" s="170">
        <v>36.446849999999998</v>
      </c>
      <c r="F4125" s="167" t="s">
        <v>9934</v>
      </c>
    </row>
    <row r="4126" spans="1:6" x14ac:dyDescent="0.3">
      <c r="A4126" s="167" t="s">
        <v>10059</v>
      </c>
      <c r="B4126" s="167" t="s">
        <v>5507</v>
      </c>
      <c r="C4126" s="168">
        <v>20</v>
      </c>
      <c r="D4126" s="169" t="s">
        <v>5482</v>
      </c>
      <c r="E4126" s="170">
        <v>36.446849999999998</v>
      </c>
      <c r="F4126" s="167" t="s">
        <v>9934</v>
      </c>
    </row>
    <row r="4127" spans="1:6" x14ac:dyDescent="0.3">
      <c r="A4127" s="167" t="s">
        <v>10060</v>
      </c>
      <c r="B4127" s="167" t="s">
        <v>5509</v>
      </c>
      <c r="C4127" s="168">
        <v>20</v>
      </c>
      <c r="D4127" s="169" t="s">
        <v>5482</v>
      </c>
      <c r="E4127" s="170">
        <v>36.446849999999998</v>
      </c>
      <c r="F4127" s="167" t="s">
        <v>9934</v>
      </c>
    </row>
    <row r="4128" spans="1:6" x14ac:dyDescent="0.3">
      <c r="A4128" s="167" t="s">
        <v>10061</v>
      </c>
      <c r="B4128" s="167" t="s">
        <v>5515</v>
      </c>
      <c r="C4128" s="168">
        <v>20</v>
      </c>
      <c r="D4128" s="169" t="s">
        <v>5482</v>
      </c>
      <c r="E4128" s="170">
        <v>36.446849999999998</v>
      </c>
      <c r="F4128" s="167" t="s">
        <v>9934</v>
      </c>
    </row>
    <row r="4129" spans="1:6" x14ac:dyDescent="0.3">
      <c r="A4129" s="167" t="s">
        <v>10062</v>
      </c>
      <c r="B4129" s="167" t="s">
        <v>5523</v>
      </c>
      <c r="C4129" s="168">
        <v>20</v>
      </c>
      <c r="D4129" s="169" t="s">
        <v>5482</v>
      </c>
      <c r="E4129" s="170">
        <v>36.446849999999998</v>
      </c>
      <c r="F4129" s="167" t="s">
        <v>9934</v>
      </c>
    </row>
    <row r="4130" spans="1:6" x14ac:dyDescent="0.3">
      <c r="A4130" s="167" t="s">
        <v>10063</v>
      </c>
      <c r="B4130" s="167" t="s">
        <v>5525</v>
      </c>
      <c r="C4130" s="168">
        <v>20</v>
      </c>
      <c r="D4130" s="169" t="s">
        <v>5482</v>
      </c>
      <c r="E4130" s="170">
        <v>36.446849999999998</v>
      </c>
      <c r="F4130" s="167" t="s">
        <v>9934</v>
      </c>
    </row>
    <row r="4131" spans="1:6" x14ac:dyDescent="0.3">
      <c r="A4131" s="167" t="s">
        <v>10064</v>
      </c>
      <c r="B4131" s="167" t="s">
        <v>5485</v>
      </c>
      <c r="C4131" s="168">
        <v>20</v>
      </c>
      <c r="D4131" s="169" t="s">
        <v>5482</v>
      </c>
      <c r="E4131" s="170">
        <v>23.443200000000001</v>
      </c>
      <c r="F4131" s="167" t="s">
        <v>9934</v>
      </c>
    </row>
    <row r="4132" spans="1:6" x14ac:dyDescent="0.3">
      <c r="A4132" s="167" t="s">
        <v>10065</v>
      </c>
      <c r="B4132" s="167" t="s">
        <v>6576</v>
      </c>
      <c r="C4132" s="168">
        <v>20</v>
      </c>
      <c r="D4132" s="169" t="s">
        <v>5482</v>
      </c>
      <c r="E4132" s="170">
        <v>23.443200000000001</v>
      </c>
      <c r="F4132" s="167" t="s">
        <v>9934</v>
      </c>
    </row>
    <row r="4133" spans="1:6" x14ac:dyDescent="0.3">
      <c r="A4133" s="167" t="s">
        <v>10066</v>
      </c>
      <c r="B4133" s="167" t="s">
        <v>5491</v>
      </c>
      <c r="C4133" s="168">
        <v>20</v>
      </c>
      <c r="D4133" s="169" t="s">
        <v>5482</v>
      </c>
      <c r="E4133" s="170">
        <v>23.992649999999998</v>
      </c>
      <c r="F4133" s="167" t="s">
        <v>9934</v>
      </c>
    </row>
    <row r="4134" spans="1:6" x14ac:dyDescent="0.3">
      <c r="A4134" s="167" t="s">
        <v>10067</v>
      </c>
      <c r="B4134" s="167" t="s">
        <v>5493</v>
      </c>
      <c r="C4134" s="168">
        <v>20</v>
      </c>
      <c r="D4134" s="169" t="s">
        <v>5482</v>
      </c>
      <c r="E4134" s="170">
        <v>23.992649999999998</v>
      </c>
      <c r="F4134" s="167" t="s">
        <v>9934</v>
      </c>
    </row>
    <row r="4135" spans="1:6" x14ac:dyDescent="0.3">
      <c r="A4135" s="167" t="s">
        <v>10068</v>
      </c>
      <c r="B4135" s="167" t="s">
        <v>6582</v>
      </c>
      <c r="C4135" s="168">
        <v>20</v>
      </c>
      <c r="D4135" s="169" t="s">
        <v>5482</v>
      </c>
      <c r="E4135" s="170">
        <v>22.619025000000001</v>
      </c>
      <c r="F4135" s="167" t="s">
        <v>9934</v>
      </c>
    </row>
    <row r="4136" spans="1:6" x14ac:dyDescent="0.3">
      <c r="A4136" s="167" t="s">
        <v>10069</v>
      </c>
      <c r="B4136" s="167" t="s">
        <v>5696</v>
      </c>
      <c r="C4136" s="168">
        <v>20</v>
      </c>
      <c r="D4136" s="169" t="s">
        <v>5482</v>
      </c>
      <c r="E4136" s="170">
        <v>23.992649999999998</v>
      </c>
      <c r="F4136" s="167" t="s">
        <v>9934</v>
      </c>
    </row>
    <row r="4137" spans="1:6" x14ac:dyDescent="0.3">
      <c r="A4137" s="167" t="s">
        <v>10070</v>
      </c>
      <c r="B4137" s="167" t="s">
        <v>5497</v>
      </c>
      <c r="C4137" s="168">
        <v>20</v>
      </c>
      <c r="D4137" s="169" t="s">
        <v>5482</v>
      </c>
      <c r="E4137" s="170">
        <v>23.992649999999998</v>
      </c>
      <c r="F4137" s="167" t="s">
        <v>9934</v>
      </c>
    </row>
    <row r="4138" spans="1:6" x14ac:dyDescent="0.3">
      <c r="A4138" s="167" t="s">
        <v>10071</v>
      </c>
      <c r="B4138" s="167" t="s">
        <v>5555</v>
      </c>
      <c r="C4138" s="168">
        <v>20</v>
      </c>
      <c r="D4138" s="169" t="s">
        <v>5482</v>
      </c>
      <c r="E4138" s="170">
        <v>23.992649999999998</v>
      </c>
      <c r="F4138" s="167" t="s">
        <v>9934</v>
      </c>
    </row>
    <row r="4139" spans="1:6" x14ac:dyDescent="0.3">
      <c r="A4139" s="167" t="s">
        <v>10072</v>
      </c>
      <c r="B4139" s="167" t="s">
        <v>5534</v>
      </c>
      <c r="C4139" s="168">
        <v>20</v>
      </c>
      <c r="D4139" s="169" t="s">
        <v>5482</v>
      </c>
      <c r="E4139" s="170">
        <v>23.992649999999998</v>
      </c>
      <c r="F4139" s="167" t="s">
        <v>9934</v>
      </c>
    </row>
    <row r="4140" spans="1:6" x14ac:dyDescent="0.3">
      <c r="A4140" s="167" t="s">
        <v>10073</v>
      </c>
      <c r="B4140" s="167" t="s">
        <v>5507</v>
      </c>
      <c r="C4140" s="168">
        <v>20</v>
      </c>
      <c r="D4140" s="169" t="s">
        <v>5482</v>
      </c>
      <c r="E4140" s="170">
        <v>23.992649999999998</v>
      </c>
      <c r="F4140" s="167" t="s">
        <v>9934</v>
      </c>
    </row>
    <row r="4141" spans="1:6" x14ac:dyDescent="0.3">
      <c r="A4141" s="167" t="s">
        <v>10074</v>
      </c>
      <c r="B4141" s="167" t="s">
        <v>5509</v>
      </c>
      <c r="C4141" s="168">
        <v>20</v>
      </c>
      <c r="D4141" s="169" t="s">
        <v>5482</v>
      </c>
      <c r="E4141" s="170">
        <v>23.992649999999998</v>
      </c>
      <c r="F4141" s="167" t="s">
        <v>9934</v>
      </c>
    </row>
    <row r="4142" spans="1:6" x14ac:dyDescent="0.3">
      <c r="A4142" s="167" t="s">
        <v>10075</v>
      </c>
      <c r="B4142" s="167" t="s">
        <v>5511</v>
      </c>
      <c r="C4142" s="168">
        <v>20</v>
      </c>
      <c r="D4142" s="169" t="s">
        <v>5482</v>
      </c>
      <c r="E4142" s="170">
        <v>23.992649999999998</v>
      </c>
      <c r="F4142" s="167" t="s">
        <v>9934</v>
      </c>
    </row>
    <row r="4143" spans="1:6" x14ac:dyDescent="0.3">
      <c r="A4143" s="167" t="s">
        <v>10076</v>
      </c>
      <c r="B4143" s="167" t="s">
        <v>5515</v>
      </c>
      <c r="C4143" s="168">
        <v>20</v>
      </c>
      <c r="D4143" s="169" t="s">
        <v>5482</v>
      </c>
      <c r="E4143" s="170">
        <v>23.992649999999998</v>
      </c>
      <c r="F4143" s="167" t="s">
        <v>9934</v>
      </c>
    </row>
    <row r="4144" spans="1:6" x14ac:dyDescent="0.3">
      <c r="A4144" s="167" t="s">
        <v>10077</v>
      </c>
      <c r="B4144" s="167" t="s">
        <v>5523</v>
      </c>
      <c r="C4144" s="168">
        <v>20</v>
      </c>
      <c r="D4144" s="169" t="s">
        <v>5482</v>
      </c>
      <c r="E4144" s="170">
        <v>23.992649999999998</v>
      </c>
      <c r="F4144" s="167" t="s">
        <v>9934</v>
      </c>
    </row>
    <row r="4145" spans="1:6" x14ac:dyDescent="0.3">
      <c r="A4145" s="167" t="s">
        <v>10078</v>
      </c>
      <c r="B4145" s="167" t="s">
        <v>5525</v>
      </c>
      <c r="C4145" s="168">
        <v>20</v>
      </c>
      <c r="D4145" s="169" t="s">
        <v>5482</v>
      </c>
      <c r="E4145" s="170">
        <v>23.992649999999998</v>
      </c>
      <c r="F4145" s="167" t="s">
        <v>9934</v>
      </c>
    </row>
    <row r="4146" spans="1:6" x14ac:dyDescent="0.3">
      <c r="A4146" s="167" t="s">
        <v>10079</v>
      </c>
      <c r="B4146" s="167" t="s">
        <v>5485</v>
      </c>
      <c r="C4146" s="168">
        <v>20</v>
      </c>
      <c r="D4146" s="169" t="s">
        <v>5482</v>
      </c>
      <c r="E4146" s="170">
        <v>35.897400000000005</v>
      </c>
      <c r="F4146" s="167" t="s">
        <v>9934</v>
      </c>
    </row>
    <row r="4147" spans="1:6" x14ac:dyDescent="0.3">
      <c r="A4147" s="167" t="s">
        <v>10080</v>
      </c>
      <c r="B4147" s="167" t="s">
        <v>6576</v>
      </c>
      <c r="C4147" s="168">
        <v>20</v>
      </c>
      <c r="D4147" s="169" t="s">
        <v>5482</v>
      </c>
      <c r="E4147" s="170">
        <v>35.897400000000005</v>
      </c>
      <c r="F4147" s="167" t="s">
        <v>9934</v>
      </c>
    </row>
    <row r="4148" spans="1:6" x14ac:dyDescent="0.3">
      <c r="A4148" s="167" t="s">
        <v>10081</v>
      </c>
      <c r="B4148" s="167" t="s">
        <v>5491</v>
      </c>
      <c r="C4148" s="168">
        <v>20</v>
      </c>
      <c r="D4148" s="169" t="s">
        <v>5482</v>
      </c>
      <c r="E4148" s="170">
        <v>36.446849999999998</v>
      </c>
      <c r="F4148" s="167" t="s">
        <v>9934</v>
      </c>
    </row>
    <row r="4149" spans="1:6" x14ac:dyDescent="0.3">
      <c r="A4149" s="167" t="s">
        <v>10082</v>
      </c>
      <c r="B4149" s="167" t="s">
        <v>5493</v>
      </c>
      <c r="C4149" s="168">
        <v>20</v>
      </c>
      <c r="D4149" s="169" t="s">
        <v>5482</v>
      </c>
      <c r="E4149" s="170">
        <v>36.446849999999998</v>
      </c>
      <c r="F4149" s="167" t="s">
        <v>9934</v>
      </c>
    </row>
    <row r="4150" spans="1:6" x14ac:dyDescent="0.3">
      <c r="A4150" s="167" t="s">
        <v>10083</v>
      </c>
      <c r="B4150" s="167" t="s">
        <v>6582</v>
      </c>
      <c r="C4150" s="168">
        <v>20</v>
      </c>
      <c r="D4150" s="169" t="s">
        <v>5482</v>
      </c>
      <c r="E4150" s="170">
        <v>34.523775000000001</v>
      </c>
      <c r="F4150" s="167" t="s">
        <v>9934</v>
      </c>
    </row>
    <row r="4151" spans="1:6" x14ac:dyDescent="0.3">
      <c r="A4151" s="167" t="s">
        <v>10084</v>
      </c>
      <c r="B4151" s="167" t="s">
        <v>5696</v>
      </c>
      <c r="C4151" s="168">
        <v>20</v>
      </c>
      <c r="D4151" s="169" t="s">
        <v>5482</v>
      </c>
      <c r="E4151" s="170">
        <v>36.446849999999998</v>
      </c>
      <c r="F4151" s="167" t="s">
        <v>9934</v>
      </c>
    </row>
    <row r="4152" spans="1:6" x14ac:dyDescent="0.3">
      <c r="A4152" s="167" t="s">
        <v>10085</v>
      </c>
      <c r="B4152" s="167" t="s">
        <v>5497</v>
      </c>
      <c r="C4152" s="168">
        <v>20</v>
      </c>
      <c r="D4152" s="169" t="s">
        <v>5482</v>
      </c>
      <c r="E4152" s="170">
        <v>36.446849999999998</v>
      </c>
      <c r="F4152" s="167" t="s">
        <v>9934</v>
      </c>
    </row>
    <row r="4153" spans="1:6" x14ac:dyDescent="0.3">
      <c r="A4153" s="167" t="s">
        <v>10086</v>
      </c>
      <c r="B4153" s="167" t="s">
        <v>5555</v>
      </c>
      <c r="C4153" s="168">
        <v>20</v>
      </c>
      <c r="D4153" s="169" t="s">
        <v>5482</v>
      </c>
      <c r="E4153" s="170">
        <v>36.446849999999998</v>
      </c>
      <c r="F4153" s="167" t="s">
        <v>9934</v>
      </c>
    </row>
    <row r="4154" spans="1:6" x14ac:dyDescent="0.3">
      <c r="A4154" s="167" t="s">
        <v>10087</v>
      </c>
      <c r="B4154" s="167" t="s">
        <v>5534</v>
      </c>
      <c r="C4154" s="168">
        <v>20</v>
      </c>
      <c r="D4154" s="169" t="s">
        <v>5482</v>
      </c>
      <c r="E4154" s="170">
        <v>36.446849999999998</v>
      </c>
      <c r="F4154" s="167" t="s">
        <v>9934</v>
      </c>
    </row>
    <row r="4155" spans="1:6" x14ac:dyDescent="0.3">
      <c r="A4155" s="167" t="s">
        <v>10088</v>
      </c>
      <c r="B4155" s="167" t="s">
        <v>5507</v>
      </c>
      <c r="C4155" s="168">
        <v>20</v>
      </c>
      <c r="D4155" s="169" t="s">
        <v>5482</v>
      </c>
      <c r="E4155" s="170">
        <v>36.446849999999998</v>
      </c>
      <c r="F4155" s="167" t="s">
        <v>9934</v>
      </c>
    </row>
    <row r="4156" spans="1:6" x14ac:dyDescent="0.3">
      <c r="A4156" s="167" t="s">
        <v>10089</v>
      </c>
      <c r="B4156" s="167" t="s">
        <v>5509</v>
      </c>
      <c r="C4156" s="168">
        <v>20</v>
      </c>
      <c r="D4156" s="169" t="s">
        <v>5482</v>
      </c>
      <c r="E4156" s="170">
        <v>36.446849999999998</v>
      </c>
      <c r="F4156" s="167" t="s">
        <v>9934</v>
      </c>
    </row>
    <row r="4157" spans="1:6" x14ac:dyDescent="0.3">
      <c r="A4157" s="167" t="s">
        <v>10090</v>
      </c>
      <c r="B4157" s="167" t="s">
        <v>5523</v>
      </c>
      <c r="C4157" s="168">
        <v>20</v>
      </c>
      <c r="D4157" s="169" t="s">
        <v>5482</v>
      </c>
      <c r="E4157" s="170">
        <v>36.446849999999998</v>
      </c>
      <c r="F4157" s="167" t="s">
        <v>9934</v>
      </c>
    </row>
    <row r="4158" spans="1:6" x14ac:dyDescent="0.3">
      <c r="A4158" s="167" t="s">
        <v>10091</v>
      </c>
      <c r="B4158" s="167" t="s">
        <v>5485</v>
      </c>
      <c r="C4158" s="168">
        <v>20</v>
      </c>
      <c r="D4158" s="169" t="s">
        <v>5482</v>
      </c>
      <c r="E4158" s="170">
        <v>23.443200000000001</v>
      </c>
      <c r="F4158" s="167" t="s">
        <v>9934</v>
      </c>
    </row>
    <row r="4159" spans="1:6" x14ac:dyDescent="0.3">
      <c r="A4159" s="167" t="s">
        <v>10092</v>
      </c>
      <c r="B4159" s="167" t="s">
        <v>6576</v>
      </c>
      <c r="C4159" s="168">
        <v>20</v>
      </c>
      <c r="D4159" s="169" t="s">
        <v>5482</v>
      </c>
      <c r="E4159" s="170">
        <v>23.443200000000001</v>
      </c>
      <c r="F4159" s="167" t="s">
        <v>9934</v>
      </c>
    </row>
    <row r="4160" spans="1:6" x14ac:dyDescent="0.3">
      <c r="A4160" s="167" t="s">
        <v>10093</v>
      </c>
      <c r="B4160" s="167" t="s">
        <v>5489</v>
      </c>
      <c r="C4160" s="168">
        <v>20</v>
      </c>
      <c r="D4160" s="169" t="s">
        <v>5482</v>
      </c>
      <c r="E4160" s="170">
        <v>23.992649999999998</v>
      </c>
      <c r="F4160" s="167" t="s">
        <v>9934</v>
      </c>
    </row>
    <row r="4161" spans="1:6" x14ac:dyDescent="0.3">
      <c r="A4161" s="167" t="s">
        <v>10094</v>
      </c>
      <c r="B4161" s="167" t="s">
        <v>5491</v>
      </c>
      <c r="C4161" s="168">
        <v>20</v>
      </c>
      <c r="D4161" s="169" t="s">
        <v>5482</v>
      </c>
      <c r="E4161" s="170">
        <v>23.992649999999998</v>
      </c>
      <c r="F4161" s="167" t="s">
        <v>9934</v>
      </c>
    </row>
    <row r="4162" spans="1:6" x14ac:dyDescent="0.3">
      <c r="A4162" s="167" t="s">
        <v>10095</v>
      </c>
      <c r="B4162" s="167" t="s">
        <v>5493</v>
      </c>
      <c r="C4162" s="168">
        <v>20</v>
      </c>
      <c r="D4162" s="169" t="s">
        <v>5482</v>
      </c>
      <c r="E4162" s="170">
        <v>23.992649999999998</v>
      </c>
      <c r="F4162" s="167" t="s">
        <v>9934</v>
      </c>
    </row>
    <row r="4163" spans="1:6" x14ac:dyDescent="0.3">
      <c r="A4163" s="167" t="s">
        <v>10096</v>
      </c>
      <c r="B4163" s="167" t="s">
        <v>6582</v>
      </c>
      <c r="C4163" s="168">
        <v>20</v>
      </c>
      <c r="D4163" s="169" t="s">
        <v>5482</v>
      </c>
      <c r="E4163" s="170">
        <v>22.619025000000001</v>
      </c>
      <c r="F4163" s="167" t="s">
        <v>9934</v>
      </c>
    </row>
    <row r="4164" spans="1:6" x14ac:dyDescent="0.3">
      <c r="A4164" s="167" t="s">
        <v>10097</v>
      </c>
      <c r="B4164" s="167" t="s">
        <v>5497</v>
      </c>
      <c r="C4164" s="168">
        <v>20</v>
      </c>
      <c r="D4164" s="169" t="s">
        <v>5482</v>
      </c>
      <c r="E4164" s="170">
        <v>23.992649999999998</v>
      </c>
      <c r="F4164" s="167" t="s">
        <v>9934</v>
      </c>
    </row>
    <row r="4165" spans="1:6" x14ac:dyDescent="0.3">
      <c r="A4165" s="167" t="s">
        <v>10098</v>
      </c>
      <c r="B4165" s="167" t="s">
        <v>5507</v>
      </c>
      <c r="C4165" s="168">
        <v>20</v>
      </c>
      <c r="D4165" s="169" t="s">
        <v>5482</v>
      </c>
      <c r="E4165" s="170">
        <v>23.992649999999998</v>
      </c>
      <c r="F4165" s="167" t="s">
        <v>9934</v>
      </c>
    </row>
    <row r="4166" spans="1:6" x14ac:dyDescent="0.3">
      <c r="A4166" s="167" t="s">
        <v>10099</v>
      </c>
      <c r="B4166" s="167" t="s">
        <v>5509</v>
      </c>
      <c r="C4166" s="168">
        <v>20</v>
      </c>
      <c r="D4166" s="169" t="s">
        <v>5482</v>
      </c>
      <c r="E4166" s="170">
        <v>23.992649999999998</v>
      </c>
      <c r="F4166" s="167" t="s">
        <v>9934</v>
      </c>
    </row>
    <row r="4167" spans="1:6" x14ac:dyDescent="0.3">
      <c r="A4167" s="167" t="s">
        <v>10100</v>
      </c>
      <c r="B4167" s="167" t="s">
        <v>5513</v>
      </c>
      <c r="C4167" s="168">
        <v>20</v>
      </c>
      <c r="D4167" s="169" t="s">
        <v>5482</v>
      </c>
      <c r="E4167" s="170">
        <v>23.992649999999998</v>
      </c>
      <c r="F4167" s="167" t="s">
        <v>9934</v>
      </c>
    </row>
    <row r="4168" spans="1:6" x14ac:dyDescent="0.3">
      <c r="A4168" s="167" t="s">
        <v>10101</v>
      </c>
      <c r="B4168" s="167" t="s">
        <v>5517</v>
      </c>
      <c r="C4168" s="168">
        <v>20</v>
      </c>
      <c r="D4168" s="169" t="s">
        <v>5482</v>
      </c>
      <c r="E4168" s="170">
        <v>23.992649999999998</v>
      </c>
      <c r="F4168" s="167" t="s">
        <v>9934</v>
      </c>
    </row>
    <row r="4169" spans="1:6" x14ac:dyDescent="0.3">
      <c r="A4169" s="167" t="s">
        <v>10102</v>
      </c>
      <c r="B4169" s="167" t="s">
        <v>5519</v>
      </c>
      <c r="C4169" s="168">
        <v>20</v>
      </c>
      <c r="D4169" s="169" t="s">
        <v>5482</v>
      </c>
      <c r="E4169" s="170">
        <v>23.992649999999998</v>
      </c>
      <c r="F4169" s="167" t="s">
        <v>9934</v>
      </c>
    </row>
    <row r="4170" spans="1:6" x14ac:dyDescent="0.3">
      <c r="A4170" s="167" t="s">
        <v>10103</v>
      </c>
      <c r="B4170" s="167" t="s">
        <v>5521</v>
      </c>
      <c r="C4170" s="168">
        <v>20</v>
      </c>
      <c r="D4170" s="169" t="s">
        <v>5482</v>
      </c>
      <c r="E4170" s="170">
        <v>23.992649999999998</v>
      </c>
      <c r="F4170" s="167" t="s">
        <v>9934</v>
      </c>
    </row>
    <row r="4171" spans="1:6" x14ac:dyDescent="0.3">
      <c r="A4171" s="167" t="s">
        <v>10104</v>
      </c>
      <c r="B4171" s="167" t="s">
        <v>5485</v>
      </c>
      <c r="C4171" s="168">
        <v>20</v>
      </c>
      <c r="D4171" s="169" t="s">
        <v>5482</v>
      </c>
      <c r="E4171" s="170">
        <v>35.897400000000005</v>
      </c>
      <c r="F4171" s="167" t="s">
        <v>9934</v>
      </c>
    </row>
    <row r="4172" spans="1:6" x14ac:dyDescent="0.3">
      <c r="A4172" s="167" t="s">
        <v>10105</v>
      </c>
      <c r="B4172" s="167" t="s">
        <v>6576</v>
      </c>
      <c r="C4172" s="168">
        <v>20</v>
      </c>
      <c r="D4172" s="169" t="s">
        <v>5482</v>
      </c>
      <c r="E4172" s="170">
        <v>35.897400000000005</v>
      </c>
      <c r="F4172" s="167" t="s">
        <v>9934</v>
      </c>
    </row>
    <row r="4173" spans="1:6" x14ac:dyDescent="0.3">
      <c r="A4173" s="167" t="s">
        <v>10106</v>
      </c>
      <c r="B4173" s="167" t="s">
        <v>5489</v>
      </c>
      <c r="C4173" s="168">
        <v>20</v>
      </c>
      <c r="D4173" s="169" t="s">
        <v>5482</v>
      </c>
      <c r="E4173" s="170">
        <v>36.446849999999998</v>
      </c>
      <c r="F4173" s="167" t="s">
        <v>9934</v>
      </c>
    </row>
    <row r="4174" spans="1:6" x14ac:dyDescent="0.3">
      <c r="A4174" s="167" t="s">
        <v>10107</v>
      </c>
      <c r="B4174" s="167" t="s">
        <v>5491</v>
      </c>
      <c r="C4174" s="168">
        <v>20</v>
      </c>
      <c r="D4174" s="169" t="s">
        <v>5482</v>
      </c>
      <c r="E4174" s="170">
        <v>36.446849999999998</v>
      </c>
      <c r="F4174" s="167" t="s">
        <v>9934</v>
      </c>
    </row>
    <row r="4175" spans="1:6" x14ac:dyDescent="0.3">
      <c r="A4175" s="167" t="s">
        <v>10108</v>
      </c>
      <c r="B4175" s="167" t="s">
        <v>5493</v>
      </c>
      <c r="C4175" s="168">
        <v>20</v>
      </c>
      <c r="D4175" s="169" t="s">
        <v>5482</v>
      </c>
      <c r="E4175" s="170">
        <v>36.446849999999998</v>
      </c>
      <c r="F4175" s="167" t="s">
        <v>9934</v>
      </c>
    </row>
    <row r="4176" spans="1:6" x14ac:dyDescent="0.3">
      <c r="A4176" s="167" t="s">
        <v>10109</v>
      </c>
      <c r="B4176" s="167" t="s">
        <v>6582</v>
      </c>
      <c r="C4176" s="168">
        <v>20</v>
      </c>
      <c r="D4176" s="169" t="s">
        <v>5482</v>
      </c>
      <c r="E4176" s="170">
        <v>34.523775000000001</v>
      </c>
      <c r="F4176" s="167" t="s">
        <v>9934</v>
      </c>
    </row>
    <row r="4177" spans="1:6" x14ac:dyDescent="0.3">
      <c r="A4177" s="167" t="s">
        <v>10110</v>
      </c>
      <c r="B4177" s="167" t="s">
        <v>5497</v>
      </c>
      <c r="C4177" s="168">
        <v>20</v>
      </c>
      <c r="D4177" s="169" t="s">
        <v>5482</v>
      </c>
      <c r="E4177" s="170">
        <v>36.446849999999998</v>
      </c>
      <c r="F4177" s="167" t="s">
        <v>9934</v>
      </c>
    </row>
    <row r="4178" spans="1:6" x14ac:dyDescent="0.3">
      <c r="A4178" s="167" t="s">
        <v>10111</v>
      </c>
      <c r="B4178" s="167" t="s">
        <v>5507</v>
      </c>
      <c r="C4178" s="168">
        <v>20</v>
      </c>
      <c r="D4178" s="169" t="s">
        <v>5482</v>
      </c>
      <c r="E4178" s="170">
        <v>36.446849999999998</v>
      </c>
      <c r="F4178" s="167" t="s">
        <v>9934</v>
      </c>
    </row>
    <row r="4179" spans="1:6" x14ac:dyDescent="0.3">
      <c r="A4179" s="167" t="s">
        <v>10112</v>
      </c>
      <c r="B4179" s="167" t="s">
        <v>5509</v>
      </c>
      <c r="C4179" s="168">
        <v>20</v>
      </c>
      <c r="D4179" s="169" t="s">
        <v>5482</v>
      </c>
      <c r="E4179" s="170">
        <v>36.446849999999998</v>
      </c>
      <c r="F4179" s="167" t="s">
        <v>9934</v>
      </c>
    </row>
    <row r="4180" spans="1:6" x14ac:dyDescent="0.3">
      <c r="A4180" s="167" t="s">
        <v>10113</v>
      </c>
      <c r="B4180" s="167" t="s">
        <v>5513</v>
      </c>
      <c r="C4180" s="168">
        <v>20</v>
      </c>
      <c r="D4180" s="169" t="s">
        <v>5482</v>
      </c>
      <c r="E4180" s="170">
        <v>36.446849999999998</v>
      </c>
      <c r="F4180" s="167" t="s">
        <v>9934</v>
      </c>
    </row>
    <row r="4181" spans="1:6" x14ac:dyDescent="0.3">
      <c r="A4181" s="167" t="s">
        <v>10114</v>
      </c>
      <c r="B4181" s="167" t="s">
        <v>5517</v>
      </c>
      <c r="C4181" s="168">
        <v>20</v>
      </c>
      <c r="D4181" s="169" t="s">
        <v>5482</v>
      </c>
      <c r="E4181" s="170">
        <v>36.446849999999998</v>
      </c>
      <c r="F4181" s="167" t="s">
        <v>9934</v>
      </c>
    </row>
    <row r="4182" spans="1:6" x14ac:dyDescent="0.3">
      <c r="A4182" s="167" t="s">
        <v>10115</v>
      </c>
      <c r="B4182" s="167" t="s">
        <v>5519</v>
      </c>
      <c r="C4182" s="168">
        <v>20</v>
      </c>
      <c r="D4182" s="169" t="s">
        <v>5482</v>
      </c>
      <c r="E4182" s="170">
        <v>36.446849999999998</v>
      </c>
      <c r="F4182" s="167" t="s">
        <v>9934</v>
      </c>
    </row>
    <row r="4183" spans="1:6" x14ac:dyDescent="0.3">
      <c r="A4183" s="167" t="s">
        <v>10116</v>
      </c>
      <c r="B4183" s="167" t="s">
        <v>5521</v>
      </c>
      <c r="C4183" s="168">
        <v>20</v>
      </c>
      <c r="D4183" s="169" t="s">
        <v>5482</v>
      </c>
      <c r="E4183" s="170">
        <v>36.446849999999998</v>
      </c>
      <c r="F4183" s="167" t="s">
        <v>9934</v>
      </c>
    </row>
    <row r="4184" spans="1:6" x14ac:dyDescent="0.3">
      <c r="A4184" s="167" t="s">
        <v>10117</v>
      </c>
      <c r="B4184" s="167" t="s">
        <v>5485</v>
      </c>
      <c r="C4184" s="168">
        <v>20</v>
      </c>
      <c r="D4184" s="169" t="s">
        <v>5482</v>
      </c>
      <c r="E4184" s="170">
        <v>23.443200000000001</v>
      </c>
      <c r="F4184" s="167" t="s">
        <v>9934</v>
      </c>
    </row>
    <row r="4185" spans="1:6" x14ac:dyDescent="0.3">
      <c r="A4185" s="167" t="s">
        <v>10118</v>
      </c>
      <c r="B4185" s="167" t="s">
        <v>6576</v>
      </c>
      <c r="C4185" s="168">
        <v>20</v>
      </c>
      <c r="D4185" s="169" t="s">
        <v>5482</v>
      </c>
      <c r="E4185" s="170">
        <v>23.443200000000001</v>
      </c>
      <c r="F4185" s="167" t="s">
        <v>9934</v>
      </c>
    </row>
    <row r="4186" spans="1:6" x14ac:dyDescent="0.3">
      <c r="A4186" s="167" t="s">
        <v>10119</v>
      </c>
      <c r="B4186" s="167" t="s">
        <v>5491</v>
      </c>
      <c r="C4186" s="168">
        <v>20</v>
      </c>
      <c r="D4186" s="169" t="s">
        <v>5482</v>
      </c>
      <c r="E4186" s="170">
        <v>23.992649999999998</v>
      </c>
      <c r="F4186" s="167" t="s">
        <v>9934</v>
      </c>
    </row>
    <row r="4187" spans="1:6" x14ac:dyDescent="0.3">
      <c r="A4187" s="167" t="s">
        <v>10120</v>
      </c>
      <c r="B4187" s="167" t="s">
        <v>5493</v>
      </c>
      <c r="C4187" s="168">
        <v>20</v>
      </c>
      <c r="D4187" s="169" t="s">
        <v>5482</v>
      </c>
      <c r="E4187" s="170">
        <v>23.992649999999998</v>
      </c>
      <c r="F4187" s="167" t="s">
        <v>9934</v>
      </c>
    </row>
    <row r="4188" spans="1:6" x14ac:dyDescent="0.3">
      <c r="A4188" s="167" t="s">
        <v>10121</v>
      </c>
      <c r="B4188" s="167" t="s">
        <v>6582</v>
      </c>
      <c r="C4188" s="168">
        <v>20</v>
      </c>
      <c r="D4188" s="169" t="s">
        <v>5482</v>
      </c>
      <c r="E4188" s="170">
        <v>22.619025000000001</v>
      </c>
      <c r="F4188" s="167" t="s">
        <v>9934</v>
      </c>
    </row>
    <row r="4189" spans="1:6" x14ac:dyDescent="0.3">
      <c r="A4189" s="167" t="s">
        <v>10122</v>
      </c>
      <c r="B4189" s="167" t="s">
        <v>5696</v>
      </c>
      <c r="C4189" s="168">
        <v>20</v>
      </c>
      <c r="D4189" s="169" t="s">
        <v>5482</v>
      </c>
      <c r="E4189" s="170">
        <v>23.992649999999998</v>
      </c>
      <c r="F4189" s="167" t="s">
        <v>9934</v>
      </c>
    </row>
    <row r="4190" spans="1:6" x14ac:dyDescent="0.3">
      <c r="A4190" s="167" t="s">
        <v>10123</v>
      </c>
      <c r="B4190" s="167" t="s">
        <v>5497</v>
      </c>
      <c r="C4190" s="168">
        <v>20</v>
      </c>
      <c r="D4190" s="169" t="s">
        <v>5482</v>
      </c>
      <c r="E4190" s="170">
        <v>23.992649999999998</v>
      </c>
      <c r="F4190" s="167" t="s">
        <v>9934</v>
      </c>
    </row>
    <row r="4191" spans="1:6" x14ac:dyDescent="0.3">
      <c r="A4191" s="167" t="s">
        <v>10124</v>
      </c>
      <c r="B4191" s="167" t="s">
        <v>5555</v>
      </c>
      <c r="C4191" s="168">
        <v>20</v>
      </c>
      <c r="D4191" s="169" t="s">
        <v>5482</v>
      </c>
      <c r="E4191" s="170">
        <v>23.992649999999998</v>
      </c>
      <c r="F4191" s="167" t="s">
        <v>9934</v>
      </c>
    </row>
    <row r="4192" spans="1:6" x14ac:dyDescent="0.3">
      <c r="A4192" s="167" t="s">
        <v>10125</v>
      </c>
      <c r="B4192" s="167" t="s">
        <v>5534</v>
      </c>
      <c r="C4192" s="168">
        <v>20</v>
      </c>
      <c r="D4192" s="169" t="s">
        <v>5482</v>
      </c>
      <c r="E4192" s="170">
        <v>23.992649999999998</v>
      </c>
      <c r="F4192" s="167" t="s">
        <v>9934</v>
      </c>
    </row>
    <row r="4193" spans="1:6" x14ac:dyDescent="0.3">
      <c r="A4193" s="167" t="s">
        <v>10126</v>
      </c>
      <c r="B4193" s="167" t="s">
        <v>5507</v>
      </c>
      <c r="C4193" s="168">
        <v>20</v>
      </c>
      <c r="D4193" s="169" t="s">
        <v>5482</v>
      </c>
      <c r="E4193" s="170">
        <v>23.992649999999998</v>
      </c>
      <c r="F4193" s="167" t="s">
        <v>9934</v>
      </c>
    </row>
    <row r="4194" spans="1:6" x14ac:dyDescent="0.3">
      <c r="A4194" s="167" t="s">
        <v>10127</v>
      </c>
      <c r="B4194" s="167" t="s">
        <v>5509</v>
      </c>
      <c r="C4194" s="168">
        <v>20</v>
      </c>
      <c r="D4194" s="169" t="s">
        <v>5482</v>
      </c>
      <c r="E4194" s="170">
        <v>23.992649999999998</v>
      </c>
      <c r="F4194" s="167" t="s">
        <v>9934</v>
      </c>
    </row>
    <row r="4195" spans="1:6" x14ac:dyDescent="0.3">
      <c r="A4195" s="167" t="s">
        <v>10128</v>
      </c>
      <c r="B4195" s="167" t="s">
        <v>5511</v>
      </c>
      <c r="C4195" s="168">
        <v>20</v>
      </c>
      <c r="D4195" s="169" t="s">
        <v>5482</v>
      </c>
      <c r="E4195" s="170">
        <v>23.992649999999998</v>
      </c>
      <c r="F4195" s="167" t="s">
        <v>9934</v>
      </c>
    </row>
    <row r="4196" spans="1:6" x14ac:dyDescent="0.3">
      <c r="A4196" s="167" t="s">
        <v>10129</v>
      </c>
      <c r="B4196" s="167" t="s">
        <v>5523</v>
      </c>
      <c r="C4196" s="168">
        <v>20</v>
      </c>
      <c r="D4196" s="169" t="s">
        <v>5482</v>
      </c>
      <c r="E4196" s="170">
        <v>23.992649999999998</v>
      </c>
      <c r="F4196" s="167" t="s">
        <v>9934</v>
      </c>
    </row>
    <row r="4197" spans="1:6" x14ac:dyDescent="0.3">
      <c r="A4197" s="167" t="s">
        <v>10130</v>
      </c>
      <c r="B4197" s="167" t="s">
        <v>5485</v>
      </c>
      <c r="C4197" s="168">
        <v>20</v>
      </c>
      <c r="D4197" s="169" t="s">
        <v>5482</v>
      </c>
      <c r="E4197" s="170">
        <v>35.897400000000005</v>
      </c>
      <c r="F4197" s="167" t="s">
        <v>9934</v>
      </c>
    </row>
    <row r="4198" spans="1:6" x14ac:dyDescent="0.3">
      <c r="A4198" s="167" t="s">
        <v>10131</v>
      </c>
      <c r="B4198" s="167" t="s">
        <v>6576</v>
      </c>
      <c r="C4198" s="168">
        <v>20</v>
      </c>
      <c r="D4198" s="169" t="s">
        <v>5482</v>
      </c>
      <c r="E4198" s="170">
        <v>35.897400000000005</v>
      </c>
      <c r="F4198" s="167" t="s">
        <v>9934</v>
      </c>
    </row>
    <row r="4199" spans="1:6" x14ac:dyDescent="0.3">
      <c r="A4199" s="167" t="s">
        <v>10132</v>
      </c>
      <c r="B4199" s="167" t="s">
        <v>5491</v>
      </c>
      <c r="C4199" s="168">
        <v>20</v>
      </c>
      <c r="D4199" s="169" t="s">
        <v>5482</v>
      </c>
      <c r="E4199" s="170">
        <v>36.446849999999998</v>
      </c>
      <c r="F4199" s="167" t="s">
        <v>9934</v>
      </c>
    </row>
    <row r="4200" spans="1:6" x14ac:dyDescent="0.3">
      <c r="A4200" s="167" t="s">
        <v>10133</v>
      </c>
      <c r="B4200" s="167" t="s">
        <v>5493</v>
      </c>
      <c r="C4200" s="168">
        <v>20</v>
      </c>
      <c r="D4200" s="169" t="s">
        <v>5482</v>
      </c>
      <c r="E4200" s="170">
        <v>36.446849999999998</v>
      </c>
      <c r="F4200" s="167" t="s">
        <v>9934</v>
      </c>
    </row>
    <row r="4201" spans="1:6" x14ac:dyDescent="0.3">
      <c r="A4201" s="167" t="s">
        <v>10134</v>
      </c>
      <c r="B4201" s="167" t="s">
        <v>6582</v>
      </c>
      <c r="C4201" s="168">
        <v>20</v>
      </c>
      <c r="D4201" s="169" t="s">
        <v>5482</v>
      </c>
      <c r="E4201" s="170">
        <v>34.523775000000001</v>
      </c>
      <c r="F4201" s="167" t="s">
        <v>9934</v>
      </c>
    </row>
    <row r="4202" spans="1:6" x14ac:dyDescent="0.3">
      <c r="A4202" s="167" t="s">
        <v>10135</v>
      </c>
      <c r="B4202" s="167" t="s">
        <v>5696</v>
      </c>
      <c r="C4202" s="168">
        <v>20</v>
      </c>
      <c r="D4202" s="169" t="s">
        <v>5482</v>
      </c>
      <c r="E4202" s="170">
        <v>36.446849999999998</v>
      </c>
      <c r="F4202" s="167" t="s">
        <v>9934</v>
      </c>
    </row>
    <row r="4203" spans="1:6" x14ac:dyDescent="0.3">
      <c r="A4203" s="167" t="s">
        <v>10136</v>
      </c>
      <c r="B4203" s="167" t="s">
        <v>5497</v>
      </c>
      <c r="C4203" s="168">
        <v>20</v>
      </c>
      <c r="D4203" s="169" t="s">
        <v>5482</v>
      </c>
      <c r="E4203" s="170">
        <v>36.446849999999998</v>
      </c>
      <c r="F4203" s="167" t="s">
        <v>9934</v>
      </c>
    </row>
    <row r="4204" spans="1:6" x14ac:dyDescent="0.3">
      <c r="A4204" s="167" t="s">
        <v>10137</v>
      </c>
      <c r="B4204" s="167" t="s">
        <v>5555</v>
      </c>
      <c r="C4204" s="168">
        <v>20</v>
      </c>
      <c r="D4204" s="169" t="s">
        <v>5482</v>
      </c>
      <c r="E4204" s="170">
        <v>36.446849999999998</v>
      </c>
      <c r="F4204" s="167" t="s">
        <v>9934</v>
      </c>
    </row>
    <row r="4205" spans="1:6" x14ac:dyDescent="0.3">
      <c r="A4205" s="167" t="s">
        <v>10138</v>
      </c>
      <c r="B4205" s="167" t="s">
        <v>5534</v>
      </c>
      <c r="C4205" s="168">
        <v>20</v>
      </c>
      <c r="D4205" s="169" t="s">
        <v>5482</v>
      </c>
      <c r="E4205" s="170">
        <v>36.446849999999998</v>
      </c>
      <c r="F4205" s="167" t="s">
        <v>9934</v>
      </c>
    </row>
    <row r="4206" spans="1:6" x14ac:dyDescent="0.3">
      <c r="A4206" s="167" t="s">
        <v>10139</v>
      </c>
      <c r="B4206" s="167" t="s">
        <v>5507</v>
      </c>
      <c r="C4206" s="168">
        <v>20</v>
      </c>
      <c r="D4206" s="169" t="s">
        <v>5482</v>
      </c>
      <c r="E4206" s="170">
        <v>36.446849999999998</v>
      </c>
      <c r="F4206" s="167" t="s">
        <v>9934</v>
      </c>
    </row>
    <row r="4207" spans="1:6" x14ac:dyDescent="0.3">
      <c r="A4207" s="167" t="s">
        <v>10140</v>
      </c>
      <c r="B4207" s="167" t="s">
        <v>5509</v>
      </c>
      <c r="C4207" s="168">
        <v>20</v>
      </c>
      <c r="D4207" s="169" t="s">
        <v>5482</v>
      </c>
      <c r="E4207" s="170">
        <v>36.446849999999998</v>
      </c>
      <c r="F4207" s="167" t="s">
        <v>9934</v>
      </c>
    </row>
    <row r="4208" spans="1:6" x14ac:dyDescent="0.3">
      <c r="A4208" s="167" t="s">
        <v>10141</v>
      </c>
      <c r="B4208" s="167" t="s">
        <v>5523</v>
      </c>
      <c r="C4208" s="168">
        <v>20</v>
      </c>
      <c r="D4208" s="169" t="s">
        <v>5482</v>
      </c>
      <c r="E4208" s="170">
        <v>36.446849999999998</v>
      </c>
      <c r="F4208" s="167" t="s">
        <v>9934</v>
      </c>
    </row>
    <row r="4209" spans="1:6" x14ac:dyDescent="0.3">
      <c r="A4209" s="167" t="s">
        <v>10142</v>
      </c>
      <c r="B4209" s="167" t="s">
        <v>5485</v>
      </c>
      <c r="C4209" s="168">
        <v>20</v>
      </c>
      <c r="D4209" s="169" t="s">
        <v>5482</v>
      </c>
      <c r="E4209" s="170">
        <v>9.1066249999999975</v>
      </c>
      <c r="F4209" s="167" t="s">
        <v>10143</v>
      </c>
    </row>
    <row r="4210" spans="1:6" x14ac:dyDescent="0.3">
      <c r="A4210" s="167" t="s">
        <v>10144</v>
      </c>
      <c r="B4210" s="167" t="s">
        <v>6572</v>
      </c>
      <c r="C4210" s="168">
        <v>6</v>
      </c>
      <c r="D4210" s="169" t="s">
        <v>5482</v>
      </c>
      <c r="E4210" s="170">
        <v>19.535999999999998</v>
      </c>
      <c r="F4210" s="167" t="s">
        <v>10143</v>
      </c>
    </row>
    <row r="4211" spans="1:6" x14ac:dyDescent="0.3">
      <c r="A4211" s="167" t="s">
        <v>10145</v>
      </c>
      <c r="B4211" s="167" t="s">
        <v>6574</v>
      </c>
      <c r="C4211" s="168">
        <v>6</v>
      </c>
      <c r="D4211" s="169" t="s">
        <v>5482</v>
      </c>
      <c r="E4211" s="170">
        <v>16.076500000000003</v>
      </c>
      <c r="F4211" s="167" t="s">
        <v>10143</v>
      </c>
    </row>
    <row r="4212" spans="1:6" x14ac:dyDescent="0.3">
      <c r="A4212" s="167" t="s">
        <v>10146</v>
      </c>
      <c r="B4212" s="167" t="s">
        <v>6576</v>
      </c>
      <c r="C4212" s="168">
        <v>20</v>
      </c>
      <c r="D4212" s="169" t="s">
        <v>5482</v>
      </c>
      <c r="E4212" s="170">
        <v>9.1066249999999975</v>
      </c>
      <c r="F4212" s="167" t="s">
        <v>10143</v>
      </c>
    </row>
    <row r="4213" spans="1:6" x14ac:dyDescent="0.3">
      <c r="A4213" s="167" t="s">
        <v>10147</v>
      </c>
      <c r="B4213" s="167" t="s">
        <v>5489</v>
      </c>
      <c r="C4213" s="168">
        <v>20</v>
      </c>
      <c r="D4213" s="169" t="s">
        <v>5482</v>
      </c>
      <c r="E4213" s="170">
        <v>9.4118749999999984</v>
      </c>
      <c r="F4213" s="167" t="s">
        <v>10143</v>
      </c>
    </row>
    <row r="4214" spans="1:6" x14ac:dyDescent="0.3">
      <c r="A4214" s="167" t="s">
        <v>10148</v>
      </c>
      <c r="B4214" s="167" t="s">
        <v>5491</v>
      </c>
      <c r="C4214" s="168">
        <v>20</v>
      </c>
      <c r="D4214" s="169" t="s">
        <v>5482</v>
      </c>
      <c r="E4214" s="170">
        <v>9.4118749999999984</v>
      </c>
      <c r="F4214" s="167" t="s">
        <v>10143</v>
      </c>
    </row>
    <row r="4215" spans="1:6" x14ac:dyDescent="0.3">
      <c r="A4215" s="167" t="s">
        <v>10149</v>
      </c>
      <c r="B4215" s="167" t="s">
        <v>5691</v>
      </c>
      <c r="C4215" s="168">
        <v>20</v>
      </c>
      <c r="D4215" s="169" t="s">
        <v>5482</v>
      </c>
      <c r="E4215" s="170">
        <v>9.4118749999999984</v>
      </c>
      <c r="F4215" s="167" t="s">
        <v>10143</v>
      </c>
    </row>
    <row r="4216" spans="1:6" x14ac:dyDescent="0.3">
      <c r="A4216" s="167" t="s">
        <v>10150</v>
      </c>
      <c r="B4216" s="167" t="s">
        <v>5693</v>
      </c>
      <c r="C4216" s="168">
        <v>20</v>
      </c>
      <c r="D4216" s="169" t="s">
        <v>5482</v>
      </c>
      <c r="E4216" s="170">
        <v>9.4118749999999984</v>
      </c>
      <c r="F4216" s="167" t="s">
        <v>10143</v>
      </c>
    </row>
    <row r="4217" spans="1:6" x14ac:dyDescent="0.3">
      <c r="A4217" s="167" t="s">
        <v>10151</v>
      </c>
      <c r="B4217" s="167" t="s">
        <v>5493</v>
      </c>
      <c r="C4217" s="168">
        <v>20</v>
      </c>
      <c r="D4217" s="169" t="s">
        <v>5482</v>
      </c>
      <c r="E4217" s="170">
        <v>9.4118749999999984</v>
      </c>
      <c r="F4217" s="167" t="s">
        <v>10143</v>
      </c>
    </row>
    <row r="4218" spans="1:6" x14ac:dyDescent="0.3">
      <c r="A4218" s="167" t="s">
        <v>10152</v>
      </c>
      <c r="B4218" s="167" t="s">
        <v>6582</v>
      </c>
      <c r="C4218" s="168">
        <v>20</v>
      </c>
      <c r="D4218" s="169" t="s">
        <v>5482</v>
      </c>
      <c r="E4218" s="170">
        <v>8.6996250000000011</v>
      </c>
      <c r="F4218" s="167" t="s">
        <v>10143</v>
      </c>
    </row>
    <row r="4219" spans="1:6" x14ac:dyDescent="0.3">
      <c r="A4219" s="167" t="s">
        <v>10153</v>
      </c>
      <c r="B4219" s="167" t="s">
        <v>5696</v>
      </c>
      <c r="C4219" s="168">
        <v>20</v>
      </c>
      <c r="D4219" s="169" t="s">
        <v>5482</v>
      </c>
      <c r="E4219" s="170">
        <v>9.4118749999999984</v>
      </c>
      <c r="F4219" s="167" t="s">
        <v>10143</v>
      </c>
    </row>
    <row r="4220" spans="1:6" x14ac:dyDescent="0.3">
      <c r="A4220" s="167" t="s">
        <v>10154</v>
      </c>
      <c r="B4220" s="167" t="s">
        <v>5495</v>
      </c>
      <c r="C4220" s="168">
        <v>20</v>
      </c>
      <c r="D4220" s="169" t="s">
        <v>5482</v>
      </c>
      <c r="E4220" s="170">
        <v>9.4118749999999984</v>
      </c>
      <c r="F4220" s="167" t="s">
        <v>10143</v>
      </c>
    </row>
    <row r="4221" spans="1:6" x14ac:dyDescent="0.3">
      <c r="A4221" s="167" t="s">
        <v>10155</v>
      </c>
      <c r="B4221" s="167" t="s">
        <v>5699</v>
      </c>
      <c r="C4221" s="168">
        <v>20</v>
      </c>
      <c r="D4221" s="169" t="s">
        <v>5482</v>
      </c>
      <c r="E4221" s="170">
        <v>9.4118749999999984</v>
      </c>
      <c r="F4221" s="167" t="s">
        <v>10143</v>
      </c>
    </row>
    <row r="4222" spans="1:6" x14ac:dyDescent="0.3">
      <c r="A4222" s="167" t="s">
        <v>10156</v>
      </c>
      <c r="B4222" s="167" t="s">
        <v>5701</v>
      </c>
      <c r="C4222" s="168">
        <v>20</v>
      </c>
      <c r="D4222" s="169" t="s">
        <v>5482</v>
      </c>
      <c r="E4222" s="170">
        <v>9.4118749999999984</v>
      </c>
      <c r="F4222" s="167" t="s">
        <v>10143</v>
      </c>
    </row>
    <row r="4223" spans="1:6" x14ac:dyDescent="0.3">
      <c r="A4223" s="167" t="s">
        <v>10157</v>
      </c>
      <c r="B4223" s="167" t="s">
        <v>5497</v>
      </c>
      <c r="C4223" s="168">
        <v>20</v>
      </c>
      <c r="D4223" s="169" t="s">
        <v>5482</v>
      </c>
      <c r="E4223" s="170">
        <v>9.4118749999999984</v>
      </c>
      <c r="F4223" s="167" t="s">
        <v>10143</v>
      </c>
    </row>
    <row r="4224" spans="1:6" x14ac:dyDescent="0.3">
      <c r="A4224" s="167" t="s">
        <v>10158</v>
      </c>
      <c r="B4224" s="167" t="s">
        <v>5785</v>
      </c>
      <c r="C4224" s="168">
        <v>20</v>
      </c>
      <c r="D4224" s="169" t="s">
        <v>5482</v>
      </c>
      <c r="E4224" s="170">
        <v>9.4118749999999984</v>
      </c>
      <c r="F4224" s="167" t="s">
        <v>10143</v>
      </c>
    </row>
    <row r="4225" spans="1:6" x14ac:dyDescent="0.3">
      <c r="A4225" s="167" t="s">
        <v>10159</v>
      </c>
      <c r="B4225" s="167" t="s">
        <v>5499</v>
      </c>
      <c r="C4225" s="168">
        <v>20</v>
      </c>
      <c r="D4225" s="169" t="s">
        <v>5482</v>
      </c>
      <c r="E4225" s="170">
        <v>9.4118749999999984</v>
      </c>
      <c r="F4225" s="167" t="s">
        <v>10143</v>
      </c>
    </row>
    <row r="4226" spans="1:6" x14ac:dyDescent="0.3">
      <c r="A4226" s="167" t="s">
        <v>10160</v>
      </c>
      <c r="B4226" s="167" t="s">
        <v>5555</v>
      </c>
      <c r="C4226" s="168">
        <v>20</v>
      </c>
      <c r="D4226" s="169" t="s">
        <v>5482</v>
      </c>
      <c r="E4226" s="170">
        <v>9.4118749999999984</v>
      </c>
      <c r="F4226" s="167" t="s">
        <v>10143</v>
      </c>
    </row>
    <row r="4227" spans="1:6" x14ac:dyDescent="0.3">
      <c r="A4227" s="167" t="s">
        <v>10161</v>
      </c>
      <c r="B4227" s="167" t="s">
        <v>5557</v>
      </c>
      <c r="C4227" s="168">
        <v>20</v>
      </c>
      <c r="D4227" s="169" t="s">
        <v>5482</v>
      </c>
      <c r="E4227" s="170">
        <v>9.4118749999999984</v>
      </c>
      <c r="F4227" s="167" t="s">
        <v>10143</v>
      </c>
    </row>
    <row r="4228" spans="1:6" x14ac:dyDescent="0.3">
      <c r="A4228" s="167" t="s">
        <v>10162</v>
      </c>
      <c r="B4228" s="167" t="s">
        <v>5534</v>
      </c>
      <c r="C4228" s="168">
        <v>20</v>
      </c>
      <c r="D4228" s="169" t="s">
        <v>5482</v>
      </c>
      <c r="E4228" s="170">
        <v>9.4118749999999984</v>
      </c>
      <c r="F4228" s="167" t="s">
        <v>10143</v>
      </c>
    </row>
    <row r="4229" spans="1:6" x14ac:dyDescent="0.3">
      <c r="A4229" s="167" t="s">
        <v>10163</v>
      </c>
      <c r="B4229" s="167" t="s">
        <v>5503</v>
      </c>
      <c r="C4229" s="168">
        <v>20</v>
      </c>
      <c r="D4229" s="169" t="s">
        <v>5482</v>
      </c>
      <c r="E4229" s="170">
        <v>9.4118749999999984</v>
      </c>
      <c r="F4229" s="167" t="s">
        <v>10143</v>
      </c>
    </row>
    <row r="4230" spans="1:6" x14ac:dyDescent="0.3">
      <c r="A4230" s="167" t="s">
        <v>10164</v>
      </c>
      <c r="B4230" s="167" t="s">
        <v>5505</v>
      </c>
      <c r="C4230" s="168">
        <v>20</v>
      </c>
      <c r="D4230" s="169" t="s">
        <v>5482</v>
      </c>
      <c r="E4230" s="170">
        <v>9.4118749999999984</v>
      </c>
      <c r="F4230" s="167" t="s">
        <v>10143</v>
      </c>
    </row>
    <row r="4231" spans="1:6" x14ac:dyDescent="0.3">
      <c r="A4231" s="167" t="s">
        <v>10165</v>
      </c>
      <c r="B4231" s="167" t="s">
        <v>5507</v>
      </c>
      <c r="C4231" s="168">
        <v>20</v>
      </c>
      <c r="D4231" s="169" t="s">
        <v>5482</v>
      </c>
      <c r="E4231" s="170">
        <v>9.4118749999999984</v>
      </c>
      <c r="F4231" s="167" t="s">
        <v>10143</v>
      </c>
    </row>
    <row r="4232" spans="1:6" x14ac:dyDescent="0.3">
      <c r="A4232" s="167" t="s">
        <v>10166</v>
      </c>
      <c r="B4232" s="167" t="s">
        <v>5509</v>
      </c>
      <c r="C4232" s="168">
        <v>20</v>
      </c>
      <c r="D4232" s="169" t="s">
        <v>5482</v>
      </c>
      <c r="E4232" s="170">
        <v>9.4118749999999984</v>
      </c>
      <c r="F4232" s="167" t="s">
        <v>10143</v>
      </c>
    </row>
    <row r="4233" spans="1:6" x14ac:dyDescent="0.3">
      <c r="A4233" s="167" t="s">
        <v>10167</v>
      </c>
      <c r="B4233" s="167" t="s">
        <v>5511</v>
      </c>
      <c r="C4233" s="168">
        <v>20</v>
      </c>
      <c r="D4233" s="169" t="s">
        <v>5482</v>
      </c>
      <c r="E4233" s="170">
        <v>9.4118749999999984</v>
      </c>
      <c r="F4233" s="167" t="s">
        <v>10143</v>
      </c>
    </row>
    <row r="4234" spans="1:6" x14ac:dyDescent="0.3">
      <c r="A4234" s="167" t="s">
        <v>10168</v>
      </c>
      <c r="B4234" s="167" t="s">
        <v>5513</v>
      </c>
      <c r="C4234" s="168">
        <v>20</v>
      </c>
      <c r="D4234" s="169" t="s">
        <v>5482</v>
      </c>
      <c r="E4234" s="170">
        <v>9.4118749999999984</v>
      </c>
      <c r="F4234" s="167" t="s">
        <v>10143</v>
      </c>
    </row>
    <row r="4235" spans="1:6" x14ac:dyDescent="0.3">
      <c r="A4235" s="167" t="s">
        <v>10169</v>
      </c>
      <c r="B4235" s="167" t="s">
        <v>5515</v>
      </c>
      <c r="C4235" s="168">
        <v>20</v>
      </c>
      <c r="D4235" s="169" t="s">
        <v>5482</v>
      </c>
      <c r="E4235" s="170">
        <v>9.4118749999999984</v>
      </c>
      <c r="F4235" s="167" t="s">
        <v>10143</v>
      </c>
    </row>
    <row r="4236" spans="1:6" x14ac:dyDescent="0.3">
      <c r="A4236" s="167" t="s">
        <v>10170</v>
      </c>
      <c r="B4236" s="167" t="s">
        <v>5517</v>
      </c>
      <c r="C4236" s="168">
        <v>20</v>
      </c>
      <c r="D4236" s="169" t="s">
        <v>5482</v>
      </c>
      <c r="E4236" s="170">
        <v>9.4118749999999984</v>
      </c>
      <c r="F4236" s="167" t="s">
        <v>10143</v>
      </c>
    </row>
    <row r="4237" spans="1:6" x14ac:dyDescent="0.3">
      <c r="A4237" s="167" t="s">
        <v>10171</v>
      </c>
      <c r="B4237" s="167" t="s">
        <v>5519</v>
      </c>
      <c r="C4237" s="168">
        <v>20</v>
      </c>
      <c r="D4237" s="169" t="s">
        <v>5482</v>
      </c>
      <c r="E4237" s="170">
        <v>9.4118749999999984</v>
      </c>
      <c r="F4237" s="167" t="s">
        <v>10143</v>
      </c>
    </row>
    <row r="4238" spans="1:6" x14ac:dyDescent="0.3">
      <c r="A4238" s="167" t="s">
        <v>10172</v>
      </c>
      <c r="B4238" s="167" t="s">
        <v>5521</v>
      </c>
      <c r="C4238" s="168">
        <v>20</v>
      </c>
      <c r="D4238" s="169" t="s">
        <v>5482</v>
      </c>
      <c r="E4238" s="170">
        <v>9.4118749999999984</v>
      </c>
      <c r="F4238" s="167" t="s">
        <v>10143</v>
      </c>
    </row>
    <row r="4239" spans="1:6" x14ac:dyDescent="0.3">
      <c r="A4239" s="167" t="s">
        <v>10173</v>
      </c>
      <c r="B4239" s="167" t="s">
        <v>5525</v>
      </c>
      <c r="C4239" s="168">
        <v>20</v>
      </c>
      <c r="D4239" s="169" t="s">
        <v>5482</v>
      </c>
      <c r="E4239" s="170">
        <v>9.4118749999999984</v>
      </c>
      <c r="F4239" s="167" t="s">
        <v>10143</v>
      </c>
    </row>
    <row r="4240" spans="1:6" x14ac:dyDescent="0.3">
      <c r="A4240" s="167" t="s">
        <v>10174</v>
      </c>
      <c r="B4240" s="167" t="s">
        <v>5485</v>
      </c>
      <c r="C4240" s="168">
        <v>20</v>
      </c>
      <c r="D4240" s="169" t="s">
        <v>5482</v>
      </c>
      <c r="E4240" s="170">
        <v>9.1066249999999975</v>
      </c>
      <c r="F4240" s="167" t="s">
        <v>10143</v>
      </c>
    </row>
    <row r="4241" spans="1:6" x14ac:dyDescent="0.3">
      <c r="A4241" s="167" t="s">
        <v>10175</v>
      </c>
      <c r="B4241" s="167" t="s">
        <v>6572</v>
      </c>
      <c r="C4241" s="168">
        <v>6</v>
      </c>
      <c r="D4241" s="169" t="s">
        <v>5482</v>
      </c>
      <c r="E4241" s="170">
        <v>19.535999999999998</v>
      </c>
      <c r="F4241" s="167" t="s">
        <v>10143</v>
      </c>
    </row>
    <row r="4242" spans="1:6" x14ac:dyDescent="0.3">
      <c r="A4242" s="167" t="s">
        <v>10176</v>
      </c>
      <c r="B4242" s="167" t="s">
        <v>6574</v>
      </c>
      <c r="C4242" s="168">
        <v>6</v>
      </c>
      <c r="D4242" s="169" t="s">
        <v>5482</v>
      </c>
      <c r="E4242" s="170">
        <v>16.076500000000003</v>
      </c>
      <c r="F4242" s="167" t="s">
        <v>10143</v>
      </c>
    </row>
    <row r="4243" spans="1:6" x14ac:dyDescent="0.3">
      <c r="A4243" s="167" t="s">
        <v>10177</v>
      </c>
      <c r="B4243" s="167" t="s">
        <v>6576</v>
      </c>
      <c r="C4243" s="168">
        <v>20</v>
      </c>
      <c r="D4243" s="169" t="s">
        <v>5482</v>
      </c>
      <c r="E4243" s="170">
        <v>9.1066249999999975</v>
      </c>
      <c r="F4243" s="167" t="s">
        <v>10143</v>
      </c>
    </row>
    <row r="4244" spans="1:6" x14ac:dyDescent="0.3">
      <c r="A4244" s="167" t="s">
        <v>10178</v>
      </c>
      <c r="B4244" s="167" t="s">
        <v>5489</v>
      </c>
      <c r="C4244" s="168">
        <v>20</v>
      </c>
      <c r="D4244" s="169" t="s">
        <v>5482</v>
      </c>
      <c r="E4244" s="170">
        <v>9.4118749999999984</v>
      </c>
      <c r="F4244" s="167" t="s">
        <v>10143</v>
      </c>
    </row>
    <row r="4245" spans="1:6" x14ac:dyDescent="0.3">
      <c r="A4245" s="167" t="s">
        <v>10179</v>
      </c>
      <c r="B4245" s="167" t="s">
        <v>5491</v>
      </c>
      <c r="C4245" s="168">
        <v>20</v>
      </c>
      <c r="D4245" s="169" t="s">
        <v>5482</v>
      </c>
      <c r="E4245" s="170">
        <v>9.4118749999999984</v>
      </c>
      <c r="F4245" s="167" t="s">
        <v>10143</v>
      </c>
    </row>
    <row r="4246" spans="1:6" x14ac:dyDescent="0.3">
      <c r="A4246" s="167" t="s">
        <v>10180</v>
      </c>
      <c r="B4246" s="167" t="s">
        <v>5691</v>
      </c>
      <c r="C4246" s="168">
        <v>20</v>
      </c>
      <c r="D4246" s="169" t="s">
        <v>5482</v>
      </c>
      <c r="E4246" s="170">
        <v>9.4118749999999984</v>
      </c>
      <c r="F4246" s="167" t="s">
        <v>10143</v>
      </c>
    </row>
    <row r="4247" spans="1:6" x14ac:dyDescent="0.3">
      <c r="A4247" s="167" t="s">
        <v>10181</v>
      </c>
      <c r="B4247" s="167" t="s">
        <v>5693</v>
      </c>
      <c r="C4247" s="168">
        <v>20</v>
      </c>
      <c r="D4247" s="169" t="s">
        <v>5482</v>
      </c>
      <c r="E4247" s="170">
        <v>9.4118749999999984</v>
      </c>
      <c r="F4247" s="167" t="s">
        <v>10143</v>
      </c>
    </row>
    <row r="4248" spans="1:6" x14ac:dyDescent="0.3">
      <c r="A4248" s="167" t="s">
        <v>10182</v>
      </c>
      <c r="B4248" s="167" t="s">
        <v>5493</v>
      </c>
      <c r="C4248" s="168">
        <v>20</v>
      </c>
      <c r="D4248" s="169" t="s">
        <v>5482</v>
      </c>
      <c r="E4248" s="170">
        <v>9.4118749999999984</v>
      </c>
      <c r="F4248" s="167" t="s">
        <v>10143</v>
      </c>
    </row>
    <row r="4249" spans="1:6" x14ac:dyDescent="0.3">
      <c r="A4249" s="167" t="s">
        <v>10183</v>
      </c>
      <c r="B4249" s="167" t="s">
        <v>6582</v>
      </c>
      <c r="C4249" s="168">
        <v>20</v>
      </c>
      <c r="D4249" s="169" t="s">
        <v>5482</v>
      </c>
      <c r="E4249" s="170">
        <v>8.6996250000000011</v>
      </c>
      <c r="F4249" s="167" t="s">
        <v>10143</v>
      </c>
    </row>
    <row r="4250" spans="1:6" x14ac:dyDescent="0.3">
      <c r="A4250" s="167" t="s">
        <v>10184</v>
      </c>
      <c r="B4250" s="167" t="s">
        <v>5696</v>
      </c>
      <c r="C4250" s="168">
        <v>20</v>
      </c>
      <c r="D4250" s="169" t="s">
        <v>5482</v>
      </c>
      <c r="E4250" s="170">
        <v>9.4118749999999984</v>
      </c>
      <c r="F4250" s="167" t="s">
        <v>10143</v>
      </c>
    </row>
    <row r="4251" spans="1:6" x14ac:dyDescent="0.3">
      <c r="A4251" s="167" t="s">
        <v>10185</v>
      </c>
      <c r="B4251" s="167" t="s">
        <v>5495</v>
      </c>
      <c r="C4251" s="168">
        <v>20</v>
      </c>
      <c r="D4251" s="169" t="s">
        <v>5482</v>
      </c>
      <c r="E4251" s="170">
        <v>9.4118749999999984</v>
      </c>
      <c r="F4251" s="167" t="s">
        <v>10143</v>
      </c>
    </row>
    <row r="4252" spans="1:6" x14ac:dyDescent="0.3">
      <c r="A4252" s="167" t="s">
        <v>10186</v>
      </c>
      <c r="B4252" s="167" t="s">
        <v>5699</v>
      </c>
      <c r="C4252" s="168">
        <v>20</v>
      </c>
      <c r="D4252" s="169" t="s">
        <v>5482</v>
      </c>
      <c r="E4252" s="170">
        <v>9.4118749999999984</v>
      </c>
      <c r="F4252" s="167" t="s">
        <v>10143</v>
      </c>
    </row>
    <row r="4253" spans="1:6" x14ac:dyDescent="0.3">
      <c r="A4253" s="167" t="s">
        <v>10187</v>
      </c>
      <c r="B4253" s="167" t="s">
        <v>5701</v>
      </c>
      <c r="C4253" s="168">
        <v>20</v>
      </c>
      <c r="D4253" s="169" t="s">
        <v>5482</v>
      </c>
      <c r="E4253" s="170">
        <v>9.4118749999999984</v>
      </c>
      <c r="F4253" s="167" t="s">
        <v>10143</v>
      </c>
    </row>
    <row r="4254" spans="1:6" x14ac:dyDescent="0.3">
      <c r="A4254" s="167" t="s">
        <v>10188</v>
      </c>
      <c r="B4254" s="167" t="s">
        <v>5497</v>
      </c>
      <c r="C4254" s="168">
        <v>20</v>
      </c>
      <c r="D4254" s="169" t="s">
        <v>5482</v>
      </c>
      <c r="E4254" s="170">
        <v>9.4118749999999984</v>
      </c>
      <c r="F4254" s="167" t="s">
        <v>10143</v>
      </c>
    </row>
    <row r="4255" spans="1:6" x14ac:dyDescent="0.3">
      <c r="A4255" s="167" t="s">
        <v>10189</v>
      </c>
      <c r="B4255" s="167" t="s">
        <v>5785</v>
      </c>
      <c r="C4255" s="168">
        <v>20</v>
      </c>
      <c r="D4255" s="169" t="s">
        <v>5482</v>
      </c>
      <c r="E4255" s="170">
        <v>9.4118749999999984</v>
      </c>
      <c r="F4255" s="167" t="s">
        <v>10143</v>
      </c>
    </row>
    <row r="4256" spans="1:6" x14ac:dyDescent="0.3">
      <c r="A4256" s="167" t="s">
        <v>10190</v>
      </c>
      <c r="B4256" s="167" t="s">
        <v>5499</v>
      </c>
      <c r="C4256" s="168">
        <v>20</v>
      </c>
      <c r="D4256" s="169" t="s">
        <v>5482</v>
      </c>
      <c r="E4256" s="170">
        <v>9.4118749999999984</v>
      </c>
      <c r="F4256" s="167" t="s">
        <v>10143</v>
      </c>
    </row>
    <row r="4257" spans="1:6" x14ac:dyDescent="0.3">
      <c r="A4257" s="167" t="s">
        <v>10191</v>
      </c>
      <c r="B4257" s="167" t="s">
        <v>5555</v>
      </c>
      <c r="C4257" s="168">
        <v>20</v>
      </c>
      <c r="D4257" s="169" t="s">
        <v>5482</v>
      </c>
      <c r="E4257" s="170">
        <v>9.4118749999999984</v>
      </c>
      <c r="F4257" s="167" t="s">
        <v>10143</v>
      </c>
    </row>
    <row r="4258" spans="1:6" x14ac:dyDescent="0.3">
      <c r="A4258" s="167" t="s">
        <v>10192</v>
      </c>
      <c r="B4258" s="167" t="s">
        <v>5534</v>
      </c>
      <c r="C4258" s="168">
        <v>20</v>
      </c>
      <c r="D4258" s="169" t="s">
        <v>5482</v>
      </c>
      <c r="E4258" s="170">
        <v>9.4118749999999984</v>
      </c>
      <c r="F4258" s="167" t="s">
        <v>10143</v>
      </c>
    </row>
    <row r="4259" spans="1:6" x14ac:dyDescent="0.3">
      <c r="A4259" s="167" t="s">
        <v>10193</v>
      </c>
      <c r="B4259" s="167" t="s">
        <v>5503</v>
      </c>
      <c r="C4259" s="168">
        <v>20</v>
      </c>
      <c r="D4259" s="169" t="s">
        <v>5482</v>
      </c>
      <c r="E4259" s="170">
        <v>9.4118749999999984</v>
      </c>
      <c r="F4259" s="167" t="s">
        <v>10143</v>
      </c>
    </row>
    <row r="4260" spans="1:6" x14ac:dyDescent="0.3">
      <c r="A4260" s="167" t="s">
        <v>10194</v>
      </c>
      <c r="B4260" s="167" t="s">
        <v>5505</v>
      </c>
      <c r="C4260" s="168">
        <v>20</v>
      </c>
      <c r="D4260" s="169" t="s">
        <v>5482</v>
      </c>
      <c r="E4260" s="170">
        <v>9.4118749999999984</v>
      </c>
      <c r="F4260" s="167" t="s">
        <v>10143</v>
      </c>
    </row>
    <row r="4261" spans="1:6" x14ac:dyDescent="0.3">
      <c r="A4261" s="167" t="s">
        <v>10195</v>
      </c>
      <c r="B4261" s="167" t="s">
        <v>5507</v>
      </c>
      <c r="C4261" s="168">
        <v>20</v>
      </c>
      <c r="D4261" s="169" t="s">
        <v>5482</v>
      </c>
      <c r="E4261" s="170">
        <v>9.4118749999999984</v>
      </c>
      <c r="F4261" s="167" t="s">
        <v>10143</v>
      </c>
    </row>
    <row r="4262" spans="1:6" x14ac:dyDescent="0.3">
      <c r="A4262" s="167" t="s">
        <v>10196</v>
      </c>
      <c r="B4262" s="167" t="s">
        <v>5509</v>
      </c>
      <c r="C4262" s="168">
        <v>20</v>
      </c>
      <c r="D4262" s="169" t="s">
        <v>5482</v>
      </c>
      <c r="E4262" s="170">
        <v>9.4118749999999984</v>
      </c>
      <c r="F4262" s="167" t="s">
        <v>10143</v>
      </c>
    </row>
    <row r="4263" spans="1:6" x14ac:dyDescent="0.3">
      <c r="A4263" s="167" t="s">
        <v>10197</v>
      </c>
      <c r="B4263" s="167" t="s">
        <v>5511</v>
      </c>
      <c r="C4263" s="168">
        <v>20</v>
      </c>
      <c r="D4263" s="169" t="s">
        <v>5482</v>
      </c>
      <c r="E4263" s="170">
        <v>9.4118749999999984</v>
      </c>
      <c r="F4263" s="167" t="s">
        <v>10143</v>
      </c>
    </row>
    <row r="4264" spans="1:6" x14ac:dyDescent="0.3">
      <c r="A4264" s="167" t="s">
        <v>10198</v>
      </c>
      <c r="B4264" s="167" t="s">
        <v>5513</v>
      </c>
      <c r="C4264" s="168">
        <v>20</v>
      </c>
      <c r="D4264" s="169" t="s">
        <v>5482</v>
      </c>
      <c r="E4264" s="170">
        <v>9.4118749999999984</v>
      </c>
      <c r="F4264" s="167" t="s">
        <v>10143</v>
      </c>
    </row>
    <row r="4265" spans="1:6" x14ac:dyDescent="0.3">
      <c r="A4265" s="167" t="s">
        <v>10199</v>
      </c>
      <c r="B4265" s="167" t="s">
        <v>5515</v>
      </c>
      <c r="C4265" s="168">
        <v>20</v>
      </c>
      <c r="D4265" s="169" t="s">
        <v>5482</v>
      </c>
      <c r="E4265" s="170">
        <v>9.4118749999999984</v>
      </c>
      <c r="F4265" s="167" t="s">
        <v>10143</v>
      </c>
    </row>
    <row r="4266" spans="1:6" x14ac:dyDescent="0.3">
      <c r="A4266" s="167" t="s">
        <v>10200</v>
      </c>
      <c r="B4266" s="167" t="s">
        <v>5569</v>
      </c>
      <c r="C4266" s="168">
        <v>20</v>
      </c>
      <c r="D4266" s="169" t="s">
        <v>5482</v>
      </c>
      <c r="E4266" s="170">
        <v>9.4118749999999984</v>
      </c>
      <c r="F4266" s="167" t="s">
        <v>10143</v>
      </c>
    </row>
    <row r="4267" spans="1:6" x14ac:dyDescent="0.3">
      <c r="A4267" s="167" t="s">
        <v>10201</v>
      </c>
      <c r="B4267" s="167" t="s">
        <v>5521</v>
      </c>
      <c r="C4267" s="168">
        <v>20</v>
      </c>
      <c r="D4267" s="169" t="s">
        <v>5482</v>
      </c>
      <c r="E4267" s="170">
        <v>9.4118749999999984</v>
      </c>
      <c r="F4267" s="167" t="s">
        <v>10143</v>
      </c>
    </row>
    <row r="4268" spans="1:6" x14ac:dyDescent="0.3">
      <c r="A4268" s="167" t="s">
        <v>10202</v>
      </c>
      <c r="B4268" s="167" t="s">
        <v>5525</v>
      </c>
      <c r="C4268" s="168">
        <v>20</v>
      </c>
      <c r="D4268" s="169" t="s">
        <v>5482</v>
      </c>
      <c r="E4268" s="170">
        <v>9.4118749999999984</v>
      </c>
      <c r="F4268" s="167" t="s">
        <v>10143</v>
      </c>
    </row>
    <row r="4269" spans="1:6" x14ac:dyDescent="0.3">
      <c r="A4269" s="167" t="s">
        <v>10203</v>
      </c>
      <c r="B4269" s="167" t="s">
        <v>5485</v>
      </c>
      <c r="C4269" s="168">
        <v>20</v>
      </c>
      <c r="D4269" s="169" t="s">
        <v>5482</v>
      </c>
      <c r="E4269" s="170">
        <v>9.9206249999999994</v>
      </c>
      <c r="F4269" s="167" t="s">
        <v>10204</v>
      </c>
    </row>
    <row r="4270" spans="1:6" x14ac:dyDescent="0.3">
      <c r="A4270" s="167" t="s">
        <v>10205</v>
      </c>
      <c r="B4270" s="167" t="s">
        <v>6572</v>
      </c>
      <c r="C4270" s="168">
        <v>6</v>
      </c>
      <c r="D4270" s="169" t="s">
        <v>5482</v>
      </c>
      <c r="E4270" s="170">
        <v>20.146500000000003</v>
      </c>
      <c r="F4270" s="167" t="s">
        <v>10204</v>
      </c>
    </row>
    <row r="4271" spans="1:6" x14ac:dyDescent="0.3">
      <c r="A4271" s="167" t="s">
        <v>10206</v>
      </c>
      <c r="B4271" s="167" t="s">
        <v>6574</v>
      </c>
      <c r="C4271" s="168">
        <v>6</v>
      </c>
      <c r="D4271" s="169" t="s">
        <v>5482</v>
      </c>
      <c r="E4271" s="170">
        <v>16.686999999999998</v>
      </c>
      <c r="F4271" s="167" t="s">
        <v>10204</v>
      </c>
    </row>
    <row r="4272" spans="1:6" x14ac:dyDescent="0.3">
      <c r="A4272" s="167" t="s">
        <v>10207</v>
      </c>
      <c r="B4272" s="167" t="s">
        <v>6576</v>
      </c>
      <c r="C4272" s="168">
        <v>20</v>
      </c>
      <c r="D4272" s="169" t="s">
        <v>5482</v>
      </c>
      <c r="E4272" s="170">
        <v>9.9206249999999994</v>
      </c>
      <c r="F4272" s="167" t="s">
        <v>10204</v>
      </c>
    </row>
    <row r="4273" spans="1:6" x14ac:dyDescent="0.3">
      <c r="A4273" s="167" t="s">
        <v>10208</v>
      </c>
      <c r="B4273" s="167" t="s">
        <v>5489</v>
      </c>
      <c r="C4273" s="168">
        <v>20</v>
      </c>
      <c r="D4273" s="169" t="s">
        <v>5482</v>
      </c>
      <c r="E4273" s="170">
        <v>10.175000000000001</v>
      </c>
      <c r="F4273" s="167" t="s">
        <v>10204</v>
      </c>
    </row>
    <row r="4274" spans="1:6" x14ac:dyDescent="0.3">
      <c r="A4274" s="167" t="s">
        <v>10209</v>
      </c>
      <c r="B4274" s="167" t="s">
        <v>5491</v>
      </c>
      <c r="C4274" s="168">
        <v>20</v>
      </c>
      <c r="D4274" s="169" t="s">
        <v>5482</v>
      </c>
      <c r="E4274" s="170">
        <v>10.175000000000001</v>
      </c>
      <c r="F4274" s="167" t="s">
        <v>10204</v>
      </c>
    </row>
    <row r="4275" spans="1:6" x14ac:dyDescent="0.3">
      <c r="A4275" s="167" t="s">
        <v>10210</v>
      </c>
      <c r="B4275" s="167" t="s">
        <v>5691</v>
      </c>
      <c r="C4275" s="168">
        <v>20</v>
      </c>
      <c r="D4275" s="169" t="s">
        <v>5482</v>
      </c>
      <c r="E4275" s="170">
        <v>10.175000000000001</v>
      </c>
      <c r="F4275" s="167" t="s">
        <v>10204</v>
      </c>
    </row>
    <row r="4276" spans="1:6" x14ac:dyDescent="0.3">
      <c r="A4276" s="167" t="s">
        <v>10211</v>
      </c>
      <c r="B4276" s="167" t="s">
        <v>5693</v>
      </c>
      <c r="C4276" s="168">
        <v>20</v>
      </c>
      <c r="D4276" s="169" t="s">
        <v>5482</v>
      </c>
      <c r="E4276" s="170">
        <v>10.175000000000001</v>
      </c>
      <c r="F4276" s="167" t="s">
        <v>10204</v>
      </c>
    </row>
    <row r="4277" spans="1:6" x14ac:dyDescent="0.3">
      <c r="A4277" s="167" t="s">
        <v>10212</v>
      </c>
      <c r="B4277" s="167" t="s">
        <v>5493</v>
      </c>
      <c r="C4277" s="168">
        <v>20</v>
      </c>
      <c r="D4277" s="169" t="s">
        <v>5482</v>
      </c>
      <c r="E4277" s="170">
        <v>10.175000000000001</v>
      </c>
      <c r="F4277" s="167" t="s">
        <v>10204</v>
      </c>
    </row>
    <row r="4278" spans="1:6" x14ac:dyDescent="0.3">
      <c r="A4278" s="167" t="s">
        <v>10213</v>
      </c>
      <c r="B4278" s="167" t="s">
        <v>6582</v>
      </c>
      <c r="C4278" s="168">
        <v>20</v>
      </c>
      <c r="D4278" s="169" t="s">
        <v>5482</v>
      </c>
      <c r="E4278" s="170">
        <v>9.4118749999999984</v>
      </c>
      <c r="F4278" s="167" t="s">
        <v>10204</v>
      </c>
    </row>
    <row r="4279" spans="1:6" x14ac:dyDescent="0.3">
      <c r="A4279" s="167" t="s">
        <v>10214</v>
      </c>
      <c r="B4279" s="167" t="s">
        <v>5495</v>
      </c>
      <c r="C4279" s="168">
        <v>20</v>
      </c>
      <c r="D4279" s="169" t="s">
        <v>5482</v>
      </c>
      <c r="E4279" s="170">
        <v>10.175000000000001</v>
      </c>
      <c r="F4279" s="167" t="s">
        <v>10204</v>
      </c>
    </row>
    <row r="4280" spans="1:6" x14ac:dyDescent="0.3">
      <c r="A4280" s="167" t="s">
        <v>10215</v>
      </c>
      <c r="B4280" s="167" t="s">
        <v>5699</v>
      </c>
      <c r="C4280" s="168">
        <v>20</v>
      </c>
      <c r="D4280" s="169" t="s">
        <v>5482</v>
      </c>
      <c r="E4280" s="170">
        <v>10.175000000000001</v>
      </c>
      <c r="F4280" s="167" t="s">
        <v>10204</v>
      </c>
    </row>
    <row r="4281" spans="1:6" x14ac:dyDescent="0.3">
      <c r="A4281" s="167" t="s">
        <v>10216</v>
      </c>
      <c r="B4281" s="167" t="s">
        <v>5701</v>
      </c>
      <c r="C4281" s="168">
        <v>20</v>
      </c>
      <c r="D4281" s="169" t="s">
        <v>5482</v>
      </c>
      <c r="E4281" s="170">
        <v>10.175000000000001</v>
      </c>
      <c r="F4281" s="167" t="s">
        <v>10204</v>
      </c>
    </row>
    <row r="4282" spans="1:6" x14ac:dyDescent="0.3">
      <c r="A4282" s="167" t="s">
        <v>10217</v>
      </c>
      <c r="B4282" s="167" t="s">
        <v>5497</v>
      </c>
      <c r="C4282" s="168">
        <v>20</v>
      </c>
      <c r="D4282" s="169" t="s">
        <v>5482</v>
      </c>
      <c r="E4282" s="170">
        <v>10.175000000000001</v>
      </c>
      <c r="F4282" s="167" t="s">
        <v>10204</v>
      </c>
    </row>
    <row r="4283" spans="1:6" x14ac:dyDescent="0.3">
      <c r="A4283" s="167" t="s">
        <v>10218</v>
      </c>
      <c r="B4283" s="167" t="s">
        <v>5785</v>
      </c>
      <c r="C4283" s="168">
        <v>20</v>
      </c>
      <c r="D4283" s="169" t="s">
        <v>5482</v>
      </c>
      <c r="E4283" s="170">
        <v>10.175000000000001</v>
      </c>
      <c r="F4283" s="167" t="s">
        <v>10204</v>
      </c>
    </row>
    <row r="4284" spans="1:6" x14ac:dyDescent="0.3">
      <c r="A4284" s="167" t="s">
        <v>10219</v>
      </c>
      <c r="B4284" s="167" t="s">
        <v>5499</v>
      </c>
      <c r="C4284" s="168">
        <v>20</v>
      </c>
      <c r="D4284" s="169" t="s">
        <v>5482</v>
      </c>
      <c r="E4284" s="170">
        <v>10.175000000000001</v>
      </c>
      <c r="F4284" s="167" t="s">
        <v>10204</v>
      </c>
    </row>
    <row r="4285" spans="1:6" x14ac:dyDescent="0.3">
      <c r="A4285" s="167" t="s">
        <v>10220</v>
      </c>
      <c r="B4285" s="167" t="s">
        <v>5503</v>
      </c>
      <c r="C4285" s="168">
        <v>20</v>
      </c>
      <c r="D4285" s="169" t="s">
        <v>5482</v>
      </c>
      <c r="E4285" s="170">
        <v>10.175000000000001</v>
      </c>
      <c r="F4285" s="167" t="s">
        <v>10204</v>
      </c>
    </row>
    <row r="4286" spans="1:6" x14ac:dyDescent="0.3">
      <c r="A4286" s="167" t="s">
        <v>10221</v>
      </c>
      <c r="B4286" s="167" t="s">
        <v>5505</v>
      </c>
      <c r="C4286" s="168">
        <v>20</v>
      </c>
      <c r="D4286" s="169" t="s">
        <v>5482</v>
      </c>
      <c r="E4286" s="170">
        <v>10.175000000000001</v>
      </c>
      <c r="F4286" s="167" t="s">
        <v>10204</v>
      </c>
    </row>
    <row r="4287" spans="1:6" x14ac:dyDescent="0.3">
      <c r="A4287" s="167" t="s">
        <v>10222</v>
      </c>
      <c r="B4287" s="167" t="s">
        <v>5507</v>
      </c>
      <c r="C4287" s="168">
        <v>20</v>
      </c>
      <c r="D4287" s="169" t="s">
        <v>5482</v>
      </c>
      <c r="E4287" s="170">
        <v>10.175000000000001</v>
      </c>
      <c r="F4287" s="167" t="s">
        <v>10204</v>
      </c>
    </row>
    <row r="4288" spans="1:6" x14ac:dyDescent="0.3">
      <c r="A4288" s="167" t="s">
        <v>10223</v>
      </c>
      <c r="B4288" s="167" t="s">
        <v>5509</v>
      </c>
      <c r="C4288" s="168">
        <v>20</v>
      </c>
      <c r="D4288" s="169" t="s">
        <v>5482</v>
      </c>
      <c r="E4288" s="170">
        <v>10.175000000000001</v>
      </c>
      <c r="F4288" s="167" t="s">
        <v>10204</v>
      </c>
    </row>
    <row r="4289" spans="1:6" x14ac:dyDescent="0.3">
      <c r="A4289" s="167" t="s">
        <v>10224</v>
      </c>
      <c r="B4289" s="167" t="s">
        <v>5513</v>
      </c>
      <c r="C4289" s="168">
        <v>20</v>
      </c>
      <c r="D4289" s="169" t="s">
        <v>5482</v>
      </c>
      <c r="E4289" s="170">
        <v>10.175000000000001</v>
      </c>
      <c r="F4289" s="167" t="s">
        <v>10204</v>
      </c>
    </row>
    <row r="4290" spans="1:6" x14ac:dyDescent="0.3">
      <c r="A4290" s="167" t="s">
        <v>10225</v>
      </c>
      <c r="B4290" s="167" t="s">
        <v>5515</v>
      </c>
      <c r="C4290" s="168">
        <v>20</v>
      </c>
      <c r="D4290" s="169" t="s">
        <v>5482</v>
      </c>
      <c r="E4290" s="170">
        <v>10.175000000000001</v>
      </c>
      <c r="F4290" s="167" t="s">
        <v>10204</v>
      </c>
    </row>
    <row r="4291" spans="1:6" x14ac:dyDescent="0.3">
      <c r="A4291" s="167" t="s">
        <v>10226</v>
      </c>
      <c r="B4291" s="167" t="s">
        <v>5521</v>
      </c>
      <c r="C4291" s="168">
        <v>20</v>
      </c>
      <c r="D4291" s="169" t="s">
        <v>5482</v>
      </c>
      <c r="E4291" s="170">
        <v>10.175000000000001</v>
      </c>
      <c r="F4291" s="167" t="s">
        <v>10204</v>
      </c>
    </row>
    <row r="4292" spans="1:6" x14ac:dyDescent="0.3">
      <c r="A4292" s="167" t="s">
        <v>10227</v>
      </c>
      <c r="B4292" s="167" t="s">
        <v>5525</v>
      </c>
      <c r="C4292" s="168">
        <v>20</v>
      </c>
      <c r="D4292" s="169" t="s">
        <v>5482</v>
      </c>
      <c r="E4292" s="170">
        <v>10.175000000000001</v>
      </c>
      <c r="F4292" s="167" t="s">
        <v>10204</v>
      </c>
    </row>
    <row r="4293" spans="1:6" x14ac:dyDescent="0.3">
      <c r="A4293" s="167" t="s">
        <v>10228</v>
      </c>
      <c r="B4293" s="167" t="s">
        <v>5485</v>
      </c>
      <c r="C4293" s="168">
        <v>20</v>
      </c>
      <c r="D4293" s="169" t="s">
        <v>5482</v>
      </c>
      <c r="E4293" s="170">
        <v>10.48025</v>
      </c>
      <c r="F4293" s="167" t="s">
        <v>10143</v>
      </c>
    </row>
    <row r="4294" spans="1:6" x14ac:dyDescent="0.3">
      <c r="A4294" s="167" t="s">
        <v>10229</v>
      </c>
      <c r="B4294" s="167" t="s">
        <v>6576</v>
      </c>
      <c r="C4294" s="168">
        <v>20</v>
      </c>
      <c r="D4294" s="169" t="s">
        <v>5482</v>
      </c>
      <c r="E4294" s="170">
        <v>10.48025</v>
      </c>
      <c r="F4294" s="167" t="s">
        <v>10143</v>
      </c>
    </row>
    <row r="4295" spans="1:6" x14ac:dyDescent="0.3">
      <c r="A4295" s="167" t="s">
        <v>10230</v>
      </c>
      <c r="B4295" s="167" t="s">
        <v>5489</v>
      </c>
      <c r="C4295" s="168">
        <v>20</v>
      </c>
      <c r="D4295" s="169" t="s">
        <v>5482</v>
      </c>
      <c r="E4295" s="170">
        <v>10.785499999999999</v>
      </c>
      <c r="F4295" s="167" t="s">
        <v>10143</v>
      </c>
    </row>
    <row r="4296" spans="1:6" x14ac:dyDescent="0.3">
      <c r="A4296" s="167" t="s">
        <v>10231</v>
      </c>
      <c r="B4296" s="167" t="s">
        <v>5491</v>
      </c>
      <c r="C4296" s="168">
        <v>20</v>
      </c>
      <c r="D4296" s="169" t="s">
        <v>5482</v>
      </c>
      <c r="E4296" s="170">
        <v>10.785499999999999</v>
      </c>
      <c r="F4296" s="167" t="s">
        <v>10143</v>
      </c>
    </row>
    <row r="4297" spans="1:6" x14ac:dyDescent="0.3">
      <c r="A4297" s="167" t="s">
        <v>10232</v>
      </c>
      <c r="B4297" s="167" t="s">
        <v>5493</v>
      </c>
      <c r="C4297" s="168">
        <v>20</v>
      </c>
      <c r="D4297" s="169" t="s">
        <v>5482</v>
      </c>
      <c r="E4297" s="170">
        <v>10.785499999999999</v>
      </c>
      <c r="F4297" s="167" t="s">
        <v>10143</v>
      </c>
    </row>
    <row r="4298" spans="1:6" x14ac:dyDescent="0.3">
      <c r="A4298" s="167" t="s">
        <v>10233</v>
      </c>
      <c r="B4298" s="167" t="s">
        <v>6582</v>
      </c>
      <c r="C4298" s="168">
        <v>20</v>
      </c>
      <c r="D4298" s="169" t="s">
        <v>5482</v>
      </c>
      <c r="E4298" s="170">
        <v>10.073250000000002</v>
      </c>
      <c r="F4298" s="167" t="s">
        <v>10143</v>
      </c>
    </row>
    <row r="4299" spans="1:6" x14ac:dyDescent="0.3">
      <c r="A4299" s="167" t="s">
        <v>10234</v>
      </c>
      <c r="B4299" s="167" t="s">
        <v>5495</v>
      </c>
      <c r="C4299" s="168">
        <v>20</v>
      </c>
      <c r="D4299" s="169" t="s">
        <v>5482</v>
      </c>
      <c r="E4299" s="170">
        <v>10.785499999999999</v>
      </c>
      <c r="F4299" s="167" t="s">
        <v>10143</v>
      </c>
    </row>
    <row r="4300" spans="1:6" x14ac:dyDescent="0.3">
      <c r="A4300" s="167" t="s">
        <v>10235</v>
      </c>
      <c r="B4300" s="167" t="s">
        <v>5699</v>
      </c>
      <c r="C4300" s="168">
        <v>20</v>
      </c>
      <c r="D4300" s="169" t="s">
        <v>5482</v>
      </c>
      <c r="E4300" s="170">
        <v>10.785499999999999</v>
      </c>
      <c r="F4300" s="167" t="s">
        <v>10143</v>
      </c>
    </row>
    <row r="4301" spans="1:6" x14ac:dyDescent="0.3">
      <c r="A4301" s="167" t="s">
        <v>10236</v>
      </c>
      <c r="B4301" s="167" t="s">
        <v>5701</v>
      </c>
      <c r="C4301" s="168">
        <v>20</v>
      </c>
      <c r="D4301" s="169" t="s">
        <v>5482</v>
      </c>
      <c r="E4301" s="170">
        <v>10.785499999999999</v>
      </c>
      <c r="F4301" s="167" t="s">
        <v>10143</v>
      </c>
    </row>
    <row r="4302" spans="1:6" x14ac:dyDescent="0.3">
      <c r="A4302" s="167" t="s">
        <v>10237</v>
      </c>
      <c r="B4302" s="167" t="s">
        <v>5497</v>
      </c>
      <c r="C4302" s="168">
        <v>20</v>
      </c>
      <c r="D4302" s="169" t="s">
        <v>5482</v>
      </c>
      <c r="E4302" s="170">
        <v>10.785499999999999</v>
      </c>
      <c r="F4302" s="167" t="s">
        <v>10143</v>
      </c>
    </row>
    <row r="4303" spans="1:6" x14ac:dyDescent="0.3">
      <c r="A4303" s="167" t="s">
        <v>10238</v>
      </c>
      <c r="B4303" s="167" t="s">
        <v>5507</v>
      </c>
      <c r="C4303" s="168">
        <v>20</v>
      </c>
      <c r="D4303" s="169" t="s">
        <v>5482</v>
      </c>
      <c r="E4303" s="170">
        <v>10.785499999999999</v>
      </c>
      <c r="F4303" s="167" t="s">
        <v>10143</v>
      </c>
    </row>
    <row r="4304" spans="1:6" x14ac:dyDescent="0.3">
      <c r="A4304" s="167" t="s">
        <v>10239</v>
      </c>
      <c r="B4304" s="167" t="s">
        <v>5509</v>
      </c>
      <c r="C4304" s="168">
        <v>20</v>
      </c>
      <c r="D4304" s="169" t="s">
        <v>5482</v>
      </c>
      <c r="E4304" s="170">
        <v>10.785499999999999</v>
      </c>
      <c r="F4304" s="167" t="s">
        <v>10143</v>
      </c>
    </row>
    <row r="4305" spans="1:6" x14ac:dyDescent="0.3">
      <c r="A4305" s="167" t="s">
        <v>10240</v>
      </c>
      <c r="B4305" s="167" t="s">
        <v>5511</v>
      </c>
      <c r="C4305" s="168">
        <v>20</v>
      </c>
      <c r="D4305" s="169" t="s">
        <v>5482</v>
      </c>
      <c r="E4305" s="170">
        <v>10.785499999999999</v>
      </c>
      <c r="F4305" s="167" t="s">
        <v>10143</v>
      </c>
    </row>
    <row r="4306" spans="1:6" x14ac:dyDescent="0.3">
      <c r="A4306" s="167" t="s">
        <v>10241</v>
      </c>
      <c r="B4306" s="167" t="s">
        <v>5513</v>
      </c>
      <c r="C4306" s="168">
        <v>20</v>
      </c>
      <c r="D4306" s="169" t="s">
        <v>5482</v>
      </c>
      <c r="E4306" s="170">
        <v>10.785499999999999</v>
      </c>
      <c r="F4306" s="167" t="s">
        <v>10143</v>
      </c>
    </row>
    <row r="4307" spans="1:6" x14ac:dyDescent="0.3">
      <c r="A4307" s="167" t="s">
        <v>10242</v>
      </c>
      <c r="B4307" s="167" t="s">
        <v>5525</v>
      </c>
      <c r="C4307" s="168">
        <v>20</v>
      </c>
      <c r="D4307" s="169" t="s">
        <v>5482</v>
      </c>
      <c r="E4307" s="170">
        <v>10.785499999999999</v>
      </c>
      <c r="F4307" s="167" t="s">
        <v>10143</v>
      </c>
    </row>
    <row r="4308" spans="1:6" x14ac:dyDescent="0.3">
      <c r="A4308" s="167" t="s">
        <v>10243</v>
      </c>
      <c r="B4308" s="167" t="s">
        <v>5485</v>
      </c>
      <c r="C4308" s="168">
        <v>20</v>
      </c>
      <c r="D4308" s="169" t="s">
        <v>5482</v>
      </c>
      <c r="E4308" s="170">
        <v>10.27675</v>
      </c>
      <c r="F4308" s="167" t="s">
        <v>10143</v>
      </c>
    </row>
    <row r="4309" spans="1:6" x14ac:dyDescent="0.3">
      <c r="A4309" s="167" t="s">
        <v>10244</v>
      </c>
      <c r="B4309" s="167" t="s">
        <v>6576</v>
      </c>
      <c r="C4309" s="168">
        <v>20</v>
      </c>
      <c r="D4309" s="169" t="s">
        <v>5482</v>
      </c>
      <c r="E4309" s="170">
        <v>10.27675</v>
      </c>
      <c r="F4309" s="167" t="s">
        <v>10143</v>
      </c>
    </row>
    <row r="4310" spans="1:6" x14ac:dyDescent="0.3">
      <c r="A4310" s="167" t="s">
        <v>10245</v>
      </c>
      <c r="B4310" s="167" t="s">
        <v>5489</v>
      </c>
      <c r="C4310" s="168">
        <v>20</v>
      </c>
      <c r="D4310" s="169" t="s">
        <v>5482</v>
      </c>
      <c r="E4310" s="170">
        <v>10.48025</v>
      </c>
      <c r="F4310" s="167" t="s">
        <v>10143</v>
      </c>
    </row>
    <row r="4311" spans="1:6" x14ac:dyDescent="0.3">
      <c r="A4311" s="167" t="s">
        <v>10246</v>
      </c>
      <c r="B4311" s="167" t="s">
        <v>5491</v>
      </c>
      <c r="C4311" s="168">
        <v>20</v>
      </c>
      <c r="D4311" s="169" t="s">
        <v>5482</v>
      </c>
      <c r="E4311" s="170">
        <v>10.48025</v>
      </c>
      <c r="F4311" s="167" t="s">
        <v>10143</v>
      </c>
    </row>
    <row r="4312" spans="1:6" x14ac:dyDescent="0.3">
      <c r="A4312" s="167" t="s">
        <v>10247</v>
      </c>
      <c r="B4312" s="167" t="s">
        <v>5493</v>
      </c>
      <c r="C4312" s="168">
        <v>20</v>
      </c>
      <c r="D4312" s="169" t="s">
        <v>5482</v>
      </c>
      <c r="E4312" s="170">
        <v>10.48025</v>
      </c>
      <c r="F4312" s="167" t="s">
        <v>10143</v>
      </c>
    </row>
    <row r="4313" spans="1:6" x14ac:dyDescent="0.3">
      <c r="A4313" s="167" t="s">
        <v>10248</v>
      </c>
      <c r="B4313" s="167" t="s">
        <v>6582</v>
      </c>
      <c r="C4313" s="168">
        <v>20</v>
      </c>
      <c r="D4313" s="169" t="s">
        <v>5482</v>
      </c>
      <c r="E4313" s="170">
        <v>9.9206249999999994</v>
      </c>
      <c r="F4313" s="167" t="s">
        <v>10143</v>
      </c>
    </row>
    <row r="4314" spans="1:6" x14ac:dyDescent="0.3">
      <c r="A4314" s="167" t="s">
        <v>10249</v>
      </c>
      <c r="B4314" s="167" t="s">
        <v>5696</v>
      </c>
      <c r="C4314" s="168">
        <v>20</v>
      </c>
      <c r="D4314" s="169" t="s">
        <v>5482</v>
      </c>
      <c r="E4314" s="170">
        <v>10.48025</v>
      </c>
      <c r="F4314" s="167" t="s">
        <v>10143</v>
      </c>
    </row>
    <row r="4315" spans="1:6" x14ac:dyDescent="0.3">
      <c r="A4315" s="167" t="s">
        <v>10250</v>
      </c>
      <c r="B4315" s="167" t="s">
        <v>5495</v>
      </c>
      <c r="C4315" s="168">
        <v>20</v>
      </c>
      <c r="D4315" s="169" t="s">
        <v>5482</v>
      </c>
      <c r="E4315" s="170">
        <v>10.48025</v>
      </c>
      <c r="F4315" s="167" t="s">
        <v>10143</v>
      </c>
    </row>
    <row r="4316" spans="1:6" x14ac:dyDescent="0.3">
      <c r="A4316" s="167" t="s">
        <v>10251</v>
      </c>
      <c r="B4316" s="167" t="s">
        <v>5699</v>
      </c>
      <c r="C4316" s="168">
        <v>20</v>
      </c>
      <c r="D4316" s="169" t="s">
        <v>5482</v>
      </c>
      <c r="E4316" s="170">
        <v>10.48025</v>
      </c>
      <c r="F4316" s="167" t="s">
        <v>10143</v>
      </c>
    </row>
    <row r="4317" spans="1:6" x14ac:dyDescent="0.3">
      <c r="A4317" s="167" t="s">
        <v>10252</v>
      </c>
      <c r="B4317" s="167" t="s">
        <v>5701</v>
      </c>
      <c r="C4317" s="168">
        <v>20</v>
      </c>
      <c r="D4317" s="169" t="s">
        <v>5482</v>
      </c>
      <c r="E4317" s="170">
        <v>10.48025</v>
      </c>
      <c r="F4317" s="167" t="s">
        <v>10143</v>
      </c>
    </row>
    <row r="4318" spans="1:6" x14ac:dyDescent="0.3">
      <c r="A4318" s="167" t="s">
        <v>10253</v>
      </c>
      <c r="B4318" s="167" t="s">
        <v>5497</v>
      </c>
      <c r="C4318" s="168">
        <v>20</v>
      </c>
      <c r="D4318" s="169" t="s">
        <v>5482</v>
      </c>
      <c r="E4318" s="170">
        <v>10.48025</v>
      </c>
      <c r="F4318" s="167" t="s">
        <v>10143</v>
      </c>
    </row>
    <row r="4319" spans="1:6" x14ac:dyDescent="0.3">
      <c r="A4319" s="167" t="s">
        <v>10254</v>
      </c>
      <c r="B4319" s="167" t="s">
        <v>5555</v>
      </c>
      <c r="C4319" s="168">
        <v>20</v>
      </c>
      <c r="D4319" s="169" t="s">
        <v>5482</v>
      </c>
      <c r="E4319" s="170">
        <v>10.48025</v>
      </c>
      <c r="F4319" s="167" t="s">
        <v>10143</v>
      </c>
    </row>
    <row r="4320" spans="1:6" x14ac:dyDescent="0.3">
      <c r="A4320" s="167" t="s">
        <v>10255</v>
      </c>
      <c r="B4320" s="167" t="s">
        <v>5534</v>
      </c>
      <c r="C4320" s="168">
        <v>20</v>
      </c>
      <c r="D4320" s="169" t="s">
        <v>5482</v>
      </c>
      <c r="E4320" s="170">
        <v>10.48025</v>
      </c>
      <c r="F4320" s="167" t="s">
        <v>10143</v>
      </c>
    </row>
    <row r="4321" spans="1:6" x14ac:dyDescent="0.3">
      <c r="A4321" s="167" t="s">
        <v>10256</v>
      </c>
      <c r="B4321" s="167" t="s">
        <v>5507</v>
      </c>
      <c r="C4321" s="168">
        <v>20</v>
      </c>
      <c r="D4321" s="169" t="s">
        <v>5482</v>
      </c>
      <c r="E4321" s="170">
        <v>10.48025</v>
      </c>
      <c r="F4321" s="167" t="s">
        <v>10143</v>
      </c>
    </row>
    <row r="4322" spans="1:6" x14ac:dyDescent="0.3">
      <c r="A4322" s="167" t="s">
        <v>10257</v>
      </c>
      <c r="B4322" s="167" t="s">
        <v>5509</v>
      </c>
      <c r="C4322" s="168">
        <v>20</v>
      </c>
      <c r="D4322" s="169" t="s">
        <v>5482</v>
      </c>
      <c r="E4322" s="170">
        <v>10.48025</v>
      </c>
      <c r="F4322" s="167" t="s">
        <v>10143</v>
      </c>
    </row>
    <row r="4323" spans="1:6" x14ac:dyDescent="0.3">
      <c r="A4323" s="167" t="s">
        <v>10258</v>
      </c>
      <c r="B4323" s="167" t="s">
        <v>5513</v>
      </c>
      <c r="C4323" s="168">
        <v>20</v>
      </c>
      <c r="D4323" s="169" t="s">
        <v>5482</v>
      </c>
      <c r="E4323" s="170">
        <v>10.48025</v>
      </c>
      <c r="F4323" s="167" t="s">
        <v>10143</v>
      </c>
    </row>
    <row r="4324" spans="1:6" x14ac:dyDescent="0.3">
      <c r="A4324" s="167" t="s">
        <v>10259</v>
      </c>
      <c r="B4324" s="167" t="s">
        <v>5515</v>
      </c>
      <c r="C4324" s="168">
        <v>20</v>
      </c>
      <c r="D4324" s="169" t="s">
        <v>5482</v>
      </c>
      <c r="E4324" s="170">
        <v>10.48025</v>
      </c>
      <c r="F4324" s="167" t="s">
        <v>10143</v>
      </c>
    </row>
    <row r="4325" spans="1:6" x14ac:dyDescent="0.3">
      <c r="A4325" s="167" t="s">
        <v>10260</v>
      </c>
      <c r="B4325" s="167" t="s">
        <v>5517</v>
      </c>
      <c r="C4325" s="168">
        <v>20</v>
      </c>
      <c r="D4325" s="169" t="s">
        <v>5482</v>
      </c>
      <c r="E4325" s="170">
        <v>10.48025</v>
      </c>
      <c r="F4325" s="167" t="s">
        <v>10143</v>
      </c>
    </row>
    <row r="4326" spans="1:6" x14ac:dyDescent="0.3">
      <c r="A4326" s="167" t="s">
        <v>10261</v>
      </c>
      <c r="B4326" s="167" t="s">
        <v>5525</v>
      </c>
      <c r="C4326" s="168">
        <v>20</v>
      </c>
      <c r="D4326" s="169" t="s">
        <v>5482</v>
      </c>
      <c r="E4326" s="170">
        <v>10.48025</v>
      </c>
      <c r="F4326" s="167" t="s">
        <v>10143</v>
      </c>
    </row>
    <row r="4327" spans="1:6" x14ac:dyDescent="0.3">
      <c r="A4327" s="167" t="s">
        <v>10262</v>
      </c>
      <c r="B4327" s="167" t="s">
        <v>5485</v>
      </c>
      <c r="C4327" s="168">
        <v>20</v>
      </c>
      <c r="D4327" s="169" t="s">
        <v>5482</v>
      </c>
      <c r="E4327" s="170">
        <v>11.90475</v>
      </c>
      <c r="F4327" s="167" t="s">
        <v>10263</v>
      </c>
    </row>
    <row r="4328" spans="1:6" x14ac:dyDescent="0.3">
      <c r="A4328" s="167" t="s">
        <v>10264</v>
      </c>
      <c r="B4328" s="167" t="s">
        <v>6576</v>
      </c>
      <c r="C4328" s="168">
        <v>20</v>
      </c>
      <c r="D4328" s="169" t="s">
        <v>5482</v>
      </c>
      <c r="E4328" s="170">
        <v>11.90475</v>
      </c>
      <c r="F4328" s="167" t="s">
        <v>10263</v>
      </c>
    </row>
    <row r="4329" spans="1:6" x14ac:dyDescent="0.3">
      <c r="A4329" s="167" t="s">
        <v>10265</v>
      </c>
      <c r="B4329" s="167" t="s">
        <v>5489</v>
      </c>
      <c r="C4329" s="168">
        <v>20</v>
      </c>
      <c r="D4329" s="169" t="s">
        <v>5482</v>
      </c>
      <c r="E4329" s="170">
        <v>12.260875</v>
      </c>
      <c r="F4329" s="167" t="s">
        <v>10263</v>
      </c>
    </row>
    <row r="4330" spans="1:6" x14ac:dyDescent="0.3">
      <c r="A4330" s="167" t="s">
        <v>10266</v>
      </c>
      <c r="B4330" s="167" t="s">
        <v>5491</v>
      </c>
      <c r="C4330" s="168">
        <v>20</v>
      </c>
      <c r="D4330" s="169" t="s">
        <v>5482</v>
      </c>
      <c r="E4330" s="170">
        <v>12.260875</v>
      </c>
      <c r="F4330" s="167" t="s">
        <v>10263</v>
      </c>
    </row>
    <row r="4331" spans="1:6" x14ac:dyDescent="0.3">
      <c r="A4331" s="167" t="s">
        <v>10267</v>
      </c>
      <c r="B4331" s="167" t="s">
        <v>5691</v>
      </c>
      <c r="C4331" s="168">
        <v>20</v>
      </c>
      <c r="D4331" s="169" t="s">
        <v>5482</v>
      </c>
      <c r="E4331" s="170">
        <v>12.260875</v>
      </c>
      <c r="F4331" s="167" t="s">
        <v>10263</v>
      </c>
    </row>
    <row r="4332" spans="1:6" x14ac:dyDescent="0.3">
      <c r="A4332" s="167" t="s">
        <v>10268</v>
      </c>
      <c r="B4332" s="167" t="s">
        <v>5693</v>
      </c>
      <c r="C4332" s="168">
        <v>20</v>
      </c>
      <c r="D4332" s="169" t="s">
        <v>5482</v>
      </c>
      <c r="E4332" s="170">
        <v>12.260875</v>
      </c>
      <c r="F4332" s="167" t="s">
        <v>10263</v>
      </c>
    </row>
    <row r="4333" spans="1:6" x14ac:dyDescent="0.3">
      <c r="A4333" s="167" t="s">
        <v>10269</v>
      </c>
      <c r="B4333" s="167" t="s">
        <v>5493</v>
      </c>
      <c r="C4333" s="168">
        <v>20</v>
      </c>
      <c r="D4333" s="169" t="s">
        <v>5482</v>
      </c>
      <c r="E4333" s="170">
        <v>12.260875</v>
      </c>
      <c r="F4333" s="167" t="s">
        <v>10263</v>
      </c>
    </row>
    <row r="4334" spans="1:6" x14ac:dyDescent="0.3">
      <c r="A4334" s="167" t="s">
        <v>10270</v>
      </c>
      <c r="B4334" s="167" t="s">
        <v>6582</v>
      </c>
      <c r="C4334" s="168">
        <v>20</v>
      </c>
      <c r="D4334" s="169" t="s">
        <v>5482</v>
      </c>
      <c r="E4334" s="170">
        <v>11.395999999999997</v>
      </c>
      <c r="F4334" s="167" t="s">
        <v>10263</v>
      </c>
    </row>
    <row r="4335" spans="1:6" x14ac:dyDescent="0.3">
      <c r="A4335" s="167" t="s">
        <v>10271</v>
      </c>
      <c r="B4335" s="167" t="s">
        <v>5495</v>
      </c>
      <c r="C4335" s="168">
        <v>20</v>
      </c>
      <c r="D4335" s="169" t="s">
        <v>5482</v>
      </c>
      <c r="E4335" s="170">
        <v>12.260875</v>
      </c>
      <c r="F4335" s="167" t="s">
        <v>10263</v>
      </c>
    </row>
    <row r="4336" spans="1:6" x14ac:dyDescent="0.3">
      <c r="A4336" s="167" t="s">
        <v>10272</v>
      </c>
      <c r="B4336" s="167" t="s">
        <v>5699</v>
      </c>
      <c r="C4336" s="168">
        <v>20</v>
      </c>
      <c r="D4336" s="169" t="s">
        <v>5482</v>
      </c>
      <c r="E4336" s="170">
        <v>12.260875</v>
      </c>
      <c r="F4336" s="167" t="s">
        <v>10263</v>
      </c>
    </row>
    <row r="4337" spans="1:6" x14ac:dyDescent="0.3">
      <c r="A4337" s="167" t="s">
        <v>10273</v>
      </c>
      <c r="B4337" s="167" t="s">
        <v>5701</v>
      </c>
      <c r="C4337" s="168">
        <v>20</v>
      </c>
      <c r="D4337" s="169" t="s">
        <v>5482</v>
      </c>
      <c r="E4337" s="170">
        <v>12.260875</v>
      </c>
      <c r="F4337" s="167" t="s">
        <v>10263</v>
      </c>
    </row>
    <row r="4338" spans="1:6" x14ac:dyDescent="0.3">
      <c r="A4338" s="167" t="s">
        <v>10274</v>
      </c>
      <c r="B4338" s="167" t="s">
        <v>5497</v>
      </c>
      <c r="C4338" s="168">
        <v>20</v>
      </c>
      <c r="D4338" s="169" t="s">
        <v>5482</v>
      </c>
      <c r="E4338" s="170">
        <v>12.260875</v>
      </c>
      <c r="F4338" s="167" t="s">
        <v>10263</v>
      </c>
    </row>
    <row r="4339" spans="1:6" x14ac:dyDescent="0.3">
      <c r="A4339" s="167" t="s">
        <v>10275</v>
      </c>
      <c r="B4339" s="167" t="s">
        <v>5785</v>
      </c>
      <c r="C4339" s="168">
        <v>20</v>
      </c>
      <c r="D4339" s="169" t="s">
        <v>5482</v>
      </c>
      <c r="E4339" s="170">
        <v>12.260875</v>
      </c>
      <c r="F4339" s="167" t="s">
        <v>10263</v>
      </c>
    </row>
    <row r="4340" spans="1:6" x14ac:dyDescent="0.3">
      <c r="A4340" s="167" t="s">
        <v>10276</v>
      </c>
      <c r="B4340" s="167" t="s">
        <v>5499</v>
      </c>
      <c r="C4340" s="168">
        <v>20</v>
      </c>
      <c r="D4340" s="169" t="s">
        <v>5482</v>
      </c>
      <c r="E4340" s="170">
        <v>12.260875</v>
      </c>
      <c r="F4340" s="167" t="s">
        <v>10263</v>
      </c>
    </row>
    <row r="4341" spans="1:6" x14ac:dyDescent="0.3">
      <c r="A4341" s="167" t="s">
        <v>10277</v>
      </c>
      <c r="B4341" s="167" t="s">
        <v>5503</v>
      </c>
      <c r="C4341" s="168">
        <v>20</v>
      </c>
      <c r="D4341" s="169" t="s">
        <v>5482</v>
      </c>
      <c r="E4341" s="170">
        <v>11.90475</v>
      </c>
      <c r="F4341" s="167" t="s">
        <v>10263</v>
      </c>
    </row>
    <row r="4342" spans="1:6" x14ac:dyDescent="0.3">
      <c r="A4342" s="167" t="s">
        <v>10278</v>
      </c>
      <c r="B4342" s="167" t="s">
        <v>5505</v>
      </c>
      <c r="C4342" s="168">
        <v>20</v>
      </c>
      <c r="D4342" s="169" t="s">
        <v>5482</v>
      </c>
      <c r="E4342" s="170">
        <v>12.260875</v>
      </c>
      <c r="F4342" s="167" t="s">
        <v>10263</v>
      </c>
    </row>
    <row r="4343" spans="1:6" x14ac:dyDescent="0.3">
      <c r="A4343" s="167" t="s">
        <v>10279</v>
      </c>
      <c r="B4343" s="167" t="s">
        <v>5507</v>
      </c>
      <c r="C4343" s="168">
        <v>20</v>
      </c>
      <c r="D4343" s="169" t="s">
        <v>5482</v>
      </c>
      <c r="E4343" s="170">
        <v>12.260875</v>
      </c>
      <c r="F4343" s="167" t="s">
        <v>10263</v>
      </c>
    </row>
    <row r="4344" spans="1:6" x14ac:dyDescent="0.3">
      <c r="A4344" s="167" t="s">
        <v>10280</v>
      </c>
      <c r="B4344" s="167" t="s">
        <v>5509</v>
      </c>
      <c r="C4344" s="168">
        <v>20</v>
      </c>
      <c r="D4344" s="169" t="s">
        <v>5482</v>
      </c>
      <c r="E4344" s="170">
        <v>12.260875</v>
      </c>
      <c r="F4344" s="167" t="s">
        <v>10263</v>
      </c>
    </row>
    <row r="4345" spans="1:6" x14ac:dyDescent="0.3">
      <c r="A4345" s="167" t="s">
        <v>10281</v>
      </c>
      <c r="B4345" s="167" t="s">
        <v>5513</v>
      </c>
      <c r="C4345" s="168">
        <v>20</v>
      </c>
      <c r="D4345" s="169" t="s">
        <v>5482</v>
      </c>
      <c r="E4345" s="170">
        <v>12.260875</v>
      </c>
      <c r="F4345" s="167" t="s">
        <v>10263</v>
      </c>
    </row>
    <row r="4346" spans="1:6" x14ac:dyDescent="0.3">
      <c r="A4346" s="167" t="s">
        <v>10282</v>
      </c>
      <c r="B4346" s="167" t="s">
        <v>5521</v>
      </c>
      <c r="C4346" s="168">
        <v>20</v>
      </c>
      <c r="D4346" s="169" t="s">
        <v>5482</v>
      </c>
      <c r="E4346" s="170">
        <v>11.90475</v>
      </c>
      <c r="F4346" s="167" t="s">
        <v>10263</v>
      </c>
    </row>
    <row r="4347" spans="1:6" x14ac:dyDescent="0.3">
      <c r="A4347" s="167" t="s">
        <v>10283</v>
      </c>
      <c r="B4347" s="167" t="s">
        <v>5485</v>
      </c>
      <c r="C4347" s="168">
        <v>20</v>
      </c>
      <c r="D4347" s="169" t="s">
        <v>5482</v>
      </c>
      <c r="E4347" s="170">
        <v>9.9206249999999994</v>
      </c>
      <c r="F4347" s="167" t="s">
        <v>10204</v>
      </c>
    </row>
    <row r="4348" spans="1:6" x14ac:dyDescent="0.3">
      <c r="A4348" s="167" t="s">
        <v>10284</v>
      </c>
      <c r="B4348" s="167" t="s">
        <v>6572</v>
      </c>
      <c r="C4348" s="168">
        <v>6</v>
      </c>
      <c r="D4348" s="169" t="s">
        <v>5482</v>
      </c>
      <c r="E4348" s="170">
        <v>20.146500000000003</v>
      </c>
      <c r="F4348" s="167" t="s">
        <v>10204</v>
      </c>
    </row>
    <row r="4349" spans="1:6" x14ac:dyDescent="0.3">
      <c r="A4349" s="167" t="s">
        <v>10285</v>
      </c>
      <c r="B4349" s="167" t="s">
        <v>6574</v>
      </c>
      <c r="C4349" s="168">
        <v>6</v>
      </c>
      <c r="D4349" s="169" t="s">
        <v>5482</v>
      </c>
      <c r="E4349" s="170">
        <v>16.686999999999998</v>
      </c>
      <c r="F4349" s="167" t="s">
        <v>10204</v>
      </c>
    </row>
    <row r="4350" spans="1:6" x14ac:dyDescent="0.3">
      <c r="A4350" s="167" t="s">
        <v>10286</v>
      </c>
      <c r="B4350" s="167" t="s">
        <v>6576</v>
      </c>
      <c r="C4350" s="168">
        <v>20</v>
      </c>
      <c r="D4350" s="169" t="s">
        <v>5482</v>
      </c>
      <c r="E4350" s="170">
        <v>9.9206249999999994</v>
      </c>
      <c r="F4350" s="167" t="s">
        <v>10204</v>
      </c>
    </row>
    <row r="4351" spans="1:6" x14ac:dyDescent="0.3">
      <c r="A4351" s="167" t="s">
        <v>10287</v>
      </c>
      <c r="B4351" s="167" t="s">
        <v>5489</v>
      </c>
      <c r="C4351" s="168">
        <v>20</v>
      </c>
      <c r="D4351" s="169" t="s">
        <v>5482</v>
      </c>
      <c r="E4351" s="170">
        <v>10.175000000000001</v>
      </c>
      <c r="F4351" s="167" t="s">
        <v>10204</v>
      </c>
    </row>
    <row r="4352" spans="1:6" x14ac:dyDescent="0.3">
      <c r="A4352" s="167" t="s">
        <v>10288</v>
      </c>
      <c r="B4352" s="167" t="s">
        <v>5491</v>
      </c>
      <c r="C4352" s="168">
        <v>20</v>
      </c>
      <c r="D4352" s="169" t="s">
        <v>5482</v>
      </c>
      <c r="E4352" s="170">
        <v>10.175000000000001</v>
      </c>
      <c r="F4352" s="167" t="s">
        <v>10204</v>
      </c>
    </row>
    <row r="4353" spans="1:6" x14ac:dyDescent="0.3">
      <c r="A4353" s="167" t="s">
        <v>10289</v>
      </c>
      <c r="B4353" s="167" t="s">
        <v>5691</v>
      </c>
      <c r="C4353" s="168">
        <v>20</v>
      </c>
      <c r="D4353" s="169" t="s">
        <v>5482</v>
      </c>
      <c r="E4353" s="170">
        <v>10.175000000000001</v>
      </c>
      <c r="F4353" s="167" t="s">
        <v>10204</v>
      </c>
    </row>
    <row r="4354" spans="1:6" x14ac:dyDescent="0.3">
      <c r="A4354" s="167" t="s">
        <v>10290</v>
      </c>
      <c r="B4354" s="167" t="s">
        <v>5693</v>
      </c>
      <c r="C4354" s="168">
        <v>20</v>
      </c>
      <c r="D4354" s="169" t="s">
        <v>5482</v>
      </c>
      <c r="E4354" s="170">
        <v>10.175000000000001</v>
      </c>
      <c r="F4354" s="167" t="s">
        <v>10204</v>
      </c>
    </row>
    <row r="4355" spans="1:6" x14ac:dyDescent="0.3">
      <c r="A4355" s="167" t="s">
        <v>10291</v>
      </c>
      <c r="B4355" s="167" t="s">
        <v>5493</v>
      </c>
      <c r="C4355" s="168">
        <v>20</v>
      </c>
      <c r="D4355" s="169" t="s">
        <v>5482</v>
      </c>
      <c r="E4355" s="170">
        <v>10.175000000000001</v>
      </c>
      <c r="F4355" s="167" t="s">
        <v>10204</v>
      </c>
    </row>
    <row r="4356" spans="1:6" x14ac:dyDescent="0.3">
      <c r="A4356" s="167" t="s">
        <v>10292</v>
      </c>
      <c r="B4356" s="167" t="s">
        <v>6582</v>
      </c>
      <c r="C4356" s="168">
        <v>20</v>
      </c>
      <c r="D4356" s="169" t="s">
        <v>5482</v>
      </c>
      <c r="E4356" s="170">
        <v>9.4118749999999984</v>
      </c>
      <c r="F4356" s="167" t="s">
        <v>10204</v>
      </c>
    </row>
    <row r="4357" spans="1:6" x14ac:dyDescent="0.3">
      <c r="A4357" s="167" t="s">
        <v>10293</v>
      </c>
      <c r="B4357" s="167" t="s">
        <v>5495</v>
      </c>
      <c r="C4357" s="168">
        <v>20</v>
      </c>
      <c r="D4357" s="169" t="s">
        <v>5482</v>
      </c>
      <c r="E4357" s="170">
        <v>10.175000000000001</v>
      </c>
      <c r="F4357" s="167" t="s">
        <v>10204</v>
      </c>
    </row>
    <row r="4358" spans="1:6" x14ac:dyDescent="0.3">
      <c r="A4358" s="167" t="s">
        <v>10294</v>
      </c>
      <c r="B4358" s="167" t="s">
        <v>5699</v>
      </c>
      <c r="C4358" s="168">
        <v>20</v>
      </c>
      <c r="D4358" s="169" t="s">
        <v>5482</v>
      </c>
      <c r="E4358" s="170">
        <v>10.175000000000001</v>
      </c>
      <c r="F4358" s="167" t="s">
        <v>10204</v>
      </c>
    </row>
    <row r="4359" spans="1:6" x14ac:dyDescent="0.3">
      <c r="A4359" s="167" t="s">
        <v>10295</v>
      </c>
      <c r="B4359" s="167" t="s">
        <v>5701</v>
      </c>
      <c r="C4359" s="168">
        <v>20</v>
      </c>
      <c r="D4359" s="169" t="s">
        <v>5482</v>
      </c>
      <c r="E4359" s="170">
        <v>10.175000000000001</v>
      </c>
      <c r="F4359" s="167" t="s">
        <v>10204</v>
      </c>
    </row>
    <row r="4360" spans="1:6" x14ac:dyDescent="0.3">
      <c r="A4360" s="167" t="s">
        <v>10296</v>
      </c>
      <c r="B4360" s="167" t="s">
        <v>5497</v>
      </c>
      <c r="C4360" s="168">
        <v>20</v>
      </c>
      <c r="D4360" s="169" t="s">
        <v>5482</v>
      </c>
      <c r="E4360" s="170">
        <v>10.175000000000001</v>
      </c>
      <c r="F4360" s="167" t="s">
        <v>10204</v>
      </c>
    </row>
    <row r="4361" spans="1:6" x14ac:dyDescent="0.3">
      <c r="A4361" s="167" t="s">
        <v>10297</v>
      </c>
      <c r="B4361" s="167" t="s">
        <v>5785</v>
      </c>
      <c r="C4361" s="168">
        <v>20</v>
      </c>
      <c r="D4361" s="169" t="s">
        <v>5482</v>
      </c>
      <c r="E4361" s="170">
        <v>10.175000000000001</v>
      </c>
      <c r="F4361" s="167" t="s">
        <v>10204</v>
      </c>
    </row>
    <row r="4362" spans="1:6" x14ac:dyDescent="0.3">
      <c r="A4362" s="167" t="s">
        <v>10298</v>
      </c>
      <c r="B4362" s="167" t="s">
        <v>5499</v>
      </c>
      <c r="C4362" s="168">
        <v>20</v>
      </c>
      <c r="D4362" s="169" t="s">
        <v>5482</v>
      </c>
      <c r="E4362" s="170">
        <v>10.175000000000001</v>
      </c>
      <c r="F4362" s="167" t="s">
        <v>10204</v>
      </c>
    </row>
    <row r="4363" spans="1:6" x14ac:dyDescent="0.3">
      <c r="A4363" s="167" t="s">
        <v>10299</v>
      </c>
      <c r="B4363" s="167" t="s">
        <v>5503</v>
      </c>
      <c r="C4363" s="168">
        <v>20</v>
      </c>
      <c r="D4363" s="169" t="s">
        <v>5482</v>
      </c>
      <c r="E4363" s="170">
        <v>10.175000000000001</v>
      </c>
      <c r="F4363" s="167" t="s">
        <v>10204</v>
      </c>
    </row>
    <row r="4364" spans="1:6" x14ac:dyDescent="0.3">
      <c r="A4364" s="167" t="s">
        <v>10300</v>
      </c>
      <c r="B4364" s="167" t="s">
        <v>5505</v>
      </c>
      <c r="C4364" s="168">
        <v>20</v>
      </c>
      <c r="D4364" s="169" t="s">
        <v>5482</v>
      </c>
      <c r="E4364" s="170">
        <v>10.175000000000001</v>
      </c>
      <c r="F4364" s="167" t="s">
        <v>10204</v>
      </c>
    </row>
    <row r="4365" spans="1:6" x14ac:dyDescent="0.3">
      <c r="A4365" s="167" t="s">
        <v>10301</v>
      </c>
      <c r="B4365" s="167" t="s">
        <v>5507</v>
      </c>
      <c r="C4365" s="168">
        <v>20</v>
      </c>
      <c r="D4365" s="169" t="s">
        <v>5482</v>
      </c>
      <c r="E4365" s="170">
        <v>10.175000000000001</v>
      </c>
      <c r="F4365" s="167" t="s">
        <v>10204</v>
      </c>
    </row>
    <row r="4366" spans="1:6" x14ac:dyDescent="0.3">
      <c r="A4366" s="167" t="s">
        <v>10302</v>
      </c>
      <c r="B4366" s="167" t="s">
        <v>5509</v>
      </c>
      <c r="C4366" s="168">
        <v>20</v>
      </c>
      <c r="D4366" s="169" t="s">
        <v>5482</v>
      </c>
      <c r="E4366" s="170">
        <v>10.175000000000001</v>
      </c>
      <c r="F4366" s="167" t="s">
        <v>10204</v>
      </c>
    </row>
    <row r="4367" spans="1:6" x14ac:dyDescent="0.3">
      <c r="A4367" s="167" t="s">
        <v>10303</v>
      </c>
      <c r="B4367" s="167" t="s">
        <v>5513</v>
      </c>
      <c r="C4367" s="168">
        <v>20</v>
      </c>
      <c r="D4367" s="169" t="s">
        <v>5482</v>
      </c>
      <c r="E4367" s="170">
        <v>10.175000000000001</v>
      </c>
      <c r="F4367" s="167" t="s">
        <v>10204</v>
      </c>
    </row>
    <row r="4368" spans="1:6" x14ac:dyDescent="0.3">
      <c r="A4368" s="167" t="s">
        <v>10304</v>
      </c>
      <c r="B4368" s="167" t="s">
        <v>5569</v>
      </c>
      <c r="C4368" s="168">
        <v>20</v>
      </c>
      <c r="D4368" s="169" t="s">
        <v>5482</v>
      </c>
      <c r="E4368" s="170">
        <v>10.175000000000001</v>
      </c>
      <c r="F4368" s="167" t="s">
        <v>10204</v>
      </c>
    </row>
    <row r="4369" spans="1:6" x14ac:dyDescent="0.3">
      <c r="A4369" s="167" t="s">
        <v>10305</v>
      </c>
      <c r="B4369" s="167" t="s">
        <v>5521</v>
      </c>
      <c r="C4369" s="168">
        <v>20</v>
      </c>
      <c r="D4369" s="169" t="s">
        <v>5482</v>
      </c>
      <c r="E4369" s="170">
        <v>10.175000000000001</v>
      </c>
      <c r="F4369" s="167" t="s">
        <v>10204</v>
      </c>
    </row>
    <row r="4370" spans="1:6" x14ac:dyDescent="0.3">
      <c r="A4370" s="167" t="s">
        <v>10306</v>
      </c>
      <c r="B4370" s="167" t="s">
        <v>5525</v>
      </c>
      <c r="C4370" s="168">
        <v>20</v>
      </c>
      <c r="D4370" s="169" t="s">
        <v>5482</v>
      </c>
      <c r="E4370" s="170">
        <v>10.175000000000001</v>
      </c>
      <c r="F4370" s="167" t="s">
        <v>10204</v>
      </c>
    </row>
    <row r="4371" spans="1:6" x14ac:dyDescent="0.3">
      <c r="A4371" s="167" t="s">
        <v>10307</v>
      </c>
      <c r="B4371" s="167" t="s">
        <v>5485</v>
      </c>
      <c r="C4371" s="168">
        <v>20</v>
      </c>
      <c r="D4371" s="169" t="s">
        <v>5482</v>
      </c>
      <c r="E4371" s="170">
        <v>14.499374999999999</v>
      </c>
      <c r="F4371" s="167" t="s">
        <v>10308</v>
      </c>
    </row>
    <row r="4372" spans="1:6" x14ac:dyDescent="0.3">
      <c r="A4372" s="167" t="s">
        <v>10309</v>
      </c>
      <c r="B4372" s="167" t="s">
        <v>6576</v>
      </c>
      <c r="C4372" s="168">
        <v>20</v>
      </c>
      <c r="D4372" s="169" t="s">
        <v>5482</v>
      </c>
      <c r="E4372" s="170">
        <v>14.499374999999999</v>
      </c>
      <c r="F4372" s="167" t="s">
        <v>10308</v>
      </c>
    </row>
    <row r="4373" spans="1:6" x14ac:dyDescent="0.3">
      <c r="A4373" s="167" t="s">
        <v>10310</v>
      </c>
      <c r="B4373" s="167" t="s">
        <v>5489</v>
      </c>
      <c r="C4373" s="168">
        <v>20</v>
      </c>
      <c r="D4373" s="169" t="s">
        <v>5482</v>
      </c>
      <c r="E4373" s="170">
        <v>15.364249999999998</v>
      </c>
      <c r="F4373" s="167" t="s">
        <v>10308</v>
      </c>
    </row>
    <row r="4374" spans="1:6" x14ac:dyDescent="0.3">
      <c r="A4374" s="167" t="s">
        <v>10311</v>
      </c>
      <c r="B4374" s="167" t="s">
        <v>5491</v>
      </c>
      <c r="C4374" s="168">
        <v>20</v>
      </c>
      <c r="D4374" s="169" t="s">
        <v>5482</v>
      </c>
      <c r="E4374" s="170">
        <v>15.364249999999998</v>
      </c>
      <c r="F4374" s="167" t="s">
        <v>10308</v>
      </c>
    </row>
    <row r="4375" spans="1:6" x14ac:dyDescent="0.3">
      <c r="A4375" s="167" t="s">
        <v>10312</v>
      </c>
      <c r="B4375" s="167" t="s">
        <v>5691</v>
      </c>
      <c r="C4375" s="168">
        <v>20</v>
      </c>
      <c r="D4375" s="169" t="s">
        <v>5482</v>
      </c>
      <c r="E4375" s="170">
        <v>15.364249999999998</v>
      </c>
      <c r="F4375" s="167" t="s">
        <v>10308</v>
      </c>
    </row>
    <row r="4376" spans="1:6" x14ac:dyDescent="0.3">
      <c r="A4376" s="167" t="s">
        <v>10313</v>
      </c>
      <c r="B4376" s="167" t="s">
        <v>5693</v>
      </c>
      <c r="C4376" s="168">
        <v>20</v>
      </c>
      <c r="D4376" s="169" t="s">
        <v>5482</v>
      </c>
      <c r="E4376" s="170">
        <v>15.364249999999998</v>
      </c>
      <c r="F4376" s="167" t="s">
        <v>10308</v>
      </c>
    </row>
    <row r="4377" spans="1:6" x14ac:dyDescent="0.3">
      <c r="A4377" s="167" t="s">
        <v>10314</v>
      </c>
      <c r="B4377" s="167" t="s">
        <v>5493</v>
      </c>
      <c r="C4377" s="168">
        <v>20</v>
      </c>
      <c r="D4377" s="169" t="s">
        <v>5482</v>
      </c>
      <c r="E4377" s="170">
        <v>15.364249999999998</v>
      </c>
      <c r="F4377" s="167" t="s">
        <v>10308</v>
      </c>
    </row>
    <row r="4378" spans="1:6" x14ac:dyDescent="0.3">
      <c r="A4378" s="167" t="s">
        <v>10315</v>
      </c>
      <c r="B4378" s="167" t="s">
        <v>6582</v>
      </c>
      <c r="C4378" s="168">
        <v>20</v>
      </c>
      <c r="D4378" s="169" t="s">
        <v>5482</v>
      </c>
      <c r="E4378" s="170">
        <v>13.939749999999998</v>
      </c>
      <c r="F4378" s="167" t="s">
        <v>10308</v>
      </c>
    </row>
    <row r="4379" spans="1:6" x14ac:dyDescent="0.3">
      <c r="A4379" s="167" t="s">
        <v>10316</v>
      </c>
      <c r="B4379" s="167" t="s">
        <v>5696</v>
      </c>
      <c r="C4379" s="168">
        <v>20</v>
      </c>
      <c r="D4379" s="169" t="s">
        <v>5482</v>
      </c>
      <c r="E4379" s="170">
        <v>15.364249999999998</v>
      </c>
      <c r="F4379" s="167" t="s">
        <v>10308</v>
      </c>
    </row>
    <row r="4380" spans="1:6" x14ac:dyDescent="0.3">
      <c r="A4380" s="167" t="s">
        <v>10317</v>
      </c>
      <c r="B4380" s="167" t="s">
        <v>5495</v>
      </c>
      <c r="C4380" s="168">
        <v>20</v>
      </c>
      <c r="D4380" s="169" t="s">
        <v>5482</v>
      </c>
      <c r="E4380" s="170">
        <v>15.364249999999998</v>
      </c>
      <c r="F4380" s="167" t="s">
        <v>10308</v>
      </c>
    </row>
    <row r="4381" spans="1:6" x14ac:dyDescent="0.3">
      <c r="A4381" s="167" t="s">
        <v>10318</v>
      </c>
      <c r="B4381" s="167" t="s">
        <v>5699</v>
      </c>
      <c r="C4381" s="168">
        <v>20</v>
      </c>
      <c r="D4381" s="169" t="s">
        <v>5482</v>
      </c>
      <c r="E4381" s="170">
        <v>15.364249999999998</v>
      </c>
      <c r="F4381" s="167" t="s">
        <v>10308</v>
      </c>
    </row>
    <row r="4382" spans="1:6" x14ac:dyDescent="0.3">
      <c r="A4382" s="167" t="s">
        <v>10319</v>
      </c>
      <c r="B4382" s="167" t="s">
        <v>5701</v>
      </c>
      <c r="C4382" s="168">
        <v>20</v>
      </c>
      <c r="D4382" s="169" t="s">
        <v>5482</v>
      </c>
      <c r="E4382" s="170">
        <v>15.364249999999998</v>
      </c>
      <c r="F4382" s="167" t="s">
        <v>10308</v>
      </c>
    </row>
    <row r="4383" spans="1:6" x14ac:dyDescent="0.3">
      <c r="A4383" s="167" t="s">
        <v>10320</v>
      </c>
      <c r="B4383" s="167" t="s">
        <v>5497</v>
      </c>
      <c r="C4383" s="168">
        <v>20</v>
      </c>
      <c r="D4383" s="169" t="s">
        <v>5482</v>
      </c>
      <c r="E4383" s="170">
        <v>15.364249999999998</v>
      </c>
      <c r="F4383" s="167" t="s">
        <v>10308</v>
      </c>
    </row>
    <row r="4384" spans="1:6" x14ac:dyDescent="0.3">
      <c r="A4384" s="167" t="s">
        <v>10321</v>
      </c>
      <c r="B4384" s="167" t="s">
        <v>5785</v>
      </c>
      <c r="C4384" s="168">
        <v>20</v>
      </c>
      <c r="D4384" s="169" t="s">
        <v>5482</v>
      </c>
      <c r="E4384" s="170">
        <v>15.364249999999998</v>
      </c>
      <c r="F4384" s="167" t="s">
        <v>10308</v>
      </c>
    </row>
    <row r="4385" spans="1:6" x14ac:dyDescent="0.3">
      <c r="A4385" s="167" t="s">
        <v>10322</v>
      </c>
      <c r="B4385" s="167" t="s">
        <v>5507</v>
      </c>
      <c r="C4385" s="168">
        <v>20</v>
      </c>
      <c r="D4385" s="169" t="s">
        <v>5482</v>
      </c>
      <c r="E4385" s="170">
        <v>15.364249999999998</v>
      </c>
      <c r="F4385" s="167" t="s">
        <v>10308</v>
      </c>
    </row>
    <row r="4386" spans="1:6" x14ac:dyDescent="0.3">
      <c r="A4386" s="167" t="s">
        <v>10323</v>
      </c>
      <c r="B4386" s="167" t="s">
        <v>5509</v>
      </c>
      <c r="C4386" s="168">
        <v>20</v>
      </c>
      <c r="D4386" s="169" t="s">
        <v>5482</v>
      </c>
      <c r="E4386" s="170">
        <v>15.364249999999998</v>
      </c>
      <c r="F4386" s="167" t="s">
        <v>10308</v>
      </c>
    </row>
    <row r="4387" spans="1:6" x14ac:dyDescent="0.3">
      <c r="A4387" s="167" t="s">
        <v>10324</v>
      </c>
      <c r="B4387" s="167" t="s">
        <v>5513</v>
      </c>
      <c r="C4387" s="168">
        <v>20</v>
      </c>
      <c r="D4387" s="169" t="s">
        <v>5482</v>
      </c>
      <c r="E4387" s="170">
        <v>15.364249999999998</v>
      </c>
      <c r="F4387" s="167" t="s">
        <v>10308</v>
      </c>
    </row>
    <row r="4388" spans="1:6" x14ac:dyDescent="0.3">
      <c r="A4388" s="167" t="s">
        <v>10325</v>
      </c>
      <c r="B4388" s="167" t="s">
        <v>5515</v>
      </c>
      <c r="C4388" s="168">
        <v>20</v>
      </c>
      <c r="D4388" s="169" t="s">
        <v>5482</v>
      </c>
      <c r="E4388" s="170">
        <v>15.364249999999998</v>
      </c>
      <c r="F4388" s="167" t="s">
        <v>10308</v>
      </c>
    </row>
    <row r="4389" spans="1:6" x14ac:dyDescent="0.3">
      <c r="A4389" s="167" t="s">
        <v>10326</v>
      </c>
      <c r="B4389" s="167" t="s">
        <v>5525</v>
      </c>
      <c r="C4389" s="168">
        <v>20</v>
      </c>
      <c r="D4389" s="169" t="s">
        <v>5482</v>
      </c>
      <c r="E4389" s="170">
        <v>15.364249999999998</v>
      </c>
      <c r="F4389" s="167" t="s">
        <v>10308</v>
      </c>
    </row>
    <row r="4390" spans="1:6" x14ac:dyDescent="0.3">
      <c r="A4390" s="167" t="s">
        <v>10327</v>
      </c>
      <c r="B4390" s="167" t="s">
        <v>5485</v>
      </c>
      <c r="C4390" s="168">
        <v>20</v>
      </c>
      <c r="D4390" s="169" t="s">
        <v>5482</v>
      </c>
      <c r="E4390" s="170">
        <v>14.499374999999999</v>
      </c>
      <c r="F4390" s="167" t="s">
        <v>10308</v>
      </c>
    </row>
    <row r="4391" spans="1:6" x14ac:dyDescent="0.3">
      <c r="A4391" s="167" t="s">
        <v>10328</v>
      </c>
      <c r="B4391" s="167" t="s">
        <v>6576</v>
      </c>
      <c r="C4391" s="168">
        <v>20</v>
      </c>
      <c r="D4391" s="169" t="s">
        <v>5482</v>
      </c>
      <c r="E4391" s="170">
        <v>14.499374999999999</v>
      </c>
      <c r="F4391" s="167" t="s">
        <v>10308</v>
      </c>
    </row>
    <row r="4392" spans="1:6" x14ac:dyDescent="0.3">
      <c r="A4392" s="167" t="s">
        <v>10329</v>
      </c>
      <c r="B4392" s="167" t="s">
        <v>5489</v>
      </c>
      <c r="C4392" s="168">
        <v>20</v>
      </c>
      <c r="D4392" s="169" t="s">
        <v>5482</v>
      </c>
      <c r="E4392" s="170">
        <v>15.364249999999998</v>
      </c>
      <c r="F4392" s="167" t="s">
        <v>10308</v>
      </c>
    </row>
    <row r="4393" spans="1:6" x14ac:dyDescent="0.3">
      <c r="A4393" s="167" t="s">
        <v>10330</v>
      </c>
      <c r="B4393" s="167" t="s">
        <v>5491</v>
      </c>
      <c r="C4393" s="168">
        <v>20</v>
      </c>
      <c r="D4393" s="169" t="s">
        <v>5482</v>
      </c>
      <c r="E4393" s="170">
        <v>15.364249999999998</v>
      </c>
      <c r="F4393" s="167" t="s">
        <v>10308</v>
      </c>
    </row>
    <row r="4394" spans="1:6" x14ac:dyDescent="0.3">
      <c r="A4394" s="167" t="s">
        <v>10331</v>
      </c>
      <c r="B4394" s="167" t="s">
        <v>5691</v>
      </c>
      <c r="C4394" s="168">
        <v>20</v>
      </c>
      <c r="D4394" s="169" t="s">
        <v>5482</v>
      </c>
      <c r="E4394" s="170">
        <v>15.364249999999998</v>
      </c>
      <c r="F4394" s="167" t="s">
        <v>10308</v>
      </c>
    </row>
    <row r="4395" spans="1:6" x14ac:dyDescent="0.3">
      <c r="A4395" s="167" t="s">
        <v>10332</v>
      </c>
      <c r="B4395" s="167" t="s">
        <v>5693</v>
      </c>
      <c r="C4395" s="168">
        <v>20</v>
      </c>
      <c r="D4395" s="169" t="s">
        <v>5482</v>
      </c>
      <c r="E4395" s="170">
        <v>15.364249999999998</v>
      </c>
      <c r="F4395" s="167" t="s">
        <v>10308</v>
      </c>
    </row>
    <row r="4396" spans="1:6" x14ac:dyDescent="0.3">
      <c r="A4396" s="167" t="s">
        <v>10333</v>
      </c>
      <c r="B4396" s="167" t="s">
        <v>5493</v>
      </c>
      <c r="C4396" s="168">
        <v>20</v>
      </c>
      <c r="D4396" s="169" t="s">
        <v>5482</v>
      </c>
      <c r="E4396" s="170">
        <v>15.364249999999998</v>
      </c>
      <c r="F4396" s="167" t="s">
        <v>10308</v>
      </c>
    </row>
    <row r="4397" spans="1:6" x14ac:dyDescent="0.3">
      <c r="A4397" s="167" t="s">
        <v>10334</v>
      </c>
      <c r="B4397" s="167" t="s">
        <v>6582</v>
      </c>
      <c r="C4397" s="168">
        <v>20</v>
      </c>
      <c r="D4397" s="169" t="s">
        <v>5482</v>
      </c>
      <c r="E4397" s="170">
        <v>13.939749999999998</v>
      </c>
      <c r="F4397" s="167" t="s">
        <v>10308</v>
      </c>
    </row>
    <row r="4398" spans="1:6" x14ac:dyDescent="0.3">
      <c r="A4398" s="167" t="s">
        <v>10335</v>
      </c>
      <c r="B4398" s="167" t="s">
        <v>5696</v>
      </c>
      <c r="C4398" s="168">
        <v>20</v>
      </c>
      <c r="D4398" s="169" t="s">
        <v>5482</v>
      </c>
      <c r="E4398" s="170">
        <v>15.364249999999998</v>
      </c>
      <c r="F4398" s="167" t="s">
        <v>10308</v>
      </c>
    </row>
    <row r="4399" spans="1:6" x14ac:dyDescent="0.3">
      <c r="A4399" s="167" t="s">
        <v>10336</v>
      </c>
      <c r="B4399" s="167" t="s">
        <v>5495</v>
      </c>
      <c r="C4399" s="168">
        <v>20</v>
      </c>
      <c r="D4399" s="169" t="s">
        <v>5482</v>
      </c>
      <c r="E4399" s="170">
        <v>15.364249999999998</v>
      </c>
      <c r="F4399" s="167" t="s">
        <v>10308</v>
      </c>
    </row>
    <row r="4400" spans="1:6" x14ac:dyDescent="0.3">
      <c r="A4400" s="167" t="s">
        <v>10337</v>
      </c>
      <c r="B4400" s="167" t="s">
        <v>5699</v>
      </c>
      <c r="C4400" s="168">
        <v>20</v>
      </c>
      <c r="D4400" s="169" t="s">
        <v>5482</v>
      </c>
      <c r="E4400" s="170">
        <v>15.364249999999998</v>
      </c>
      <c r="F4400" s="167" t="s">
        <v>10308</v>
      </c>
    </row>
    <row r="4401" spans="1:6" x14ac:dyDescent="0.3">
      <c r="A4401" s="167" t="s">
        <v>10338</v>
      </c>
      <c r="B4401" s="167" t="s">
        <v>5701</v>
      </c>
      <c r="C4401" s="168">
        <v>20</v>
      </c>
      <c r="D4401" s="169" t="s">
        <v>5482</v>
      </c>
      <c r="E4401" s="170">
        <v>15.364249999999998</v>
      </c>
      <c r="F4401" s="167" t="s">
        <v>10308</v>
      </c>
    </row>
    <row r="4402" spans="1:6" x14ac:dyDescent="0.3">
      <c r="A4402" s="167" t="s">
        <v>10339</v>
      </c>
      <c r="B4402" s="167" t="s">
        <v>5497</v>
      </c>
      <c r="C4402" s="168">
        <v>20</v>
      </c>
      <c r="D4402" s="169" t="s">
        <v>5482</v>
      </c>
      <c r="E4402" s="170">
        <v>15.364249999999998</v>
      </c>
      <c r="F4402" s="167" t="s">
        <v>10308</v>
      </c>
    </row>
    <row r="4403" spans="1:6" x14ac:dyDescent="0.3">
      <c r="A4403" s="167" t="s">
        <v>10340</v>
      </c>
      <c r="B4403" s="167" t="s">
        <v>5785</v>
      </c>
      <c r="C4403" s="168">
        <v>20</v>
      </c>
      <c r="D4403" s="169" t="s">
        <v>5482</v>
      </c>
      <c r="E4403" s="170">
        <v>15.364249999999998</v>
      </c>
      <c r="F4403" s="167" t="s">
        <v>10308</v>
      </c>
    </row>
    <row r="4404" spans="1:6" x14ac:dyDescent="0.3">
      <c r="A4404" s="167" t="s">
        <v>10341</v>
      </c>
      <c r="B4404" s="167" t="s">
        <v>5499</v>
      </c>
      <c r="C4404" s="168">
        <v>20</v>
      </c>
      <c r="D4404" s="169" t="s">
        <v>5482</v>
      </c>
      <c r="E4404" s="170">
        <v>15.364249999999998</v>
      </c>
      <c r="F4404" s="167" t="s">
        <v>10308</v>
      </c>
    </row>
    <row r="4405" spans="1:6" x14ac:dyDescent="0.3">
      <c r="A4405" s="167" t="s">
        <v>10342</v>
      </c>
      <c r="B4405" s="167" t="s">
        <v>5555</v>
      </c>
      <c r="C4405" s="168">
        <v>20</v>
      </c>
      <c r="D4405" s="169" t="s">
        <v>5482</v>
      </c>
      <c r="E4405" s="170">
        <v>15.364249999999998</v>
      </c>
      <c r="F4405" s="167" t="s">
        <v>10308</v>
      </c>
    </row>
    <row r="4406" spans="1:6" x14ac:dyDescent="0.3">
      <c r="A4406" s="167" t="s">
        <v>10343</v>
      </c>
      <c r="B4406" s="167" t="s">
        <v>5507</v>
      </c>
      <c r="C4406" s="168">
        <v>20</v>
      </c>
      <c r="D4406" s="169" t="s">
        <v>5482</v>
      </c>
      <c r="E4406" s="170">
        <v>15.364249999999998</v>
      </c>
      <c r="F4406" s="167" t="s">
        <v>10308</v>
      </c>
    </row>
    <row r="4407" spans="1:6" x14ac:dyDescent="0.3">
      <c r="A4407" s="167" t="s">
        <v>10344</v>
      </c>
      <c r="B4407" s="167" t="s">
        <v>5509</v>
      </c>
      <c r="C4407" s="168">
        <v>20</v>
      </c>
      <c r="D4407" s="169" t="s">
        <v>5482</v>
      </c>
      <c r="E4407" s="170">
        <v>15.364249999999998</v>
      </c>
      <c r="F4407" s="167" t="s">
        <v>10308</v>
      </c>
    </row>
    <row r="4408" spans="1:6" x14ac:dyDescent="0.3">
      <c r="A4408" s="167" t="s">
        <v>10345</v>
      </c>
      <c r="B4408" s="167" t="s">
        <v>5511</v>
      </c>
      <c r="C4408" s="168">
        <v>20</v>
      </c>
      <c r="D4408" s="169" t="s">
        <v>5482</v>
      </c>
      <c r="E4408" s="170">
        <v>15.364249999999998</v>
      </c>
      <c r="F4408" s="167" t="s">
        <v>10308</v>
      </c>
    </row>
    <row r="4409" spans="1:6" x14ac:dyDescent="0.3">
      <c r="A4409" s="167" t="s">
        <v>10346</v>
      </c>
      <c r="B4409" s="167" t="s">
        <v>5513</v>
      </c>
      <c r="C4409" s="168">
        <v>20</v>
      </c>
      <c r="D4409" s="169" t="s">
        <v>5482</v>
      </c>
      <c r="E4409" s="170">
        <v>15.364249999999998</v>
      </c>
      <c r="F4409" s="167" t="s">
        <v>10308</v>
      </c>
    </row>
    <row r="4410" spans="1:6" x14ac:dyDescent="0.3">
      <c r="A4410" s="167" t="s">
        <v>10347</v>
      </c>
      <c r="B4410" s="167" t="s">
        <v>5485</v>
      </c>
      <c r="C4410" s="168">
        <v>20</v>
      </c>
      <c r="D4410" s="169" t="s">
        <v>5482</v>
      </c>
      <c r="E4410" s="170">
        <v>18.264125</v>
      </c>
      <c r="F4410" s="167" t="s">
        <v>10348</v>
      </c>
    </row>
    <row r="4411" spans="1:6" x14ac:dyDescent="0.3">
      <c r="A4411" s="167" t="s">
        <v>10349</v>
      </c>
      <c r="B4411" s="167" t="s">
        <v>6576</v>
      </c>
      <c r="C4411" s="168">
        <v>20</v>
      </c>
      <c r="D4411" s="169" t="s">
        <v>5482</v>
      </c>
      <c r="E4411" s="170">
        <v>18.264125</v>
      </c>
      <c r="F4411" s="167" t="s">
        <v>10348</v>
      </c>
    </row>
    <row r="4412" spans="1:6" x14ac:dyDescent="0.3">
      <c r="A4412" s="167" t="s">
        <v>10350</v>
      </c>
      <c r="B4412" s="167" t="s">
        <v>5489</v>
      </c>
      <c r="C4412" s="168">
        <v>20</v>
      </c>
      <c r="D4412" s="169" t="s">
        <v>5482</v>
      </c>
      <c r="E4412" s="170">
        <v>19.078125</v>
      </c>
      <c r="F4412" s="167" t="s">
        <v>10348</v>
      </c>
    </row>
    <row r="4413" spans="1:6" x14ac:dyDescent="0.3">
      <c r="A4413" s="167" t="s">
        <v>10351</v>
      </c>
      <c r="B4413" s="167" t="s">
        <v>5491</v>
      </c>
      <c r="C4413" s="168">
        <v>20</v>
      </c>
      <c r="D4413" s="169" t="s">
        <v>5482</v>
      </c>
      <c r="E4413" s="170">
        <v>19.078125</v>
      </c>
      <c r="F4413" s="167" t="s">
        <v>10348</v>
      </c>
    </row>
    <row r="4414" spans="1:6" x14ac:dyDescent="0.3">
      <c r="A4414" s="167" t="s">
        <v>10352</v>
      </c>
      <c r="B4414" s="167" t="s">
        <v>5691</v>
      </c>
      <c r="C4414" s="168">
        <v>20</v>
      </c>
      <c r="D4414" s="169" t="s">
        <v>5482</v>
      </c>
      <c r="E4414" s="170">
        <v>19.078125</v>
      </c>
      <c r="F4414" s="167" t="s">
        <v>10348</v>
      </c>
    </row>
    <row r="4415" spans="1:6" x14ac:dyDescent="0.3">
      <c r="A4415" s="167" t="s">
        <v>10353</v>
      </c>
      <c r="B4415" s="167" t="s">
        <v>5693</v>
      </c>
      <c r="C4415" s="168">
        <v>20</v>
      </c>
      <c r="D4415" s="169" t="s">
        <v>5482</v>
      </c>
      <c r="E4415" s="170">
        <v>19.078125</v>
      </c>
      <c r="F4415" s="167" t="s">
        <v>10348</v>
      </c>
    </row>
    <row r="4416" spans="1:6" x14ac:dyDescent="0.3">
      <c r="A4416" s="167" t="s">
        <v>10354</v>
      </c>
      <c r="B4416" s="167" t="s">
        <v>5493</v>
      </c>
      <c r="C4416" s="168">
        <v>20</v>
      </c>
      <c r="D4416" s="169" t="s">
        <v>5482</v>
      </c>
      <c r="E4416" s="170">
        <v>19.078125</v>
      </c>
      <c r="F4416" s="167" t="s">
        <v>10348</v>
      </c>
    </row>
    <row r="4417" spans="1:6" x14ac:dyDescent="0.3">
      <c r="A4417" s="167" t="s">
        <v>10355</v>
      </c>
      <c r="B4417" s="167" t="s">
        <v>6582</v>
      </c>
      <c r="C4417" s="168">
        <v>20</v>
      </c>
      <c r="D4417" s="169" t="s">
        <v>5482</v>
      </c>
      <c r="E4417" s="170">
        <v>17.60275</v>
      </c>
      <c r="F4417" s="167" t="s">
        <v>10348</v>
      </c>
    </row>
    <row r="4418" spans="1:6" x14ac:dyDescent="0.3">
      <c r="A4418" s="167" t="s">
        <v>10356</v>
      </c>
      <c r="B4418" s="167" t="s">
        <v>5495</v>
      </c>
      <c r="C4418" s="168">
        <v>20</v>
      </c>
      <c r="D4418" s="169" t="s">
        <v>5482</v>
      </c>
      <c r="E4418" s="170">
        <v>19.078125</v>
      </c>
      <c r="F4418" s="167" t="s">
        <v>10348</v>
      </c>
    </row>
    <row r="4419" spans="1:6" x14ac:dyDescent="0.3">
      <c r="A4419" s="167" t="s">
        <v>10357</v>
      </c>
      <c r="B4419" s="167" t="s">
        <v>5699</v>
      </c>
      <c r="C4419" s="168">
        <v>20</v>
      </c>
      <c r="D4419" s="169" t="s">
        <v>5482</v>
      </c>
      <c r="E4419" s="170">
        <v>19.078125</v>
      </c>
      <c r="F4419" s="167" t="s">
        <v>10348</v>
      </c>
    </row>
    <row r="4420" spans="1:6" x14ac:dyDescent="0.3">
      <c r="A4420" s="167" t="s">
        <v>10358</v>
      </c>
      <c r="B4420" s="167" t="s">
        <v>5701</v>
      </c>
      <c r="C4420" s="168">
        <v>20</v>
      </c>
      <c r="D4420" s="169" t="s">
        <v>5482</v>
      </c>
      <c r="E4420" s="170">
        <v>19.078125</v>
      </c>
      <c r="F4420" s="167" t="s">
        <v>10348</v>
      </c>
    </row>
    <row r="4421" spans="1:6" x14ac:dyDescent="0.3">
      <c r="A4421" s="167" t="s">
        <v>10359</v>
      </c>
      <c r="B4421" s="167" t="s">
        <v>5497</v>
      </c>
      <c r="C4421" s="168">
        <v>20</v>
      </c>
      <c r="D4421" s="169" t="s">
        <v>5482</v>
      </c>
      <c r="E4421" s="170">
        <v>19.078125</v>
      </c>
      <c r="F4421" s="167" t="s">
        <v>10348</v>
      </c>
    </row>
    <row r="4422" spans="1:6" x14ac:dyDescent="0.3">
      <c r="A4422" s="167" t="s">
        <v>10360</v>
      </c>
      <c r="B4422" s="167" t="s">
        <v>5785</v>
      </c>
      <c r="C4422" s="168">
        <v>20</v>
      </c>
      <c r="D4422" s="169" t="s">
        <v>5482</v>
      </c>
      <c r="E4422" s="170">
        <v>19.078125</v>
      </c>
      <c r="F4422" s="167" t="s">
        <v>10348</v>
      </c>
    </row>
    <row r="4423" spans="1:6" x14ac:dyDescent="0.3">
      <c r="A4423" s="167" t="s">
        <v>10361</v>
      </c>
      <c r="B4423" s="167" t="s">
        <v>5507</v>
      </c>
      <c r="C4423" s="168">
        <v>20</v>
      </c>
      <c r="D4423" s="169" t="s">
        <v>5482</v>
      </c>
      <c r="E4423" s="170">
        <v>19.078125</v>
      </c>
      <c r="F4423" s="167" t="s">
        <v>10348</v>
      </c>
    </row>
    <row r="4424" spans="1:6" x14ac:dyDescent="0.3">
      <c r="A4424" s="167" t="s">
        <v>10362</v>
      </c>
      <c r="B4424" s="167" t="s">
        <v>5509</v>
      </c>
      <c r="C4424" s="168">
        <v>20</v>
      </c>
      <c r="D4424" s="169" t="s">
        <v>5482</v>
      </c>
      <c r="E4424" s="170">
        <v>19.078125</v>
      </c>
      <c r="F4424" s="167" t="s">
        <v>10348</v>
      </c>
    </row>
    <row r="4425" spans="1:6" x14ac:dyDescent="0.3">
      <c r="A4425" s="167" t="s">
        <v>10363</v>
      </c>
      <c r="B4425" s="167" t="s">
        <v>5513</v>
      </c>
      <c r="C4425" s="168">
        <v>20</v>
      </c>
      <c r="D4425" s="169" t="s">
        <v>5482</v>
      </c>
      <c r="E4425" s="170">
        <v>19.078125</v>
      </c>
      <c r="F4425" s="167" t="s">
        <v>10348</v>
      </c>
    </row>
    <row r="4426" spans="1:6" x14ac:dyDescent="0.3">
      <c r="A4426" s="167" t="s">
        <v>10364</v>
      </c>
      <c r="B4426" s="167" t="s">
        <v>5485</v>
      </c>
      <c r="C4426" s="168">
        <v>20</v>
      </c>
      <c r="D4426" s="169" t="s">
        <v>5482</v>
      </c>
      <c r="E4426" s="170">
        <v>18.9255</v>
      </c>
      <c r="F4426" s="167" t="s">
        <v>10308</v>
      </c>
    </row>
    <row r="4427" spans="1:6" x14ac:dyDescent="0.3">
      <c r="A4427" s="167" t="s">
        <v>10365</v>
      </c>
      <c r="B4427" s="167" t="s">
        <v>6576</v>
      </c>
      <c r="C4427" s="168">
        <v>20</v>
      </c>
      <c r="D4427" s="169" t="s">
        <v>5482</v>
      </c>
      <c r="E4427" s="170">
        <v>18.9255</v>
      </c>
      <c r="F4427" s="167" t="s">
        <v>10308</v>
      </c>
    </row>
    <row r="4428" spans="1:6" x14ac:dyDescent="0.3">
      <c r="A4428" s="167" t="s">
        <v>10366</v>
      </c>
      <c r="B4428" s="167" t="s">
        <v>5489</v>
      </c>
      <c r="C4428" s="168">
        <v>20</v>
      </c>
      <c r="D4428" s="169" t="s">
        <v>5482</v>
      </c>
      <c r="E4428" s="170">
        <v>19.586874999999999</v>
      </c>
      <c r="F4428" s="167" t="s">
        <v>10308</v>
      </c>
    </row>
    <row r="4429" spans="1:6" x14ac:dyDescent="0.3">
      <c r="A4429" s="167" t="s">
        <v>10367</v>
      </c>
      <c r="B4429" s="167" t="s">
        <v>5491</v>
      </c>
      <c r="C4429" s="168">
        <v>20</v>
      </c>
      <c r="D4429" s="169" t="s">
        <v>5482</v>
      </c>
      <c r="E4429" s="170">
        <v>19.586874999999999</v>
      </c>
      <c r="F4429" s="167" t="s">
        <v>10308</v>
      </c>
    </row>
    <row r="4430" spans="1:6" x14ac:dyDescent="0.3">
      <c r="A4430" s="167" t="s">
        <v>10368</v>
      </c>
      <c r="B4430" s="167" t="s">
        <v>5691</v>
      </c>
      <c r="C4430" s="168">
        <v>20</v>
      </c>
      <c r="D4430" s="169" t="s">
        <v>5482</v>
      </c>
      <c r="E4430" s="170">
        <v>19.586874999999999</v>
      </c>
      <c r="F4430" s="167" t="s">
        <v>10308</v>
      </c>
    </row>
    <row r="4431" spans="1:6" x14ac:dyDescent="0.3">
      <c r="A4431" s="167" t="s">
        <v>10369</v>
      </c>
      <c r="B4431" s="167" t="s">
        <v>5693</v>
      </c>
      <c r="C4431" s="168">
        <v>20</v>
      </c>
      <c r="D4431" s="169" t="s">
        <v>5482</v>
      </c>
      <c r="E4431" s="170">
        <v>19.586874999999999</v>
      </c>
      <c r="F4431" s="167" t="s">
        <v>10308</v>
      </c>
    </row>
    <row r="4432" spans="1:6" x14ac:dyDescent="0.3">
      <c r="A4432" s="167" t="s">
        <v>10370</v>
      </c>
      <c r="B4432" s="167" t="s">
        <v>5493</v>
      </c>
      <c r="C4432" s="168">
        <v>20</v>
      </c>
      <c r="D4432" s="169" t="s">
        <v>5482</v>
      </c>
      <c r="E4432" s="170">
        <v>19.586874999999999</v>
      </c>
      <c r="F4432" s="167" t="s">
        <v>10308</v>
      </c>
    </row>
    <row r="4433" spans="1:6" x14ac:dyDescent="0.3">
      <c r="A4433" s="167" t="s">
        <v>10371</v>
      </c>
      <c r="B4433" s="167" t="s">
        <v>6582</v>
      </c>
      <c r="C4433" s="168">
        <v>20</v>
      </c>
      <c r="D4433" s="169" t="s">
        <v>5482</v>
      </c>
      <c r="E4433" s="170">
        <v>18.162375000000001</v>
      </c>
      <c r="F4433" s="167" t="s">
        <v>10308</v>
      </c>
    </row>
    <row r="4434" spans="1:6" x14ac:dyDescent="0.3">
      <c r="A4434" s="167" t="s">
        <v>10372</v>
      </c>
      <c r="B4434" s="167" t="s">
        <v>5696</v>
      </c>
      <c r="C4434" s="168">
        <v>20</v>
      </c>
      <c r="D4434" s="169" t="s">
        <v>5482</v>
      </c>
      <c r="E4434" s="170">
        <v>19.586874999999999</v>
      </c>
      <c r="F4434" s="167" t="s">
        <v>10308</v>
      </c>
    </row>
    <row r="4435" spans="1:6" x14ac:dyDescent="0.3">
      <c r="A4435" s="167" t="s">
        <v>10373</v>
      </c>
      <c r="B4435" s="167" t="s">
        <v>5495</v>
      </c>
      <c r="C4435" s="168">
        <v>20</v>
      </c>
      <c r="D4435" s="169" t="s">
        <v>5482</v>
      </c>
      <c r="E4435" s="170">
        <v>19.586874999999999</v>
      </c>
      <c r="F4435" s="167" t="s">
        <v>10308</v>
      </c>
    </row>
    <row r="4436" spans="1:6" x14ac:dyDescent="0.3">
      <c r="A4436" s="167" t="s">
        <v>10374</v>
      </c>
      <c r="B4436" s="167" t="s">
        <v>5699</v>
      </c>
      <c r="C4436" s="168">
        <v>20</v>
      </c>
      <c r="D4436" s="169" t="s">
        <v>5482</v>
      </c>
      <c r="E4436" s="170">
        <v>19.586874999999999</v>
      </c>
      <c r="F4436" s="167" t="s">
        <v>10308</v>
      </c>
    </row>
    <row r="4437" spans="1:6" x14ac:dyDescent="0.3">
      <c r="A4437" s="167" t="s">
        <v>10375</v>
      </c>
      <c r="B4437" s="167" t="s">
        <v>5701</v>
      </c>
      <c r="C4437" s="168">
        <v>20</v>
      </c>
      <c r="D4437" s="169" t="s">
        <v>5482</v>
      </c>
      <c r="E4437" s="170">
        <v>19.586874999999999</v>
      </c>
      <c r="F4437" s="167" t="s">
        <v>10308</v>
      </c>
    </row>
    <row r="4438" spans="1:6" x14ac:dyDescent="0.3">
      <c r="A4438" s="167" t="s">
        <v>10376</v>
      </c>
      <c r="B4438" s="167" t="s">
        <v>5497</v>
      </c>
      <c r="C4438" s="168">
        <v>20</v>
      </c>
      <c r="D4438" s="169" t="s">
        <v>5482</v>
      </c>
      <c r="E4438" s="170">
        <v>19.586874999999999</v>
      </c>
      <c r="F4438" s="167" t="s">
        <v>10308</v>
      </c>
    </row>
    <row r="4439" spans="1:6" x14ac:dyDescent="0.3">
      <c r="A4439" s="167" t="s">
        <v>10377</v>
      </c>
      <c r="B4439" s="167" t="s">
        <v>5555</v>
      </c>
      <c r="C4439" s="168">
        <v>20</v>
      </c>
      <c r="D4439" s="169" t="s">
        <v>5482</v>
      </c>
      <c r="E4439" s="170">
        <v>19.586874999999999</v>
      </c>
      <c r="F4439" s="167" t="s">
        <v>10308</v>
      </c>
    </row>
    <row r="4440" spans="1:6" x14ac:dyDescent="0.3">
      <c r="A4440" s="167" t="s">
        <v>10378</v>
      </c>
      <c r="B4440" s="167" t="s">
        <v>5507</v>
      </c>
      <c r="C4440" s="168">
        <v>20</v>
      </c>
      <c r="D4440" s="169" t="s">
        <v>5482</v>
      </c>
      <c r="E4440" s="170">
        <v>19.586874999999999</v>
      </c>
      <c r="F4440" s="167" t="s">
        <v>10308</v>
      </c>
    </row>
    <row r="4441" spans="1:6" x14ac:dyDescent="0.3">
      <c r="A4441" s="167" t="s">
        <v>10379</v>
      </c>
      <c r="B4441" s="167" t="s">
        <v>5509</v>
      </c>
      <c r="C4441" s="168">
        <v>20</v>
      </c>
      <c r="D4441" s="169" t="s">
        <v>5482</v>
      </c>
      <c r="E4441" s="170">
        <v>19.586874999999999</v>
      </c>
      <c r="F4441" s="167" t="s">
        <v>10308</v>
      </c>
    </row>
    <row r="4442" spans="1:6" x14ac:dyDescent="0.3">
      <c r="A4442" s="167" t="s">
        <v>10380</v>
      </c>
      <c r="B4442" s="167" t="s">
        <v>5511</v>
      </c>
      <c r="C4442" s="168">
        <v>20</v>
      </c>
      <c r="D4442" s="169" t="s">
        <v>5482</v>
      </c>
      <c r="E4442" s="170">
        <v>19.586874999999999</v>
      </c>
      <c r="F4442" s="167" t="s">
        <v>10308</v>
      </c>
    </row>
    <row r="4443" spans="1:6" x14ac:dyDescent="0.3">
      <c r="A4443" s="167" t="s">
        <v>10381</v>
      </c>
      <c r="B4443" s="167" t="s">
        <v>5513</v>
      </c>
      <c r="C4443" s="168">
        <v>20</v>
      </c>
      <c r="D4443" s="169" t="s">
        <v>5482</v>
      </c>
      <c r="E4443" s="170">
        <v>19.586874999999999</v>
      </c>
      <c r="F4443" s="167" t="s">
        <v>10308</v>
      </c>
    </row>
    <row r="4444" spans="1:6" x14ac:dyDescent="0.3">
      <c r="A4444" s="167" t="s">
        <v>10382</v>
      </c>
      <c r="B4444" s="167" t="s">
        <v>5515</v>
      </c>
      <c r="C4444" s="168">
        <v>20</v>
      </c>
      <c r="D4444" s="169" t="s">
        <v>5482</v>
      </c>
      <c r="E4444" s="170">
        <v>19.586874999999999</v>
      </c>
      <c r="F4444" s="167" t="s">
        <v>10308</v>
      </c>
    </row>
    <row r="4445" spans="1:6" x14ac:dyDescent="0.3">
      <c r="A4445" s="167" t="s">
        <v>10383</v>
      </c>
      <c r="B4445" s="167" t="s">
        <v>5517</v>
      </c>
      <c r="C4445" s="168">
        <v>20</v>
      </c>
      <c r="D4445" s="169" t="s">
        <v>5482</v>
      </c>
      <c r="E4445" s="170">
        <v>19.586874999999999</v>
      </c>
      <c r="F4445" s="167" t="s">
        <v>10308</v>
      </c>
    </row>
    <row r="4446" spans="1:6" x14ac:dyDescent="0.3">
      <c r="A4446" s="167" t="s">
        <v>10384</v>
      </c>
      <c r="B4446" s="167" t="s">
        <v>5485</v>
      </c>
      <c r="C4446" s="168">
        <v>20</v>
      </c>
      <c r="D4446" s="169" t="s">
        <v>5482</v>
      </c>
      <c r="E4446" s="170">
        <v>18.5185</v>
      </c>
      <c r="F4446" s="167" t="s">
        <v>10308</v>
      </c>
    </row>
    <row r="4447" spans="1:6" x14ac:dyDescent="0.3">
      <c r="A4447" s="167" t="s">
        <v>10385</v>
      </c>
      <c r="B4447" s="167" t="s">
        <v>6572</v>
      </c>
      <c r="C4447" s="168">
        <v>6</v>
      </c>
      <c r="D4447" s="169" t="s">
        <v>5482</v>
      </c>
      <c r="E4447" s="170">
        <v>34.594999999999999</v>
      </c>
      <c r="F4447" s="167" t="s">
        <v>10308</v>
      </c>
    </row>
    <row r="4448" spans="1:6" x14ac:dyDescent="0.3">
      <c r="A4448" s="167" t="s">
        <v>10386</v>
      </c>
      <c r="B4448" s="167" t="s">
        <v>6574</v>
      </c>
      <c r="C4448" s="168">
        <v>6</v>
      </c>
      <c r="D4448" s="169" t="s">
        <v>5482</v>
      </c>
      <c r="E4448" s="170">
        <v>26.454999999999998</v>
      </c>
      <c r="F4448" s="167" t="s">
        <v>10308</v>
      </c>
    </row>
    <row r="4449" spans="1:6" x14ac:dyDescent="0.3">
      <c r="A4449" s="167" t="s">
        <v>10387</v>
      </c>
      <c r="B4449" s="167" t="s">
        <v>6576</v>
      </c>
      <c r="C4449" s="168">
        <v>20</v>
      </c>
      <c r="D4449" s="169" t="s">
        <v>5482</v>
      </c>
      <c r="E4449" s="170">
        <v>18.5185</v>
      </c>
      <c r="F4449" s="167" t="s">
        <v>10308</v>
      </c>
    </row>
    <row r="4450" spans="1:6" x14ac:dyDescent="0.3">
      <c r="A4450" s="167" t="s">
        <v>10388</v>
      </c>
      <c r="B4450" s="167" t="s">
        <v>5489</v>
      </c>
      <c r="C4450" s="168">
        <v>20</v>
      </c>
      <c r="D4450" s="169" t="s">
        <v>5482</v>
      </c>
      <c r="E4450" s="170">
        <v>19.332499999999996</v>
      </c>
      <c r="F4450" s="167" t="s">
        <v>10308</v>
      </c>
    </row>
    <row r="4451" spans="1:6" x14ac:dyDescent="0.3">
      <c r="A4451" s="167" t="s">
        <v>10389</v>
      </c>
      <c r="B4451" s="167" t="s">
        <v>5491</v>
      </c>
      <c r="C4451" s="168">
        <v>20</v>
      </c>
      <c r="D4451" s="169" t="s">
        <v>5482</v>
      </c>
      <c r="E4451" s="170">
        <v>19.332499999999996</v>
      </c>
      <c r="F4451" s="167" t="s">
        <v>10308</v>
      </c>
    </row>
    <row r="4452" spans="1:6" x14ac:dyDescent="0.3">
      <c r="A4452" s="167" t="s">
        <v>10390</v>
      </c>
      <c r="B4452" s="167" t="s">
        <v>5691</v>
      </c>
      <c r="C4452" s="168">
        <v>20</v>
      </c>
      <c r="D4452" s="169" t="s">
        <v>5482</v>
      </c>
      <c r="E4452" s="170">
        <v>19.332499999999996</v>
      </c>
      <c r="F4452" s="167" t="s">
        <v>10308</v>
      </c>
    </row>
    <row r="4453" spans="1:6" x14ac:dyDescent="0.3">
      <c r="A4453" s="167" t="s">
        <v>10391</v>
      </c>
      <c r="B4453" s="167" t="s">
        <v>5693</v>
      </c>
      <c r="C4453" s="168">
        <v>20</v>
      </c>
      <c r="D4453" s="169" t="s">
        <v>5482</v>
      </c>
      <c r="E4453" s="170">
        <v>19.332499999999996</v>
      </c>
      <c r="F4453" s="167" t="s">
        <v>10308</v>
      </c>
    </row>
    <row r="4454" spans="1:6" x14ac:dyDescent="0.3">
      <c r="A4454" s="167" t="s">
        <v>10392</v>
      </c>
      <c r="B4454" s="167" t="s">
        <v>5493</v>
      </c>
      <c r="C4454" s="168">
        <v>20</v>
      </c>
      <c r="D4454" s="169" t="s">
        <v>5482</v>
      </c>
      <c r="E4454" s="170">
        <v>19.332499999999996</v>
      </c>
      <c r="F4454" s="167" t="s">
        <v>10308</v>
      </c>
    </row>
    <row r="4455" spans="1:6" x14ac:dyDescent="0.3">
      <c r="A4455" s="167" t="s">
        <v>10393</v>
      </c>
      <c r="B4455" s="167" t="s">
        <v>6582</v>
      </c>
      <c r="C4455" s="168">
        <v>20</v>
      </c>
      <c r="D4455" s="169" t="s">
        <v>5482</v>
      </c>
      <c r="E4455" s="170">
        <v>17.755375000000001</v>
      </c>
      <c r="F4455" s="167" t="s">
        <v>10308</v>
      </c>
    </row>
    <row r="4456" spans="1:6" x14ac:dyDescent="0.3">
      <c r="A4456" s="167" t="s">
        <v>10394</v>
      </c>
      <c r="B4456" s="167" t="s">
        <v>5696</v>
      </c>
      <c r="C4456" s="168">
        <v>20</v>
      </c>
      <c r="D4456" s="169" t="s">
        <v>5482</v>
      </c>
      <c r="E4456" s="170">
        <v>19.332499999999996</v>
      </c>
      <c r="F4456" s="167" t="s">
        <v>10308</v>
      </c>
    </row>
    <row r="4457" spans="1:6" x14ac:dyDescent="0.3">
      <c r="A4457" s="167" t="s">
        <v>10395</v>
      </c>
      <c r="B4457" s="167" t="s">
        <v>5495</v>
      </c>
      <c r="C4457" s="168">
        <v>20</v>
      </c>
      <c r="D4457" s="169" t="s">
        <v>5482</v>
      </c>
      <c r="E4457" s="170">
        <v>19.332499999999996</v>
      </c>
      <c r="F4457" s="167" t="s">
        <v>10308</v>
      </c>
    </row>
    <row r="4458" spans="1:6" x14ac:dyDescent="0.3">
      <c r="A4458" s="167" t="s">
        <v>10396</v>
      </c>
      <c r="B4458" s="167" t="s">
        <v>5699</v>
      </c>
      <c r="C4458" s="168">
        <v>20</v>
      </c>
      <c r="D4458" s="169" t="s">
        <v>5482</v>
      </c>
      <c r="E4458" s="170">
        <v>19.332499999999996</v>
      </c>
      <c r="F4458" s="167" t="s">
        <v>10308</v>
      </c>
    </row>
    <row r="4459" spans="1:6" x14ac:dyDescent="0.3">
      <c r="A4459" s="167" t="s">
        <v>10397</v>
      </c>
      <c r="B4459" s="167" t="s">
        <v>5701</v>
      </c>
      <c r="C4459" s="168">
        <v>20</v>
      </c>
      <c r="D4459" s="169" t="s">
        <v>5482</v>
      </c>
      <c r="E4459" s="170">
        <v>19.332499999999996</v>
      </c>
      <c r="F4459" s="167" t="s">
        <v>10308</v>
      </c>
    </row>
    <row r="4460" spans="1:6" x14ac:dyDescent="0.3">
      <c r="A4460" s="167" t="s">
        <v>10398</v>
      </c>
      <c r="B4460" s="167" t="s">
        <v>5497</v>
      </c>
      <c r="C4460" s="168">
        <v>20</v>
      </c>
      <c r="D4460" s="169" t="s">
        <v>5482</v>
      </c>
      <c r="E4460" s="170">
        <v>19.332499999999996</v>
      </c>
      <c r="F4460" s="167" t="s">
        <v>10308</v>
      </c>
    </row>
    <row r="4461" spans="1:6" x14ac:dyDescent="0.3">
      <c r="A4461" s="167" t="s">
        <v>10399</v>
      </c>
      <c r="B4461" s="167" t="s">
        <v>5534</v>
      </c>
      <c r="C4461" s="168">
        <v>20</v>
      </c>
      <c r="D4461" s="169" t="s">
        <v>5482</v>
      </c>
      <c r="E4461" s="170">
        <v>19.332499999999996</v>
      </c>
      <c r="F4461" s="167" t="s">
        <v>10308</v>
      </c>
    </row>
    <row r="4462" spans="1:6" x14ac:dyDescent="0.3">
      <c r="A4462" s="167" t="s">
        <v>10400</v>
      </c>
      <c r="B4462" s="167" t="s">
        <v>5507</v>
      </c>
      <c r="C4462" s="168">
        <v>20</v>
      </c>
      <c r="D4462" s="169" t="s">
        <v>5482</v>
      </c>
      <c r="E4462" s="170">
        <v>19.332499999999996</v>
      </c>
      <c r="F4462" s="167" t="s">
        <v>10308</v>
      </c>
    </row>
    <row r="4463" spans="1:6" x14ac:dyDescent="0.3">
      <c r="A4463" s="167" t="s">
        <v>10401</v>
      </c>
      <c r="B4463" s="167" t="s">
        <v>5509</v>
      </c>
      <c r="C4463" s="168">
        <v>20</v>
      </c>
      <c r="D4463" s="169" t="s">
        <v>5482</v>
      </c>
      <c r="E4463" s="170">
        <v>19.332499999999996</v>
      </c>
      <c r="F4463" s="167" t="s">
        <v>10308</v>
      </c>
    </row>
    <row r="4464" spans="1:6" x14ac:dyDescent="0.3">
      <c r="A4464" s="167" t="s">
        <v>10402</v>
      </c>
      <c r="B4464" s="167" t="s">
        <v>5513</v>
      </c>
      <c r="C4464" s="168">
        <v>20</v>
      </c>
      <c r="D4464" s="169" t="s">
        <v>5482</v>
      </c>
      <c r="E4464" s="170">
        <v>19.332499999999996</v>
      </c>
      <c r="F4464" s="167" t="s">
        <v>10308</v>
      </c>
    </row>
    <row r="4465" spans="1:6" x14ac:dyDescent="0.3">
      <c r="A4465" s="167" t="s">
        <v>10403</v>
      </c>
      <c r="B4465" s="167" t="s">
        <v>5485</v>
      </c>
      <c r="C4465" s="168">
        <v>20</v>
      </c>
      <c r="D4465" s="169" t="s">
        <v>5482</v>
      </c>
      <c r="E4465" s="170">
        <v>18.264125</v>
      </c>
      <c r="F4465" s="167" t="s">
        <v>10404</v>
      </c>
    </row>
    <row r="4466" spans="1:6" x14ac:dyDescent="0.3">
      <c r="A4466" s="167" t="s">
        <v>10405</v>
      </c>
      <c r="B4466" s="167" t="s">
        <v>6576</v>
      </c>
      <c r="C4466" s="168">
        <v>20</v>
      </c>
      <c r="D4466" s="169" t="s">
        <v>5482</v>
      </c>
      <c r="E4466" s="170">
        <v>18.264125</v>
      </c>
      <c r="F4466" s="167" t="s">
        <v>10404</v>
      </c>
    </row>
    <row r="4467" spans="1:6" x14ac:dyDescent="0.3">
      <c r="A4467" s="167" t="s">
        <v>10406</v>
      </c>
      <c r="B4467" s="167" t="s">
        <v>5489</v>
      </c>
      <c r="C4467" s="168">
        <v>20</v>
      </c>
      <c r="D4467" s="169" t="s">
        <v>5482</v>
      </c>
      <c r="E4467" s="170">
        <v>19.078125</v>
      </c>
      <c r="F4467" s="167" t="s">
        <v>10404</v>
      </c>
    </row>
    <row r="4468" spans="1:6" x14ac:dyDescent="0.3">
      <c r="A4468" s="167" t="s">
        <v>10407</v>
      </c>
      <c r="B4468" s="167" t="s">
        <v>5491</v>
      </c>
      <c r="C4468" s="168">
        <v>20</v>
      </c>
      <c r="D4468" s="169" t="s">
        <v>5482</v>
      </c>
      <c r="E4468" s="170">
        <v>19.078125</v>
      </c>
      <c r="F4468" s="167" t="s">
        <v>10404</v>
      </c>
    </row>
    <row r="4469" spans="1:6" x14ac:dyDescent="0.3">
      <c r="A4469" s="167" t="s">
        <v>10408</v>
      </c>
      <c r="B4469" s="167" t="s">
        <v>5691</v>
      </c>
      <c r="C4469" s="168">
        <v>20</v>
      </c>
      <c r="D4469" s="169" t="s">
        <v>5482</v>
      </c>
      <c r="E4469" s="170">
        <v>19.078125</v>
      </c>
      <c r="F4469" s="167" t="s">
        <v>10404</v>
      </c>
    </row>
    <row r="4470" spans="1:6" x14ac:dyDescent="0.3">
      <c r="A4470" s="167" t="s">
        <v>10409</v>
      </c>
      <c r="B4470" s="167" t="s">
        <v>5693</v>
      </c>
      <c r="C4470" s="168">
        <v>20</v>
      </c>
      <c r="D4470" s="169" t="s">
        <v>5482</v>
      </c>
      <c r="E4470" s="170">
        <v>19.078125</v>
      </c>
      <c r="F4470" s="167" t="s">
        <v>10404</v>
      </c>
    </row>
    <row r="4471" spans="1:6" x14ac:dyDescent="0.3">
      <c r="A4471" s="167" t="s">
        <v>10410</v>
      </c>
      <c r="B4471" s="167" t="s">
        <v>5493</v>
      </c>
      <c r="C4471" s="168">
        <v>20</v>
      </c>
      <c r="D4471" s="169" t="s">
        <v>5482</v>
      </c>
      <c r="E4471" s="170">
        <v>19.078125</v>
      </c>
      <c r="F4471" s="167" t="s">
        <v>10404</v>
      </c>
    </row>
    <row r="4472" spans="1:6" x14ac:dyDescent="0.3">
      <c r="A4472" s="167" t="s">
        <v>10411</v>
      </c>
      <c r="B4472" s="167" t="s">
        <v>6582</v>
      </c>
      <c r="C4472" s="168">
        <v>20</v>
      </c>
      <c r="D4472" s="169" t="s">
        <v>5482</v>
      </c>
      <c r="E4472" s="170">
        <v>17.60275</v>
      </c>
      <c r="F4472" s="167" t="s">
        <v>10404</v>
      </c>
    </row>
    <row r="4473" spans="1:6" x14ac:dyDescent="0.3">
      <c r="A4473" s="167" t="s">
        <v>10412</v>
      </c>
      <c r="B4473" s="167" t="s">
        <v>5495</v>
      </c>
      <c r="C4473" s="168">
        <v>20</v>
      </c>
      <c r="D4473" s="169" t="s">
        <v>5482</v>
      </c>
      <c r="E4473" s="170">
        <v>19.078125</v>
      </c>
      <c r="F4473" s="167" t="s">
        <v>10404</v>
      </c>
    </row>
    <row r="4474" spans="1:6" x14ac:dyDescent="0.3">
      <c r="A4474" s="167" t="s">
        <v>10413</v>
      </c>
      <c r="B4474" s="167" t="s">
        <v>5699</v>
      </c>
      <c r="C4474" s="168">
        <v>20</v>
      </c>
      <c r="D4474" s="169" t="s">
        <v>5482</v>
      </c>
      <c r="E4474" s="170">
        <v>19.078125</v>
      </c>
      <c r="F4474" s="167" t="s">
        <v>10404</v>
      </c>
    </row>
    <row r="4475" spans="1:6" x14ac:dyDescent="0.3">
      <c r="A4475" s="167" t="s">
        <v>10414</v>
      </c>
      <c r="B4475" s="167" t="s">
        <v>5701</v>
      </c>
      <c r="C4475" s="168">
        <v>20</v>
      </c>
      <c r="D4475" s="169" t="s">
        <v>5482</v>
      </c>
      <c r="E4475" s="170">
        <v>19.078125</v>
      </c>
      <c r="F4475" s="167" t="s">
        <v>10404</v>
      </c>
    </row>
    <row r="4476" spans="1:6" x14ac:dyDescent="0.3">
      <c r="A4476" s="167" t="s">
        <v>10415</v>
      </c>
      <c r="B4476" s="167" t="s">
        <v>5497</v>
      </c>
      <c r="C4476" s="168">
        <v>20</v>
      </c>
      <c r="D4476" s="169" t="s">
        <v>5482</v>
      </c>
      <c r="E4476" s="170">
        <v>19.078125</v>
      </c>
      <c r="F4476" s="167" t="s">
        <v>10404</v>
      </c>
    </row>
    <row r="4477" spans="1:6" x14ac:dyDescent="0.3">
      <c r="A4477" s="167" t="s">
        <v>10416</v>
      </c>
      <c r="B4477" s="167" t="s">
        <v>5785</v>
      </c>
      <c r="C4477" s="168">
        <v>20</v>
      </c>
      <c r="D4477" s="169" t="s">
        <v>5482</v>
      </c>
      <c r="E4477" s="170">
        <v>19.078125</v>
      </c>
      <c r="F4477" s="167" t="s">
        <v>10404</v>
      </c>
    </row>
    <row r="4478" spans="1:6" x14ac:dyDescent="0.3">
      <c r="A4478" s="167" t="s">
        <v>10417</v>
      </c>
      <c r="B4478" s="167" t="s">
        <v>5499</v>
      </c>
      <c r="C4478" s="168">
        <v>20</v>
      </c>
      <c r="D4478" s="169" t="s">
        <v>5482</v>
      </c>
      <c r="E4478" s="170">
        <v>19.078125</v>
      </c>
      <c r="F4478" s="167" t="s">
        <v>10404</v>
      </c>
    </row>
    <row r="4479" spans="1:6" x14ac:dyDescent="0.3">
      <c r="A4479" s="167" t="s">
        <v>10418</v>
      </c>
      <c r="B4479" s="167" t="s">
        <v>5557</v>
      </c>
      <c r="C4479" s="168">
        <v>20</v>
      </c>
      <c r="D4479" s="169" t="s">
        <v>5482</v>
      </c>
      <c r="E4479" s="170">
        <v>19.078125</v>
      </c>
      <c r="F4479" s="167" t="s">
        <v>10404</v>
      </c>
    </row>
    <row r="4480" spans="1:6" x14ac:dyDescent="0.3">
      <c r="A4480" s="167" t="s">
        <v>10419</v>
      </c>
      <c r="B4480" s="167" t="s">
        <v>5507</v>
      </c>
      <c r="C4480" s="168">
        <v>20</v>
      </c>
      <c r="D4480" s="169" t="s">
        <v>5482</v>
      </c>
      <c r="E4480" s="170">
        <v>19.078125</v>
      </c>
      <c r="F4480" s="167" t="s">
        <v>10404</v>
      </c>
    </row>
    <row r="4481" spans="1:6" x14ac:dyDescent="0.3">
      <c r="A4481" s="167" t="s">
        <v>10420</v>
      </c>
      <c r="B4481" s="167" t="s">
        <v>5509</v>
      </c>
      <c r="C4481" s="168">
        <v>20</v>
      </c>
      <c r="D4481" s="169" t="s">
        <v>5482</v>
      </c>
      <c r="E4481" s="170">
        <v>19.078125</v>
      </c>
      <c r="F4481" s="167" t="s">
        <v>10404</v>
      </c>
    </row>
    <row r="4482" spans="1:6" x14ac:dyDescent="0.3">
      <c r="A4482" s="167" t="s">
        <v>10421</v>
      </c>
      <c r="B4482" s="167" t="s">
        <v>5513</v>
      </c>
      <c r="C4482" s="168">
        <v>20</v>
      </c>
      <c r="D4482" s="169" t="s">
        <v>5482</v>
      </c>
      <c r="E4482" s="170">
        <v>19.078125</v>
      </c>
      <c r="F4482" s="167" t="s">
        <v>10404</v>
      </c>
    </row>
    <row r="4483" spans="1:6" x14ac:dyDescent="0.3">
      <c r="A4483" s="167" t="s">
        <v>10422</v>
      </c>
      <c r="B4483" s="167" t="s">
        <v>5485</v>
      </c>
      <c r="C4483" s="168">
        <v>20</v>
      </c>
      <c r="D4483" s="169" t="s">
        <v>5482</v>
      </c>
      <c r="E4483" s="170">
        <v>41.768374999999992</v>
      </c>
      <c r="F4483" s="167" t="s">
        <v>10423</v>
      </c>
    </row>
    <row r="4484" spans="1:6" x14ac:dyDescent="0.3">
      <c r="A4484" s="167" t="s">
        <v>10424</v>
      </c>
      <c r="B4484" s="167" t="s">
        <v>6576</v>
      </c>
      <c r="C4484" s="168">
        <v>20</v>
      </c>
      <c r="D4484" s="169" t="s">
        <v>5482</v>
      </c>
      <c r="E4484" s="170">
        <v>41.768374999999992</v>
      </c>
      <c r="F4484" s="167" t="s">
        <v>10423</v>
      </c>
    </row>
    <row r="4485" spans="1:6" x14ac:dyDescent="0.3">
      <c r="A4485" s="167" t="s">
        <v>10425</v>
      </c>
      <c r="B4485" s="167" t="s">
        <v>5489</v>
      </c>
      <c r="C4485" s="168">
        <v>20</v>
      </c>
      <c r="D4485" s="169" t="s">
        <v>5482</v>
      </c>
      <c r="E4485" s="170">
        <v>43.498125000000002</v>
      </c>
      <c r="F4485" s="167" t="s">
        <v>10423</v>
      </c>
    </row>
    <row r="4486" spans="1:6" x14ac:dyDescent="0.3">
      <c r="A4486" s="167" t="s">
        <v>10426</v>
      </c>
      <c r="B4486" s="167" t="s">
        <v>5491</v>
      </c>
      <c r="C4486" s="168">
        <v>20</v>
      </c>
      <c r="D4486" s="169" t="s">
        <v>5482</v>
      </c>
      <c r="E4486" s="170">
        <v>43.498125000000002</v>
      </c>
      <c r="F4486" s="167" t="s">
        <v>10423</v>
      </c>
    </row>
    <row r="4487" spans="1:6" x14ac:dyDescent="0.3">
      <c r="A4487" s="167" t="s">
        <v>10427</v>
      </c>
      <c r="B4487" s="167" t="s">
        <v>5493</v>
      </c>
      <c r="C4487" s="168">
        <v>20</v>
      </c>
      <c r="D4487" s="169" t="s">
        <v>5482</v>
      </c>
      <c r="E4487" s="170">
        <v>43.498125000000002</v>
      </c>
      <c r="F4487" s="167" t="s">
        <v>10423</v>
      </c>
    </row>
    <row r="4488" spans="1:6" x14ac:dyDescent="0.3">
      <c r="A4488" s="167" t="s">
        <v>10428</v>
      </c>
      <c r="B4488" s="167" t="s">
        <v>6582</v>
      </c>
      <c r="C4488" s="168">
        <v>20</v>
      </c>
      <c r="D4488" s="169" t="s">
        <v>5482</v>
      </c>
      <c r="E4488" s="170">
        <v>40.140375000000006</v>
      </c>
      <c r="F4488" s="167" t="s">
        <v>10423</v>
      </c>
    </row>
    <row r="4489" spans="1:6" x14ac:dyDescent="0.3">
      <c r="A4489" s="167" t="s">
        <v>10429</v>
      </c>
      <c r="B4489" s="167" t="s">
        <v>5696</v>
      </c>
      <c r="C4489" s="168">
        <v>20</v>
      </c>
      <c r="D4489" s="169" t="s">
        <v>5482</v>
      </c>
      <c r="E4489" s="170">
        <v>43.498125000000002</v>
      </c>
      <c r="F4489" s="167" t="s">
        <v>10423</v>
      </c>
    </row>
    <row r="4490" spans="1:6" x14ac:dyDescent="0.3">
      <c r="A4490" s="167" t="s">
        <v>10430</v>
      </c>
      <c r="B4490" s="167" t="s">
        <v>5495</v>
      </c>
      <c r="C4490" s="168">
        <v>20</v>
      </c>
      <c r="D4490" s="169" t="s">
        <v>5482</v>
      </c>
      <c r="E4490" s="170">
        <v>43.498125000000002</v>
      </c>
      <c r="F4490" s="167" t="s">
        <v>10423</v>
      </c>
    </row>
    <row r="4491" spans="1:6" x14ac:dyDescent="0.3">
      <c r="A4491" s="167" t="s">
        <v>10431</v>
      </c>
      <c r="B4491" s="167" t="s">
        <v>5699</v>
      </c>
      <c r="C4491" s="168">
        <v>20</v>
      </c>
      <c r="D4491" s="169" t="s">
        <v>5482</v>
      </c>
      <c r="E4491" s="170">
        <v>43.498125000000002</v>
      </c>
      <c r="F4491" s="167" t="s">
        <v>10423</v>
      </c>
    </row>
    <row r="4492" spans="1:6" x14ac:dyDescent="0.3">
      <c r="A4492" s="167" t="s">
        <v>10432</v>
      </c>
      <c r="B4492" s="167" t="s">
        <v>5701</v>
      </c>
      <c r="C4492" s="168">
        <v>20</v>
      </c>
      <c r="D4492" s="169" t="s">
        <v>5482</v>
      </c>
      <c r="E4492" s="170">
        <v>43.498125000000002</v>
      </c>
      <c r="F4492" s="167" t="s">
        <v>10423</v>
      </c>
    </row>
    <row r="4493" spans="1:6" x14ac:dyDescent="0.3">
      <c r="A4493" s="167" t="s">
        <v>10433</v>
      </c>
      <c r="B4493" s="167" t="s">
        <v>5497</v>
      </c>
      <c r="C4493" s="168">
        <v>20</v>
      </c>
      <c r="D4493" s="169" t="s">
        <v>5482</v>
      </c>
      <c r="E4493" s="170">
        <v>43.498125000000002</v>
      </c>
      <c r="F4493" s="167" t="s">
        <v>10423</v>
      </c>
    </row>
    <row r="4494" spans="1:6" x14ac:dyDescent="0.3">
      <c r="A4494" s="167" t="s">
        <v>10434</v>
      </c>
      <c r="B4494" s="167" t="s">
        <v>5785</v>
      </c>
      <c r="C4494" s="168">
        <v>20</v>
      </c>
      <c r="D4494" s="169" t="s">
        <v>5482</v>
      </c>
      <c r="E4494" s="170">
        <v>43.498125000000002</v>
      </c>
      <c r="F4494" s="167" t="s">
        <v>10423</v>
      </c>
    </row>
    <row r="4495" spans="1:6" x14ac:dyDescent="0.3">
      <c r="A4495" s="167" t="s">
        <v>10435</v>
      </c>
      <c r="B4495" s="167" t="s">
        <v>5507</v>
      </c>
      <c r="C4495" s="168">
        <v>20</v>
      </c>
      <c r="D4495" s="169" t="s">
        <v>5482</v>
      </c>
      <c r="E4495" s="170">
        <v>43.498125000000002</v>
      </c>
      <c r="F4495" s="167" t="s">
        <v>10423</v>
      </c>
    </row>
    <row r="4496" spans="1:6" x14ac:dyDescent="0.3">
      <c r="A4496" s="167" t="s">
        <v>10436</v>
      </c>
      <c r="B4496" s="167" t="s">
        <v>5509</v>
      </c>
      <c r="C4496" s="168">
        <v>20</v>
      </c>
      <c r="D4496" s="169" t="s">
        <v>5482</v>
      </c>
      <c r="E4496" s="170">
        <v>43.498125000000002</v>
      </c>
      <c r="F4496" s="167" t="s">
        <v>10423</v>
      </c>
    </row>
    <row r="4497" spans="1:6" x14ac:dyDescent="0.3">
      <c r="A4497" s="167" t="s">
        <v>10437</v>
      </c>
      <c r="B4497" s="167" t="s">
        <v>5513</v>
      </c>
      <c r="C4497" s="168">
        <v>20</v>
      </c>
      <c r="D4497" s="169" t="s">
        <v>5482</v>
      </c>
      <c r="E4497" s="170">
        <v>43.498125000000002</v>
      </c>
      <c r="F4497" s="167" t="s">
        <v>10423</v>
      </c>
    </row>
    <row r="4498" spans="1:6" x14ac:dyDescent="0.3">
      <c r="A4498" s="167" t="s">
        <v>10438</v>
      </c>
      <c r="B4498" s="167" t="s">
        <v>5485</v>
      </c>
      <c r="C4498" s="168">
        <v>20</v>
      </c>
      <c r="D4498" s="169" t="s">
        <v>5482</v>
      </c>
      <c r="E4498" s="170">
        <v>41.768374999999992</v>
      </c>
      <c r="F4498" s="167" t="s">
        <v>10423</v>
      </c>
    </row>
    <row r="4499" spans="1:6" x14ac:dyDescent="0.3">
      <c r="A4499" s="167" t="s">
        <v>10439</v>
      </c>
      <c r="B4499" s="167" t="s">
        <v>6576</v>
      </c>
      <c r="C4499" s="168">
        <v>20</v>
      </c>
      <c r="D4499" s="169" t="s">
        <v>5482</v>
      </c>
      <c r="E4499" s="170">
        <v>41.768374999999992</v>
      </c>
      <c r="F4499" s="167" t="s">
        <v>10423</v>
      </c>
    </row>
    <row r="4500" spans="1:6" x14ac:dyDescent="0.3">
      <c r="A4500" s="167" t="s">
        <v>10440</v>
      </c>
      <c r="B4500" s="167" t="s">
        <v>5489</v>
      </c>
      <c r="C4500" s="168">
        <v>20</v>
      </c>
      <c r="D4500" s="169" t="s">
        <v>5482</v>
      </c>
      <c r="E4500" s="170">
        <v>43.498125000000002</v>
      </c>
      <c r="F4500" s="167" t="s">
        <v>10423</v>
      </c>
    </row>
    <row r="4501" spans="1:6" x14ac:dyDescent="0.3">
      <c r="A4501" s="167" t="s">
        <v>10441</v>
      </c>
      <c r="B4501" s="167" t="s">
        <v>5491</v>
      </c>
      <c r="C4501" s="168">
        <v>20</v>
      </c>
      <c r="D4501" s="169" t="s">
        <v>5482</v>
      </c>
      <c r="E4501" s="170">
        <v>43.498125000000002</v>
      </c>
      <c r="F4501" s="167" t="s">
        <v>10423</v>
      </c>
    </row>
    <row r="4502" spans="1:6" x14ac:dyDescent="0.3">
      <c r="A4502" s="167" t="s">
        <v>10442</v>
      </c>
      <c r="B4502" s="167" t="s">
        <v>5493</v>
      </c>
      <c r="C4502" s="168">
        <v>20</v>
      </c>
      <c r="D4502" s="169" t="s">
        <v>5482</v>
      </c>
      <c r="E4502" s="170">
        <v>43.498125000000002</v>
      </c>
      <c r="F4502" s="167" t="s">
        <v>10423</v>
      </c>
    </row>
    <row r="4503" spans="1:6" x14ac:dyDescent="0.3">
      <c r="A4503" s="167" t="s">
        <v>10443</v>
      </c>
      <c r="B4503" s="167" t="s">
        <v>6582</v>
      </c>
      <c r="C4503" s="168">
        <v>20</v>
      </c>
      <c r="D4503" s="169" t="s">
        <v>5482</v>
      </c>
      <c r="E4503" s="170">
        <v>40.140375000000006</v>
      </c>
      <c r="F4503" s="167" t="s">
        <v>10423</v>
      </c>
    </row>
    <row r="4504" spans="1:6" x14ac:dyDescent="0.3">
      <c r="A4504" s="167" t="s">
        <v>10444</v>
      </c>
      <c r="B4504" s="167" t="s">
        <v>5495</v>
      </c>
      <c r="C4504" s="168">
        <v>20</v>
      </c>
      <c r="D4504" s="169" t="s">
        <v>5482</v>
      </c>
      <c r="E4504" s="170">
        <v>43.498125000000002</v>
      </c>
      <c r="F4504" s="167" t="s">
        <v>10423</v>
      </c>
    </row>
    <row r="4505" spans="1:6" x14ac:dyDescent="0.3">
      <c r="A4505" s="167" t="s">
        <v>10445</v>
      </c>
      <c r="B4505" s="167" t="s">
        <v>5699</v>
      </c>
      <c r="C4505" s="168">
        <v>20</v>
      </c>
      <c r="D4505" s="169" t="s">
        <v>5482</v>
      </c>
      <c r="E4505" s="170">
        <v>43.498125000000002</v>
      </c>
      <c r="F4505" s="167" t="s">
        <v>10423</v>
      </c>
    </row>
    <row r="4506" spans="1:6" x14ac:dyDescent="0.3">
      <c r="A4506" s="167" t="s">
        <v>10446</v>
      </c>
      <c r="B4506" s="167" t="s">
        <v>5701</v>
      </c>
      <c r="C4506" s="168">
        <v>20</v>
      </c>
      <c r="D4506" s="169" t="s">
        <v>5482</v>
      </c>
      <c r="E4506" s="170">
        <v>43.498125000000002</v>
      </c>
      <c r="F4506" s="167" t="s">
        <v>10423</v>
      </c>
    </row>
    <row r="4507" spans="1:6" x14ac:dyDescent="0.3">
      <c r="A4507" s="167" t="s">
        <v>10447</v>
      </c>
      <c r="B4507" s="167" t="s">
        <v>5497</v>
      </c>
      <c r="C4507" s="168">
        <v>20</v>
      </c>
      <c r="D4507" s="169" t="s">
        <v>5482</v>
      </c>
      <c r="E4507" s="170">
        <v>43.498125000000002</v>
      </c>
      <c r="F4507" s="167" t="s">
        <v>10423</v>
      </c>
    </row>
    <row r="4508" spans="1:6" x14ac:dyDescent="0.3">
      <c r="A4508" s="167" t="s">
        <v>10448</v>
      </c>
      <c r="B4508" s="167" t="s">
        <v>5785</v>
      </c>
      <c r="C4508" s="168">
        <v>20</v>
      </c>
      <c r="D4508" s="169" t="s">
        <v>5482</v>
      </c>
      <c r="E4508" s="170">
        <v>43.498125000000002</v>
      </c>
      <c r="F4508" s="167" t="s">
        <v>10423</v>
      </c>
    </row>
    <row r="4509" spans="1:6" x14ac:dyDescent="0.3">
      <c r="A4509" s="167" t="s">
        <v>10449</v>
      </c>
      <c r="B4509" s="167" t="s">
        <v>5534</v>
      </c>
      <c r="C4509" s="168">
        <v>20</v>
      </c>
      <c r="D4509" s="169" t="s">
        <v>5482</v>
      </c>
      <c r="E4509" s="170">
        <v>43.498125000000002</v>
      </c>
      <c r="F4509" s="167" t="s">
        <v>10423</v>
      </c>
    </row>
    <row r="4510" spans="1:6" x14ac:dyDescent="0.3">
      <c r="A4510" s="167" t="s">
        <v>10450</v>
      </c>
      <c r="B4510" s="167" t="s">
        <v>5507</v>
      </c>
      <c r="C4510" s="168">
        <v>20</v>
      </c>
      <c r="D4510" s="169" t="s">
        <v>5482</v>
      </c>
      <c r="E4510" s="170">
        <v>43.498125000000002</v>
      </c>
      <c r="F4510" s="167" t="s">
        <v>10423</v>
      </c>
    </row>
    <row r="4511" spans="1:6" x14ac:dyDescent="0.3">
      <c r="A4511" s="167" t="s">
        <v>10451</v>
      </c>
      <c r="B4511" s="167" t="s">
        <v>5509</v>
      </c>
      <c r="C4511" s="168">
        <v>20</v>
      </c>
      <c r="D4511" s="169" t="s">
        <v>5482</v>
      </c>
      <c r="E4511" s="170">
        <v>43.498125000000002</v>
      </c>
      <c r="F4511" s="167" t="s">
        <v>10423</v>
      </c>
    </row>
    <row r="4512" spans="1:6" x14ac:dyDescent="0.3">
      <c r="A4512" s="167" t="s">
        <v>10452</v>
      </c>
      <c r="B4512" s="167" t="s">
        <v>5513</v>
      </c>
      <c r="C4512" s="168">
        <v>20</v>
      </c>
      <c r="D4512" s="169" t="s">
        <v>5482</v>
      </c>
      <c r="E4512" s="170">
        <v>43.498125000000002</v>
      </c>
      <c r="F4512" s="167" t="s">
        <v>10423</v>
      </c>
    </row>
    <row r="4513" spans="1:6" x14ac:dyDescent="0.3">
      <c r="A4513" s="167" t="s">
        <v>10453</v>
      </c>
      <c r="B4513" s="167" t="s">
        <v>5485</v>
      </c>
      <c r="C4513" s="168">
        <v>20</v>
      </c>
      <c r="D4513" s="169" t="s">
        <v>5482</v>
      </c>
      <c r="E4513" s="170">
        <v>9.9206249999999994</v>
      </c>
      <c r="F4513" s="167" t="s">
        <v>10143</v>
      </c>
    </row>
    <row r="4514" spans="1:6" x14ac:dyDescent="0.3">
      <c r="A4514" s="167" t="s">
        <v>10454</v>
      </c>
      <c r="B4514" s="167" t="s">
        <v>6572</v>
      </c>
      <c r="C4514" s="168">
        <v>6</v>
      </c>
      <c r="D4514" s="169" t="s">
        <v>5482</v>
      </c>
      <c r="E4514" s="170">
        <v>20.146500000000003</v>
      </c>
      <c r="F4514" s="167" t="s">
        <v>10143</v>
      </c>
    </row>
    <row r="4515" spans="1:6" x14ac:dyDescent="0.3">
      <c r="A4515" s="167" t="s">
        <v>10455</v>
      </c>
      <c r="B4515" s="167" t="s">
        <v>6574</v>
      </c>
      <c r="C4515" s="168">
        <v>6</v>
      </c>
      <c r="D4515" s="169" t="s">
        <v>5482</v>
      </c>
      <c r="E4515" s="170">
        <v>16.686999999999998</v>
      </c>
      <c r="F4515" s="167" t="s">
        <v>10143</v>
      </c>
    </row>
    <row r="4516" spans="1:6" x14ac:dyDescent="0.3">
      <c r="A4516" s="167" t="s">
        <v>10456</v>
      </c>
      <c r="B4516" s="167" t="s">
        <v>6576</v>
      </c>
      <c r="C4516" s="168">
        <v>20</v>
      </c>
      <c r="D4516" s="169" t="s">
        <v>5482</v>
      </c>
      <c r="E4516" s="170">
        <v>9.9206249999999994</v>
      </c>
      <c r="F4516" s="167" t="s">
        <v>10143</v>
      </c>
    </row>
    <row r="4517" spans="1:6" x14ac:dyDescent="0.3">
      <c r="A4517" s="167" t="s">
        <v>10457</v>
      </c>
      <c r="B4517" s="167" t="s">
        <v>5489</v>
      </c>
      <c r="C4517" s="168">
        <v>20</v>
      </c>
      <c r="D4517" s="169" t="s">
        <v>5482</v>
      </c>
      <c r="E4517" s="170">
        <v>10.175000000000001</v>
      </c>
      <c r="F4517" s="167" t="s">
        <v>10143</v>
      </c>
    </row>
    <row r="4518" spans="1:6" x14ac:dyDescent="0.3">
      <c r="A4518" s="167" t="s">
        <v>10458</v>
      </c>
      <c r="B4518" s="167" t="s">
        <v>5491</v>
      </c>
      <c r="C4518" s="168">
        <v>20</v>
      </c>
      <c r="D4518" s="169" t="s">
        <v>5482</v>
      </c>
      <c r="E4518" s="170">
        <v>10.175000000000001</v>
      </c>
      <c r="F4518" s="167" t="s">
        <v>10143</v>
      </c>
    </row>
    <row r="4519" spans="1:6" x14ac:dyDescent="0.3">
      <c r="A4519" s="167" t="s">
        <v>10459</v>
      </c>
      <c r="B4519" s="167" t="s">
        <v>5691</v>
      </c>
      <c r="C4519" s="168">
        <v>20</v>
      </c>
      <c r="D4519" s="169" t="s">
        <v>5482</v>
      </c>
      <c r="E4519" s="170">
        <v>10.175000000000001</v>
      </c>
      <c r="F4519" s="167" t="s">
        <v>10143</v>
      </c>
    </row>
    <row r="4520" spans="1:6" x14ac:dyDescent="0.3">
      <c r="A4520" s="167" t="s">
        <v>10460</v>
      </c>
      <c r="B4520" s="167" t="s">
        <v>5693</v>
      </c>
      <c r="C4520" s="168">
        <v>20</v>
      </c>
      <c r="D4520" s="169" t="s">
        <v>5482</v>
      </c>
      <c r="E4520" s="170">
        <v>10.175000000000001</v>
      </c>
      <c r="F4520" s="167" t="s">
        <v>10143</v>
      </c>
    </row>
    <row r="4521" spans="1:6" x14ac:dyDescent="0.3">
      <c r="A4521" s="167" t="s">
        <v>10461</v>
      </c>
      <c r="B4521" s="167" t="s">
        <v>5493</v>
      </c>
      <c r="C4521" s="168">
        <v>20</v>
      </c>
      <c r="D4521" s="169" t="s">
        <v>5482</v>
      </c>
      <c r="E4521" s="170">
        <v>10.175000000000001</v>
      </c>
      <c r="F4521" s="167" t="s">
        <v>10143</v>
      </c>
    </row>
    <row r="4522" spans="1:6" x14ac:dyDescent="0.3">
      <c r="A4522" s="167" t="s">
        <v>10462</v>
      </c>
      <c r="B4522" s="167" t="s">
        <v>6582</v>
      </c>
      <c r="C4522" s="168">
        <v>20</v>
      </c>
      <c r="D4522" s="169" t="s">
        <v>5482</v>
      </c>
      <c r="E4522" s="170">
        <v>9.4118749999999984</v>
      </c>
      <c r="F4522" s="167" t="s">
        <v>10143</v>
      </c>
    </row>
    <row r="4523" spans="1:6" x14ac:dyDescent="0.3">
      <c r="A4523" s="167" t="s">
        <v>10463</v>
      </c>
      <c r="B4523" s="167" t="s">
        <v>5696</v>
      </c>
      <c r="C4523" s="168">
        <v>20</v>
      </c>
      <c r="D4523" s="169" t="s">
        <v>5482</v>
      </c>
      <c r="E4523" s="170">
        <v>10.175000000000001</v>
      </c>
      <c r="F4523" s="167" t="s">
        <v>10143</v>
      </c>
    </row>
    <row r="4524" spans="1:6" x14ac:dyDescent="0.3">
      <c r="A4524" s="167" t="s">
        <v>10464</v>
      </c>
      <c r="B4524" s="167" t="s">
        <v>5495</v>
      </c>
      <c r="C4524" s="168">
        <v>20</v>
      </c>
      <c r="D4524" s="169" t="s">
        <v>5482</v>
      </c>
      <c r="E4524" s="170">
        <v>10.175000000000001</v>
      </c>
      <c r="F4524" s="167" t="s">
        <v>10143</v>
      </c>
    </row>
    <row r="4525" spans="1:6" x14ac:dyDescent="0.3">
      <c r="A4525" s="167" t="s">
        <v>10465</v>
      </c>
      <c r="B4525" s="167" t="s">
        <v>5699</v>
      </c>
      <c r="C4525" s="168">
        <v>20</v>
      </c>
      <c r="D4525" s="169" t="s">
        <v>5482</v>
      </c>
      <c r="E4525" s="170">
        <v>10.175000000000001</v>
      </c>
      <c r="F4525" s="167" t="s">
        <v>10143</v>
      </c>
    </row>
    <row r="4526" spans="1:6" x14ac:dyDescent="0.3">
      <c r="A4526" s="167" t="s">
        <v>10466</v>
      </c>
      <c r="B4526" s="167" t="s">
        <v>5701</v>
      </c>
      <c r="C4526" s="168">
        <v>20</v>
      </c>
      <c r="D4526" s="169" t="s">
        <v>5482</v>
      </c>
      <c r="E4526" s="170">
        <v>10.175000000000001</v>
      </c>
      <c r="F4526" s="167" t="s">
        <v>10143</v>
      </c>
    </row>
    <row r="4527" spans="1:6" x14ac:dyDescent="0.3">
      <c r="A4527" s="167" t="s">
        <v>10467</v>
      </c>
      <c r="B4527" s="167" t="s">
        <v>5497</v>
      </c>
      <c r="C4527" s="168">
        <v>20</v>
      </c>
      <c r="D4527" s="169" t="s">
        <v>5482</v>
      </c>
      <c r="E4527" s="170">
        <v>10.175000000000001</v>
      </c>
      <c r="F4527" s="167" t="s">
        <v>10143</v>
      </c>
    </row>
    <row r="4528" spans="1:6" x14ac:dyDescent="0.3">
      <c r="A4528" s="167" t="s">
        <v>10468</v>
      </c>
      <c r="B4528" s="167" t="s">
        <v>5503</v>
      </c>
      <c r="C4528" s="168">
        <v>20</v>
      </c>
      <c r="D4528" s="169" t="s">
        <v>5482</v>
      </c>
      <c r="E4528" s="170">
        <v>10.175000000000001</v>
      </c>
      <c r="F4528" s="167" t="s">
        <v>10143</v>
      </c>
    </row>
    <row r="4529" spans="1:6" x14ac:dyDescent="0.3">
      <c r="A4529" s="167" t="s">
        <v>10469</v>
      </c>
      <c r="B4529" s="167" t="s">
        <v>5505</v>
      </c>
      <c r="C4529" s="168">
        <v>20</v>
      </c>
      <c r="D4529" s="169" t="s">
        <v>5482</v>
      </c>
      <c r="E4529" s="170">
        <v>10.175000000000001</v>
      </c>
      <c r="F4529" s="167" t="s">
        <v>10143</v>
      </c>
    </row>
    <row r="4530" spans="1:6" x14ac:dyDescent="0.3">
      <c r="A4530" s="167" t="s">
        <v>10470</v>
      </c>
      <c r="B4530" s="167" t="s">
        <v>5507</v>
      </c>
      <c r="C4530" s="168">
        <v>20</v>
      </c>
      <c r="D4530" s="169" t="s">
        <v>5482</v>
      </c>
      <c r="E4530" s="170">
        <v>10.175000000000001</v>
      </c>
      <c r="F4530" s="167" t="s">
        <v>10143</v>
      </c>
    </row>
    <row r="4531" spans="1:6" x14ac:dyDescent="0.3">
      <c r="A4531" s="167" t="s">
        <v>10471</v>
      </c>
      <c r="B4531" s="167" t="s">
        <v>5509</v>
      </c>
      <c r="C4531" s="168">
        <v>20</v>
      </c>
      <c r="D4531" s="169" t="s">
        <v>5482</v>
      </c>
      <c r="E4531" s="170">
        <v>10.175000000000001</v>
      </c>
      <c r="F4531" s="167" t="s">
        <v>10143</v>
      </c>
    </row>
    <row r="4532" spans="1:6" x14ac:dyDescent="0.3">
      <c r="A4532" s="167" t="s">
        <v>10472</v>
      </c>
      <c r="B4532" s="167" t="s">
        <v>5513</v>
      </c>
      <c r="C4532" s="168">
        <v>20</v>
      </c>
      <c r="D4532" s="169" t="s">
        <v>5482</v>
      </c>
      <c r="E4532" s="170">
        <v>10.175000000000001</v>
      </c>
      <c r="F4532" s="167" t="s">
        <v>10143</v>
      </c>
    </row>
    <row r="4533" spans="1:6" x14ac:dyDescent="0.3">
      <c r="A4533" s="167" t="s">
        <v>10473</v>
      </c>
      <c r="B4533" s="167" t="s">
        <v>5521</v>
      </c>
      <c r="C4533" s="168">
        <v>20</v>
      </c>
      <c r="D4533" s="169" t="s">
        <v>5482</v>
      </c>
      <c r="E4533" s="170">
        <v>10.175000000000001</v>
      </c>
      <c r="F4533" s="167" t="s">
        <v>10143</v>
      </c>
    </row>
    <row r="4534" spans="1:6" x14ac:dyDescent="0.3">
      <c r="A4534" s="167" t="s">
        <v>10474</v>
      </c>
      <c r="B4534" s="167" t="s">
        <v>5485</v>
      </c>
      <c r="C4534" s="168">
        <v>20</v>
      </c>
      <c r="D4534" s="169" t="s">
        <v>5482</v>
      </c>
      <c r="E4534" s="170">
        <v>9.9206249999999994</v>
      </c>
      <c r="F4534" s="167" t="s">
        <v>10475</v>
      </c>
    </row>
    <row r="4535" spans="1:6" x14ac:dyDescent="0.3">
      <c r="A4535" s="167" t="s">
        <v>10476</v>
      </c>
      <c r="B4535" s="167" t="s">
        <v>6572</v>
      </c>
      <c r="C4535" s="168">
        <v>6</v>
      </c>
      <c r="D4535" s="169" t="s">
        <v>5482</v>
      </c>
      <c r="E4535" s="170">
        <v>20.146500000000003</v>
      </c>
      <c r="F4535" s="167" t="s">
        <v>10475</v>
      </c>
    </row>
    <row r="4536" spans="1:6" x14ac:dyDescent="0.3">
      <c r="A4536" s="167" t="s">
        <v>10477</v>
      </c>
      <c r="B4536" s="167" t="s">
        <v>6574</v>
      </c>
      <c r="C4536" s="168">
        <v>6</v>
      </c>
      <c r="D4536" s="169" t="s">
        <v>5482</v>
      </c>
      <c r="E4536" s="170">
        <v>16.686999999999998</v>
      </c>
      <c r="F4536" s="167" t="s">
        <v>10475</v>
      </c>
    </row>
    <row r="4537" spans="1:6" x14ac:dyDescent="0.3">
      <c r="A4537" s="167" t="s">
        <v>10478</v>
      </c>
      <c r="B4537" s="167" t="s">
        <v>6576</v>
      </c>
      <c r="C4537" s="168">
        <v>20</v>
      </c>
      <c r="D4537" s="169" t="s">
        <v>5482</v>
      </c>
      <c r="E4537" s="170">
        <v>9.9206249999999994</v>
      </c>
      <c r="F4537" s="167" t="s">
        <v>10475</v>
      </c>
    </row>
    <row r="4538" spans="1:6" x14ac:dyDescent="0.3">
      <c r="A4538" s="167" t="s">
        <v>10479</v>
      </c>
      <c r="B4538" s="167" t="s">
        <v>5489</v>
      </c>
      <c r="C4538" s="168">
        <v>20</v>
      </c>
      <c r="D4538" s="169" t="s">
        <v>5482</v>
      </c>
      <c r="E4538" s="170">
        <v>10.175000000000001</v>
      </c>
      <c r="F4538" s="167" t="s">
        <v>10475</v>
      </c>
    </row>
    <row r="4539" spans="1:6" x14ac:dyDescent="0.3">
      <c r="A4539" s="167" t="s">
        <v>10480</v>
      </c>
      <c r="B4539" s="167" t="s">
        <v>5491</v>
      </c>
      <c r="C4539" s="168">
        <v>20</v>
      </c>
      <c r="D4539" s="169" t="s">
        <v>5482</v>
      </c>
      <c r="E4539" s="170">
        <v>10.175000000000001</v>
      </c>
      <c r="F4539" s="167" t="s">
        <v>10475</v>
      </c>
    </row>
    <row r="4540" spans="1:6" x14ac:dyDescent="0.3">
      <c r="A4540" s="167" t="s">
        <v>10481</v>
      </c>
      <c r="B4540" s="167" t="s">
        <v>5691</v>
      </c>
      <c r="C4540" s="168">
        <v>20</v>
      </c>
      <c r="D4540" s="169" t="s">
        <v>5482</v>
      </c>
      <c r="E4540" s="170">
        <v>10.175000000000001</v>
      </c>
      <c r="F4540" s="167" t="s">
        <v>10475</v>
      </c>
    </row>
    <row r="4541" spans="1:6" x14ac:dyDescent="0.3">
      <c r="A4541" s="167" t="s">
        <v>10482</v>
      </c>
      <c r="B4541" s="167" t="s">
        <v>5693</v>
      </c>
      <c r="C4541" s="168">
        <v>20</v>
      </c>
      <c r="D4541" s="169" t="s">
        <v>5482</v>
      </c>
      <c r="E4541" s="170">
        <v>10.175000000000001</v>
      </c>
      <c r="F4541" s="167" t="s">
        <v>10475</v>
      </c>
    </row>
    <row r="4542" spans="1:6" x14ac:dyDescent="0.3">
      <c r="A4542" s="167" t="s">
        <v>10483</v>
      </c>
      <c r="B4542" s="167" t="s">
        <v>5493</v>
      </c>
      <c r="C4542" s="168">
        <v>20</v>
      </c>
      <c r="D4542" s="169" t="s">
        <v>5482</v>
      </c>
      <c r="E4542" s="170">
        <v>10.175000000000001</v>
      </c>
      <c r="F4542" s="167" t="s">
        <v>10475</v>
      </c>
    </row>
    <row r="4543" spans="1:6" x14ac:dyDescent="0.3">
      <c r="A4543" s="167" t="s">
        <v>10484</v>
      </c>
      <c r="B4543" s="167" t="s">
        <v>6582</v>
      </c>
      <c r="C4543" s="168">
        <v>20</v>
      </c>
      <c r="D4543" s="169" t="s">
        <v>5482</v>
      </c>
      <c r="E4543" s="170">
        <v>9.4118749999999984</v>
      </c>
      <c r="F4543" s="167" t="s">
        <v>10475</v>
      </c>
    </row>
    <row r="4544" spans="1:6" x14ac:dyDescent="0.3">
      <c r="A4544" s="167" t="s">
        <v>10485</v>
      </c>
      <c r="B4544" s="167" t="s">
        <v>5696</v>
      </c>
      <c r="C4544" s="168">
        <v>20</v>
      </c>
      <c r="D4544" s="169" t="s">
        <v>5482</v>
      </c>
      <c r="E4544" s="170">
        <v>10.175000000000001</v>
      </c>
      <c r="F4544" s="167" t="s">
        <v>10475</v>
      </c>
    </row>
    <row r="4545" spans="1:6" x14ac:dyDescent="0.3">
      <c r="A4545" s="167" t="s">
        <v>10486</v>
      </c>
      <c r="B4545" s="167" t="s">
        <v>5495</v>
      </c>
      <c r="C4545" s="168">
        <v>20</v>
      </c>
      <c r="D4545" s="169" t="s">
        <v>5482</v>
      </c>
      <c r="E4545" s="170">
        <v>10.175000000000001</v>
      </c>
      <c r="F4545" s="167" t="s">
        <v>10475</v>
      </c>
    </row>
    <row r="4546" spans="1:6" x14ac:dyDescent="0.3">
      <c r="A4546" s="167" t="s">
        <v>10487</v>
      </c>
      <c r="B4546" s="167" t="s">
        <v>5699</v>
      </c>
      <c r="C4546" s="168">
        <v>20</v>
      </c>
      <c r="D4546" s="169" t="s">
        <v>5482</v>
      </c>
      <c r="E4546" s="170">
        <v>10.175000000000001</v>
      </c>
      <c r="F4546" s="167" t="s">
        <v>10475</v>
      </c>
    </row>
    <row r="4547" spans="1:6" x14ac:dyDescent="0.3">
      <c r="A4547" s="167" t="s">
        <v>10488</v>
      </c>
      <c r="B4547" s="167" t="s">
        <v>5701</v>
      </c>
      <c r="C4547" s="168">
        <v>20</v>
      </c>
      <c r="D4547" s="169" t="s">
        <v>5482</v>
      </c>
      <c r="E4547" s="170">
        <v>10.175000000000001</v>
      </c>
      <c r="F4547" s="167" t="s">
        <v>10475</v>
      </c>
    </row>
    <row r="4548" spans="1:6" x14ac:dyDescent="0.3">
      <c r="A4548" s="167" t="s">
        <v>10489</v>
      </c>
      <c r="B4548" s="167" t="s">
        <v>5497</v>
      </c>
      <c r="C4548" s="168">
        <v>20</v>
      </c>
      <c r="D4548" s="169" t="s">
        <v>5482</v>
      </c>
      <c r="E4548" s="170">
        <v>10.175000000000001</v>
      </c>
      <c r="F4548" s="167" t="s">
        <v>10475</v>
      </c>
    </row>
    <row r="4549" spans="1:6" x14ac:dyDescent="0.3">
      <c r="A4549" s="167" t="s">
        <v>10490</v>
      </c>
      <c r="B4549" s="167" t="s">
        <v>5785</v>
      </c>
      <c r="C4549" s="168">
        <v>20</v>
      </c>
      <c r="D4549" s="169" t="s">
        <v>5482</v>
      </c>
      <c r="E4549" s="170">
        <v>10.175000000000001</v>
      </c>
      <c r="F4549" s="167" t="s">
        <v>10475</v>
      </c>
    </row>
    <row r="4550" spans="1:6" x14ac:dyDescent="0.3">
      <c r="A4550" s="167" t="s">
        <v>10491</v>
      </c>
      <c r="B4550" s="167" t="s">
        <v>5499</v>
      </c>
      <c r="C4550" s="168">
        <v>20</v>
      </c>
      <c r="D4550" s="169" t="s">
        <v>5482</v>
      </c>
      <c r="E4550" s="170">
        <v>10.175000000000001</v>
      </c>
      <c r="F4550" s="167" t="s">
        <v>10475</v>
      </c>
    </row>
    <row r="4551" spans="1:6" x14ac:dyDescent="0.3">
      <c r="A4551" s="167" t="s">
        <v>10492</v>
      </c>
      <c r="B4551" s="167" t="s">
        <v>5505</v>
      </c>
      <c r="C4551" s="168">
        <v>20</v>
      </c>
      <c r="D4551" s="169" t="s">
        <v>5482</v>
      </c>
      <c r="E4551" s="170">
        <v>10.175000000000001</v>
      </c>
      <c r="F4551" s="167" t="s">
        <v>10475</v>
      </c>
    </row>
    <row r="4552" spans="1:6" x14ac:dyDescent="0.3">
      <c r="A4552" s="167" t="s">
        <v>10493</v>
      </c>
      <c r="B4552" s="167" t="s">
        <v>5507</v>
      </c>
      <c r="C4552" s="168">
        <v>20</v>
      </c>
      <c r="D4552" s="169" t="s">
        <v>5482</v>
      </c>
      <c r="E4552" s="170">
        <v>10.175000000000001</v>
      </c>
      <c r="F4552" s="167" t="s">
        <v>10475</v>
      </c>
    </row>
    <row r="4553" spans="1:6" x14ac:dyDescent="0.3">
      <c r="A4553" s="167" t="s">
        <v>10494</v>
      </c>
      <c r="B4553" s="167" t="s">
        <v>5509</v>
      </c>
      <c r="C4553" s="168">
        <v>20</v>
      </c>
      <c r="D4553" s="169" t="s">
        <v>5482</v>
      </c>
      <c r="E4553" s="170">
        <v>10.175000000000001</v>
      </c>
      <c r="F4553" s="167" t="s">
        <v>10475</v>
      </c>
    </row>
    <row r="4554" spans="1:6" x14ac:dyDescent="0.3">
      <c r="A4554" s="167" t="s">
        <v>10495</v>
      </c>
      <c r="B4554" s="167" t="s">
        <v>5513</v>
      </c>
      <c r="C4554" s="168">
        <v>20</v>
      </c>
      <c r="D4554" s="169" t="s">
        <v>5482</v>
      </c>
      <c r="E4554" s="170">
        <v>10.175000000000001</v>
      </c>
      <c r="F4554" s="167" t="s">
        <v>10475</v>
      </c>
    </row>
    <row r="4555" spans="1:6" x14ac:dyDescent="0.3">
      <c r="A4555" s="167" t="s">
        <v>10496</v>
      </c>
      <c r="B4555" s="167" t="s">
        <v>5485</v>
      </c>
      <c r="C4555" s="168">
        <v>20</v>
      </c>
      <c r="D4555" s="169" t="s">
        <v>5482</v>
      </c>
      <c r="E4555" s="170">
        <v>9.9206249999999994</v>
      </c>
      <c r="F4555" s="167" t="s">
        <v>10475</v>
      </c>
    </row>
    <row r="4556" spans="1:6" x14ac:dyDescent="0.3">
      <c r="A4556" s="167" t="s">
        <v>10497</v>
      </c>
      <c r="B4556" s="167" t="s">
        <v>6572</v>
      </c>
      <c r="C4556" s="168">
        <v>6</v>
      </c>
      <c r="D4556" s="169" t="s">
        <v>5482</v>
      </c>
      <c r="E4556" s="170">
        <v>20.858750000000001</v>
      </c>
      <c r="F4556" s="167" t="s">
        <v>10475</v>
      </c>
    </row>
    <row r="4557" spans="1:6" x14ac:dyDescent="0.3">
      <c r="A4557" s="167" t="s">
        <v>10498</v>
      </c>
      <c r="B4557" s="167" t="s">
        <v>6574</v>
      </c>
      <c r="C4557" s="168">
        <v>6</v>
      </c>
      <c r="D4557" s="169" t="s">
        <v>5482</v>
      </c>
      <c r="E4557" s="170">
        <v>17.195749999999997</v>
      </c>
      <c r="F4557" s="167" t="s">
        <v>10475</v>
      </c>
    </row>
    <row r="4558" spans="1:6" x14ac:dyDescent="0.3">
      <c r="A4558" s="167" t="s">
        <v>10499</v>
      </c>
      <c r="B4558" s="167" t="s">
        <v>6576</v>
      </c>
      <c r="C4558" s="168">
        <v>20</v>
      </c>
      <c r="D4558" s="169" t="s">
        <v>5482</v>
      </c>
      <c r="E4558" s="170">
        <v>9.9206249999999994</v>
      </c>
      <c r="F4558" s="167" t="s">
        <v>10475</v>
      </c>
    </row>
    <row r="4559" spans="1:6" x14ac:dyDescent="0.3">
      <c r="A4559" s="167" t="s">
        <v>10500</v>
      </c>
      <c r="B4559" s="167" t="s">
        <v>5489</v>
      </c>
      <c r="C4559" s="168">
        <v>20</v>
      </c>
      <c r="D4559" s="169" t="s">
        <v>5482</v>
      </c>
      <c r="E4559" s="170">
        <v>10.175000000000001</v>
      </c>
      <c r="F4559" s="167" t="s">
        <v>10475</v>
      </c>
    </row>
    <row r="4560" spans="1:6" x14ac:dyDescent="0.3">
      <c r="A4560" s="167" t="s">
        <v>10501</v>
      </c>
      <c r="B4560" s="167" t="s">
        <v>5491</v>
      </c>
      <c r="C4560" s="168">
        <v>20</v>
      </c>
      <c r="D4560" s="169" t="s">
        <v>5482</v>
      </c>
      <c r="E4560" s="170">
        <v>10.175000000000001</v>
      </c>
      <c r="F4560" s="167" t="s">
        <v>10475</v>
      </c>
    </row>
    <row r="4561" spans="1:6" x14ac:dyDescent="0.3">
      <c r="A4561" s="167" t="s">
        <v>10502</v>
      </c>
      <c r="B4561" s="167" t="s">
        <v>5493</v>
      </c>
      <c r="C4561" s="168">
        <v>20</v>
      </c>
      <c r="D4561" s="169" t="s">
        <v>5482</v>
      </c>
      <c r="E4561" s="170">
        <v>10.175000000000001</v>
      </c>
      <c r="F4561" s="167" t="s">
        <v>10475</v>
      </c>
    </row>
    <row r="4562" spans="1:6" x14ac:dyDescent="0.3">
      <c r="A4562" s="167" t="s">
        <v>10503</v>
      </c>
      <c r="B4562" s="167" t="s">
        <v>6582</v>
      </c>
      <c r="C4562" s="168">
        <v>20</v>
      </c>
      <c r="D4562" s="169" t="s">
        <v>5482</v>
      </c>
      <c r="E4562" s="170">
        <v>9.4118749999999984</v>
      </c>
      <c r="F4562" s="167" t="s">
        <v>10475</v>
      </c>
    </row>
    <row r="4563" spans="1:6" x14ac:dyDescent="0.3">
      <c r="A4563" s="167" t="s">
        <v>10504</v>
      </c>
      <c r="B4563" s="167" t="s">
        <v>5495</v>
      </c>
      <c r="C4563" s="168">
        <v>20</v>
      </c>
      <c r="D4563" s="169" t="s">
        <v>5482</v>
      </c>
      <c r="E4563" s="170">
        <v>10.175000000000001</v>
      </c>
      <c r="F4563" s="167" t="s">
        <v>10475</v>
      </c>
    </row>
    <row r="4564" spans="1:6" x14ac:dyDescent="0.3">
      <c r="A4564" s="167" t="s">
        <v>10505</v>
      </c>
      <c r="B4564" s="167" t="s">
        <v>5699</v>
      </c>
      <c r="C4564" s="168">
        <v>20</v>
      </c>
      <c r="D4564" s="169" t="s">
        <v>5482</v>
      </c>
      <c r="E4564" s="170">
        <v>10.175000000000001</v>
      </c>
      <c r="F4564" s="167" t="s">
        <v>10475</v>
      </c>
    </row>
    <row r="4565" spans="1:6" x14ac:dyDescent="0.3">
      <c r="A4565" s="167" t="s">
        <v>10506</v>
      </c>
      <c r="B4565" s="167" t="s">
        <v>5701</v>
      </c>
      <c r="C4565" s="168">
        <v>20</v>
      </c>
      <c r="D4565" s="169" t="s">
        <v>5482</v>
      </c>
      <c r="E4565" s="170">
        <v>10.175000000000001</v>
      </c>
      <c r="F4565" s="167" t="s">
        <v>10475</v>
      </c>
    </row>
    <row r="4566" spans="1:6" x14ac:dyDescent="0.3">
      <c r="A4566" s="167" t="s">
        <v>10507</v>
      </c>
      <c r="B4566" s="167" t="s">
        <v>5497</v>
      </c>
      <c r="C4566" s="168">
        <v>20</v>
      </c>
      <c r="D4566" s="169" t="s">
        <v>5482</v>
      </c>
      <c r="E4566" s="170">
        <v>10.175000000000001</v>
      </c>
      <c r="F4566" s="167" t="s">
        <v>10475</v>
      </c>
    </row>
    <row r="4567" spans="1:6" x14ac:dyDescent="0.3">
      <c r="A4567" s="167" t="s">
        <v>10508</v>
      </c>
      <c r="B4567" s="167" t="s">
        <v>5785</v>
      </c>
      <c r="C4567" s="168">
        <v>20</v>
      </c>
      <c r="D4567" s="169" t="s">
        <v>5482</v>
      </c>
      <c r="E4567" s="170">
        <v>10.175000000000001</v>
      </c>
      <c r="F4567" s="167" t="s">
        <v>10475</v>
      </c>
    </row>
    <row r="4568" spans="1:6" x14ac:dyDescent="0.3">
      <c r="A4568" s="167" t="s">
        <v>10509</v>
      </c>
      <c r="B4568" s="167" t="s">
        <v>5505</v>
      </c>
      <c r="C4568" s="168">
        <v>20</v>
      </c>
      <c r="D4568" s="169" t="s">
        <v>5482</v>
      </c>
      <c r="E4568" s="170">
        <v>10.175000000000001</v>
      </c>
      <c r="F4568" s="167" t="s">
        <v>10475</v>
      </c>
    </row>
    <row r="4569" spans="1:6" x14ac:dyDescent="0.3">
      <c r="A4569" s="167" t="s">
        <v>10510</v>
      </c>
      <c r="B4569" s="167" t="s">
        <v>5507</v>
      </c>
      <c r="C4569" s="168">
        <v>20</v>
      </c>
      <c r="D4569" s="169" t="s">
        <v>5482</v>
      </c>
      <c r="E4569" s="170">
        <v>10.175000000000001</v>
      </c>
      <c r="F4569" s="167" t="s">
        <v>10475</v>
      </c>
    </row>
    <row r="4570" spans="1:6" x14ac:dyDescent="0.3">
      <c r="A4570" s="167" t="s">
        <v>10511</v>
      </c>
      <c r="B4570" s="167" t="s">
        <v>5509</v>
      </c>
      <c r="C4570" s="168">
        <v>20</v>
      </c>
      <c r="D4570" s="169" t="s">
        <v>5482</v>
      </c>
      <c r="E4570" s="170">
        <v>10.175000000000001</v>
      </c>
      <c r="F4570" s="167" t="s">
        <v>10475</v>
      </c>
    </row>
    <row r="4571" spans="1:6" x14ac:dyDescent="0.3">
      <c r="A4571" s="167" t="s">
        <v>10512</v>
      </c>
      <c r="B4571" s="167" t="s">
        <v>5513</v>
      </c>
      <c r="C4571" s="168">
        <v>20</v>
      </c>
      <c r="D4571" s="169" t="s">
        <v>5482</v>
      </c>
      <c r="E4571" s="170">
        <v>10.175000000000001</v>
      </c>
      <c r="F4571" s="167" t="s">
        <v>10475</v>
      </c>
    </row>
    <row r="4572" spans="1:6" x14ac:dyDescent="0.3">
      <c r="A4572" s="167" t="s">
        <v>10513</v>
      </c>
      <c r="B4572" s="167" t="s">
        <v>5515</v>
      </c>
      <c r="C4572" s="168">
        <v>20</v>
      </c>
      <c r="D4572" s="169" t="s">
        <v>5482</v>
      </c>
      <c r="E4572" s="170">
        <v>10.175000000000001</v>
      </c>
      <c r="F4572" s="167" t="s">
        <v>10475</v>
      </c>
    </row>
    <row r="4573" spans="1:6" x14ac:dyDescent="0.3">
      <c r="A4573" s="167" t="s">
        <v>10514</v>
      </c>
      <c r="B4573" s="167" t="s">
        <v>5521</v>
      </c>
      <c r="C4573" s="168">
        <v>20</v>
      </c>
      <c r="D4573" s="169" t="s">
        <v>5482</v>
      </c>
      <c r="E4573" s="170">
        <v>10.175000000000001</v>
      </c>
      <c r="F4573" s="167" t="s">
        <v>10475</v>
      </c>
    </row>
    <row r="4574" spans="1:6" x14ac:dyDescent="0.3">
      <c r="A4574" s="167" t="s">
        <v>10515</v>
      </c>
      <c r="B4574" s="167" t="s">
        <v>5525</v>
      </c>
      <c r="C4574" s="168">
        <v>20</v>
      </c>
      <c r="D4574" s="169" t="s">
        <v>5482</v>
      </c>
      <c r="E4574" s="170">
        <v>9.9206249999999994</v>
      </c>
      <c r="F4574" s="167" t="s">
        <v>10475</v>
      </c>
    </row>
    <row r="4575" spans="1:6" x14ac:dyDescent="0.3">
      <c r="A4575" s="167" t="s">
        <v>10516</v>
      </c>
      <c r="B4575" s="167" t="s">
        <v>5485</v>
      </c>
      <c r="C4575" s="168">
        <v>20</v>
      </c>
      <c r="D4575" s="169" t="s">
        <v>5482</v>
      </c>
      <c r="E4575" s="170">
        <v>17.094000000000001</v>
      </c>
      <c r="F4575" s="167" t="s">
        <v>10517</v>
      </c>
    </row>
    <row r="4576" spans="1:6" x14ac:dyDescent="0.3">
      <c r="A4576" s="167" t="s">
        <v>10518</v>
      </c>
      <c r="B4576" s="167" t="s">
        <v>6572</v>
      </c>
      <c r="C4576" s="168">
        <v>6</v>
      </c>
      <c r="D4576" s="169" t="s">
        <v>5482</v>
      </c>
      <c r="E4576" s="170">
        <v>34.90025</v>
      </c>
      <c r="F4576" s="167" t="s">
        <v>10517</v>
      </c>
    </row>
    <row r="4577" spans="1:6" x14ac:dyDescent="0.3">
      <c r="A4577" s="167" t="s">
        <v>10519</v>
      </c>
      <c r="B4577" s="167" t="s">
        <v>6574</v>
      </c>
      <c r="C4577" s="168">
        <v>6</v>
      </c>
      <c r="D4577" s="169" t="s">
        <v>5482</v>
      </c>
      <c r="E4577" s="170">
        <v>26.556750000000001</v>
      </c>
      <c r="F4577" s="167" t="s">
        <v>10517</v>
      </c>
    </row>
    <row r="4578" spans="1:6" x14ac:dyDescent="0.3">
      <c r="A4578" s="167" t="s">
        <v>10520</v>
      </c>
      <c r="B4578" s="167" t="s">
        <v>6576</v>
      </c>
      <c r="C4578" s="168">
        <v>20</v>
      </c>
      <c r="D4578" s="169" t="s">
        <v>5482</v>
      </c>
      <c r="E4578" s="170">
        <v>17.094000000000001</v>
      </c>
      <c r="F4578" s="167" t="s">
        <v>10517</v>
      </c>
    </row>
    <row r="4579" spans="1:6" x14ac:dyDescent="0.3">
      <c r="A4579" s="167" t="s">
        <v>10521</v>
      </c>
      <c r="B4579" s="167" t="s">
        <v>5489</v>
      </c>
      <c r="C4579" s="168">
        <v>20</v>
      </c>
      <c r="D4579" s="169" t="s">
        <v>5482</v>
      </c>
      <c r="E4579" s="170">
        <v>17.60275</v>
      </c>
      <c r="F4579" s="167" t="s">
        <v>10517</v>
      </c>
    </row>
    <row r="4580" spans="1:6" x14ac:dyDescent="0.3">
      <c r="A4580" s="167" t="s">
        <v>10522</v>
      </c>
      <c r="B4580" s="167" t="s">
        <v>5491</v>
      </c>
      <c r="C4580" s="168">
        <v>20</v>
      </c>
      <c r="D4580" s="169" t="s">
        <v>5482</v>
      </c>
      <c r="E4580" s="170">
        <v>17.60275</v>
      </c>
      <c r="F4580" s="167" t="s">
        <v>10517</v>
      </c>
    </row>
    <row r="4581" spans="1:6" x14ac:dyDescent="0.3">
      <c r="A4581" s="167" t="s">
        <v>10523</v>
      </c>
      <c r="B4581" s="167" t="s">
        <v>5691</v>
      </c>
      <c r="C4581" s="168">
        <v>20</v>
      </c>
      <c r="D4581" s="169" t="s">
        <v>5482</v>
      </c>
      <c r="E4581" s="170">
        <v>17.60275</v>
      </c>
      <c r="F4581" s="167" t="s">
        <v>10517</v>
      </c>
    </row>
    <row r="4582" spans="1:6" x14ac:dyDescent="0.3">
      <c r="A4582" s="167" t="s">
        <v>10524</v>
      </c>
      <c r="B4582" s="167" t="s">
        <v>5693</v>
      </c>
      <c r="C4582" s="168">
        <v>20</v>
      </c>
      <c r="D4582" s="169" t="s">
        <v>5482</v>
      </c>
      <c r="E4582" s="170">
        <v>17.60275</v>
      </c>
      <c r="F4582" s="167" t="s">
        <v>10517</v>
      </c>
    </row>
    <row r="4583" spans="1:6" x14ac:dyDescent="0.3">
      <c r="A4583" s="167" t="s">
        <v>10525</v>
      </c>
      <c r="B4583" s="167" t="s">
        <v>5493</v>
      </c>
      <c r="C4583" s="168">
        <v>20</v>
      </c>
      <c r="D4583" s="169" t="s">
        <v>5482</v>
      </c>
      <c r="E4583" s="170">
        <v>17.60275</v>
      </c>
      <c r="F4583" s="167" t="s">
        <v>10517</v>
      </c>
    </row>
    <row r="4584" spans="1:6" x14ac:dyDescent="0.3">
      <c r="A4584" s="167" t="s">
        <v>10526</v>
      </c>
      <c r="B4584" s="167" t="s">
        <v>6582</v>
      </c>
      <c r="C4584" s="168">
        <v>20</v>
      </c>
      <c r="D4584" s="169" t="s">
        <v>5482</v>
      </c>
      <c r="E4584" s="170">
        <v>16.28</v>
      </c>
      <c r="F4584" s="167" t="s">
        <v>10517</v>
      </c>
    </row>
    <row r="4585" spans="1:6" x14ac:dyDescent="0.3">
      <c r="A4585" s="167" t="s">
        <v>10527</v>
      </c>
      <c r="B4585" s="167" t="s">
        <v>5495</v>
      </c>
      <c r="C4585" s="168">
        <v>20</v>
      </c>
      <c r="D4585" s="169" t="s">
        <v>5482</v>
      </c>
      <c r="E4585" s="170">
        <v>17.60275</v>
      </c>
      <c r="F4585" s="167" t="s">
        <v>10517</v>
      </c>
    </row>
    <row r="4586" spans="1:6" x14ac:dyDescent="0.3">
      <c r="A4586" s="167" t="s">
        <v>10528</v>
      </c>
      <c r="B4586" s="167" t="s">
        <v>5699</v>
      </c>
      <c r="C4586" s="168">
        <v>20</v>
      </c>
      <c r="D4586" s="169" t="s">
        <v>5482</v>
      </c>
      <c r="E4586" s="170">
        <v>17.60275</v>
      </c>
      <c r="F4586" s="167" t="s">
        <v>10517</v>
      </c>
    </row>
    <row r="4587" spans="1:6" x14ac:dyDescent="0.3">
      <c r="A4587" s="167" t="s">
        <v>10529</v>
      </c>
      <c r="B4587" s="167" t="s">
        <v>5701</v>
      </c>
      <c r="C4587" s="168">
        <v>20</v>
      </c>
      <c r="D4587" s="169" t="s">
        <v>5482</v>
      </c>
      <c r="E4587" s="170">
        <v>17.60275</v>
      </c>
      <c r="F4587" s="167" t="s">
        <v>10517</v>
      </c>
    </row>
    <row r="4588" spans="1:6" x14ac:dyDescent="0.3">
      <c r="A4588" s="167" t="s">
        <v>10530</v>
      </c>
      <c r="B4588" s="167" t="s">
        <v>5497</v>
      </c>
      <c r="C4588" s="168">
        <v>20</v>
      </c>
      <c r="D4588" s="169" t="s">
        <v>5482</v>
      </c>
      <c r="E4588" s="170">
        <v>17.60275</v>
      </c>
      <c r="F4588" s="167" t="s">
        <v>10517</v>
      </c>
    </row>
    <row r="4589" spans="1:6" x14ac:dyDescent="0.3">
      <c r="A4589" s="167" t="s">
        <v>10531</v>
      </c>
      <c r="B4589" s="167" t="s">
        <v>5785</v>
      </c>
      <c r="C4589" s="168">
        <v>20</v>
      </c>
      <c r="D4589" s="169" t="s">
        <v>5482</v>
      </c>
      <c r="E4589" s="170">
        <v>17.60275</v>
      </c>
      <c r="F4589" s="167" t="s">
        <v>10517</v>
      </c>
    </row>
    <row r="4590" spans="1:6" x14ac:dyDescent="0.3">
      <c r="A4590" s="167" t="s">
        <v>10532</v>
      </c>
      <c r="B4590" s="167" t="s">
        <v>5499</v>
      </c>
      <c r="C4590" s="168">
        <v>20</v>
      </c>
      <c r="D4590" s="169" t="s">
        <v>5482</v>
      </c>
      <c r="E4590" s="170">
        <v>17.60275</v>
      </c>
      <c r="F4590" s="167" t="s">
        <v>10517</v>
      </c>
    </row>
    <row r="4591" spans="1:6" x14ac:dyDescent="0.3">
      <c r="A4591" s="167" t="s">
        <v>10533</v>
      </c>
      <c r="B4591" s="167" t="s">
        <v>5555</v>
      </c>
      <c r="C4591" s="168">
        <v>20</v>
      </c>
      <c r="D4591" s="169" t="s">
        <v>5482</v>
      </c>
      <c r="E4591" s="170">
        <v>17.60275</v>
      </c>
      <c r="F4591" s="167" t="s">
        <v>10517</v>
      </c>
    </row>
    <row r="4592" spans="1:6" x14ac:dyDescent="0.3">
      <c r="A4592" s="167" t="s">
        <v>10534</v>
      </c>
      <c r="B4592" s="167" t="s">
        <v>5557</v>
      </c>
      <c r="C4592" s="168">
        <v>20</v>
      </c>
      <c r="D4592" s="169" t="s">
        <v>5482</v>
      </c>
      <c r="E4592" s="170">
        <v>17.60275</v>
      </c>
      <c r="F4592" s="167" t="s">
        <v>10517</v>
      </c>
    </row>
    <row r="4593" spans="1:6" x14ac:dyDescent="0.3">
      <c r="A4593" s="167" t="s">
        <v>10535</v>
      </c>
      <c r="B4593" s="167" t="s">
        <v>5534</v>
      </c>
      <c r="C4593" s="168">
        <v>20</v>
      </c>
      <c r="D4593" s="169" t="s">
        <v>5482</v>
      </c>
      <c r="E4593" s="170">
        <v>17.60275</v>
      </c>
      <c r="F4593" s="167" t="s">
        <v>10517</v>
      </c>
    </row>
    <row r="4594" spans="1:6" x14ac:dyDescent="0.3">
      <c r="A4594" s="167" t="s">
        <v>10536</v>
      </c>
      <c r="B4594" s="167" t="s">
        <v>5503</v>
      </c>
      <c r="C4594" s="168">
        <v>20</v>
      </c>
      <c r="D4594" s="169" t="s">
        <v>5482</v>
      </c>
      <c r="E4594" s="170">
        <v>17.60275</v>
      </c>
      <c r="F4594" s="167" t="s">
        <v>10517</v>
      </c>
    </row>
    <row r="4595" spans="1:6" x14ac:dyDescent="0.3">
      <c r="A4595" s="167" t="s">
        <v>10537</v>
      </c>
      <c r="B4595" s="167" t="s">
        <v>5505</v>
      </c>
      <c r="C4595" s="168">
        <v>20</v>
      </c>
      <c r="D4595" s="169" t="s">
        <v>5482</v>
      </c>
      <c r="E4595" s="170">
        <v>17.60275</v>
      </c>
      <c r="F4595" s="167" t="s">
        <v>10517</v>
      </c>
    </row>
    <row r="4596" spans="1:6" x14ac:dyDescent="0.3">
      <c r="A4596" s="167" t="s">
        <v>10538</v>
      </c>
      <c r="B4596" s="167" t="s">
        <v>5507</v>
      </c>
      <c r="C4596" s="168">
        <v>20</v>
      </c>
      <c r="D4596" s="169" t="s">
        <v>5482</v>
      </c>
      <c r="E4596" s="170">
        <v>17.60275</v>
      </c>
      <c r="F4596" s="167" t="s">
        <v>10517</v>
      </c>
    </row>
    <row r="4597" spans="1:6" x14ac:dyDescent="0.3">
      <c r="A4597" s="167" t="s">
        <v>10539</v>
      </c>
      <c r="B4597" s="167" t="s">
        <v>5509</v>
      </c>
      <c r="C4597" s="168">
        <v>20</v>
      </c>
      <c r="D4597" s="169" t="s">
        <v>5482</v>
      </c>
      <c r="E4597" s="170">
        <v>17.60275</v>
      </c>
      <c r="F4597" s="167" t="s">
        <v>10517</v>
      </c>
    </row>
    <row r="4598" spans="1:6" x14ac:dyDescent="0.3">
      <c r="A4598" s="167" t="s">
        <v>10540</v>
      </c>
      <c r="B4598" s="167" t="s">
        <v>5511</v>
      </c>
      <c r="C4598" s="168">
        <v>20</v>
      </c>
      <c r="D4598" s="169" t="s">
        <v>5482</v>
      </c>
      <c r="E4598" s="170">
        <v>17.60275</v>
      </c>
      <c r="F4598" s="167" t="s">
        <v>10517</v>
      </c>
    </row>
    <row r="4599" spans="1:6" x14ac:dyDescent="0.3">
      <c r="A4599" s="167" t="s">
        <v>10541</v>
      </c>
      <c r="B4599" s="167" t="s">
        <v>5513</v>
      </c>
      <c r="C4599" s="168">
        <v>20</v>
      </c>
      <c r="D4599" s="169" t="s">
        <v>5482</v>
      </c>
      <c r="E4599" s="170">
        <v>17.60275</v>
      </c>
      <c r="F4599" s="167" t="s">
        <v>10517</v>
      </c>
    </row>
    <row r="4600" spans="1:6" x14ac:dyDescent="0.3">
      <c r="A4600" s="167" t="s">
        <v>10542</v>
      </c>
      <c r="B4600" s="167" t="s">
        <v>5515</v>
      </c>
      <c r="C4600" s="168">
        <v>20</v>
      </c>
      <c r="D4600" s="169" t="s">
        <v>5482</v>
      </c>
      <c r="E4600" s="170">
        <v>17.60275</v>
      </c>
      <c r="F4600" s="167" t="s">
        <v>10517</v>
      </c>
    </row>
    <row r="4601" spans="1:6" x14ac:dyDescent="0.3">
      <c r="A4601" s="167" t="s">
        <v>10543</v>
      </c>
      <c r="B4601" s="167" t="s">
        <v>5517</v>
      </c>
      <c r="C4601" s="168">
        <v>20</v>
      </c>
      <c r="D4601" s="169" t="s">
        <v>5482</v>
      </c>
      <c r="E4601" s="170">
        <v>17.60275</v>
      </c>
      <c r="F4601" s="167" t="s">
        <v>10517</v>
      </c>
    </row>
    <row r="4602" spans="1:6" x14ac:dyDescent="0.3">
      <c r="A4602" s="167" t="s">
        <v>10544</v>
      </c>
      <c r="B4602" s="167" t="s">
        <v>5519</v>
      </c>
      <c r="C4602" s="168">
        <v>20</v>
      </c>
      <c r="D4602" s="169" t="s">
        <v>5482</v>
      </c>
      <c r="E4602" s="170">
        <v>17.60275</v>
      </c>
      <c r="F4602" s="167" t="s">
        <v>10517</v>
      </c>
    </row>
    <row r="4603" spans="1:6" x14ac:dyDescent="0.3">
      <c r="A4603" s="167" t="s">
        <v>10545</v>
      </c>
      <c r="B4603" s="167" t="s">
        <v>5521</v>
      </c>
      <c r="C4603" s="168">
        <v>20</v>
      </c>
      <c r="D4603" s="169" t="s">
        <v>5482</v>
      </c>
      <c r="E4603" s="170">
        <v>17.60275</v>
      </c>
      <c r="F4603" s="167" t="s">
        <v>10517</v>
      </c>
    </row>
    <row r="4604" spans="1:6" x14ac:dyDescent="0.3">
      <c r="A4604" s="167" t="s">
        <v>10546</v>
      </c>
      <c r="B4604" s="167" t="s">
        <v>5525</v>
      </c>
      <c r="C4604" s="168">
        <v>20</v>
      </c>
      <c r="D4604" s="169" t="s">
        <v>5482</v>
      </c>
      <c r="E4604" s="170">
        <v>17.60275</v>
      </c>
      <c r="F4604" s="167" t="s">
        <v>10517</v>
      </c>
    </row>
    <row r="4605" spans="1:6" x14ac:dyDescent="0.3">
      <c r="A4605" s="167" t="s">
        <v>10547</v>
      </c>
      <c r="B4605" s="167" t="s">
        <v>5485</v>
      </c>
      <c r="C4605" s="168">
        <v>20</v>
      </c>
      <c r="D4605" s="169" t="s">
        <v>5482</v>
      </c>
      <c r="E4605" s="170">
        <v>28.337375000000002</v>
      </c>
      <c r="F4605" s="167" t="s">
        <v>10548</v>
      </c>
    </row>
    <row r="4606" spans="1:6" x14ac:dyDescent="0.3">
      <c r="A4606" s="167" t="s">
        <v>10549</v>
      </c>
      <c r="B4606" s="167" t="s">
        <v>6572</v>
      </c>
      <c r="C4606" s="168">
        <v>6</v>
      </c>
      <c r="D4606" s="169" t="s">
        <v>5482</v>
      </c>
      <c r="E4606" s="170">
        <v>52.197749999999992</v>
      </c>
      <c r="F4606" s="167" t="s">
        <v>10548</v>
      </c>
    </row>
    <row r="4607" spans="1:6" x14ac:dyDescent="0.3">
      <c r="A4607" s="167" t="s">
        <v>10550</v>
      </c>
      <c r="B4607" s="167" t="s">
        <v>6574</v>
      </c>
      <c r="C4607" s="168">
        <v>6</v>
      </c>
      <c r="D4607" s="169" t="s">
        <v>5482</v>
      </c>
      <c r="E4607" s="170">
        <v>40.903499999999994</v>
      </c>
      <c r="F4607" s="167" t="s">
        <v>10548</v>
      </c>
    </row>
    <row r="4608" spans="1:6" x14ac:dyDescent="0.3">
      <c r="A4608" s="167" t="s">
        <v>10551</v>
      </c>
      <c r="B4608" s="167" t="s">
        <v>6576</v>
      </c>
      <c r="C4608" s="168">
        <v>20</v>
      </c>
      <c r="D4608" s="169" t="s">
        <v>5482</v>
      </c>
      <c r="E4608" s="170">
        <v>28.337375000000002</v>
      </c>
      <c r="F4608" s="167" t="s">
        <v>10548</v>
      </c>
    </row>
    <row r="4609" spans="1:6" x14ac:dyDescent="0.3">
      <c r="A4609" s="167" t="s">
        <v>10552</v>
      </c>
      <c r="B4609" s="167" t="s">
        <v>5489</v>
      </c>
      <c r="C4609" s="168">
        <v>20</v>
      </c>
      <c r="D4609" s="169" t="s">
        <v>5482</v>
      </c>
      <c r="E4609" s="170">
        <v>28.998749999999998</v>
      </c>
      <c r="F4609" s="167" t="s">
        <v>10548</v>
      </c>
    </row>
    <row r="4610" spans="1:6" x14ac:dyDescent="0.3">
      <c r="A4610" s="167" t="s">
        <v>10553</v>
      </c>
      <c r="B4610" s="167" t="s">
        <v>5491</v>
      </c>
      <c r="C4610" s="168">
        <v>20</v>
      </c>
      <c r="D4610" s="169" t="s">
        <v>5482</v>
      </c>
      <c r="E4610" s="170">
        <v>28.998749999999998</v>
      </c>
      <c r="F4610" s="167" t="s">
        <v>10548</v>
      </c>
    </row>
    <row r="4611" spans="1:6" x14ac:dyDescent="0.3">
      <c r="A4611" s="167" t="s">
        <v>10554</v>
      </c>
      <c r="B4611" s="167" t="s">
        <v>5691</v>
      </c>
      <c r="C4611" s="168">
        <v>20</v>
      </c>
      <c r="D4611" s="169" t="s">
        <v>5482</v>
      </c>
      <c r="E4611" s="170">
        <v>28.998749999999998</v>
      </c>
      <c r="F4611" s="167" t="s">
        <v>10548</v>
      </c>
    </row>
    <row r="4612" spans="1:6" x14ac:dyDescent="0.3">
      <c r="A4612" s="167" t="s">
        <v>10555</v>
      </c>
      <c r="B4612" s="167" t="s">
        <v>5493</v>
      </c>
      <c r="C4612" s="168">
        <v>20</v>
      </c>
      <c r="D4612" s="169" t="s">
        <v>5482</v>
      </c>
      <c r="E4612" s="170">
        <v>28.998749999999998</v>
      </c>
      <c r="F4612" s="167" t="s">
        <v>10548</v>
      </c>
    </row>
    <row r="4613" spans="1:6" x14ac:dyDescent="0.3">
      <c r="A4613" s="167" t="s">
        <v>10556</v>
      </c>
      <c r="B4613" s="167" t="s">
        <v>6582</v>
      </c>
      <c r="C4613" s="168">
        <v>20</v>
      </c>
      <c r="D4613" s="169" t="s">
        <v>5482</v>
      </c>
      <c r="E4613" s="170">
        <v>27.116374999999998</v>
      </c>
      <c r="F4613" s="167" t="s">
        <v>10548</v>
      </c>
    </row>
    <row r="4614" spans="1:6" x14ac:dyDescent="0.3">
      <c r="A4614" s="167" t="s">
        <v>10557</v>
      </c>
      <c r="B4614" s="167" t="s">
        <v>5495</v>
      </c>
      <c r="C4614" s="168">
        <v>20</v>
      </c>
      <c r="D4614" s="169" t="s">
        <v>5482</v>
      </c>
      <c r="E4614" s="170">
        <v>28.998749999999998</v>
      </c>
      <c r="F4614" s="167" t="s">
        <v>10548</v>
      </c>
    </row>
    <row r="4615" spans="1:6" x14ac:dyDescent="0.3">
      <c r="A4615" s="167" t="s">
        <v>10558</v>
      </c>
      <c r="B4615" s="167" t="s">
        <v>5699</v>
      </c>
      <c r="C4615" s="168">
        <v>20</v>
      </c>
      <c r="D4615" s="169" t="s">
        <v>5482</v>
      </c>
      <c r="E4615" s="170">
        <v>28.998749999999998</v>
      </c>
      <c r="F4615" s="167" t="s">
        <v>10548</v>
      </c>
    </row>
    <row r="4616" spans="1:6" x14ac:dyDescent="0.3">
      <c r="A4616" s="167" t="s">
        <v>10559</v>
      </c>
      <c r="B4616" s="167" t="s">
        <v>5701</v>
      </c>
      <c r="C4616" s="168">
        <v>20</v>
      </c>
      <c r="D4616" s="169" t="s">
        <v>5482</v>
      </c>
      <c r="E4616" s="170">
        <v>28.998749999999998</v>
      </c>
      <c r="F4616" s="167" t="s">
        <v>10548</v>
      </c>
    </row>
    <row r="4617" spans="1:6" x14ac:dyDescent="0.3">
      <c r="A4617" s="167" t="s">
        <v>10560</v>
      </c>
      <c r="B4617" s="167" t="s">
        <v>5497</v>
      </c>
      <c r="C4617" s="168">
        <v>20</v>
      </c>
      <c r="D4617" s="169" t="s">
        <v>5482</v>
      </c>
      <c r="E4617" s="170">
        <v>28.998749999999998</v>
      </c>
      <c r="F4617" s="167" t="s">
        <v>10548</v>
      </c>
    </row>
    <row r="4618" spans="1:6" x14ac:dyDescent="0.3">
      <c r="A4618" s="167" t="s">
        <v>10561</v>
      </c>
      <c r="B4618" s="167" t="s">
        <v>5534</v>
      </c>
      <c r="C4618" s="168">
        <v>20</v>
      </c>
      <c r="D4618" s="169" t="s">
        <v>5482</v>
      </c>
      <c r="E4618" s="170">
        <v>28.998749999999998</v>
      </c>
      <c r="F4618" s="167" t="s">
        <v>10548</v>
      </c>
    </row>
    <row r="4619" spans="1:6" x14ac:dyDescent="0.3">
      <c r="A4619" s="167" t="s">
        <v>10562</v>
      </c>
      <c r="B4619" s="167" t="s">
        <v>5505</v>
      </c>
      <c r="C4619" s="168">
        <v>20</v>
      </c>
      <c r="D4619" s="169" t="s">
        <v>5482</v>
      </c>
      <c r="E4619" s="170">
        <v>28.998749999999998</v>
      </c>
      <c r="F4619" s="167" t="s">
        <v>10548</v>
      </c>
    </row>
    <row r="4620" spans="1:6" x14ac:dyDescent="0.3">
      <c r="A4620" s="167" t="s">
        <v>10563</v>
      </c>
      <c r="B4620" s="167" t="s">
        <v>5507</v>
      </c>
      <c r="C4620" s="168">
        <v>20</v>
      </c>
      <c r="D4620" s="169" t="s">
        <v>5482</v>
      </c>
      <c r="E4620" s="170">
        <v>28.998749999999998</v>
      </c>
      <c r="F4620" s="167" t="s">
        <v>10548</v>
      </c>
    </row>
    <row r="4621" spans="1:6" x14ac:dyDescent="0.3">
      <c r="A4621" s="167" t="s">
        <v>10564</v>
      </c>
      <c r="B4621" s="167" t="s">
        <v>5509</v>
      </c>
      <c r="C4621" s="168">
        <v>20</v>
      </c>
      <c r="D4621" s="169" t="s">
        <v>5482</v>
      </c>
      <c r="E4621" s="170">
        <v>28.998749999999998</v>
      </c>
      <c r="F4621" s="167" t="s">
        <v>10548</v>
      </c>
    </row>
    <row r="4622" spans="1:6" x14ac:dyDescent="0.3">
      <c r="A4622" s="167" t="s">
        <v>10565</v>
      </c>
      <c r="B4622" s="167" t="s">
        <v>5515</v>
      </c>
      <c r="C4622" s="168">
        <v>20</v>
      </c>
      <c r="D4622" s="169" t="s">
        <v>5482</v>
      </c>
      <c r="E4622" s="170">
        <v>28.998749999999998</v>
      </c>
      <c r="F4622" s="167" t="s">
        <v>10548</v>
      </c>
    </row>
    <row r="4623" spans="1:6" x14ac:dyDescent="0.3">
      <c r="A4623" s="167" t="s">
        <v>10566</v>
      </c>
      <c r="B4623" s="167" t="s">
        <v>5517</v>
      </c>
      <c r="C4623" s="168">
        <v>20</v>
      </c>
      <c r="D4623" s="169" t="s">
        <v>5482</v>
      </c>
      <c r="E4623" s="170">
        <v>28.998749999999998</v>
      </c>
      <c r="F4623" s="167" t="s">
        <v>10548</v>
      </c>
    </row>
    <row r="4624" spans="1:6" x14ac:dyDescent="0.3">
      <c r="A4624" s="167" t="s">
        <v>10567</v>
      </c>
      <c r="B4624" s="167" t="s">
        <v>5521</v>
      </c>
      <c r="C4624" s="168">
        <v>20</v>
      </c>
      <c r="D4624" s="169" t="s">
        <v>5482</v>
      </c>
      <c r="E4624" s="170">
        <v>28.998749999999998</v>
      </c>
      <c r="F4624" s="167" t="s">
        <v>10548</v>
      </c>
    </row>
    <row r="4625" spans="1:6" x14ac:dyDescent="0.3">
      <c r="A4625" s="167" t="s">
        <v>10568</v>
      </c>
      <c r="B4625" s="167" t="s">
        <v>5525</v>
      </c>
      <c r="C4625" s="168">
        <v>20</v>
      </c>
      <c r="D4625" s="169" t="s">
        <v>5482</v>
      </c>
      <c r="E4625" s="170">
        <v>28.998749999999998</v>
      </c>
      <c r="F4625" s="167" t="s">
        <v>10548</v>
      </c>
    </row>
    <row r="4626" spans="1:6" x14ac:dyDescent="0.3">
      <c r="A4626" s="167" t="s">
        <v>10569</v>
      </c>
      <c r="B4626" s="167" t="s">
        <v>5485</v>
      </c>
      <c r="C4626" s="168">
        <v>20</v>
      </c>
      <c r="D4626" s="169" t="s">
        <v>5482</v>
      </c>
      <c r="E4626" s="170">
        <v>18.162375000000001</v>
      </c>
      <c r="F4626" s="167" t="s">
        <v>10570</v>
      </c>
    </row>
    <row r="4627" spans="1:6" x14ac:dyDescent="0.3">
      <c r="A4627" s="167" t="s">
        <v>10571</v>
      </c>
      <c r="B4627" s="167" t="s">
        <v>6572</v>
      </c>
      <c r="C4627" s="168">
        <v>6</v>
      </c>
      <c r="D4627" s="169" t="s">
        <v>5482</v>
      </c>
      <c r="E4627" s="170">
        <v>36.630000000000003</v>
      </c>
      <c r="F4627" s="167" t="s">
        <v>10570</v>
      </c>
    </row>
    <row r="4628" spans="1:6" x14ac:dyDescent="0.3">
      <c r="A4628" s="167" t="s">
        <v>10572</v>
      </c>
      <c r="B4628" s="167" t="s">
        <v>6574</v>
      </c>
      <c r="C4628" s="168">
        <v>6</v>
      </c>
      <c r="D4628" s="169" t="s">
        <v>5482</v>
      </c>
      <c r="E4628" s="170">
        <v>27.981249999999999</v>
      </c>
      <c r="F4628" s="167" t="s">
        <v>10570</v>
      </c>
    </row>
    <row r="4629" spans="1:6" x14ac:dyDescent="0.3">
      <c r="A4629" s="167" t="s">
        <v>10573</v>
      </c>
      <c r="B4629" s="167" t="s">
        <v>6576</v>
      </c>
      <c r="C4629" s="168">
        <v>20</v>
      </c>
      <c r="D4629" s="169" t="s">
        <v>5482</v>
      </c>
      <c r="E4629" s="170">
        <v>18.162375000000001</v>
      </c>
      <c r="F4629" s="167" t="s">
        <v>10570</v>
      </c>
    </row>
    <row r="4630" spans="1:6" x14ac:dyDescent="0.3">
      <c r="A4630" s="167" t="s">
        <v>10574</v>
      </c>
      <c r="B4630" s="167" t="s">
        <v>5489</v>
      </c>
      <c r="C4630" s="168">
        <v>20</v>
      </c>
      <c r="D4630" s="169" t="s">
        <v>5482</v>
      </c>
      <c r="E4630" s="170">
        <v>18.976374999999997</v>
      </c>
      <c r="F4630" s="167" t="s">
        <v>10570</v>
      </c>
    </row>
    <row r="4631" spans="1:6" x14ac:dyDescent="0.3">
      <c r="A4631" s="167" t="s">
        <v>10575</v>
      </c>
      <c r="B4631" s="167" t="s">
        <v>5491</v>
      </c>
      <c r="C4631" s="168">
        <v>20</v>
      </c>
      <c r="D4631" s="169" t="s">
        <v>5482</v>
      </c>
      <c r="E4631" s="170">
        <v>18.976374999999997</v>
      </c>
      <c r="F4631" s="167" t="s">
        <v>10570</v>
      </c>
    </row>
    <row r="4632" spans="1:6" x14ac:dyDescent="0.3">
      <c r="A4632" s="167" t="s">
        <v>10576</v>
      </c>
      <c r="B4632" s="167" t="s">
        <v>5691</v>
      </c>
      <c r="C4632" s="168">
        <v>20</v>
      </c>
      <c r="D4632" s="169" t="s">
        <v>5482</v>
      </c>
      <c r="E4632" s="170">
        <v>18.976374999999997</v>
      </c>
      <c r="F4632" s="167" t="s">
        <v>10570</v>
      </c>
    </row>
    <row r="4633" spans="1:6" x14ac:dyDescent="0.3">
      <c r="A4633" s="167" t="s">
        <v>10577</v>
      </c>
      <c r="B4633" s="167" t="s">
        <v>5693</v>
      </c>
      <c r="C4633" s="168">
        <v>20</v>
      </c>
      <c r="D4633" s="169" t="s">
        <v>5482</v>
      </c>
      <c r="E4633" s="170">
        <v>18.976374999999997</v>
      </c>
      <c r="F4633" s="167" t="s">
        <v>10570</v>
      </c>
    </row>
    <row r="4634" spans="1:6" x14ac:dyDescent="0.3">
      <c r="A4634" s="167" t="s">
        <v>10578</v>
      </c>
      <c r="B4634" s="167" t="s">
        <v>5493</v>
      </c>
      <c r="C4634" s="168">
        <v>20</v>
      </c>
      <c r="D4634" s="169" t="s">
        <v>5482</v>
      </c>
      <c r="E4634" s="170">
        <v>18.976374999999997</v>
      </c>
      <c r="F4634" s="167" t="s">
        <v>10570</v>
      </c>
    </row>
    <row r="4635" spans="1:6" x14ac:dyDescent="0.3">
      <c r="A4635" s="167" t="s">
        <v>10579</v>
      </c>
      <c r="B4635" s="167" t="s">
        <v>6582</v>
      </c>
      <c r="C4635" s="168">
        <v>20</v>
      </c>
      <c r="D4635" s="169" t="s">
        <v>5482</v>
      </c>
      <c r="E4635" s="170">
        <v>17.500999999999998</v>
      </c>
      <c r="F4635" s="167" t="s">
        <v>10570</v>
      </c>
    </row>
    <row r="4636" spans="1:6" x14ac:dyDescent="0.3">
      <c r="A4636" s="167" t="s">
        <v>10580</v>
      </c>
      <c r="B4636" s="167" t="s">
        <v>5495</v>
      </c>
      <c r="C4636" s="168">
        <v>20</v>
      </c>
      <c r="D4636" s="169" t="s">
        <v>5482</v>
      </c>
      <c r="E4636" s="170">
        <v>18.976374999999997</v>
      </c>
      <c r="F4636" s="167" t="s">
        <v>10570</v>
      </c>
    </row>
    <row r="4637" spans="1:6" x14ac:dyDescent="0.3">
      <c r="A4637" s="167" t="s">
        <v>10581</v>
      </c>
      <c r="B4637" s="167" t="s">
        <v>5699</v>
      </c>
      <c r="C4637" s="168">
        <v>20</v>
      </c>
      <c r="D4637" s="169" t="s">
        <v>5482</v>
      </c>
      <c r="E4637" s="170">
        <v>18.976374999999997</v>
      </c>
      <c r="F4637" s="167" t="s">
        <v>10570</v>
      </c>
    </row>
    <row r="4638" spans="1:6" x14ac:dyDescent="0.3">
      <c r="A4638" s="167" t="s">
        <v>10582</v>
      </c>
      <c r="B4638" s="167" t="s">
        <v>5701</v>
      </c>
      <c r="C4638" s="168">
        <v>20</v>
      </c>
      <c r="D4638" s="169" t="s">
        <v>5482</v>
      </c>
      <c r="E4638" s="170">
        <v>18.976374999999997</v>
      </c>
      <c r="F4638" s="167" t="s">
        <v>10570</v>
      </c>
    </row>
    <row r="4639" spans="1:6" x14ac:dyDescent="0.3">
      <c r="A4639" s="167" t="s">
        <v>10583</v>
      </c>
      <c r="B4639" s="167" t="s">
        <v>5497</v>
      </c>
      <c r="C4639" s="168">
        <v>20</v>
      </c>
      <c r="D4639" s="169" t="s">
        <v>5482</v>
      </c>
      <c r="E4639" s="170">
        <v>18.976374999999997</v>
      </c>
      <c r="F4639" s="167" t="s">
        <v>10570</v>
      </c>
    </row>
    <row r="4640" spans="1:6" x14ac:dyDescent="0.3">
      <c r="A4640" s="167" t="s">
        <v>10584</v>
      </c>
      <c r="B4640" s="167" t="s">
        <v>5785</v>
      </c>
      <c r="C4640" s="168">
        <v>20</v>
      </c>
      <c r="D4640" s="169" t="s">
        <v>5482</v>
      </c>
      <c r="E4640" s="170">
        <v>18.976374999999997</v>
      </c>
      <c r="F4640" s="167" t="s">
        <v>10570</v>
      </c>
    </row>
    <row r="4641" spans="1:6" x14ac:dyDescent="0.3">
      <c r="A4641" s="167" t="s">
        <v>10585</v>
      </c>
      <c r="B4641" s="167" t="s">
        <v>5499</v>
      </c>
      <c r="C4641" s="168">
        <v>20</v>
      </c>
      <c r="D4641" s="169" t="s">
        <v>5482</v>
      </c>
      <c r="E4641" s="170">
        <v>18.976374999999997</v>
      </c>
      <c r="F4641" s="167" t="s">
        <v>10570</v>
      </c>
    </row>
    <row r="4642" spans="1:6" x14ac:dyDescent="0.3">
      <c r="A4642" s="167" t="s">
        <v>10586</v>
      </c>
      <c r="B4642" s="167" t="s">
        <v>5503</v>
      </c>
      <c r="C4642" s="168">
        <v>20</v>
      </c>
      <c r="D4642" s="169" t="s">
        <v>5482</v>
      </c>
      <c r="E4642" s="170">
        <v>18.976374999999997</v>
      </c>
      <c r="F4642" s="167" t="s">
        <v>10570</v>
      </c>
    </row>
    <row r="4643" spans="1:6" x14ac:dyDescent="0.3">
      <c r="A4643" s="167" t="s">
        <v>10587</v>
      </c>
      <c r="B4643" s="167" t="s">
        <v>5505</v>
      </c>
      <c r="C4643" s="168">
        <v>20</v>
      </c>
      <c r="D4643" s="169" t="s">
        <v>5482</v>
      </c>
      <c r="E4643" s="170">
        <v>18.976374999999997</v>
      </c>
      <c r="F4643" s="167" t="s">
        <v>10570</v>
      </c>
    </row>
    <row r="4644" spans="1:6" x14ac:dyDescent="0.3">
      <c r="A4644" s="167" t="s">
        <v>10588</v>
      </c>
      <c r="B4644" s="167" t="s">
        <v>5507</v>
      </c>
      <c r="C4644" s="168">
        <v>20</v>
      </c>
      <c r="D4644" s="169" t="s">
        <v>5482</v>
      </c>
      <c r="E4644" s="170">
        <v>18.976374999999997</v>
      </c>
      <c r="F4644" s="167" t="s">
        <v>10570</v>
      </c>
    </row>
    <row r="4645" spans="1:6" x14ac:dyDescent="0.3">
      <c r="A4645" s="167" t="s">
        <v>10589</v>
      </c>
      <c r="B4645" s="167" t="s">
        <v>5509</v>
      </c>
      <c r="C4645" s="168">
        <v>20</v>
      </c>
      <c r="D4645" s="169" t="s">
        <v>5482</v>
      </c>
      <c r="E4645" s="170">
        <v>18.976374999999997</v>
      </c>
      <c r="F4645" s="167" t="s">
        <v>10570</v>
      </c>
    </row>
    <row r="4646" spans="1:6" x14ac:dyDescent="0.3">
      <c r="A4646" s="167" t="s">
        <v>10590</v>
      </c>
      <c r="B4646" s="167" t="s">
        <v>5511</v>
      </c>
      <c r="C4646" s="168">
        <v>20</v>
      </c>
      <c r="D4646" s="169" t="s">
        <v>5482</v>
      </c>
      <c r="E4646" s="170">
        <v>18.976374999999997</v>
      </c>
      <c r="F4646" s="167" t="s">
        <v>10570</v>
      </c>
    </row>
    <row r="4647" spans="1:6" x14ac:dyDescent="0.3">
      <c r="A4647" s="167" t="s">
        <v>10591</v>
      </c>
      <c r="B4647" s="167" t="s">
        <v>5513</v>
      </c>
      <c r="C4647" s="168">
        <v>20</v>
      </c>
      <c r="D4647" s="169" t="s">
        <v>5482</v>
      </c>
      <c r="E4647" s="170">
        <v>18.976374999999997</v>
      </c>
      <c r="F4647" s="167" t="s">
        <v>10570</v>
      </c>
    </row>
    <row r="4648" spans="1:6" x14ac:dyDescent="0.3">
      <c r="A4648" s="167" t="s">
        <v>10592</v>
      </c>
      <c r="B4648" s="167" t="s">
        <v>5515</v>
      </c>
      <c r="C4648" s="168">
        <v>20</v>
      </c>
      <c r="D4648" s="169" t="s">
        <v>5482</v>
      </c>
      <c r="E4648" s="170">
        <v>18.976374999999997</v>
      </c>
      <c r="F4648" s="167" t="s">
        <v>10570</v>
      </c>
    </row>
    <row r="4649" spans="1:6" x14ac:dyDescent="0.3">
      <c r="A4649" s="167" t="s">
        <v>10593</v>
      </c>
      <c r="B4649" s="167" t="s">
        <v>5569</v>
      </c>
      <c r="C4649" s="168">
        <v>20</v>
      </c>
      <c r="D4649" s="169" t="s">
        <v>5482</v>
      </c>
      <c r="E4649" s="170">
        <v>18.976374999999997</v>
      </c>
      <c r="F4649" s="167" t="s">
        <v>10570</v>
      </c>
    </row>
    <row r="4650" spans="1:6" x14ac:dyDescent="0.3">
      <c r="A4650" s="167" t="s">
        <v>10594</v>
      </c>
      <c r="B4650" s="167" t="s">
        <v>5521</v>
      </c>
      <c r="C4650" s="168">
        <v>20</v>
      </c>
      <c r="D4650" s="169" t="s">
        <v>5482</v>
      </c>
      <c r="E4650" s="170">
        <v>18.976374999999997</v>
      </c>
      <c r="F4650" s="167" t="s">
        <v>10570</v>
      </c>
    </row>
    <row r="4651" spans="1:6" x14ac:dyDescent="0.3">
      <c r="A4651" s="167" t="s">
        <v>10595</v>
      </c>
      <c r="B4651" s="167" t="s">
        <v>5525</v>
      </c>
      <c r="C4651" s="168">
        <v>20</v>
      </c>
      <c r="D4651" s="169" t="s">
        <v>5482</v>
      </c>
      <c r="E4651" s="170">
        <v>18.976374999999997</v>
      </c>
      <c r="F4651" s="167" t="s">
        <v>10570</v>
      </c>
    </row>
    <row r="4652" spans="1:6" x14ac:dyDescent="0.3">
      <c r="A4652" s="167" t="s">
        <v>10596</v>
      </c>
      <c r="B4652" s="167" t="s">
        <v>5485</v>
      </c>
      <c r="C4652" s="168">
        <v>20</v>
      </c>
      <c r="D4652" s="169" t="s">
        <v>5482</v>
      </c>
      <c r="E4652" s="170">
        <v>17.094000000000001</v>
      </c>
      <c r="F4652" s="167" t="s">
        <v>10517</v>
      </c>
    </row>
    <row r="4653" spans="1:6" x14ac:dyDescent="0.3">
      <c r="A4653" s="167" t="s">
        <v>10597</v>
      </c>
      <c r="B4653" s="167" t="s">
        <v>6572</v>
      </c>
      <c r="C4653" s="168">
        <v>6</v>
      </c>
      <c r="D4653" s="169" t="s">
        <v>5482</v>
      </c>
      <c r="E4653" s="170">
        <v>34.90025</v>
      </c>
      <c r="F4653" s="167" t="s">
        <v>10517</v>
      </c>
    </row>
    <row r="4654" spans="1:6" x14ac:dyDescent="0.3">
      <c r="A4654" s="167" t="s">
        <v>10598</v>
      </c>
      <c r="B4654" s="167" t="s">
        <v>6574</v>
      </c>
      <c r="C4654" s="168">
        <v>6</v>
      </c>
      <c r="D4654" s="169" t="s">
        <v>5482</v>
      </c>
      <c r="E4654" s="170">
        <v>26.556750000000001</v>
      </c>
      <c r="F4654" s="167" t="s">
        <v>10517</v>
      </c>
    </row>
    <row r="4655" spans="1:6" x14ac:dyDescent="0.3">
      <c r="A4655" s="167" t="s">
        <v>10599</v>
      </c>
      <c r="B4655" s="167" t="s">
        <v>6576</v>
      </c>
      <c r="C4655" s="168">
        <v>20</v>
      </c>
      <c r="D4655" s="169" t="s">
        <v>5482</v>
      </c>
      <c r="E4655" s="170">
        <v>17.094000000000001</v>
      </c>
      <c r="F4655" s="167" t="s">
        <v>10517</v>
      </c>
    </row>
    <row r="4656" spans="1:6" x14ac:dyDescent="0.3">
      <c r="A4656" s="167" t="s">
        <v>10600</v>
      </c>
      <c r="B4656" s="167" t="s">
        <v>5489</v>
      </c>
      <c r="C4656" s="168">
        <v>20</v>
      </c>
      <c r="D4656" s="169" t="s">
        <v>5482</v>
      </c>
      <c r="E4656" s="170">
        <v>17.60275</v>
      </c>
      <c r="F4656" s="167" t="s">
        <v>10517</v>
      </c>
    </row>
    <row r="4657" spans="1:6" x14ac:dyDescent="0.3">
      <c r="A4657" s="167" t="s">
        <v>10601</v>
      </c>
      <c r="B4657" s="167" t="s">
        <v>5491</v>
      </c>
      <c r="C4657" s="168">
        <v>20</v>
      </c>
      <c r="D4657" s="169" t="s">
        <v>5482</v>
      </c>
      <c r="E4657" s="170">
        <v>17.60275</v>
      </c>
      <c r="F4657" s="167" t="s">
        <v>10517</v>
      </c>
    </row>
    <row r="4658" spans="1:6" x14ac:dyDescent="0.3">
      <c r="A4658" s="167" t="s">
        <v>10602</v>
      </c>
      <c r="B4658" s="167" t="s">
        <v>5691</v>
      </c>
      <c r="C4658" s="168">
        <v>20</v>
      </c>
      <c r="D4658" s="169" t="s">
        <v>5482</v>
      </c>
      <c r="E4658" s="170">
        <v>17.60275</v>
      </c>
      <c r="F4658" s="167" t="s">
        <v>10517</v>
      </c>
    </row>
    <row r="4659" spans="1:6" x14ac:dyDescent="0.3">
      <c r="A4659" s="167" t="s">
        <v>10603</v>
      </c>
      <c r="B4659" s="167" t="s">
        <v>5693</v>
      </c>
      <c r="C4659" s="168">
        <v>20</v>
      </c>
      <c r="D4659" s="169" t="s">
        <v>5482</v>
      </c>
      <c r="E4659" s="170">
        <v>17.60275</v>
      </c>
      <c r="F4659" s="167" t="s">
        <v>10517</v>
      </c>
    </row>
    <row r="4660" spans="1:6" x14ac:dyDescent="0.3">
      <c r="A4660" s="167" t="s">
        <v>10604</v>
      </c>
      <c r="B4660" s="167" t="s">
        <v>5493</v>
      </c>
      <c r="C4660" s="168">
        <v>20</v>
      </c>
      <c r="D4660" s="169" t="s">
        <v>5482</v>
      </c>
      <c r="E4660" s="170">
        <v>17.60275</v>
      </c>
      <c r="F4660" s="167" t="s">
        <v>10517</v>
      </c>
    </row>
    <row r="4661" spans="1:6" x14ac:dyDescent="0.3">
      <c r="A4661" s="167" t="s">
        <v>10605</v>
      </c>
      <c r="B4661" s="167" t="s">
        <v>6582</v>
      </c>
      <c r="C4661" s="168">
        <v>20</v>
      </c>
      <c r="D4661" s="169" t="s">
        <v>5482</v>
      </c>
      <c r="E4661" s="170">
        <v>16.28</v>
      </c>
      <c r="F4661" s="167" t="s">
        <v>10517</v>
      </c>
    </row>
    <row r="4662" spans="1:6" x14ac:dyDescent="0.3">
      <c r="A4662" s="167" t="s">
        <v>10606</v>
      </c>
      <c r="B4662" s="167" t="s">
        <v>5495</v>
      </c>
      <c r="C4662" s="168">
        <v>20</v>
      </c>
      <c r="D4662" s="169" t="s">
        <v>5482</v>
      </c>
      <c r="E4662" s="170">
        <v>17.60275</v>
      </c>
      <c r="F4662" s="167" t="s">
        <v>10517</v>
      </c>
    </row>
    <row r="4663" spans="1:6" x14ac:dyDescent="0.3">
      <c r="A4663" s="167" t="s">
        <v>10607</v>
      </c>
      <c r="B4663" s="167" t="s">
        <v>5699</v>
      </c>
      <c r="C4663" s="168">
        <v>20</v>
      </c>
      <c r="D4663" s="169" t="s">
        <v>5482</v>
      </c>
      <c r="E4663" s="170">
        <v>17.60275</v>
      </c>
      <c r="F4663" s="167" t="s">
        <v>10517</v>
      </c>
    </row>
    <row r="4664" spans="1:6" x14ac:dyDescent="0.3">
      <c r="A4664" s="167" t="s">
        <v>10608</v>
      </c>
      <c r="B4664" s="167" t="s">
        <v>5701</v>
      </c>
      <c r="C4664" s="168">
        <v>20</v>
      </c>
      <c r="D4664" s="169" t="s">
        <v>5482</v>
      </c>
      <c r="E4664" s="170">
        <v>17.60275</v>
      </c>
      <c r="F4664" s="167" t="s">
        <v>10517</v>
      </c>
    </row>
    <row r="4665" spans="1:6" x14ac:dyDescent="0.3">
      <c r="A4665" s="167" t="s">
        <v>10609</v>
      </c>
      <c r="B4665" s="167" t="s">
        <v>5497</v>
      </c>
      <c r="C4665" s="168">
        <v>20</v>
      </c>
      <c r="D4665" s="169" t="s">
        <v>5482</v>
      </c>
      <c r="E4665" s="170">
        <v>17.60275</v>
      </c>
      <c r="F4665" s="167" t="s">
        <v>10517</v>
      </c>
    </row>
    <row r="4666" spans="1:6" x14ac:dyDescent="0.3">
      <c r="A4666" s="167" t="s">
        <v>10610</v>
      </c>
      <c r="B4666" s="167" t="s">
        <v>5785</v>
      </c>
      <c r="C4666" s="168">
        <v>20</v>
      </c>
      <c r="D4666" s="169" t="s">
        <v>5482</v>
      </c>
      <c r="E4666" s="170">
        <v>17.60275</v>
      </c>
      <c r="F4666" s="167" t="s">
        <v>10517</v>
      </c>
    </row>
    <row r="4667" spans="1:6" x14ac:dyDescent="0.3">
      <c r="A4667" s="167" t="s">
        <v>10611</v>
      </c>
      <c r="B4667" s="167" t="s">
        <v>5499</v>
      </c>
      <c r="C4667" s="168">
        <v>20</v>
      </c>
      <c r="D4667" s="169" t="s">
        <v>5482</v>
      </c>
      <c r="E4667" s="170">
        <v>17.60275</v>
      </c>
      <c r="F4667" s="167" t="s">
        <v>10517</v>
      </c>
    </row>
    <row r="4668" spans="1:6" x14ac:dyDescent="0.3">
      <c r="A4668" s="167" t="s">
        <v>10612</v>
      </c>
      <c r="B4668" s="167" t="s">
        <v>5505</v>
      </c>
      <c r="C4668" s="168">
        <v>20</v>
      </c>
      <c r="D4668" s="169" t="s">
        <v>5482</v>
      </c>
      <c r="E4668" s="170">
        <v>17.60275</v>
      </c>
      <c r="F4668" s="167" t="s">
        <v>10517</v>
      </c>
    </row>
    <row r="4669" spans="1:6" x14ac:dyDescent="0.3">
      <c r="A4669" s="167" t="s">
        <v>10613</v>
      </c>
      <c r="B4669" s="167" t="s">
        <v>5507</v>
      </c>
      <c r="C4669" s="168">
        <v>20</v>
      </c>
      <c r="D4669" s="169" t="s">
        <v>5482</v>
      </c>
      <c r="E4669" s="170">
        <v>17.60275</v>
      </c>
      <c r="F4669" s="167" t="s">
        <v>10517</v>
      </c>
    </row>
    <row r="4670" spans="1:6" x14ac:dyDescent="0.3">
      <c r="A4670" s="167" t="s">
        <v>10614</v>
      </c>
      <c r="B4670" s="167" t="s">
        <v>5509</v>
      </c>
      <c r="C4670" s="168">
        <v>20</v>
      </c>
      <c r="D4670" s="169" t="s">
        <v>5482</v>
      </c>
      <c r="E4670" s="170">
        <v>17.60275</v>
      </c>
      <c r="F4670" s="167" t="s">
        <v>10517</v>
      </c>
    </row>
    <row r="4671" spans="1:6" x14ac:dyDescent="0.3">
      <c r="A4671" s="167" t="s">
        <v>10615</v>
      </c>
      <c r="B4671" s="167" t="s">
        <v>5511</v>
      </c>
      <c r="C4671" s="168">
        <v>20</v>
      </c>
      <c r="D4671" s="169" t="s">
        <v>5482</v>
      </c>
      <c r="E4671" s="170">
        <v>17.60275</v>
      </c>
      <c r="F4671" s="167" t="s">
        <v>10517</v>
      </c>
    </row>
    <row r="4672" spans="1:6" x14ac:dyDescent="0.3">
      <c r="A4672" s="167" t="s">
        <v>10616</v>
      </c>
      <c r="B4672" s="167" t="s">
        <v>5513</v>
      </c>
      <c r="C4672" s="168">
        <v>20</v>
      </c>
      <c r="D4672" s="169" t="s">
        <v>5482</v>
      </c>
      <c r="E4672" s="170">
        <v>17.60275</v>
      </c>
      <c r="F4672" s="167" t="s">
        <v>10517</v>
      </c>
    </row>
    <row r="4673" spans="1:6" x14ac:dyDescent="0.3">
      <c r="A4673" s="167" t="s">
        <v>10617</v>
      </c>
      <c r="B4673" s="167" t="s">
        <v>5515</v>
      </c>
      <c r="C4673" s="168">
        <v>20</v>
      </c>
      <c r="D4673" s="169" t="s">
        <v>5482</v>
      </c>
      <c r="E4673" s="170">
        <v>17.60275</v>
      </c>
      <c r="F4673" s="167" t="s">
        <v>10517</v>
      </c>
    </row>
    <row r="4674" spans="1:6" x14ac:dyDescent="0.3">
      <c r="A4674" s="167" t="s">
        <v>10618</v>
      </c>
      <c r="B4674" s="167" t="s">
        <v>5569</v>
      </c>
      <c r="C4674" s="168">
        <v>20</v>
      </c>
      <c r="D4674" s="169" t="s">
        <v>5482</v>
      </c>
      <c r="E4674" s="170">
        <v>17.60275</v>
      </c>
      <c r="F4674" s="167" t="s">
        <v>10517</v>
      </c>
    </row>
    <row r="4675" spans="1:6" x14ac:dyDescent="0.3">
      <c r="A4675" s="167" t="s">
        <v>10619</v>
      </c>
      <c r="B4675" s="167" t="s">
        <v>5525</v>
      </c>
      <c r="C4675" s="168">
        <v>20</v>
      </c>
      <c r="D4675" s="169" t="s">
        <v>5482</v>
      </c>
      <c r="E4675" s="170">
        <v>17.60275</v>
      </c>
      <c r="F4675" s="167" t="s">
        <v>10517</v>
      </c>
    </row>
    <row r="4676" spans="1:6" x14ac:dyDescent="0.3">
      <c r="A4676" s="167" t="s">
        <v>10620</v>
      </c>
      <c r="B4676" s="167" t="s">
        <v>5485</v>
      </c>
      <c r="C4676" s="168">
        <v>20</v>
      </c>
      <c r="D4676" s="169" t="s">
        <v>5482</v>
      </c>
      <c r="E4676" s="170">
        <v>28.337375000000002</v>
      </c>
      <c r="F4676" s="167" t="s">
        <v>10548</v>
      </c>
    </row>
    <row r="4677" spans="1:6" x14ac:dyDescent="0.3">
      <c r="A4677" s="167" t="s">
        <v>10621</v>
      </c>
      <c r="B4677" s="167" t="s">
        <v>6572</v>
      </c>
      <c r="C4677" s="168">
        <v>6</v>
      </c>
      <c r="D4677" s="169" t="s">
        <v>5482</v>
      </c>
      <c r="E4677" s="170">
        <v>52.197749999999992</v>
      </c>
      <c r="F4677" s="167" t="s">
        <v>10548</v>
      </c>
    </row>
    <row r="4678" spans="1:6" x14ac:dyDescent="0.3">
      <c r="A4678" s="167" t="s">
        <v>10622</v>
      </c>
      <c r="B4678" s="167" t="s">
        <v>6574</v>
      </c>
      <c r="C4678" s="168">
        <v>6</v>
      </c>
      <c r="D4678" s="169" t="s">
        <v>5482</v>
      </c>
      <c r="E4678" s="170">
        <v>40.903499999999994</v>
      </c>
      <c r="F4678" s="167" t="s">
        <v>10548</v>
      </c>
    </row>
    <row r="4679" spans="1:6" x14ac:dyDescent="0.3">
      <c r="A4679" s="167" t="s">
        <v>10623</v>
      </c>
      <c r="B4679" s="167" t="s">
        <v>6576</v>
      </c>
      <c r="C4679" s="168">
        <v>20</v>
      </c>
      <c r="D4679" s="169" t="s">
        <v>5482</v>
      </c>
      <c r="E4679" s="170">
        <v>28.337375000000002</v>
      </c>
      <c r="F4679" s="167" t="s">
        <v>10548</v>
      </c>
    </row>
    <row r="4680" spans="1:6" x14ac:dyDescent="0.3">
      <c r="A4680" s="167" t="s">
        <v>10624</v>
      </c>
      <c r="B4680" s="167" t="s">
        <v>5489</v>
      </c>
      <c r="C4680" s="168">
        <v>20</v>
      </c>
      <c r="D4680" s="169" t="s">
        <v>5482</v>
      </c>
      <c r="E4680" s="170">
        <v>28.998749999999998</v>
      </c>
      <c r="F4680" s="167" t="s">
        <v>10548</v>
      </c>
    </row>
    <row r="4681" spans="1:6" x14ac:dyDescent="0.3">
      <c r="A4681" s="167" t="s">
        <v>10625</v>
      </c>
      <c r="B4681" s="167" t="s">
        <v>5491</v>
      </c>
      <c r="C4681" s="168">
        <v>20</v>
      </c>
      <c r="D4681" s="169" t="s">
        <v>5482</v>
      </c>
      <c r="E4681" s="170">
        <v>28.998749999999998</v>
      </c>
      <c r="F4681" s="167" t="s">
        <v>10548</v>
      </c>
    </row>
    <row r="4682" spans="1:6" x14ac:dyDescent="0.3">
      <c r="A4682" s="167" t="s">
        <v>10626</v>
      </c>
      <c r="B4682" s="167" t="s">
        <v>5691</v>
      </c>
      <c r="C4682" s="168">
        <v>20</v>
      </c>
      <c r="D4682" s="169" t="s">
        <v>5482</v>
      </c>
      <c r="E4682" s="170">
        <v>28.998749999999998</v>
      </c>
      <c r="F4682" s="167" t="s">
        <v>10548</v>
      </c>
    </row>
    <row r="4683" spans="1:6" x14ac:dyDescent="0.3">
      <c r="A4683" s="167" t="s">
        <v>10627</v>
      </c>
      <c r="B4683" s="167" t="s">
        <v>5493</v>
      </c>
      <c r="C4683" s="168">
        <v>20</v>
      </c>
      <c r="D4683" s="169" t="s">
        <v>5482</v>
      </c>
      <c r="E4683" s="170">
        <v>28.998749999999998</v>
      </c>
      <c r="F4683" s="167" t="s">
        <v>10548</v>
      </c>
    </row>
    <row r="4684" spans="1:6" x14ac:dyDescent="0.3">
      <c r="A4684" s="167" t="s">
        <v>10628</v>
      </c>
      <c r="B4684" s="167" t="s">
        <v>6582</v>
      </c>
      <c r="C4684" s="168">
        <v>20</v>
      </c>
      <c r="D4684" s="169" t="s">
        <v>5482</v>
      </c>
      <c r="E4684" s="170">
        <v>27.116374999999998</v>
      </c>
      <c r="F4684" s="167" t="s">
        <v>10548</v>
      </c>
    </row>
    <row r="4685" spans="1:6" x14ac:dyDescent="0.3">
      <c r="A4685" s="167" t="s">
        <v>10629</v>
      </c>
      <c r="B4685" s="167" t="s">
        <v>5495</v>
      </c>
      <c r="C4685" s="168">
        <v>20</v>
      </c>
      <c r="D4685" s="169" t="s">
        <v>5482</v>
      </c>
      <c r="E4685" s="170">
        <v>28.998749999999998</v>
      </c>
      <c r="F4685" s="167" t="s">
        <v>10548</v>
      </c>
    </row>
    <row r="4686" spans="1:6" x14ac:dyDescent="0.3">
      <c r="A4686" s="167" t="s">
        <v>10630</v>
      </c>
      <c r="B4686" s="167" t="s">
        <v>5699</v>
      </c>
      <c r="C4686" s="168">
        <v>20</v>
      </c>
      <c r="D4686" s="169" t="s">
        <v>5482</v>
      </c>
      <c r="E4686" s="170">
        <v>28.998749999999998</v>
      </c>
      <c r="F4686" s="167" t="s">
        <v>10548</v>
      </c>
    </row>
    <row r="4687" spans="1:6" x14ac:dyDescent="0.3">
      <c r="A4687" s="167" t="s">
        <v>10631</v>
      </c>
      <c r="B4687" s="167" t="s">
        <v>5701</v>
      </c>
      <c r="C4687" s="168">
        <v>20</v>
      </c>
      <c r="D4687" s="169" t="s">
        <v>5482</v>
      </c>
      <c r="E4687" s="170">
        <v>28.998749999999998</v>
      </c>
      <c r="F4687" s="167" t="s">
        <v>10548</v>
      </c>
    </row>
    <row r="4688" spans="1:6" x14ac:dyDescent="0.3">
      <c r="A4688" s="167" t="s">
        <v>10632</v>
      </c>
      <c r="B4688" s="167" t="s">
        <v>5497</v>
      </c>
      <c r="C4688" s="168">
        <v>20</v>
      </c>
      <c r="D4688" s="169" t="s">
        <v>5482</v>
      </c>
      <c r="E4688" s="170">
        <v>28.998749999999998</v>
      </c>
      <c r="F4688" s="167" t="s">
        <v>10548</v>
      </c>
    </row>
    <row r="4689" spans="1:6" x14ac:dyDescent="0.3">
      <c r="A4689" s="167" t="s">
        <v>10633</v>
      </c>
      <c r="B4689" s="167" t="s">
        <v>5534</v>
      </c>
      <c r="C4689" s="168">
        <v>20</v>
      </c>
      <c r="D4689" s="169" t="s">
        <v>5482</v>
      </c>
      <c r="E4689" s="170">
        <v>28.998749999999998</v>
      </c>
      <c r="F4689" s="167" t="s">
        <v>10548</v>
      </c>
    </row>
    <row r="4690" spans="1:6" x14ac:dyDescent="0.3">
      <c r="A4690" s="167" t="s">
        <v>10634</v>
      </c>
      <c r="B4690" s="167" t="s">
        <v>5505</v>
      </c>
      <c r="C4690" s="168">
        <v>20</v>
      </c>
      <c r="D4690" s="169" t="s">
        <v>5482</v>
      </c>
      <c r="E4690" s="170">
        <v>28.998749999999998</v>
      </c>
      <c r="F4690" s="167" t="s">
        <v>10548</v>
      </c>
    </row>
    <row r="4691" spans="1:6" x14ac:dyDescent="0.3">
      <c r="A4691" s="167" t="s">
        <v>10635</v>
      </c>
      <c r="B4691" s="167" t="s">
        <v>5507</v>
      </c>
      <c r="C4691" s="168">
        <v>20</v>
      </c>
      <c r="D4691" s="169" t="s">
        <v>5482</v>
      </c>
      <c r="E4691" s="170">
        <v>28.998749999999998</v>
      </c>
      <c r="F4691" s="167" t="s">
        <v>10548</v>
      </c>
    </row>
    <row r="4692" spans="1:6" x14ac:dyDescent="0.3">
      <c r="A4692" s="167" t="s">
        <v>10636</v>
      </c>
      <c r="B4692" s="167" t="s">
        <v>5509</v>
      </c>
      <c r="C4692" s="168">
        <v>20</v>
      </c>
      <c r="D4692" s="169" t="s">
        <v>5482</v>
      </c>
      <c r="E4692" s="170">
        <v>28.998749999999998</v>
      </c>
      <c r="F4692" s="167" t="s">
        <v>10548</v>
      </c>
    </row>
    <row r="4693" spans="1:6" x14ac:dyDescent="0.3">
      <c r="A4693" s="167" t="s">
        <v>10637</v>
      </c>
      <c r="B4693" s="167" t="s">
        <v>5515</v>
      </c>
      <c r="C4693" s="168">
        <v>20</v>
      </c>
      <c r="D4693" s="169" t="s">
        <v>5482</v>
      </c>
      <c r="E4693" s="170">
        <v>28.998749999999998</v>
      </c>
      <c r="F4693" s="167" t="s">
        <v>10548</v>
      </c>
    </row>
    <row r="4694" spans="1:6" x14ac:dyDescent="0.3">
      <c r="A4694" s="167" t="s">
        <v>10638</v>
      </c>
      <c r="B4694" s="167" t="s">
        <v>5517</v>
      </c>
      <c r="C4694" s="168">
        <v>20</v>
      </c>
      <c r="D4694" s="169" t="s">
        <v>5482</v>
      </c>
      <c r="E4694" s="170">
        <v>28.998749999999998</v>
      </c>
      <c r="F4694" s="167" t="s">
        <v>10548</v>
      </c>
    </row>
    <row r="4695" spans="1:6" x14ac:dyDescent="0.3">
      <c r="A4695" s="167" t="s">
        <v>10639</v>
      </c>
      <c r="B4695" s="167" t="s">
        <v>5525</v>
      </c>
      <c r="C4695" s="168">
        <v>20</v>
      </c>
      <c r="D4695" s="169" t="s">
        <v>5482</v>
      </c>
      <c r="E4695" s="170">
        <v>28.998749999999998</v>
      </c>
      <c r="F4695" s="167" t="s">
        <v>10548</v>
      </c>
    </row>
    <row r="4696" spans="1:6" x14ac:dyDescent="0.3">
      <c r="A4696" s="167" t="s">
        <v>10640</v>
      </c>
      <c r="B4696" s="167" t="s">
        <v>5485</v>
      </c>
      <c r="C4696" s="168">
        <v>20</v>
      </c>
      <c r="D4696" s="169" t="s">
        <v>5482</v>
      </c>
      <c r="E4696" s="170">
        <v>18.162375000000001</v>
      </c>
      <c r="F4696" s="167" t="s">
        <v>10570</v>
      </c>
    </row>
    <row r="4697" spans="1:6" x14ac:dyDescent="0.3">
      <c r="A4697" s="167" t="s">
        <v>10641</v>
      </c>
      <c r="B4697" s="167" t="s">
        <v>6572</v>
      </c>
      <c r="C4697" s="168">
        <v>6</v>
      </c>
      <c r="D4697" s="169" t="s">
        <v>5482</v>
      </c>
      <c r="E4697" s="170">
        <v>36.630000000000003</v>
      </c>
      <c r="F4697" s="167" t="s">
        <v>10570</v>
      </c>
    </row>
    <row r="4698" spans="1:6" x14ac:dyDescent="0.3">
      <c r="A4698" s="167" t="s">
        <v>10642</v>
      </c>
      <c r="B4698" s="167" t="s">
        <v>6574</v>
      </c>
      <c r="C4698" s="168">
        <v>6</v>
      </c>
      <c r="D4698" s="169" t="s">
        <v>5482</v>
      </c>
      <c r="E4698" s="170">
        <v>27.981249999999999</v>
      </c>
      <c r="F4698" s="167" t="s">
        <v>10570</v>
      </c>
    </row>
    <row r="4699" spans="1:6" x14ac:dyDescent="0.3">
      <c r="A4699" s="167" t="s">
        <v>10643</v>
      </c>
      <c r="B4699" s="167" t="s">
        <v>6576</v>
      </c>
      <c r="C4699" s="168">
        <v>20</v>
      </c>
      <c r="D4699" s="169" t="s">
        <v>5482</v>
      </c>
      <c r="E4699" s="170">
        <v>18.162375000000001</v>
      </c>
      <c r="F4699" s="167" t="s">
        <v>10570</v>
      </c>
    </row>
    <row r="4700" spans="1:6" x14ac:dyDescent="0.3">
      <c r="A4700" s="167" t="s">
        <v>10644</v>
      </c>
      <c r="B4700" s="167" t="s">
        <v>5489</v>
      </c>
      <c r="C4700" s="168">
        <v>20</v>
      </c>
      <c r="D4700" s="169" t="s">
        <v>5482</v>
      </c>
      <c r="E4700" s="170">
        <v>18.976374999999997</v>
      </c>
      <c r="F4700" s="167" t="s">
        <v>10570</v>
      </c>
    </row>
    <row r="4701" spans="1:6" x14ac:dyDescent="0.3">
      <c r="A4701" s="167" t="s">
        <v>10645</v>
      </c>
      <c r="B4701" s="167" t="s">
        <v>5491</v>
      </c>
      <c r="C4701" s="168">
        <v>20</v>
      </c>
      <c r="D4701" s="169" t="s">
        <v>5482</v>
      </c>
      <c r="E4701" s="170">
        <v>18.976374999999997</v>
      </c>
      <c r="F4701" s="167" t="s">
        <v>10570</v>
      </c>
    </row>
    <row r="4702" spans="1:6" x14ac:dyDescent="0.3">
      <c r="A4702" s="167" t="s">
        <v>10646</v>
      </c>
      <c r="B4702" s="167" t="s">
        <v>5493</v>
      </c>
      <c r="C4702" s="168">
        <v>20</v>
      </c>
      <c r="D4702" s="169" t="s">
        <v>5482</v>
      </c>
      <c r="E4702" s="170">
        <v>18.976374999999997</v>
      </c>
      <c r="F4702" s="167" t="s">
        <v>10570</v>
      </c>
    </row>
    <row r="4703" spans="1:6" x14ac:dyDescent="0.3">
      <c r="A4703" s="167" t="s">
        <v>10647</v>
      </c>
      <c r="B4703" s="167" t="s">
        <v>6582</v>
      </c>
      <c r="C4703" s="168">
        <v>20</v>
      </c>
      <c r="D4703" s="169" t="s">
        <v>5482</v>
      </c>
      <c r="E4703" s="170">
        <v>17.500999999999998</v>
      </c>
      <c r="F4703" s="167" t="s">
        <v>10570</v>
      </c>
    </row>
    <row r="4704" spans="1:6" x14ac:dyDescent="0.3">
      <c r="A4704" s="167" t="s">
        <v>10648</v>
      </c>
      <c r="B4704" s="167" t="s">
        <v>5495</v>
      </c>
      <c r="C4704" s="168">
        <v>20</v>
      </c>
      <c r="D4704" s="169" t="s">
        <v>5482</v>
      </c>
      <c r="E4704" s="170">
        <v>18.976374999999997</v>
      </c>
      <c r="F4704" s="167" t="s">
        <v>10570</v>
      </c>
    </row>
    <row r="4705" spans="1:6" x14ac:dyDescent="0.3">
      <c r="A4705" s="167" t="s">
        <v>10649</v>
      </c>
      <c r="B4705" s="167" t="s">
        <v>5699</v>
      </c>
      <c r="C4705" s="168">
        <v>20</v>
      </c>
      <c r="D4705" s="169" t="s">
        <v>5482</v>
      </c>
      <c r="E4705" s="170">
        <v>18.976374999999997</v>
      </c>
      <c r="F4705" s="167" t="s">
        <v>10570</v>
      </c>
    </row>
    <row r="4706" spans="1:6" x14ac:dyDescent="0.3">
      <c r="A4706" s="167" t="s">
        <v>10650</v>
      </c>
      <c r="B4706" s="167" t="s">
        <v>5701</v>
      </c>
      <c r="C4706" s="168">
        <v>20</v>
      </c>
      <c r="D4706" s="169" t="s">
        <v>5482</v>
      </c>
      <c r="E4706" s="170">
        <v>18.976374999999997</v>
      </c>
      <c r="F4706" s="167" t="s">
        <v>10570</v>
      </c>
    </row>
    <row r="4707" spans="1:6" x14ac:dyDescent="0.3">
      <c r="A4707" s="167" t="s">
        <v>10651</v>
      </c>
      <c r="B4707" s="167" t="s">
        <v>5497</v>
      </c>
      <c r="C4707" s="168">
        <v>20</v>
      </c>
      <c r="D4707" s="169" t="s">
        <v>5482</v>
      </c>
      <c r="E4707" s="170">
        <v>18.976374999999997</v>
      </c>
      <c r="F4707" s="167" t="s">
        <v>10570</v>
      </c>
    </row>
    <row r="4708" spans="1:6" x14ac:dyDescent="0.3">
      <c r="A4708" s="167" t="s">
        <v>10652</v>
      </c>
      <c r="B4708" s="167" t="s">
        <v>5785</v>
      </c>
      <c r="C4708" s="168">
        <v>20</v>
      </c>
      <c r="D4708" s="169" t="s">
        <v>5482</v>
      </c>
      <c r="E4708" s="170">
        <v>18.976374999999997</v>
      </c>
      <c r="F4708" s="167" t="s">
        <v>10570</v>
      </c>
    </row>
    <row r="4709" spans="1:6" x14ac:dyDescent="0.3">
      <c r="A4709" s="167" t="s">
        <v>10653</v>
      </c>
      <c r="B4709" s="167" t="s">
        <v>5499</v>
      </c>
      <c r="C4709" s="168">
        <v>20</v>
      </c>
      <c r="D4709" s="169" t="s">
        <v>5482</v>
      </c>
      <c r="E4709" s="170">
        <v>18.976374999999997</v>
      </c>
      <c r="F4709" s="167" t="s">
        <v>10570</v>
      </c>
    </row>
    <row r="4710" spans="1:6" x14ac:dyDescent="0.3">
      <c r="A4710" s="167" t="s">
        <v>10654</v>
      </c>
      <c r="B4710" s="167" t="s">
        <v>5505</v>
      </c>
      <c r="C4710" s="168">
        <v>20</v>
      </c>
      <c r="D4710" s="169" t="s">
        <v>5482</v>
      </c>
      <c r="E4710" s="170">
        <v>18.976374999999997</v>
      </c>
      <c r="F4710" s="167" t="s">
        <v>10570</v>
      </c>
    </row>
    <row r="4711" spans="1:6" x14ac:dyDescent="0.3">
      <c r="A4711" s="167" t="s">
        <v>10655</v>
      </c>
      <c r="B4711" s="167" t="s">
        <v>5507</v>
      </c>
      <c r="C4711" s="168">
        <v>20</v>
      </c>
      <c r="D4711" s="169" t="s">
        <v>5482</v>
      </c>
      <c r="E4711" s="170">
        <v>18.976374999999997</v>
      </c>
      <c r="F4711" s="167" t="s">
        <v>10570</v>
      </c>
    </row>
    <row r="4712" spans="1:6" x14ac:dyDescent="0.3">
      <c r="A4712" s="167" t="s">
        <v>10656</v>
      </c>
      <c r="B4712" s="167" t="s">
        <v>5509</v>
      </c>
      <c r="C4712" s="168">
        <v>20</v>
      </c>
      <c r="D4712" s="169" t="s">
        <v>5482</v>
      </c>
      <c r="E4712" s="170">
        <v>18.976374999999997</v>
      </c>
      <c r="F4712" s="167" t="s">
        <v>10570</v>
      </c>
    </row>
    <row r="4713" spans="1:6" x14ac:dyDescent="0.3">
      <c r="A4713" s="167" t="s">
        <v>10657</v>
      </c>
      <c r="B4713" s="167" t="s">
        <v>5513</v>
      </c>
      <c r="C4713" s="168">
        <v>20</v>
      </c>
      <c r="D4713" s="169" t="s">
        <v>5482</v>
      </c>
      <c r="E4713" s="170">
        <v>18.976374999999997</v>
      </c>
      <c r="F4713" s="167" t="s">
        <v>10570</v>
      </c>
    </row>
    <row r="4714" spans="1:6" x14ac:dyDescent="0.3">
      <c r="A4714" s="167" t="s">
        <v>10658</v>
      </c>
      <c r="B4714" s="167" t="s">
        <v>5515</v>
      </c>
      <c r="C4714" s="168">
        <v>20</v>
      </c>
      <c r="D4714" s="169" t="s">
        <v>5482</v>
      </c>
      <c r="E4714" s="170">
        <v>18.976374999999997</v>
      </c>
      <c r="F4714" s="167" t="s">
        <v>10570</v>
      </c>
    </row>
    <row r="4715" spans="1:6" x14ac:dyDescent="0.3">
      <c r="A4715" s="167" t="s">
        <v>10659</v>
      </c>
      <c r="B4715" s="167" t="s">
        <v>5525</v>
      </c>
      <c r="C4715" s="168">
        <v>20</v>
      </c>
      <c r="D4715" s="169" t="s">
        <v>5482</v>
      </c>
      <c r="E4715" s="170">
        <v>18.976374999999997</v>
      </c>
      <c r="F4715" s="167" t="s">
        <v>10570</v>
      </c>
    </row>
    <row r="4716" spans="1:6" x14ac:dyDescent="0.3">
      <c r="A4716" s="167" t="s">
        <v>10660</v>
      </c>
      <c r="B4716" s="167" t="s">
        <v>5485</v>
      </c>
      <c r="C4716" s="168">
        <v>20</v>
      </c>
      <c r="D4716" s="169" t="s">
        <v>5482</v>
      </c>
      <c r="E4716" s="170">
        <v>17.094000000000001</v>
      </c>
      <c r="F4716" s="167" t="s">
        <v>10517</v>
      </c>
    </row>
    <row r="4717" spans="1:6" x14ac:dyDescent="0.3">
      <c r="A4717" s="167" t="s">
        <v>10661</v>
      </c>
      <c r="B4717" s="167" t="s">
        <v>6576</v>
      </c>
      <c r="C4717" s="168">
        <v>20</v>
      </c>
      <c r="D4717" s="169" t="s">
        <v>5482</v>
      </c>
      <c r="E4717" s="170">
        <v>17.094000000000001</v>
      </c>
      <c r="F4717" s="167" t="s">
        <v>10517</v>
      </c>
    </row>
    <row r="4718" spans="1:6" x14ac:dyDescent="0.3">
      <c r="A4718" s="167" t="s">
        <v>10662</v>
      </c>
      <c r="B4718" s="167" t="s">
        <v>5491</v>
      </c>
      <c r="C4718" s="168">
        <v>20</v>
      </c>
      <c r="D4718" s="169" t="s">
        <v>5482</v>
      </c>
      <c r="E4718" s="170">
        <v>17.60275</v>
      </c>
      <c r="F4718" s="167" t="s">
        <v>10517</v>
      </c>
    </row>
    <row r="4719" spans="1:6" x14ac:dyDescent="0.3">
      <c r="A4719" s="167" t="s">
        <v>10663</v>
      </c>
      <c r="B4719" s="167" t="s">
        <v>5493</v>
      </c>
      <c r="C4719" s="168">
        <v>20</v>
      </c>
      <c r="D4719" s="169" t="s">
        <v>5482</v>
      </c>
      <c r="E4719" s="170">
        <v>17.60275</v>
      </c>
      <c r="F4719" s="167" t="s">
        <v>10517</v>
      </c>
    </row>
    <row r="4720" spans="1:6" x14ac:dyDescent="0.3">
      <c r="A4720" s="167" t="s">
        <v>10664</v>
      </c>
      <c r="B4720" s="167" t="s">
        <v>6582</v>
      </c>
      <c r="C4720" s="168">
        <v>20</v>
      </c>
      <c r="D4720" s="169" t="s">
        <v>5482</v>
      </c>
      <c r="E4720" s="170">
        <v>16.28</v>
      </c>
      <c r="F4720" s="167" t="s">
        <v>10517</v>
      </c>
    </row>
    <row r="4721" spans="1:6" x14ac:dyDescent="0.3">
      <c r="A4721" s="167" t="s">
        <v>10665</v>
      </c>
      <c r="B4721" s="167" t="s">
        <v>5497</v>
      </c>
      <c r="C4721" s="168">
        <v>20</v>
      </c>
      <c r="D4721" s="169" t="s">
        <v>5482</v>
      </c>
      <c r="E4721" s="170">
        <v>17.60275</v>
      </c>
      <c r="F4721" s="167" t="s">
        <v>10517</v>
      </c>
    </row>
    <row r="4722" spans="1:6" x14ac:dyDescent="0.3">
      <c r="A4722" s="167" t="s">
        <v>10666</v>
      </c>
      <c r="B4722" s="167" t="s">
        <v>5507</v>
      </c>
      <c r="C4722" s="168">
        <v>20</v>
      </c>
      <c r="D4722" s="169" t="s">
        <v>5482</v>
      </c>
      <c r="E4722" s="170">
        <v>17.60275</v>
      </c>
      <c r="F4722" s="167" t="s">
        <v>10517</v>
      </c>
    </row>
    <row r="4723" spans="1:6" x14ac:dyDescent="0.3">
      <c r="A4723" s="167" t="s">
        <v>10667</v>
      </c>
      <c r="B4723" s="167" t="s">
        <v>5509</v>
      </c>
      <c r="C4723" s="168">
        <v>20</v>
      </c>
      <c r="D4723" s="169" t="s">
        <v>5482</v>
      </c>
      <c r="E4723" s="170">
        <v>17.60275</v>
      </c>
      <c r="F4723" s="167" t="s">
        <v>10517</v>
      </c>
    </row>
    <row r="4724" spans="1:6" x14ac:dyDescent="0.3">
      <c r="A4724" s="167" t="s">
        <v>10668</v>
      </c>
      <c r="B4724" s="167" t="s">
        <v>5511</v>
      </c>
      <c r="C4724" s="168">
        <v>20</v>
      </c>
      <c r="D4724" s="169" t="s">
        <v>5482</v>
      </c>
      <c r="E4724" s="170">
        <v>17.60275</v>
      </c>
      <c r="F4724" s="167" t="s">
        <v>10517</v>
      </c>
    </row>
    <row r="4725" spans="1:6" x14ac:dyDescent="0.3">
      <c r="A4725" s="167" t="s">
        <v>10669</v>
      </c>
      <c r="B4725" s="167" t="s">
        <v>5515</v>
      </c>
      <c r="C4725" s="168">
        <v>20</v>
      </c>
      <c r="D4725" s="169" t="s">
        <v>5482</v>
      </c>
      <c r="E4725" s="170">
        <v>17.60275</v>
      </c>
      <c r="F4725" s="167" t="s">
        <v>10517</v>
      </c>
    </row>
    <row r="4726" spans="1:6" x14ac:dyDescent="0.3">
      <c r="A4726" s="167" t="s">
        <v>10670</v>
      </c>
      <c r="B4726" s="167" t="s">
        <v>5517</v>
      </c>
      <c r="C4726" s="168">
        <v>20</v>
      </c>
      <c r="D4726" s="169" t="s">
        <v>5482</v>
      </c>
      <c r="E4726" s="170">
        <v>17.60275</v>
      </c>
      <c r="F4726" s="167" t="s">
        <v>10517</v>
      </c>
    </row>
    <row r="4727" spans="1:6" x14ac:dyDescent="0.3">
      <c r="A4727" s="167" t="s">
        <v>10671</v>
      </c>
      <c r="B4727" s="167" t="s">
        <v>5525</v>
      </c>
      <c r="C4727" s="168">
        <v>20</v>
      </c>
      <c r="D4727" s="169" t="s">
        <v>5482</v>
      </c>
      <c r="E4727" s="170">
        <v>17.60275</v>
      </c>
      <c r="F4727" s="167" t="s">
        <v>10517</v>
      </c>
    </row>
    <row r="4728" spans="1:6" x14ac:dyDescent="0.3">
      <c r="A4728" s="167" t="s">
        <v>10672</v>
      </c>
      <c r="B4728" s="167" t="s">
        <v>5485</v>
      </c>
      <c r="C4728" s="168">
        <v>20</v>
      </c>
      <c r="D4728" s="169" t="s">
        <v>5482</v>
      </c>
      <c r="E4728" s="170">
        <v>17.094000000000001</v>
      </c>
      <c r="F4728" s="167" t="s">
        <v>10517</v>
      </c>
    </row>
    <row r="4729" spans="1:6" x14ac:dyDescent="0.3">
      <c r="A4729" s="167" t="s">
        <v>10673</v>
      </c>
      <c r="B4729" s="167" t="s">
        <v>6576</v>
      </c>
      <c r="C4729" s="168">
        <v>20</v>
      </c>
      <c r="D4729" s="169" t="s">
        <v>5482</v>
      </c>
      <c r="E4729" s="170">
        <v>17.094000000000001</v>
      </c>
      <c r="F4729" s="167" t="s">
        <v>10517</v>
      </c>
    </row>
    <row r="4730" spans="1:6" x14ac:dyDescent="0.3">
      <c r="A4730" s="167" t="s">
        <v>10674</v>
      </c>
      <c r="B4730" s="167" t="s">
        <v>5491</v>
      </c>
      <c r="C4730" s="168">
        <v>20</v>
      </c>
      <c r="D4730" s="169" t="s">
        <v>5482</v>
      </c>
      <c r="E4730" s="170">
        <v>17.60275</v>
      </c>
      <c r="F4730" s="167" t="s">
        <v>10517</v>
      </c>
    </row>
    <row r="4731" spans="1:6" x14ac:dyDescent="0.3">
      <c r="A4731" s="167" t="s">
        <v>10675</v>
      </c>
      <c r="B4731" s="167" t="s">
        <v>5493</v>
      </c>
      <c r="C4731" s="168">
        <v>20</v>
      </c>
      <c r="D4731" s="169" t="s">
        <v>5482</v>
      </c>
      <c r="E4731" s="170">
        <v>17.60275</v>
      </c>
      <c r="F4731" s="167" t="s">
        <v>10517</v>
      </c>
    </row>
    <row r="4732" spans="1:6" x14ac:dyDescent="0.3">
      <c r="A4732" s="167" t="s">
        <v>10676</v>
      </c>
      <c r="B4732" s="167" t="s">
        <v>6582</v>
      </c>
      <c r="C4732" s="168">
        <v>20</v>
      </c>
      <c r="D4732" s="169" t="s">
        <v>5482</v>
      </c>
      <c r="E4732" s="170">
        <v>16.28</v>
      </c>
      <c r="F4732" s="167" t="s">
        <v>10517</v>
      </c>
    </row>
    <row r="4733" spans="1:6" x14ac:dyDescent="0.3">
      <c r="A4733" s="167" t="s">
        <v>10677</v>
      </c>
      <c r="B4733" s="167" t="s">
        <v>5497</v>
      </c>
      <c r="C4733" s="168">
        <v>20</v>
      </c>
      <c r="D4733" s="169" t="s">
        <v>5482</v>
      </c>
      <c r="E4733" s="170">
        <v>17.60275</v>
      </c>
      <c r="F4733" s="167" t="s">
        <v>10517</v>
      </c>
    </row>
    <row r="4734" spans="1:6" x14ac:dyDescent="0.3">
      <c r="A4734" s="167" t="s">
        <v>10678</v>
      </c>
      <c r="B4734" s="167" t="s">
        <v>5509</v>
      </c>
      <c r="C4734" s="168">
        <v>20</v>
      </c>
      <c r="D4734" s="169" t="s">
        <v>5482</v>
      </c>
      <c r="E4734" s="170">
        <v>17.60275</v>
      </c>
      <c r="F4734" s="167" t="s">
        <v>10517</v>
      </c>
    </row>
    <row r="4735" spans="1:6" x14ac:dyDescent="0.3">
      <c r="A4735" s="167" t="s">
        <v>10679</v>
      </c>
      <c r="B4735" s="167" t="s">
        <v>5511</v>
      </c>
      <c r="C4735" s="168">
        <v>20</v>
      </c>
      <c r="D4735" s="169" t="s">
        <v>5482</v>
      </c>
      <c r="E4735" s="170">
        <v>17.60275</v>
      </c>
      <c r="F4735" s="167" t="s">
        <v>10517</v>
      </c>
    </row>
    <row r="4736" spans="1:6" x14ac:dyDescent="0.3">
      <c r="A4736" s="167" t="s">
        <v>10680</v>
      </c>
      <c r="B4736" s="167" t="s">
        <v>5513</v>
      </c>
      <c r="C4736" s="168">
        <v>20</v>
      </c>
      <c r="D4736" s="169" t="s">
        <v>5482</v>
      </c>
      <c r="E4736" s="170">
        <v>17.60275</v>
      </c>
      <c r="F4736" s="167" t="s">
        <v>10517</v>
      </c>
    </row>
    <row r="4737" spans="1:6" x14ac:dyDescent="0.3">
      <c r="A4737" s="167" t="s">
        <v>10681</v>
      </c>
      <c r="B4737" s="167" t="s">
        <v>5515</v>
      </c>
      <c r="C4737" s="168">
        <v>20</v>
      </c>
      <c r="D4737" s="169" t="s">
        <v>5482</v>
      </c>
      <c r="E4737" s="170">
        <v>17.60275</v>
      </c>
      <c r="F4737" s="167" t="s">
        <v>10517</v>
      </c>
    </row>
    <row r="4738" spans="1:6" x14ac:dyDescent="0.3">
      <c r="A4738" s="167" t="s">
        <v>10682</v>
      </c>
      <c r="B4738" s="167" t="s">
        <v>5517</v>
      </c>
      <c r="C4738" s="168">
        <v>20</v>
      </c>
      <c r="D4738" s="169" t="s">
        <v>5482</v>
      </c>
      <c r="E4738" s="170">
        <v>17.60275</v>
      </c>
      <c r="F4738" s="167" t="s">
        <v>10517</v>
      </c>
    </row>
    <row r="4739" spans="1:6" x14ac:dyDescent="0.3">
      <c r="A4739" s="167" t="s">
        <v>10683</v>
      </c>
      <c r="B4739" s="167" t="s">
        <v>5519</v>
      </c>
      <c r="C4739" s="168">
        <v>20</v>
      </c>
      <c r="D4739" s="169" t="s">
        <v>5482</v>
      </c>
      <c r="E4739" s="170">
        <v>17.60275</v>
      </c>
      <c r="F4739" s="167" t="s">
        <v>10517</v>
      </c>
    </row>
    <row r="4740" spans="1:6" x14ac:dyDescent="0.3">
      <c r="A4740" s="167" t="s">
        <v>10684</v>
      </c>
      <c r="B4740" s="167" t="s">
        <v>5525</v>
      </c>
      <c r="C4740" s="168">
        <v>20</v>
      </c>
      <c r="D4740" s="169" t="s">
        <v>5482</v>
      </c>
      <c r="E4740" s="170">
        <v>17.60275</v>
      </c>
      <c r="F4740" s="167" t="s">
        <v>10517</v>
      </c>
    </row>
    <row r="4741" spans="1:6" x14ac:dyDescent="0.3">
      <c r="A4741" s="167" t="s">
        <v>10685</v>
      </c>
      <c r="B4741" s="167" t="s">
        <v>5485</v>
      </c>
      <c r="C4741" s="168">
        <v>20</v>
      </c>
      <c r="D4741" s="169" t="s">
        <v>5482</v>
      </c>
      <c r="E4741" s="170">
        <v>17.857125</v>
      </c>
      <c r="F4741" s="167" t="s">
        <v>10517</v>
      </c>
    </row>
    <row r="4742" spans="1:6" x14ac:dyDescent="0.3">
      <c r="A4742" s="167" t="s">
        <v>10686</v>
      </c>
      <c r="B4742" s="167" t="s">
        <v>6572</v>
      </c>
      <c r="C4742" s="168">
        <v>6</v>
      </c>
      <c r="D4742" s="169" t="s">
        <v>5482</v>
      </c>
      <c r="E4742" s="170">
        <v>35.612499999999997</v>
      </c>
      <c r="F4742" s="167" t="s">
        <v>10517</v>
      </c>
    </row>
    <row r="4743" spans="1:6" x14ac:dyDescent="0.3">
      <c r="A4743" s="167" t="s">
        <v>10687</v>
      </c>
      <c r="B4743" s="167" t="s">
        <v>6574</v>
      </c>
      <c r="C4743" s="168">
        <v>6</v>
      </c>
      <c r="D4743" s="169" t="s">
        <v>5482</v>
      </c>
      <c r="E4743" s="170">
        <v>27.370749999999994</v>
      </c>
      <c r="F4743" s="167" t="s">
        <v>10517</v>
      </c>
    </row>
    <row r="4744" spans="1:6" x14ac:dyDescent="0.3">
      <c r="A4744" s="167" t="s">
        <v>10688</v>
      </c>
      <c r="B4744" s="167" t="s">
        <v>6576</v>
      </c>
      <c r="C4744" s="168">
        <v>20</v>
      </c>
      <c r="D4744" s="169" t="s">
        <v>5482</v>
      </c>
      <c r="E4744" s="170">
        <v>17.857125</v>
      </c>
      <c r="F4744" s="167" t="s">
        <v>10517</v>
      </c>
    </row>
    <row r="4745" spans="1:6" x14ac:dyDescent="0.3">
      <c r="A4745" s="167" t="s">
        <v>10689</v>
      </c>
      <c r="B4745" s="167" t="s">
        <v>5489</v>
      </c>
      <c r="C4745" s="168">
        <v>20</v>
      </c>
      <c r="D4745" s="169" t="s">
        <v>5482</v>
      </c>
      <c r="E4745" s="170">
        <v>18.41675</v>
      </c>
      <c r="F4745" s="167" t="s">
        <v>10517</v>
      </c>
    </row>
    <row r="4746" spans="1:6" x14ac:dyDescent="0.3">
      <c r="A4746" s="167" t="s">
        <v>10690</v>
      </c>
      <c r="B4746" s="167" t="s">
        <v>5491</v>
      </c>
      <c r="C4746" s="168">
        <v>20</v>
      </c>
      <c r="D4746" s="169" t="s">
        <v>5482</v>
      </c>
      <c r="E4746" s="170">
        <v>18.41675</v>
      </c>
      <c r="F4746" s="167" t="s">
        <v>10517</v>
      </c>
    </row>
    <row r="4747" spans="1:6" x14ac:dyDescent="0.3">
      <c r="A4747" s="167" t="s">
        <v>10691</v>
      </c>
      <c r="B4747" s="167" t="s">
        <v>5691</v>
      </c>
      <c r="C4747" s="168">
        <v>20</v>
      </c>
      <c r="D4747" s="169" t="s">
        <v>5482</v>
      </c>
      <c r="E4747" s="170">
        <v>18.41675</v>
      </c>
      <c r="F4747" s="167" t="s">
        <v>10517</v>
      </c>
    </row>
    <row r="4748" spans="1:6" x14ac:dyDescent="0.3">
      <c r="A4748" s="167" t="s">
        <v>10692</v>
      </c>
      <c r="B4748" s="167" t="s">
        <v>5493</v>
      </c>
      <c r="C4748" s="168">
        <v>20</v>
      </c>
      <c r="D4748" s="169" t="s">
        <v>5482</v>
      </c>
      <c r="E4748" s="170">
        <v>18.41675</v>
      </c>
      <c r="F4748" s="167" t="s">
        <v>10517</v>
      </c>
    </row>
    <row r="4749" spans="1:6" x14ac:dyDescent="0.3">
      <c r="A4749" s="167" t="s">
        <v>10693</v>
      </c>
      <c r="B4749" s="167" t="s">
        <v>6582</v>
      </c>
      <c r="C4749" s="168">
        <v>20</v>
      </c>
      <c r="D4749" s="169" t="s">
        <v>5482</v>
      </c>
      <c r="E4749" s="170">
        <v>16.992249999999999</v>
      </c>
      <c r="F4749" s="167" t="s">
        <v>10517</v>
      </c>
    </row>
    <row r="4750" spans="1:6" x14ac:dyDescent="0.3">
      <c r="A4750" s="167" t="s">
        <v>10694</v>
      </c>
      <c r="B4750" s="167" t="s">
        <v>5495</v>
      </c>
      <c r="C4750" s="168">
        <v>20</v>
      </c>
      <c r="D4750" s="169" t="s">
        <v>5482</v>
      </c>
      <c r="E4750" s="170">
        <v>18.41675</v>
      </c>
      <c r="F4750" s="167" t="s">
        <v>10517</v>
      </c>
    </row>
    <row r="4751" spans="1:6" x14ac:dyDescent="0.3">
      <c r="A4751" s="167" t="s">
        <v>10695</v>
      </c>
      <c r="B4751" s="167" t="s">
        <v>5699</v>
      </c>
      <c r="C4751" s="168">
        <v>20</v>
      </c>
      <c r="D4751" s="169" t="s">
        <v>5482</v>
      </c>
      <c r="E4751" s="170">
        <v>18.41675</v>
      </c>
      <c r="F4751" s="167" t="s">
        <v>10517</v>
      </c>
    </row>
    <row r="4752" spans="1:6" x14ac:dyDescent="0.3">
      <c r="A4752" s="167" t="s">
        <v>10696</v>
      </c>
      <c r="B4752" s="167" t="s">
        <v>5701</v>
      </c>
      <c r="C4752" s="168">
        <v>20</v>
      </c>
      <c r="D4752" s="169" t="s">
        <v>5482</v>
      </c>
      <c r="E4752" s="170">
        <v>18.41675</v>
      </c>
      <c r="F4752" s="167" t="s">
        <v>10517</v>
      </c>
    </row>
    <row r="4753" spans="1:6" x14ac:dyDescent="0.3">
      <c r="A4753" s="167" t="s">
        <v>10697</v>
      </c>
      <c r="B4753" s="167" t="s">
        <v>5497</v>
      </c>
      <c r="C4753" s="168">
        <v>20</v>
      </c>
      <c r="D4753" s="169" t="s">
        <v>5482</v>
      </c>
      <c r="E4753" s="170">
        <v>18.41675</v>
      </c>
      <c r="F4753" s="167" t="s">
        <v>10517</v>
      </c>
    </row>
    <row r="4754" spans="1:6" x14ac:dyDescent="0.3">
      <c r="A4754" s="167" t="s">
        <v>10698</v>
      </c>
      <c r="B4754" s="167" t="s">
        <v>5785</v>
      </c>
      <c r="C4754" s="168">
        <v>20</v>
      </c>
      <c r="D4754" s="169" t="s">
        <v>5482</v>
      </c>
      <c r="E4754" s="170">
        <v>18.41675</v>
      </c>
      <c r="F4754" s="167" t="s">
        <v>10517</v>
      </c>
    </row>
    <row r="4755" spans="1:6" x14ac:dyDescent="0.3">
      <c r="A4755" s="167" t="s">
        <v>10699</v>
      </c>
      <c r="B4755" s="167" t="s">
        <v>5503</v>
      </c>
      <c r="C4755" s="168">
        <v>20</v>
      </c>
      <c r="D4755" s="169" t="s">
        <v>5482</v>
      </c>
      <c r="E4755" s="170">
        <v>18.41675</v>
      </c>
      <c r="F4755" s="167" t="s">
        <v>10517</v>
      </c>
    </row>
    <row r="4756" spans="1:6" x14ac:dyDescent="0.3">
      <c r="A4756" s="167" t="s">
        <v>10700</v>
      </c>
      <c r="B4756" s="167" t="s">
        <v>5505</v>
      </c>
      <c r="C4756" s="168">
        <v>20</v>
      </c>
      <c r="D4756" s="169" t="s">
        <v>5482</v>
      </c>
      <c r="E4756" s="170">
        <v>18.41675</v>
      </c>
      <c r="F4756" s="167" t="s">
        <v>10517</v>
      </c>
    </row>
    <row r="4757" spans="1:6" x14ac:dyDescent="0.3">
      <c r="A4757" s="167" t="s">
        <v>10701</v>
      </c>
      <c r="B4757" s="167" t="s">
        <v>5507</v>
      </c>
      <c r="C4757" s="168">
        <v>20</v>
      </c>
      <c r="D4757" s="169" t="s">
        <v>5482</v>
      </c>
      <c r="E4757" s="170">
        <v>18.41675</v>
      </c>
      <c r="F4757" s="167" t="s">
        <v>10517</v>
      </c>
    </row>
    <row r="4758" spans="1:6" x14ac:dyDescent="0.3">
      <c r="A4758" s="167" t="s">
        <v>10702</v>
      </c>
      <c r="B4758" s="167" t="s">
        <v>5509</v>
      </c>
      <c r="C4758" s="168">
        <v>20</v>
      </c>
      <c r="D4758" s="169" t="s">
        <v>5482</v>
      </c>
      <c r="E4758" s="170">
        <v>18.41675</v>
      </c>
      <c r="F4758" s="167" t="s">
        <v>10517</v>
      </c>
    </row>
    <row r="4759" spans="1:6" x14ac:dyDescent="0.3">
      <c r="A4759" s="167" t="s">
        <v>10703</v>
      </c>
      <c r="B4759" s="167" t="s">
        <v>5513</v>
      </c>
      <c r="C4759" s="168">
        <v>20</v>
      </c>
      <c r="D4759" s="169" t="s">
        <v>5482</v>
      </c>
      <c r="E4759" s="170">
        <v>18.41675</v>
      </c>
      <c r="F4759" s="167" t="s">
        <v>10517</v>
      </c>
    </row>
    <row r="4760" spans="1:6" x14ac:dyDescent="0.3">
      <c r="A4760" s="167" t="s">
        <v>10704</v>
      </c>
      <c r="B4760" s="167" t="s">
        <v>5515</v>
      </c>
      <c r="C4760" s="168">
        <v>20</v>
      </c>
      <c r="D4760" s="169" t="s">
        <v>5482</v>
      </c>
      <c r="E4760" s="170">
        <v>18.41675</v>
      </c>
      <c r="F4760" s="167" t="s">
        <v>10517</v>
      </c>
    </row>
    <row r="4761" spans="1:6" x14ac:dyDescent="0.3">
      <c r="A4761" s="167" t="s">
        <v>10705</v>
      </c>
      <c r="B4761" s="167" t="s">
        <v>5569</v>
      </c>
      <c r="C4761" s="168">
        <v>20</v>
      </c>
      <c r="D4761" s="169" t="s">
        <v>5482</v>
      </c>
      <c r="E4761" s="170">
        <v>18.41675</v>
      </c>
      <c r="F4761" s="167" t="s">
        <v>10517</v>
      </c>
    </row>
    <row r="4762" spans="1:6" x14ac:dyDescent="0.3">
      <c r="A4762" s="167" t="s">
        <v>10706</v>
      </c>
      <c r="B4762" s="167" t="s">
        <v>5521</v>
      </c>
      <c r="C4762" s="168">
        <v>20</v>
      </c>
      <c r="D4762" s="169" t="s">
        <v>5482</v>
      </c>
      <c r="E4762" s="170">
        <v>18.41675</v>
      </c>
      <c r="F4762" s="167" t="s">
        <v>10517</v>
      </c>
    </row>
    <row r="4763" spans="1:6" x14ac:dyDescent="0.3">
      <c r="A4763" s="167" t="s">
        <v>10707</v>
      </c>
      <c r="B4763" s="167" t="s">
        <v>5525</v>
      </c>
      <c r="C4763" s="168">
        <v>20</v>
      </c>
      <c r="D4763" s="169" t="s">
        <v>5482</v>
      </c>
      <c r="E4763" s="170">
        <v>18.41675</v>
      </c>
      <c r="F4763" s="167" t="s">
        <v>10517</v>
      </c>
    </row>
    <row r="4764" spans="1:6" x14ac:dyDescent="0.3">
      <c r="A4764" s="167" t="s">
        <v>10708</v>
      </c>
      <c r="B4764" s="167" t="s">
        <v>5485</v>
      </c>
      <c r="C4764" s="168">
        <v>20</v>
      </c>
      <c r="D4764" s="169" t="s">
        <v>5482</v>
      </c>
      <c r="E4764" s="170">
        <v>19.078125</v>
      </c>
      <c r="F4764" s="167" t="s">
        <v>10570</v>
      </c>
    </row>
    <row r="4765" spans="1:6" x14ac:dyDescent="0.3">
      <c r="A4765" s="167" t="s">
        <v>10709</v>
      </c>
      <c r="B4765" s="167" t="s">
        <v>6572</v>
      </c>
      <c r="C4765" s="168">
        <v>6</v>
      </c>
      <c r="D4765" s="169" t="s">
        <v>5482</v>
      </c>
      <c r="E4765" s="170">
        <v>37.443999999999996</v>
      </c>
      <c r="F4765" s="167" t="s">
        <v>10570</v>
      </c>
    </row>
    <row r="4766" spans="1:6" x14ac:dyDescent="0.3">
      <c r="A4766" s="167" t="s">
        <v>10710</v>
      </c>
      <c r="B4766" s="167" t="s">
        <v>6574</v>
      </c>
      <c r="C4766" s="168">
        <v>6</v>
      </c>
      <c r="D4766" s="169" t="s">
        <v>5482</v>
      </c>
      <c r="E4766" s="170">
        <v>28.795249999999999</v>
      </c>
      <c r="F4766" s="167" t="s">
        <v>10570</v>
      </c>
    </row>
    <row r="4767" spans="1:6" x14ac:dyDescent="0.3">
      <c r="A4767" s="167" t="s">
        <v>10711</v>
      </c>
      <c r="B4767" s="167" t="s">
        <v>6576</v>
      </c>
      <c r="C4767" s="168">
        <v>20</v>
      </c>
      <c r="D4767" s="169" t="s">
        <v>5482</v>
      </c>
      <c r="E4767" s="170">
        <v>19.078125</v>
      </c>
      <c r="F4767" s="167" t="s">
        <v>10570</v>
      </c>
    </row>
    <row r="4768" spans="1:6" x14ac:dyDescent="0.3">
      <c r="A4768" s="167" t="s">
        <v>10712</v>
      </c>
      <c r="B4768" s="167" t="s">
        <v>5489</v>
      </c>
      <c r="C4768" s="168">
        <v>20</v>
      </c>
      <c r="D4768" s="169" t="s">
        <v>5482</v>
      </c>
      <c r="E4768" s="170">
        <v>19.841249999999999</v>
      </c>
      <c r="F4768" s="167" t="s">
        <v>10570</v>
      </c>
    </row>
    <row r="4769" spans="1:6" x14ac:dyDescent="0.3">
      <c r="A4769" s="167" t="s">
        <v>10713</v>
      </c>
      <c r="B4769" s="167" t="s">
        <v>5491</v>
      </c>
      <c r="C4769" s="168">
        <v>20</v>
      </c>
      <c r="D4769" s="169" t="s">
        <v>5482</v>
      </c>
      <c r="E4769" s="170">
        <v>19.841249999999999</v>
      </c>
      <c r="F4769" s="167" t="s">
        <v>10570</v>
      </c>
    </row>
    <row r="4770" spans="1:6" x14ac:dyDescent="0.3">
      <c r="A4770" s="167" t="s">
        <v>10714</v>
      </c>
      <c r="B4770" s="167" t="s">
        <v>5493</v>
      </c>
      <c r="C4770" s="168">
        <v>20</v>
      </c>
      <c r="D4770" s="169" t="s">
        <v>5482</v>
      </c>
      <c r="E4770" s="170">
        <v>19.841249999999999</v>
      </c>
      <c r="F4770" s="167" t="s">
        <v>10570</v>
      </c>
    </row>
    <row r="4771" spans="1:6" x14ac:dyDescent="0.3">
      <c r="A4771" s="167" t="s">
        <v>10715</v>
      </c>
      <c r="B4771" s="167" t="s">
        <v>6582</v>
      </c>
      <c r="C4771" s="168">
        <v>20</v>
      </c>
      <c r="D4771" s="169" t="s">
        <v>5482</v>
      </c>
      <c r="E4771" s="170">
        <v>18.213249999999995</v>
      </c>
      <c r="F4771" s="167" t="s">
        <v>10570</v>
      </c>
    </row>
    <row r="4772" spans="1:6" x14ac:dyDescent="0.3">
      <c r="A4772" s="167" t="s">
        <v>10716</v>
      </c>
      <c r="B4772" s="167" t="s">
        <v>5495</v>
      </c>
      <c r="C4772" s="168">
        <v>20</v>
      </c>
      <c r="D4772" s="169" t="s">
        <v>5482</v>
      </c>
      <c r="E4772" s="170">
        <v>19.841249999999999</v>
      </c>
      <c r="F4772" s="167" t="s">
        <v>10570</v>
      </c>
    </row>
    <row r="4773" spans="1:6" x14ac:dyDescent="0.3">
      <c r="A4773" s="167" t="s">
        <v>10717</v>
      </c>
      <c r="B4773" s="167" t="s">
        <v>5699</v>
      </c>
      <c r="C4773" s="168">
        <v>20</v>
      </c>
      <c r="D4773" s="169" t="s">
        <v>5482</v>
      </c>
      <c r="E4773" s="170">
        <v>19.841249999999999</v>
      </c>
      <c r="F4773" s="167" t="s">
        <v>10570</v>
      </c>
    </row>
    <row r="4774" spans="1:6" x14ac:dyDescent="0.3">
      <c r="A4774" s="167" t="s">
        <v>10718</v>
      </c>
      <c r="B4774" s="167" t="s">
        <v>5701</v>
      </c>
      <c r="C4774" s="168">
        <v>20</v>
      </c>
      <c r="D4774" s="169" t="s">
        <v>5482</v>
      </c>
      <c r="E4774" s="170">
        <v>19.841249999999999</v>
      </c>
      <c r="F4774" s="167" t="s">
        <v>10570</v>
      </c>
    </row>
    <row r="4775" spans="1:6" x14ac:dyDescent="0.3">
      <c r="A4775" s="167" t="s">
        <v>10719</v>
      </c>
      <c r="B4775" s="167" t="s">
        <v>5497</v>
      </c>
      <c r="C4775" s="168">
        <v>20</v>
      </c>
      <c r="D4775" s="169" t="s">
        <v>5482</v>
      </c>
      <c r="E4775" s="170">
        <v>19.841249999999999</v>
      </c>
      <c r="F4775" s="167" t="s">
        <v>10570</v>
      </c>
    </row>
    <row r="4776" spans="1:6" x14ac:dyDescent="0.3">
      <c r="A4776" s="167" t="s">
        <v>10720</v>
      </c>
      <c r="B4776" s="167" t="s">
        <v>5503</v>
      </c>
      <c r="C4776" s="168">
        <v>20</v>
      </c>
      <c r="D4776" s="169" t="s">
        <v>5482</v>
      </c>
      <c r="E4776" s="170">
        <v>19.841249999999999</v>
      </c>
      <c r="F4776" s="167" t="s">
        <v>10570</v>
      </c>
    </row>
    <row r="4777" spans="1:6" x14ac:dyDescent="0.3">
      <c r="A4777" s="167" t="s">
        <v>10721</v>
      </c>
      <c r="B4777" s="167" t="s">
        <v>5505</v>
      </c>
      <c r="C4777" s="168">
        <v>20</v>
      </c>
      <c r="D4777" s="169" t="s">
        <v>5482</v>
      </c>
      <c r="E4777" s="170">
        <v>19.841249999999999</v>
      </c>
      <c r="F4777" s="167" t="s">
        <v>10570</v>
      </c>
    </row>
    <row r="4778" spans="1:6" x14ac:dyDescent="0.3">
      <c r="A4778" s="167" t="s">
        <v>10722</v>
      </c>
      <c r="B4778" s="167" t="s">
        <v>5507</v>
      </c>
      <c r="C4778" s="168">
        <v>20</v>
      </c>
      <c r="D4778" s="169" t="s">
        <v>5482</v>
      </c>
      <c r="E4778" s="170">
        <v>19.841249999999999</v>
      </c>
      <c r="F4778" s="167" t="s">
        <v>10570</v>
      </c>
    </row>
    <row r="4779" spans="1:6" x14ac:dyDescent="0.3">
      <c r="A4779" s="167" t="s">
        <v>10723</v>
      </c>
      <c r="B4779" s="167" t="s">
        <v>5509</v>
      </c>
      <c r="C4779" s="168">
        <v>20</v>
      </c>
      <c r="D4779" s="169" t="s">
        <v>5482</v>
      </c>
      <c r="E4779" s="170">
        <v>19.841249999999999</v>
      </c>
      <c r="F4779" s="167" t="s">
        <v>10570</v>
      </c>
    </row>
    <row r="4780" spans="1:6" x14ac:dyDescent="0.3">
      <c r="A4780" s="167" t="s">
        <v>10724</v>
      </c>
      <c r="B4780" s="167" t="s">
        <v>5513</v>
      </c>
      <c r="C4780" s="168">
        <v>20</v>
      </c>
      <c r="D4780" s="169" t="s">
        <v>5482</v>
      </c>
      <c r="E4780" s="170">
        <v>19.841249999999999</v>
      </c>
      <c r="F4780" s="167" t="s">
        <v>10570</v>
      </c>
    </row>
    <row r="4781" spans="1:6" x14ac:dyDescent="0.3">
      <c r="A4781" s="167" t="s">
        <v>10725</v>
      </c>
      <c r="B4781" s="167" t="s">
        <v>5515</v>
      </c>
      <c r="C4781" s="168">
        <v>20</v>
      </c>
      <c r="D4781" s="169" t="s">
        <v>5482</v>
      </c>
      <c r="E4781" s="170">
        <v>19.841249999999999</v>
      </c>
      <c r="F4781" s="167" t="s">
        <v>10570</v>
      </c>
    </row>
    <row r="4782" spans="1:6" x14ac:dyDescent="0.3">
      <c r="A4782" s="167" t="s">
        <v>10726</v>
      </c>
      <c r="B4782" s="167" t="s">
        <v>5569</v>
      </c>
      <c r="C4782" s="168">
        <v>20</v>
      </c>
      <c r="D4782" s="169" t="s">
        <v>5482</v>
      </c>
      <c r="E4782" s="170">
        <v>19.841249999999999</v>
      </c>
      <c r="F4782" s="167" t="s">
        <v>10570</v>
      </c>
    </row>
    <row r="4783" spans="1:6" x14ac:dyDescent="0.3">
      <c r="A4783" s="167" t="s">
        <v>10727</v>
      </c>
      <c r="B4783" s="167" t="s">
        <v>5521</v>
      </c>
      <c r="C4783" s="168">
        <v>20</v>
      </c>
      <c r="D4783" s="169" t="s">
        <v>5482</v>
      </c>
      <c r="E4783" s="170">
        <v>19.841249999999999</v>
      </c>
      <c r="F4783" s="167" t="s">
        <v>10570</v>
      </c>
    </row>
    <row r="4784" spans="1:6" x14ac:dyDescent="0.3">
      <c r="A4784" s="167" t="s">
        <v>10728</v>
      </c>
      <c r="B4784" s="167" t="s">
        <v>5485</v>
      </c>
      <c r="C4784" s="168">
        <v>20</v>
      </c>
      <c r="D4784" s="169" t="s">
        <v>5482</v>
      </c>
      <c r="E4784" s="170">
        <v>17.857125</v>
      </c>
      <c r="F4784" s="167" t="s">
        <v>10517</v>
      </c>
    </row>
    <row r="4785" spans="1:6" x14ac:dyDescent="0.3">
      <c r="A4785" s="167" t="s">
        <v>10729</v>
      </c>
      <c r="B4785" s="167" t="s">
        <v>6572</v>
      </c>
      <c r="C4785" s="168">
        <v>6</v>
      </c>
      <c r="D4785" s="169" t="s">
        <v>5482</v>
      </c>
      <c r="E4785" s="170">
        <v>36.324750000000002</v>
      </c>
      <c r="F4785" s="167" t="s">
        <v>10517</v>
      </c>
    </row>
    <row r="4786" spans="1:6" x14ac:dyDescent="0.3">
      <c r="A4786" s="167" t="s">
        <v>10730</v>
      </c>
      <c r="B4786" s="167" t="s">
        <v>6574</v>
      </c>
      <c r="C4786" s="168">
        <v>6</v>
      </c>
      <c r="D4786" s="169" t="s">
        <v>5482</v>
      </c>
      <c r="E4786" s="170">
        <v>27.675999999999998</v>
      </c>
      <c r="F4786" s="167" t="s">
        <v>10517</v>
      </c>
    </row>
    <row r="4787" spans="1:6" x14ac:dyDescent="0.3">
      <c r="A4787" s="167" t="s">
        <v>10731</v>
      </c>
      <c r="B4787" s="167" t="s">
        <v>6576</v>
      </c>
      <c r="C4787" s="168">
        <v>20</v>
      </c>
      <c r="D4787" s="169" t="s">
        <v>5482</v>
      </c>
      <c r="E4787" s="170">
        <v>17.857125</v>
      </c>
      <c r="F4787" s="167" t="s">
        <v>10517</v>
      </c>
    </row>
    <row r="4788" spans="1:6" x14ac:dyDescent="0.3">
      <c r="A4788" s="167" t="s">
        <v>10732</v>
      </c>
      <c r="B4788" s="167" t="s">
        <v>5489</v>
      </c>
      <c r="C4788" s="168">
        <v>20</v>
      </c>
      <c r="D4788" s="169" t="s">
        <v>5482</v>
      </c>
      <c r="E4788" s="170">
        <v>18.41675</v>
      </c>
      <c r="F4788" s="167" t="s">
        <v>10517</v>
      </c>
    </row>
    <row r="4789" spans="1:6" x14ac:dyDescent="0.3">
      <c r="A4789" s="167" t="s">
        <v>10733</v>
      </c>
      <c r="B4789" s="167" t="s">
        <v>5491</v>
      </c>
      <c r="C4789" s="168">
        <v>20</v>
      </c>
      <c r="D4789" s="169" t="s">
        <v>5482</v>
      </c>
      <c r="E4789" s="170">
        <v>18.41675</v>
      </c>
      <c r="F4789" s="167" t="s">
        <v>10517</v>
      </c>
    </row>
    <row r="4790" spans="1:6" x14ac:dyDescent="0.3">
      <c r="A4790" s="167" t="s">
        <v>10734</v>
      </c>
      <c r="B4790" s="167" t="s">
        <v>5691</v>
      </c>
      <c r="C4790" s="168">
        <v>20</v>
      </c>
      <c r="D4790" s="169" t="s">
        <v>5482</v>
      </c>
      <c r="E4790" s="170">
        <v>18.41675</v>
      </c>
      <c r="F4790" s="167" t="s">
        <v>10517</v>
      </c>
    </row>
    <row r="4791" spans="1:6" x14ac:dyDescent="0.3">
      <c r="A4791" s="167" t="s">
        <v>10735</v>
      </c>
      <c r="B4791" s="167" t="s">
        <v>5693</v>
      </c>
      <c r="C4791" s="168">
        <v>20</v>
      </c>
      <c r="D4791" s="169" t="s">
        <v>5482</v>
      </c>
      <c r="E4791" s="170">
        <v>18.41675</v>
      </c>
      <c r="F4791" s="167" t="s">
        <v>10517</v>
      </c>
    </row>
    <row r="4792" spans="1:6" x14ac:dyDescent="0.3">
      <c r="A4792" s="167" t="s">
        <v>10736</v>
      </c>
      <c r="B4792" s="167" t="s">
        <v>5493</v>
      </c>
      <c r="C4792" s="168">
        <v>20</v>
      </c>
      <c r="D4792" s="169" t="s">
        <v>5482</v>
      </c>
      <c r="E4792" s="170">
        <v>18.41675</v>
      </c>
      <c r="F4792" s="167" t="s">
        <v>10517</v>
      </c>
    </row>
    <row r="4793" spans="1:6" x14ac:dyDescent="0.3">
      <c r="A4793" s="167" t="s">
        <v>10737</v>
      </c>
      <c r="B4793" s="167" t="s">
        <v>6582</v>
      </c>
      <c r="C4793" s="168">
        <v>20</v>
      </c>
      <c r="D4793" s="169" t="s">
        <v>5482</v>
      </c>
      <c r="E4793" s="170">
        <v>16.992249999999999</v>
      </c>
      <c r="F4793" s="167" t="s">
        <v>10517</v>
      </c>
    </row>
    <row r="4794" spans="1:6" x14ac:dyDescent="0.3">
      <c r="A4794" s="167" t="s">
        <v>10738</v>
      </c>
      <c r="B4794" s="167" t="s">
        <v>5696</v>
      </c>
      <c r="C4794" s="168">
        <v>20</v>
      </c>
      <c r="D4794" s="169" t="s">
        <v>5482</v>
      </c>
      <c r="E4794" s="170">
        <v>18.41675</v>
      </c>
      <c r="F4794" s="167" t="s">
        <v>10517</v>
      </c>
    </row>
    <row r="4795" spans="1:6" x14ac:dyDescent="0.3">
      <c r="A4795" s="167" t="s">
        <v>10739</v>
      </c>
      <c r="B4795" s="167" t="s">
        <v>5495</v>
      </c>
      <c r="C4795" s="168">
        <v>20</v>
      </c>
      <c r="D4795" s="169" t="s">
        <v>5482</v>
      </c>
      <c r="E4795" s="170">
        <v>18.41675</v>
      </c>
      <c r="F4795" s="167" t="s">
        <v>10517</v>
      </c>
    </row>
    <row r="4796" spans="1:6" x14ac:dyDescent="0.3">
      <c r="A4796" s="167" t="s">
        <v>10740</v>
      </c>
      <c r="B4796" s="167" t="s">
        <v>5699</v>
      </c>
      <c r="C4796" s="168">
        <v>20</v>
      </c>
      <c r="D4796" s="169" t="s">
        <v>5482</v>
      </c>
      <c r="E4796" s="170">
        <v>18.41675</v>
      </c>
      <c r="F4796" s="167" t="s">
        <v>10517</v>
      </c>
    </row>
    <row r="4797" spans="1:6" x14ac:dyDescent="0.3">
      <c r="A4797" s="167" t="s">
        <v>10741</v>
      </c>
      <c r="B4797" s="167" t="s">
        <v>5701</v>
      </c>
      <c r="C4797" s="168">
        <v>20</v>
      </c>
      <c r="D4797" s="169" t="s">
        <v>5482</v>
      </c>
      <c r="E4797" s="170">
        <v>18.41675</v>
      </c>
      <c r="F4797" s="167" t="s">
        <v>10517</v>
      </c>
    </row>
    <row r="4798" spans="1:6" x14ac:dyDescent="0.3">
      <c r="A4798" s="167" t="s">
        <v>10742</v>
      </c>
      <c r="B4798" s="167" t="s">
        <v>5497</v>
      </c>
      <c r="C4798" s="168">
        <v>20</v>
      </c>
      <c r="D4798" s="169" t="s">
        <v>5482</v>
      </c>
      <c r="E4798" s="170">
        <v>18.41675</v>
      </c>
      <c r="F4798" s="167" t="s">
        <v>10517</v>
      </c>
    </row>
    <row r="4799" spans="1:6" x14ac:dyDescent="0.3">
      <c r="A4799" s="167" t="s">
        <v>10743</v>
      </c>
      <c r="B4799" s="167" t="s">
        <v>5785</v>
      </c>
      <c r="C4799" s="168">
        <v>20</v>
      </c>
      <c r="D4799" s="169" t="s">
        <v>5482</v>
      </c>
      <c r="E4799" s="170">
        <v>18.41675</v>
      </c>
      <c r="F4799" s="167" t="s">
        <v>10517</v>
      </c>
    </row>
    <row r="4800" spans="1:6" x14ac:dyDescent="0.3">
      <c r="A4800" s="167" t="s">
        <v>10744</v>
      </c>
      <c r="B4800" s="167" t="s">
        <v>5499</v>
      </c>
      <c r="C4800" s="168">
        <v>20</v>
      </c>
      <c r="D4800" s="169" t="s">
        <v>5482</v>
      </c>
      <c r="E4800" s="170">
        <v>18.41675</v>
      </c>
      <c r="F4800" s="167" t="s">
        <v>10517</v>
      </c>
    </row>
    <row r="4801" spans="1:6" x14ac:dyDescent="0.3">
      <c r="A4801" s="167" t="s">
        <v>10745</v>
      </c>
      <c r="B4801" s="167" t="s">
        <v>5555</v>
      </c>
      <c r="C4801" s="168">
        <v>20</v>
      </c>
      <c r="D4801" s="169" t="s">
        <v>5482</v>
      </c>
      <c r="E4801" s="170">
        <v>18.41675</v>
      </c>
      <c r="F4801" s="167" t="s">
        <v>10517</v>
      </c>
    </row>
    <row r="4802" spans="1:6" x14ac:dyDescent="0.3">
      <c r="A4802" s="167" t="s">
        <v>10746</v>
      </c>
      <c r="B4802" s="167" t="s">
        <v>5557</v>
      </c>
      <c r="C4802" s="168">
        <v>20</v>
      </c>
      <c r="D4802" s="169" t="s">
        <v>5482</v>
      </c>
      <c r="E4802" s="170">
        <v>18.41675</v>
      </c>
      <c r="F4802" s="167" t="s">
        <v>10517</v>
      </c>
    </row>
    <row r="4803" spans="1:6" x14ac:dyDescent="0.3">
      <c r="A4803" s="167" t="s">
        <v>10747</v>
      </c>
      <c r="B4803" s="167" t="s">
        <v>5534</v>
      </c>
      <c r="C4803" s="168">
        <v>20</v>
      </c>
      <c r="D4803" s="169" t="s">
        <v>5482</v>
      </c>
      <c r="E4803" s="170">
        <v>18.41675</v>
      </c>
      <c r="F4803" s="167" t="s">
        <v>10517</v>
      </c>
    </row>
    <row r="4804" spans="1:6" x14ac:dyDescent="0.3">
      <c r="A4804" s="167" t="s">
        <v>10748</v>
      </c>
      <c r="B4804" s="167" t="s">
        <v>5503</v>
      </c>
      <c r="C4804" s="168">
        <v>20</v>
      </c>
      <c r="D4804" s="169" t="s">
        <v>5482</v>
      </c>
      <c r="E4804" s="170">
        <v>18.41675</v>
      </c>
      <c r="F4804" s="167" t="s">
        <v>10517</v>
      </c>
    </row>
    <row r="4805" spans="1:6" x14ac:dyDescent="0.3">
      <c r="A4805" s="167" t="s">
        <v>10749</v>
      </c>
      <c r="B4805" s="167" t="s">
        <v>5505</v>
      </c>
      <c r="C4805" s="168">
        <v>20</v>
      </c>
      <c r="D4805" s="169" t="s">
        <v>5482</v>
      </c>
      <c r="E4805" s="170">
        <v>18.41675</v>
      </c>
      <c r="F4805" s="167" t="s">
        <v>10517</v>
      </c>
    </row>
    <row r="4806" spans="1:6" x14ac:dyDescent="0.3">
      <c r="A4806" s="167" t="s">
        <v>10750</v>
      </c>
      <c r="B4806" s="167" t="s">
        <v>5507</v>
      </c>
      <c r="C4806" s="168">
        <v>20</v>
      </c>
      <c r="D4806" s="169" t="s">
        <v>5482</v>
      </c>
      <c r="E4806" s="170">
        <v>18.41675</v>
      </c>
      <c r="F4806" s="167" t="s">
        <v>10517</v>
      </c>
    </row>
    <row r="4807" spans="1:6" x14ac:dyDescent="0.3">
      <c r="A4807" s="167" t="s">
        <v>10751</v>
      </c>
      <c r="B4807" s="167" t="s">
        <v>5509</v>
      </c>
      <c r="C4807" s="168">
        <v>20</v>
      </c>
      <c r="D4807" s="169" t="s">
        <v>5482</v>
      </c>
      <c r="E4807" s="170">
        <v>18.41675</v>
      </c>
      <c r="F4807" s="167" t="s">
        <v>10517</v>
      </c>
    </row>
    <row r="4808" spans="1:6" x14ac:dyDescent="0.3">
      <c r="A4808" s="167" t="s">
        <v>10752</v>
      </c>
      <c r="B4808" s="167" t="s">
        <v>5511</v>
      </c>
      <c r="C4808" s="168">
        <v>20</v>
      </c>
      <c r="D4808" s="169" t="s">
        <v>5482</v>
      </c>
      <c r="E4808" s="170">
        <v>18.41675</v>
      </c>
      <c r="F4808" s="167" t="s">
        <v>10517</v>
      </c>
    </row>
    <row r="4809" spans="1:6" x14ac:dyDescent="0.3">
      <c r="A4809" s="167" t="s">
        <v>10753</v>
      </c>
      <c r="B4809" s="167" t="s">
        <v>5513</v>
      </c>
      <c r="C4809" s="168">
        <v>20</v>
      </c>
      <c r="D4809" s="169" t="s">
        <v>5482</v>
      </c>
      <c r="E4809" s="170">
        <v>18.41675</v>
      </c>
      <c r="F4809" s="167" t="s">
        <v>10517</v>
      </c>
    </row>
    <row r="4810" spans="1:6" x14ac:dyDescent="0.3">
      <c r="A4810" s="167" t="s">
        <v>10754</v>
      </c>
      <c r="B4810" s="167" t="s">
        <v>5515</v>
      </c>
      <c r="C4810" s="168">
        <v>20</v>
      </c>
      <c r="D4810" s="169" t="s">
        <v>5482</v>
      </c>
      <c r="E4810" s="170">
        <v>18.41675</v>
      </c>
      <c r="F4810" s="167" t="s">
        <v>10517</v>
      </c>
    </row>
    <row r="4811" spans="1:6" x14ac:dyDescent="0.3">
      <c r="A4811" s="167" t="s">
        <v>10755</v>
      </c>
      <c r="B4811" s="167" t="s">
        <v>5517</v>
      </c>
      <c r="C4811" s="168">
        <v>20</v>
      </c>
      <c r="D4811" s="169" t="s">
        <v>5482</v>
      </c>
      <c r="E4811" s="170">
        <v>18.41675</v>
      </c>
      <c r="F4811" s="167" t="s">
        <v>10517</v>
      </c>
    </row>
    <row r="4812" spans="1:6" x14ac:dyDescent="0.3">
      <c r="A4812" s="167" t="s">
        <v>10756</v>
      </c>
      <c r="B4812" s="167" t="s">
        <v>5569</v>
      </c>
      <c r="C4812" s="168">
        <v>20</v>
      </c>
      <c r="D4812" s="169" t="s">
        <v>5482</v>
      </c>
      <c r="E4812" s="170">
        <v>18.41675</v>
      </c>
      <c r="F4812" s="167" t="s">
        <v>10517</v>
      </c>
    </row>
    <row r="4813" spans="1:6" x14ac:dyDescent="0.3">
      <c r="A4813" s="167" t="s">
        <v>10757</v>
      </c>
      <c r="B4813" s="167" t="s">
        <v>5519</v>
      </c>
      <c r="C4813" s="168">
        <v>20</v>
      </c>
      <c r="D4813" s="169" t="s">
        <v>5482</v>
      </c>
      <c r="E4813" s="170">
        <v>18.41675</v>
      </c>
      <c r="F4813" s="167" t="s">
        <v>10517</v>
      </c>
    </row>
    <row r="4814" spans="1:6" x14ac:dyDescent="0.3">
      <c r="A4814" s="167" t="s">
        <v>10758</v>
      </c>
      <c r="B4814" s="167" t="s">
        <v>5572</v>
      </c>
      <c r="C4814" s="168">
        <v>20</v>
      </c>
      <c r="D4814" s="169" t="s">
        <v>5482</v>
      </c>
      <c r="E4814" s="170">
        <v>18.41675</v>
      </c>
      <c r="F4814" s="167" t="s">
        <v>10517</v>
      </c>
    </row>
    <row r="4815" spans="1:6" x14ac:dyDescent="0.3">
      <c r="A4815" s="167" t="s">
        <v>10759</v>
      </c>
      <c r="B4815" s="167" t="s">
        <v>5521</v>
      </c>
      <c r="C4815" s="168">
        <v>20</v>
      </c>
      <c r="D4815" s="169" t="s">
        <v>5482</v>
      </c>
      <c r="E4815" s="170">
        <v>18.41675</v>
      </c>
      <c r="F4815" s="167" t="s">
        <v>10517</v>
      </c>
    </row>
    <row r="4816" spans="1:6" x14ac:dyDescent="0.3">
      <c r="A4816" s="167" t="s">
        <v>10760</v>
      </c>
      <c r="B4816" s="167" t="s">
        <v>5523</v>
      </c>
      <c r="C4816" s="168">
        <v>20</v>
      </c>
      <c r="D4816" s="169" t="s">
        <v>5482</v>
      </c>
      <c r="E4816" s="170">
        <v>18.41675</v>
      </c>
      <c r="F4816" s="167" t="s">
        <v>10517</v>
      </c>
    </row>
    <row r="4817" spans="1:6" x14ac:dyDescent="0.3">
      <c r="A4817" s="167" t="s">
        <v>10761</v>
      </c>
      <c r="B4817" s="167" t="s">
        <v>5525</v>
      </c>
      <c r="C4817" s="168">
        <v>20</v>
      </c>
      <c r="D4817" s="169" t="s">
        <v>5482</v>
      </c>
      <c r="E4817" s="170">
        <v>18.41675</v>
      </c>
      <c r="F4817" s="167" t="s">
        <v>10517</v>
      </c>
    </row>
    <row r="4818" spans="1:6" x14ac:dyDescent="0.3">
      <c r="A4818" s="167" t="s">
        <v>10762</v>
      </c>
      <c r="B4818" s="167" t="s">
        <v>5485</v>
      </c>
      <c r="C4818" s="168">
        <v>20</v>
      </c>
      <c r="D4818" s="169" t="s">
        <v>5482</v>
      </c>
      <c r="E4818" s="170">
        <v>16.127375000000001</v>
      </c>
      <c r="F4818" s="167" t="s">
        <v>10763</v>
      </c>
    </row>
    <row r="4819" spans="1:6" x14ac:dyDescent="0.3">
      <c r="A4819" s="167" t="s">
        <v>10764</v>
      </c>
      <c r="B4819" s="167" t="s">
        <v>6572</v>
      </c>
      <c r="C4819" s="168">
        <v>6</v>
      </c>
      <c r="D4819" s="169" t="s">
        <v>5482</v>
      </c>
      <c r="E4819" s="170">
        <v>33.068750000000001</v>
      </c>
      <c r="F4819" s="167" t="s">
        <v>10763</v>
      </c>
    </row>
    <row r="4820" spans="1:6" x14ac:dyDescent="0.3">
      <c r="A4820" s="167" t="s">
        <v>10765</v>
      </c>
      <c r="B4820" s="167" t="s">
        <v>6574</v>
      </c>
      <c r="C4820" s="168">
        <v>6</v>
      </c>
      <c r="D4820" s="169" t="s">
        <v>5482</v>
      </c>
      <c r="E4820" s="170">
        <v>26.6585</v>
      </c>
      <c r="F4820" s="167" t="s">
        <v>10763</v>
      </c>
    </row>
    <row r="4821" spans="1:6" x14ac:dyDescent="0.3">
      <c r="A4821" s="167" t="s">
        <v>10766</v>
      </c>
      <c r="B4821" s="167" t="s">
        <v>6576</v>
      </c>
      <c r="C4821" s="168">
        <v>20</v>
      </c>
      <c r="D4821" s="169" t="s">
        <v>5482</v>
      </c>
      <c r="E4821" s="170">
        <v>16.127375000000001</v>
      </c>
      <c r="F4821" s="167" t="s">
        <v>10763</v>
      </c>
    </row>
    <row r="4822" spans="1:6" x14ac:dyDescent="0.3">
      <c r="A4822" s="167" t="s">
        <v>10767</v>
      </c>
      <c r="B4822" s="167" t="s">
        <v>5491</v>
      </c>
      <c r="C4822" s="168">
        <v>20</v>
      </c>
      <c r="D4822" s="169" t="s">
        <v>5482</v>
      </c>
      <c r="E4822" s="170">
        <v>16.38175</v>
      </c>
      <c r="F4822" s="167" t="s">
        <v>10763</v>
      </c>
    </row>
    <row r="4823" spans="1:6" x14ac:dyDescent="0.3">
      <c r="A4823" s="167" t="s">
        <v>10768</v>
      </c>
      <c r="B4823" s="167" t="s">
        <v>5493</v>
      </c>
      <c r="C4823" s="168">
        <v>20</v>
      </c>
      <c r="D4823" s="169" t="s">
        <v>5482</v>
      </c>
      <c r="E4823" s="170">
        <v>16.38175</v>
      </c>
      <c r="F4823" s="167" t="s">
        <v>10763</v>
      </c>
    </row>
    <row r="4824" spans="1:6" x14ac:dyDescent="0.3">
      <c r="A4824" s="167" t="s">
        <v>10769</v>
      </c>
      <c r="B4824" s="167" t="s">
        <v>6582</v>
      </c>
      <c r="C4824" s="168">
        <v>20</v>
      </c>
      <c r="D4824" s="169" t="s">
        <v>5482</v>
      </c>
      <c r="E4824" s="170">
        <v>15.618624999999998</v>
      </c>
      <c r="F4824" s="167" t="s">
        <v>10763</v>
      </c>
    </row>
    <row r="4825" spans="1:6" x14ac:dyDescent="0.3">
      <c r="A4825" s="167" t="s">
        <v>10770</v>
      </c>
      <c r="B4825" s="167" t="s">
        <v>5696</v>
      </c>
      <c r="C4825" s="168">
        <v>20</v>
      </c>
      <c r="D4825" s="169" t="s">
        <v>5482</v>
      </c>
      <c r="E4825" s="170">
        <v>16.38175</v>
      </c>
      <c r="F4825" s="167" t="s">
        <v>10763</v>
      </c>
    </row>
    <row r="4826" spans="1:6" x14ac:dyDescent="0.3">
      <c r="A4826" s="167" t="s">
        <v>10771</v>
      </c>
      <c r="B4826" s="167" t="s">
        <v>5701</v>
      </c>
      <c r="C4826" s="168">
        <v>20</v>
      </c>
      <c r="D4826" s="169" t="s">
        <v>5482</v>
      </c>
      <c r="E4826" s="170">
        <v>16.38175</v>
      </c>
      <c r="F4826" s="167" t="s">
        <v>10763</v>
      </c>
    </row>
    <row r="4827" spans="1:6" x14ac:dyDescent="0.3">
      <c r="A4827" s="167" t="s">
        <v>10772</v>
      </c>
      <c r="B4827" s="167" t="s">
        <v>5497</v>
      </c>
      <c r="C4827" s="168">
        <v>20</v>
      </c>
      <c r="D4827" s="169" t="s">
        <v>5482</v>
      </c>
      <c r="E4827" s="170">
        <v>16.38175</v>
      </c>
      <c r="F4827" s="167" t="s">
        <v>10763</v>
      </c>
    </row>
    <row r="4828" spans="1:6" x14ac:dyDescent="0.3">
      <c r="A4828" s="167" t="s">
        <v>10773</v>
      </c>
      <c r="B4828" s="167" t="s">
        <v>5555</v>
      </c>
      <c r="C4828" s="168">
        <v>20</v>
      </c>
      <c r="D4828" s="169" t="s">
        <v>5482</v>
      </c>
      <c r="E4828" s="170">
        <v>16.38175</v>
      </c>
      <c r="F4828" s="167" t="s">
        <v>10763</v>
      </c>
    </row>
    <row r="4829" spans="1:6" x14ac:dyDescent="0.3">
      <c r="A4829" s="167" t="s">
        <v>10774</v>
      </c>
      <c r="B4829" s="167" t="s">
        <v>5557</v>
      </c>
      <c r="C4829" s="168">
        <v>20</v>
      </c>
      <c r="D4829" s="169" t="s">
        <v>5482</v>
      </c>
      <c r="E4829" s="170">
        <v>16.38175</v>
      </c>
      <c r="F4829" s="167" t="s">
        <v>10763</v>
      </c>
    </row>
    <row r="4830" spans="1:6" x14ac:dyDescent="0.3">
      <c r="A4830" s="167" t="s">
        <v>10775</v>
      </c>
      <c r="B4830" s="167" t="s">
        <v>5534</v>
      </c>
      <c r="C4830" s="168">
        <v>20</v>
      </c>
      <c r="D4830" s="169" t="s">
        <v>5482</v>
      </c>
      <c r="E4830" s="170">
        <v>16.38175</v>
      </c>
      <c r="F4830" s="167" t="s">
        <v>10763</v>
      </c>
    </row>
    <row r="4831" spans="1:6" x14ac:dyDescent="0.3">
      <c r="A4831" s="167" t="s">
        <v>10776</v>
      </c>
      <c r="B4831" s="167" t="s">
        <v>5507</v>
      </c>
      <c r="C4831" s="168">
        <v>20</v>
      </c>
      <c r="D4831" s="169" t="s">
        <v>5482</v>
      </c>
      <c r="E4831" s="170">
        <v>16.38175</v>
      </c>
      <c r="F4831" s="167" t="s">
        <v>10763</v>
      </c>
    </row>
    <row r="4832" spans="1:6" x14ac:dyDescent="0.3">
      <c r="A4832" s="167" t="s">
        <v>10777</v>
      </c>
      <c r="B4832" s="167" t="s">
        <v>5509</v>
      </c>
      <c r="C4832" s="168">
        <v>20</v>
      </c>
      <c r="D4832" s="169" t="s">
        <v>5482</v>
      </c>
      <c r="E4832" s="170">
        <v>16.38175</v>
      </c>
      <c r="F4832" s="167" t="s">
        <v>10763</v>
      </c>
    </row>
    <row r="4833" spans="1:6" x14ac:dyDescent="0.3">
      <c r="A4833" s="167" t="s">
        <v>10778</v>
      </c>
      <c r="B4833" s="167" t="s">
        <v>5511</v>
      </c>
      <c r="C4833" s="168">
        <v>20</v>
      </c>
      <c r="D4833" s="169" t="s">
        <v>5482</v>
      </c>
      <c r="E4833" s="170">
        <v>16.38175</v>
      </c>
      <c r="F4833" s="167" t="s">
        <v>10763</v>
      </c>
    </row>
    <row r="4834" spans="1:6" x14ac:dyDescent="0.3">
      <c r="A4834" s="167" t="s">
        <v>10779</v>
      </c>
      <c r="B4834" s="167" t="s">
        <v>5513</v>
      </c>
      <c r="C4834" s="168">
        <v>20</v>
      </c>
      <c r="D4834" s="169" t="s">
        <v>5482</v>
      </c>
      <c r="E4834" s="170">
        <v>16.38175</v>
      </c>
      <c r="F4834" s="167" t="s">
        <v>10763</v>
      </c>
    </row>
    <row r="4835" spans="1:6" x14ac:dyDescent="0.3">
      <c r="A4835" s="167" t="s">
        <v>10780</v>
      </c>
      <c r="B4835" s="167" t="s">
        <v>5515</v>
      </c>
      <c r="C4835" s="168">
        <v>20</v>
      </c>
      <c r="D4835" s="169" t="s">
        <v>5482</v>
      </c>
      <c r="E4835" s="170">
        <v>16.38175</v>
      </c>
      <c r="F4835" s="167" t="s">
        <v>10763</v>
      </c>
    </row>
    <row r="4836" spans="1:6" x14ac:dyDescent="0.3">
      <c r="A4836" s="167" t="s">
        <v>10781</v>
      </c>
      <c r="B4836" s="167" t="s">
        <v>5517</v>
      </c>
      <c r="C4836" s="168">
        <v>20</v>
      </c>
      <c r="D4836" s="169" t="s">
        <v>5482</v>
      </c>
      <c r="E4836" s="170">
        <v>16.38175</v>
      </c>
      <c r="F4836" s="167" t="s">
        <v>10763</v>
      </c>
    </row>
    <row r="4837" spans="1:6" x14ac:dyDescent="0.3">
      <c r="A4837" s="167" t="s">
        <v>10782</v>
      </c>
      <c r="B4837" s="167" t="s">
        <v>5519</v>
      </c>
      <c r="C4837" s="168">
        <v>20</v>
      </c>
      <c r="D4837" s="169" t="s">
        <v>5482</v>
      </c>
      <c r="E4837" s="170">
        <v>16.38175</v>
      </c>
      <c r="F4837" s="167" t="s">
        <v>10763</v>
      </c>
    </row>
    <row r="4838" spans="1:6" x14ac:dyDescent="0.3">
      <c r="A4838" s="167" t="s">
        <v>10783</v>
      </c>
      <c r="B4838" s="167" t="s">
        <v>5523</v>
      </c>
      <c r="C4838" s="168">
        <v>20</v>
      </c>
      <c r="D4838" s="169" t="s">
        <v>5482</v>
      </c>
      <c r="E4838" s="170">
        <v>16.38175</v>
      </c>
      <c r="F4838" s="167" t="s">
        <v>10763</v>
      </c>
    </row>
    <row r="4839" spans="1:6" x14ac:dyDescent="0.3">
      <c r="A4839" s="167" t="s">
        <v>10784</v>
      </c>
      <c r="B4839" s="167" t="s">
        <v>5525</v>
      </c>
      <c r="C4839" s="168">
        <v>20</v>
      </c>
      <c r="D4839" s="169" t="s">
        <v>5482</v>
      </c>
      <c r="E4839" s="170">
        <v>16.38175</v>
      </c>
      <c r="F4839" s="167" t="s">
        <v>10763</v>
      </c>
    </row>
    <row r="4840" spans="1:6" x14ac:dyDescent="0.3">
      <c r="A4840" s="167" t="s">
        <v>10785</v>
      </c>
      <c r="B4840" s="167" t="s">
        <v>5485</v>
      </c>
      <c r="C4840" s="168">
        <v>20</v>
      </c>
      <c r="D4840" s="169" t="s">
        <v>5482</v>
      </c>
      <c r="E4840" s="170">
        <v>16.534375000000001</v>
      </c>
      <c r="F4840" s="167" t="s">
        <v>10763</v>
      </c>
    </row>
    <row r="4841" spans="1:6" x14ac:dyDescent="0.3">
      <c r="A4841" s="167" t="s">
        <v>10786</v>
      </c>
      <c r="B4841" s="167" t="s">
        <v>6576</v>
      </c>
      <c r="C4841" s="168">
        <v>20</v>
      </c>
      <c r="D4841" s="169" t="s">
        <v>5482</v>
      </c>
      <c r="E4841" s="170">
        <v>16.534375000000001</v>
      </c>
      <c r="F4841" s="167" t="s">
        <v>10763</v>
      </c>
    </row>
    <row r="4842" spans="1:6" x14ac:dyDescent="0.3">
      <c r="A4842" s="167" t="s">
        <v>10787</v>
      </c>
      <c r="B4842" s="167" t="s">
        <v>5489</v>
      </c>
      <c r="C4842" s="168">
        <v>20</v>
      </c>
      <c r="D4842" s="169" t="s">
        <v>5482</v>
      </c>
      <c r="E4842" s="170">
        <v>17.043124999999996</v>
      </c>
      <c r="F4842" s="167" t="s">
        <v>10763</v>
      </c>
    </row>
    <row r="4843" spans="1:6" x14ac:dyDescent="0.3">
      <c r="A4843" s="167" t="s">
        <v>10788</v>
      </c>
      <c r="B4843" s="167" t="s">
        <v>5491</v>
      </c>
      <c r="C4843" s="168">
        <v>20</v>
      </c>
      <c r="D4843" s="169" t="s">
        <v>5482</v>
      </c>
      <c r="E4843" s="170">
        <v>17.043124999999996</v>
      </c>
      <c r="F4843" s="167" t="s">
        <v>10763</v>
      </c>
    </row>
    <row r="4844" spans="1:6" x14ac:dyDescent="0.3">
      <c r="A4844" s="167" t="s">
        <v>10789</v>
      </c>
      <c r="B4844" s="167" t="s">
        <v>5691</v>
      </c>
      <c r="C4844" s="168">
        <v>20</v>
      </c>
      <c r="D4844" s="169" t="s">
        <v>5482</v>
      </c>
      <c r="E4844" s="170">
        <v>17.043124999999996</v>
      </c>
      <c r="F4844" s="167" t="s">
        <v>10763</v>
      </c>
    </row>
    <row r="4845" spans="1:6" x14ac:dyDescent="0.3">
      <c r="A4845" s="167" t="s">
        <v>10790</v>
      </c>
      <c r="B4845" s="167" t="s">
        <v>5693</v>
      </c>
      <c r="C4845" s="168">
        <v>20</v>
      </c>
      <c r="D4845" s="169" t="s">
        <v>5482</v>
      </c>
      <c r="E4845" s="170">
        <v>17.043124999999996</v>
      </c>
      <c r="F4845" s="167" t="s">
        <v>10763</v>
      </c>
    </row>
    <row r="4846" spans="1:6" x14ac:dyDescent="0.3">
      <c r="A4846" s="167" t="s">
        <v>10791</v>
      </c>
      <c r="B4846" s="167" t="s">
        <v>5493</v>
      </c>
      <c r="C4846" s="168">
        <v>20</v>
      </c>
      <c r="D4846" s="169" t="s">
        <v>5482</v>
      </c>
      <c r="E4846" s="170">
        <v>17.043124999999996</v>
      </c>
      <c r="F4846" s="167" t="s">
        <v>10763</v>
      </c>
    </row>
    <row r="4847" spans="1:6" x14ac:dyDescent="0.3">
      <c r="A4847" s="167" t="s">
        <v>10792</v>
      </c>
      <c r="B4847" s="167" t="s">
        <v>6582</v>
      </c>
      <c r="C4847" s="168">
        <v>20</v>
      </c>
      <c r="D4847" s="169" t="s">
        <v>5482</v>
      </c>
      <c r="E4847" s="170">
        <v>15.771249999999998</v>
      </c>
      <c r="F4847" s="167" t="s">
        <v>10763</v>
      </c>
    </row>
    <row r="4848" spans="1:6" x14ac:dyDescent="0.3">
      <c r="A4848" s="167" t="s">
        <v>10793</v>
      </c>
      <c r="B4848" s="167" t="s">
        <v>5696</v>
      </c>
      <c r="C4848" s="168">
        <v>20</v>
      </c>
      <c r="D4848" s="169" t="s">
        <v>5482</v>
      </c>
      <c r="E4848" s="170">
        <v>17.043124999999996</v>
      </c>
      <c r="F4848" s="167" t="s">
        <v>10763</v>
      </c>
    </row>
    <row r="4849" spans="1:6" x14ac:dyDescent="0.3">
      <c r="A4849" s="167" t="s">
        <v>10794</v>
      </c>
      <c r="B4849" s="167" t="s">
        <v>5495</v>
      </c>
      <c r="C4849" s="168">
        <v>20</v>
      </c>
      <c r="D4849" s="169" t="s">
        <v>5482</v>
      </c>
      <c r="E4849" s="170">
        <v>17.043124999999996</v>
      </c>
      <c r="F4849" s="167" t="s">
        <v>10763</v>
      </c>
    </row>
    <row r="4850" spans="1:6" x14ac:dyDescent="0.3">
      <c r="A4850" s="167" t="s">
        <v>10795</v>
      </c>
      <c r="B4850" s="167" t="s">
        <v>5699</v>
      </c>
      <c r="C4850" s="168">
        <v>20</v>
      </c>
      <c r="D4850" s="169" t="s">
        <v>5482</v>
      </c>
      <c r="E4850" s="170">
        <v>17.043124999999996</v>
      </c>
      <c r="F4850" s="167" t="s">
        <v>10763</v>
      </c>
    </row>
    <row r="4851" spans="1:6" x14ac:dyDescent="0.3">
      <c r="A4851" s="167" t="s">
        <v>10796</v>
      </c>
      <c r="B4851" s="167" t="s">
        <v>5701</v>
      </c>
      <c r="C4851" s="168">
        <v>20</v>
      </c>
      <c r="D4851" s="169" t="s">
        <v>5482</v>
      </c>
      <c r="E4851" s="170">
        <v>17.043124999999996</v>
      </c>
      <c r="F4851" s="167" t="s">
        <v>10763</v>
      </c>
    </row>
    <row r="4852" spans="1:6" x14ac:dyDescent="0.3">
      <c r="A4852" s="167" t="s">
        <v>10797</v>
      </c>
      <c r="B4852" s="167" t="s">
        <v>5497</v>
      </c>
      <c r="C4852" s="168">
        <v>20</v>
      </c>
      <c r="D4852" s="169" t="s">
        <v>5482</v>
      </c>
      <c r="E4852" s="170">
        <v>17.043124999999996</v>
      </c>
      <c r="F4852" s="167" t="s">
        <v>10763</v>
      </c>
    </row>
    <row r="4853" spans="1:6" x14ac:dyDescent="0.3">
      <c r="A4853" s="167" t="s">
        <v>10798</v>
      </c>
      <c r="B4853" s="167" t="s">
        <v>5785</v>
      </c>
      <c r="C4853" s="168">
        <v>20</v>
      </c>
      <c r="D4853" s="169" t="s">
        <v>5482</v>
      </c>
      <c r="E4853" s="170">
        <v>17.043124999999996</v>
      </c>
      <c r="F4853" s="167" t="s">
        <v>10763</v>
      </c>
    </row>
    <row r="4854" spans="1:6" x14ac:dyDescent="0.3">
      <c r="A4854" s="167" t="s">
        <v>10799</v>
      </c>
      <c r="B4854" s="167" t="s">
        <v>5499</v>
      </c>
      <c r="C4854" s="168">
        <v>20</v>
      </c>
      <c r="D4854" s="169" t="s">
        <v>5482</v>
      </c>
      <c r="E4854" s="170">
        <v>17.043124999999996</v>
      </c>
      <c r="F4854" s="167" t="s">
        <v>10763</v>
      </c>
    </row>
    <row r="4855" spans="1:6" x14ac:dyDescent="0.3">
      <c r="A4855" s="167" t="s">
        <v>10800</v>
      </c>
      <c r="B4855" s="167" t="s">
        <v>5555</v>
      </c>
      <c r="C4855" s="168">
        <v>20</v>
      </c>
      <c r="D4855" s="169" t="s">
        <v>5482</v>
      </c>
      <c r="E4855" s="170">
        <v>17.043124999999996</v>
      </c>
      <c r="F4855" s="167" t="s">
        <v>10763</v>
      </c>
    </row>
    <row r="4856" spans="1:6" x14ac:dyDescent="0.3">
      <c r="A4856" s="167" t="s">
        <v>10801</v>
      </c>
      <c r="B4856" s="167" t="s">
        <v>5557</v>
      </c>
      <c r="C4856" s="168">
        <v>20</v>
      </c>
      <c r="D4856" s="169" t="s">
        <v>5482</v>
      </c>
      <c r="E4856" s="170">
        <v>17.043124999999996</v>
      </c>
      <c r="F4856" s="167" t="s">
        <v>10763</v>
      </c>
    </row>
    <row r="4857" spans="1:6" x14ac:dyDescent="0.3">
      <c r="A4857" s="167" t="s">
        <v>10802</v>
      </c>
      <c r="B4857" s="167" t="s">
        <v>5534</v>
      </c>
      <c r="C4857" s="168">
        <v>20</v>
      </c>
      <c r="D4857" s="169" t="s">
        <v>5482</v>
      </c>
      <c r="E4857" s="170">
        <v>17.043124999999996</v>
      </c>
      <c r="F4857" s="167" t="s">
        <v>10763</v>
      </c>
    </row>
    <row r="4858" spans="1:6" x14ac:dyDescent="0.3">
      <c r="A4858" s="167" t="s">
        <v>10803</v>
      </c>
      <c r="B4858" s="167" t="s">
        <v>5503</v>
      </c>
      <c r="C4858" s="168">
        <v>20</v>
      </c>
      <c r="D4858" s="169" t="s">
        <v>5482</v>
      </c>
      <c r="E4858" s="170">
        <v>17.043124999999996</v>
      </c>
      <c r="F4858" s="167" t="s">
        <v>10763</v>
      </c>
    </row>
    <row r="4859" spans="1:6" x14ac:dyDescent="0.3">
      <c r="A4859" s="167" t="s">
        <v>10804</v>
      </c>
      <c r="B4859" s="167" t="s">
        <v>5507</v>
      </c>
      <c r="C4859" s="168">
        <v>20</v>
      </c>
      <c r="D4859" s="169" t="s">
        <v>5482</v>
      </c>
      <c r="E4859" s="170">
        <v>17.043124999999996</v>
      </c>
      <c r="F4859" s="167" t="s">
        <v>10763</v>
      </c>
    </row>
    <row r="4860" spans="1:6" x14ac:dyDescent="0.3">
      <c r="A4860" s="167" t="s">
        <v>10805</v>
      </c>
      <c r="B4860" s="167" t="s">
        <v>5509</v>
      </c>
      <c r="C4860" s="168">
        <v>20</v>
      </c>
      <c r="D4860" s="169" t="s">
        <v>5482</v>
      </c>
      <c r="E4860" s="170">
        <v>17.043124999999996</v>
      </c>
      <c r="F4860" s="167" t="s">
        <v>10763</v>
      </c>
    </row>
    <row r="4861" spans="1:6" x14ac:dyDescent="0.3">
      <c r="A4861" s="167" t="s">
        <v>10806</v>
      </c>
      <c r="B4861" s="167" t="s">
        <v>5511</v>
      </c>
      <c r="C4861" s="168">
        <v>20</v>
      </c>
      <c r="D4861" s="169" t="s">
        <v>5482</v>
      </c>
      <c r="E4861" s="170">
        <v>17.043124999999996</v>
      </c>
      <c r="F4861" s="167" t="s">
        <v>10763</v>
      </c>
    </row>
    <row r="4862" spans="1:6" x14ac:dyDescent="0.3">
      <c r="A4862" s="167" t="s">
        <v>10807</v>
      </c>
      <c r="B4862" s="167" t="s">
        <v>5513</v>
      </c>
      <c r="C4862" s="168">
        <v>20</v>
      </c>
      <c r="D4862" s="169" t="s">
        <v>5482</v>
      </c>
      <c r="E4862" s="170">
        <v>17.043124999999996</v>
      </c>
      <c r="F4862" s="167" t="s">
        <v>10763</v>
      </c>
    </row>
    <row r="4863" spans="1:6" x14ac:dyDescent="0.3">
      <c r="A4863" s="167" t="s">
        <v>10808</v>
      </c>
      <c r="B4863" s="167" t="s">
        <v>5515</v>
      </c>
      <c r="C4863" s="168">
        <v>20</v>
      </c>
      <c r="D4863" s="169" t="s">
        <v>5482</v>
      </c>
      <c r="E4863" s="170">
        <v>17.043124999999996</v>
      </c>
      <c r="F4863" s="167" t="s">
        <v>10763</v>
      </c>
    </row>
    <row r="4864" spans="1:6" x14ac:dyDescent="0.3">
      <c r="A4864" s="167" t="s">
        <v>10809</v>
      </c>
      <c r="B4864" s="167" t="s">
        <v>5517</v>
      </c>
      <c r="C4864" s="168">
        <v>20</v>
      </c>
      <c r="D4864" s="169" t="s">
        <v>5482</v>
      </c>
      <c r="E4864" s="170">
        <v>17.043124999999996</v>
      </c>
      <c r="F4864" s="167" t="s">
        <v>10763</v>
      </c>
    </row>
    <row r="4865" spans="1:6" x14ac:dyDescent="0.3">
      <c r="A4865" s="167" t="s">
        <v>10810</v>
      </c>
      <c r="B4865" s="167" t="s">
        <v>5569</v>
      </c>
      <c r="C4865" s="168">
        <v>20</v>
      </c>
      <c r="D4865" s="169" t="s">
        <v>5482</v>
      </c>
      <c r="E4865" s="170">
        <v>17.043124999999996</v>
      </c>
      <c r="F4865" s="167" t="s">
        <v>10763</v>
      </c>
    </row>
    <row r="4866" spans="1:6" x14ac:dyDescent="0.3">
      <c r="A4866" s="167" t="s">
        <v>10811</v>
      </c>
      <c r="B4866" s="167" t="s">
        <v>5519</v>
      </c>
      <c r="C4866" s="168">
        <v>20</v>
      </c>
      <c r="D4866" s="169" t="s">
        <v>5482</v>
      </c>
      <c r="E4866" s="170">
        <v>17.043124999999996</v>
      </c>
      <c r="F4866" s="167" t="s">
        <v>10763</v>
      </c>
    </row>
    <row r="4867" spans="1:6" x14ac:dyDescent="0.3">
      <c r="A4867" s="167" t="s">
        <v>10812</v>
      </c>
      <c r="B4867" s="167" t="s">
        <v>5572</v>
      </c>
      <c r="C4867" s="168">
        <v>20</v>
      </c>
      <c r="D4867" s="169" t="s">
        <v>5482</v>
      </c>
      <c r="E4867" s="170">
        <v>17.043124999999996</v>
      </c>
      <c r="F4867" s="167" t="s">
        <v>10763</v>
      </c>
    </row>
    <row r="4868" spans="1:6" x14ac:dyDescent="0.3">
      <c r="A4868" s="167" t="s">
        <v>10813</v>
      </c>
      <c r="B4868" s="167" t="s">
        <v>5521</v>
      </c>
      <c r="C4868" s="168">
        <v>20</v>
      </c>
      <c r="D4868" s="169" t="s">
        <v>5482</v>
      </c>
      <c r="E4868" s="170">
        <v>17.043124999999996</v>
      </c>
      <c r="F4868" s="167" t="s">
        <v>10763</v>
      </c>
    </row>
    <row r="4869" spans="1:6" x14ac:dyDescent="0.3">
      <c r="A4869" s="167" t="s">
        <v>10814</v>
      </c>
      <c r="B4869" s="167" t="s">
        <v>5523</v>
      </c>
      <c r="C4869" s="168">
        <v>20</v>
      </c>
      <c r="D4869" s="169" t="s">
        <v>5482</v>
      </c>
      <c r="E4869" s="170">
        <v>17.043124999999996</v>
      </c>
      <c r="F4869" s="167" t="s">
        <v>10763</v>
      </c>
    </row>
    <row r="4870" spans="1:6" x14ac:dyDescent="0.3">
      <c r="A4870" s="167" t="s">
        <v>10815</v>
      </c>
      <c r="B4870" s="167" t="s">
        <v>5525</v>
      </c>
      <c r="C4870" s="168">
        <v>20</v>
      </c>
      <c r="D4870" s="169" t="s">
        <v>5482</v>
      </c>
      <c r="E4870" s="170">
        <v>17.043124999999996</v>
      </c>
      <c r="F4870" s="167" t="s">
        <v>10763</v>
      </c>
    </row>
    <row r="4871" spans="1:6" x14ac:dyDescent="0.3">
      <c r="A4871" s="167" t="s">
        <v>10816</v>
      </c>
      <c r="B4871" s="167" t="s">
        <v>5485</v>
      </c>
      <c r="C4871" s="168">
        <v>20</v>
      </c>
      <c r="D4871" s="169" t="s">
        <v>5482</v>
      </c>
      <c r="E4871" s="170">
        <v>16.534375000000001</v>
      </c>
      <c r="F4871" s="167" t="s">
        <v>10763</v>
      </c>
    </row>
    <row r="4872" spans="1:6" x14ac:dyDescent="0.3">
      <c r="A4872" s="167" t="s">
        <v>10817</v>
      </c>
      <c r="B4872" s="167" t="s">
        <v>6572</v>
      </c>
      <c r="C4872" s="168">
        <v>6</v>
      </c>
      <c r="D4872" s="169" t="s">
        <v>5482</v>
      </c>
      <c r="E4872" s="170">
        <v>34.798500000000004</v>
      </c>
      <c r="F4872" s="167" t="s">
        <v>10763</v>
      </c>
    </row>
    <row r="4873" spans="1:6" x14ac:dyDescent="0.3">
      <c r="A4873" s="167" t="s">
        <v>10818</v>
      </c>
      <c r="B4873" s="167" t="s">
        <v>6574</v>
      </c>
      <c r="C4873" s="168">
        <v>6</v>
      </c>
      <c r="D4873" s="169" t="s">
        <v>5482</v>
      </c>
      <c r="E4873" s="170">
        <v>26.6585</v>
      </c>
      <c r="F4873" s="167" t="s">
        <v>10763</v>
      </c>
    </row>
    <row r="4874" spans="1:6" x14ac:dyDescent="0.3">
      <c r="A4874" s="167" t="s">
        <v>10819</v>
      </c>
      <c r="B4874" s="167" t="s">
        <v>6576</v>
      </c>
      <c r="C4874" s="168">
        <v>20</v>
      </c>
      <c r="D4874" s="169" t="s">
        <v>5482</v>
      </c>
      <c r="E4874" s="170">
        <v>16.534375000000001</v>
      </c>
      <c r="F4874" s="167" t="s">
        <v>10763</v>
      </c>
    </row>
    <row r="4875" spans="1:6" x14ac:dyDescent="0.3">
      <c r="A4875" s="167" t="s">
        <v>10820</v>
      </c>
      <c r="B4875" s="167" t="s">
        <v>5491</v>
      </c>
      <c r="C4875" s="168">
        <v>20</v>
      </c>
      <c r="D4875" s="169" t="s">
        <v>5482</v>
      </c>
      <c r="E4875" s="170">
        <v>17.043124999999996</v>
      </c>
      <c r="F4875" s="167" t="s">
        <v>10763</v>
      </c>
    </row>
    <row r="4876" spans="1:6" x14ac:dyDescent="0.3">
      <c r="A4876" s="167" t="s">
        <v>10821</v>
      </c>
      <c r="B4876" s="167" t="s">
        <v>5493</v>
      </c>
      <c r="C4876" s="168">
        <v>20</v>
      </c>
      <c r="D4876" s="169" t="s">
        <v>5482</v>
      </c>
      <c r="E4876" s="170">
        <v>17.043124999999996</v>
      </c>
      <c r="F4876" s="167" t="s">
        <v>10763</v>
      </c>
    </row>
    <row r="4877" spans="1:6" x14ac:dyDescent="0.3">
      <c r="A4877" s="167" t="s">
        <v>10822</v>
      </c>
      <c r="B4877" s="167" t="s">
        <v>6582</v>
      </c>
      <c r="C4877" s="168">
        <v>20</v>
      </c>
      <c r="D4877" s="169" t="s">
        <v>5482</v>
      </c>
      <c r="E4877" s="170">
        <v>15.771249999999998</v>
      </c>
      <c r="F4877" s="167" t="s">
        <v>10763</v>
      </c>
    </row>
    <row r="4878" spans="1:6" x14ac:dyDescent="0.3">
      <c r="A4878" s="167" t="s">
        <v>10823</v>
      </c>
      <c r="B4878" s="167" t="s">
        <v>5497</v>
      </c>
      <c r="C4878" s="168">
        <v>20</v>
      </c>
      <c r="D4878" s="169" t="s">
        <v>5482</v>
      </c>
      <c r="E4878" s="170">
        <v>17.043124999999996</v>
      </c>
      <c r="F4878" s="167" t="s">
        <v>10763</v>
      </c>
    </row>
    <row r="4879" spans="1:6" x14ac:dyDescent="0.3">
      <c r="A4879" s="167" t="s">
        <v>10824</v>
      </c>
      <c r="B4879" s="167" t="s">
        <v>5555</v>
      </c>
      <c r="C4879" s="168">
        <v>20</v>
      </c>
      <c r="D4879" s="169" t="s">
        <v>5482</v>
      </c>
      <c r="E4879" s="170">
        <v>17.043124999999996</v>
      </c>
      <c r="F4879" s="167" t="s">
        <v>10763</v>
      </c>
    </row>
    <row r="4880" spans="1:6" x14ac:dyDescent="0.3">
      <c r="A4880" s="167" t="s">
        <v>10825</v>
      </c>
      <c r="B4880" s="167" t="s">
        <v>5534</v>
      </c>
      <c r="C4880" s="168">
        <v>20</v>
      </c>
      <c r="D4880" s="169" t="s">
        <v>5482</v>
      </c>
      <c r="E4880" s="170">
        <v>17.043124999999996</v>
      </c>
      <c r="F4880" s="167" t="s">
        <v>10763</v>
      </c>
    </row>
    <row r="4881" spans="1:6" x14ac:dyDescent="0.3">
      <c r="A4881" s="167" t="s">
        <v>10826</v>
      </c>
      <c r="B4881" s="167" t="s">
        <v>5507</v>
      </c>
      <c r="C4881" s="168">
        <v>20</v>
      </c>
      <c r="D4881" s="169" t="s">
        <v>5482</v>
      </c>
      <c r="E4881" s="170">
        <v>17.043124999999996</v>
      </c>
      <c r="F4881" s="167" t="s">
        <v>10763</v>
      </c>
    </row>
    <row r="4882" spans="1:6" x14ac:dyDescent="0.3">
      <c r="A4882" s="167" t="s">
        <v>10827</v>
      </c>
      <c r="B4882" s="167" t="s">
        <v>5509</v>
      </c>
      <c r="C4882" s="168">
        <v>20</v>
      </c>
      <c r="D4882" s="169" t="s">
        <v>5482</v>
      </c>
      <c r="E4882" s="170">
        <v>17.043124999999996</v>
      </c>
      <c r="F4882" s="167" t="s">
        <v>10763</v>
      </c>
    </row>
    <row r="4883" spans="1:6" x14ac:dyDescent="0.3">
      <c r="A4883" s="167" t="s">
        <v>10828</v>
      </c>
      <c r="B4883" s="167" t="s">
        <v>5511</v>
      </c>
      <c r="C4883" s="168">
        <v>20</v>
      </c>
      <c r="D4883" s="169" t="s">
        <v>5482</v>
      </c>
      <c r="E4883" s="170">
        <v>17.043124999999996</v>
      </c>
      <c r="F4883" s="167" t="s">
        <v>10763</v>
      </c>
    </row>
    <row r="4884" spans="1:6" x14ac:dyDescent="0.3">
      <c r="A4884" s="167" t="s">
        <v>10829</v>
      </c>
      <c r="B4884" s="167" t="s">
        <v>5513</v>
      </c>
      <c r="C4884" s="168">
        <v>20</v>
      </c>
      <c r="D4884" s="169" t="s">
        <v>5482</v>
      </c>
      <c r="E4884" s="170">
        <v>17.043124999999996</v>
      </c>
      <c r="F4884" s="167" t="s">
        <v>10763</v>
      </c>
    </row>
    <row r="4885" spans="1:6" x14ac:dyDescent="0.3">
      <c r="A4885" s="167" t="s">
        <v>10830</v>
      </c>
      <c r="B4885" s="167" t="s">
        <v>5515</v>
      </c>
      <c r="C4885" s="168">
        <v>20</v>
      </c>
      <c r="D4885" s="169" t="s">
        <v>5482</v>
      </c>
      <c r="E4885" s="170">
        <v>17.043124999999996</v>
      </c>
      <c r="F4885" s="167" t="s">
        <v>10763</v>
      </c>
    </row>
    <row r="4886" spans="1:6" x14ac:dyDescent="0.3">
      <c r="A4886" s="167" t="s">
        <v>10831</v>
      </c>
      <c r="B4886" s="167" t="s">
        <v>5517</v>
      </c>
      <c r="C4886" s="168">
        <v>20</v>
      </c>
      <c r="D4886" s="169" t="s">
        <v>5482</v>
      </c>
      <c r="E4886" s="170">
        <v>17.043124999999996</v>
      </c>
      <c r="F4886" s="167" t="s">
        <v>10763</v>
      </c>
    </row>
    <row r="4887" spans="1:6" x14ac:dyDescent="0.3">
      <c r="A4887" s="167" t="s">
        <v>10832</v>
      </c>
      <c r="B4887" s="167" t="s">
        <v>5519</v>
      </c>
      <c r="C4887" s="168">
        <v>20</v>
      </c>
      <c r="D4887" s="169" t="s">
        <v>5482</v>
      </c>
      <c r="E4887" s="170">
        <v>17.043124999999996</v>
      </c>
      <c r="F4887" s="167" t="s">
        <v>10763</v>
      </c>
    </row>
    <row r="4888" spans="1:6" x14ac:dyDescent="0.3">
      <c r="A4888" s="167" t="s">
        <v>10833</v>
      </c>
      <c r="B4888" s="167" t="s">
        <v>5521</v>
      </c>
      <c r="C4888" s="168">
        <v>20</v>
      </c>
      <c r="D4888" s="169" t="s">
        <v>5482</v>
      </c>
      <c r="E4888" s="170">
        <v>17.043124999999996</v>
      </c>
      <c r="F4888" s="167" t="s">
        <v>10763</v>
      </c>
    </row>
    <row r="4889" spans="1:6" x14ac:dyDescent="0.3">
      <c r="A4889" s="167" t="s">
        <v>10834</v>
      </c>
      <c r="B4889" s="167" t="s">
        <v>5525</v>
      </c>
      <c r="C4889" s="168">
        <v>20</v>
      </c>
      <c r="D4889" s="169" t="s">
        <v>5482</v>
      </c>
      <c r="E4889" s="170">
        <v>17.043124999999996</v>
      </c>
      <c r="F4889" s="167" t="s">
        <v>10763</v>
      </c>
    </row>
    <row r="4890" spans="1:6" x14ac:dyDescent="0.3">
      <c r="A4890" s="167" t="s">
        <v>10835</v>
      </c>
      <c r="B4890" s="167" t="s">
        <v>5485</v>
      </c>
      <c r="C4890" s="168">
        <v>20</v>
      </c>
      <c r="D4890" s="169" t="s">
        <v>5482</v>
      </c>
      <c r="E4890" s="170">
        <v>16.534375000000001</v>
      </c>
      <c r="F4890" s="167" t="s">
        <v>10763</v>
      </c>
    </row>
    <row r="4891" spans="1:6" x14ac:dyDescent="0.3">
      <c r="A4891" s="167" t="s">
        <v>10836</v>
      </c>
      <c r="B4891" s="167" t="s">
        <v>6576</v>
      </c>
      <c r="C4891" s="168">
        <v>20</v>
      </c>
      <c r="D4891" s="169" t="s">
        <v>5482</v>
      </c>
      <c r="E4891" s="170">
        <v>16.534375000000001</v>
      </c>
      <c r="F4891" s="167" t="s">
        <v>10763</v>
      </c>
    </row>
    <row r="4892" spans="1:6" x14ac:dyDescent="0.3">
      <c r="A4892" s="167" t="s">
        <v>10837</v>
      </c>
      <c r="B4892" s="167" t="s">
        <v>5489</v>
      </c>
      <c r="C4892" s="168">
        <v>20</v>
      </c>
      <c r="D4892" s="169" t="s">
        <v>5482</v>
      </c>
      <c r="E4892" s="170">
        <v>17.043124999999996</v>
      </c>
      <c r="F4892" s="167" t="s">
        <v>10763</v>
      </c>
    </row>
    <row r="4893" spans="1:6" x14ac:dyDescent="0.3">
      <c r="A4893" s="167" t="s">
        <v>10838</v>
      </c>
      <c r="B4893" s="167" t="s">
        <v>5491</v>
      </c>
      <c r="C4893" s="168">
        <v>20</v>
      </c>
      <c r="D4893" s="169" t="s">
        <v>5482</v>
      </c>
      <c r="E4893" s="170">
        <v>17.043124999999996</v>
      </c>
      <c r="F4893" s="167" t="s">
        <v>10763</v>
      </c>
    </row>
    <row r="4894" spans="1:6" x14ac:dyDescent="0.3">
      <c r="A4894" s="167" t="s">
        <v>10839</v>
      </c>
      <c r="B4894" s="167" t="s">
        <v>5691</v>
      </c>
      <c r="C4894" s="168">
        <v>20</v>
      </c>
      <c r="D4894" s="169" t="s">
        <v>5482</v>
      </c>
      <c r="E4894" s="170">
        <v>17.043124999999996</v>
      </c>
      <c r="F4894" s="167" t="s">
        <v>10763</v>
      </c>
    </row>
    <row r="4895" spans="1:6" x14ac:dyDescent="0.3">
      <c r="A4895" s="167" t="s">
        <v>10840</v>
      </c>
      <c r="B4895" s="167" t="s">
        <v>5693</v>
      </c>
      <c r="C4895" s="168">
        <v>20</v>
      </c>
      <c r="D4895" s="169" t="s">
        <v>5482</v>
      </c>
      <c r="E4895" s="170">
        <v>17.043124999999996</v>
      </c>
      <c r="F4895" s="167" t="s">
        <v>10763</v>
      </c>
    </row>
    <row r="4896" spans="1:6" x14ac:dyDescent="0.3">
      <c r="A4896" s="167" t="s">
        <v>10841</v>
      </c>
      <c r="B4896" s="167" t="s">
        <v>5493</v>
      </c>
      <c r="C4896" s="168">
        <v>20</v>
      </c>
      <c r="D4896" s="169" t="s">
        <v>5482</v>
      </c>
      <c r="E4896" s="170">
        <v>17.043124999999996</v>
      </c>
      <c r="F4896" s="167" t="s">
        <v>10763</v>
      </c>
    </row>
    <row r="4897" spans="1:6" x14ac:dyDescent="0.3">
      <c r="A4897" s="167" t="s">
        <v>10842</v>
      </c>
      <c r="B4897" s="167" t="s">
        <v>6582</v>
      </c>
      <c r="C4897" s="168">
        <v>20</v>
      </c>
      <c r="D4897" s="169" t="s">
        <v>5482</v>
      </c>
      <c r="E4897" s="170">
        <v>15.771249999999998</v>
      </c>
      <c r="F4897" s="167" t="s">
        <v>10763</v>
      </c>
    </row>
    <row r="4898" spans="1:6" x14ac:dyDescent="0.3">
      <c r="A4898" s="167" t="s">
        <v>10843</v>
      </c>
      <c r="B4898" s="167" t="s">
        <v>5696</v>
      </c>
      <c r="C4898" s="168">
        <v>20</v>
      </c>
      <c r="D4898" s="169" t="s">
        <v>5482</v>
      </c>
      <c r="E4898" s="170">
        <v>17.043124999999996</v>
      </c>
      <c r="F4898" s="167" t="s">
        <v>10763</v>
      </c>
    </row>
    <row r="4899" spans="1:6" x14ac:dyDescent="0.3">
      <c r="A4899" s="167" t="s">
        <v>10844</v>
      </c>
      <c r="B4899" s="167" t="s">
        <v>5495</v>
      </c>
      <c r="C4899" s="168">
        <v>20</v>
      </c>
      <c r="D4899" s="169" t="s">
        <v>5482</v>
      </c>
      <c r="E4899" s="170">
        <v>17.043124999999996</v>
      </c>
      <c r="F4899" s="167" t="s">
        <v>10763</v>
      </c>
    </row>
    <row r="4900" spans="1:6" x14ac:dyDescent="0.3">
      <c r="A4900" s="167" t="s">
        <v>10845</v>
      </c>
      <c r="B4900" s="167" t="s">
        <v>5699</v>
      </c>
      <c r="C4900" s="168">
        <v>20</v>
      </c>
      <c r="D4900" s="169" t="s">
        <v>5482</v>
      </c>
      <c r="E4900" s="170">
        <v>17.043124999999996</v>
      </c>
      <c r="F4900" s="167" t="s">
        <v>10763</v>
      </c>
    </row>
    <row r="4901" spans="1:6" x14ac:dyDescent="0.3">
      <c r="A4901" s="167" t="s">
        <v>10846</v>
      </c>
      <c r="B4901" s="167" t="s">
        <v>5701</v>
      </c>
      <c r="C4901" s="168">
        <v>20</v>
      </c>
      <c r="D4901" s="169" t="s">
        <v>5482</v>
      </c>
      <c r="E4901" s="170">
        <v>17.043124999999996</v>
      </c>
      <c r="F4901" s="167" t="s">
        <v>10763</v>
      </c>
    </row>
    <row r="4902" spans="1:6" x14ac:dyDescent="0.3">
      <c r="A4902" s="167" t="s">
        <v>10847</v>
      </c>
      <c r="B4902" s="167" t="s">
        <v>5497</v>
      </c>
      <c r="C4902" s="168">
        <v>20</v>
      </c>
      <c r="D4902" s="169" t="s">
        <v>5482</v>
      </c>
      <c r="E4902" s="170">
        <v>17.043124999999996</v>
      </c>
      <c r="F4902" s="167" t="s">
        <v>10763</v>
      </c>
    </row>
    <row r="4903" spans="1:6" x14ac:dyDescent="0.3">
      <c r="A4903" s="167" t="s">
        <v>10848</v>
      </c>
      <c r="B4903" s="167" t="s">
        <v>5785</v>
      </c>
      <c r="C4903" s="168">
        <v>20</v>
      </c>
      <c r="D4903" s="169" t="s">
        <v>5482</v>
      </c>
      <c r="E4903" s="170">
        <v>17.043124999999996</v>
      </c>
      <c r="F4903" s="167" t="s">
        <v>10763</v>
      </c>
    </row>
    <row r="4904" spans="1:6" x14ac:dyDescent="0.3">
      <c r="A4904" s="167" t="s">
        <v>10849</v>
      </c>
      <c r="B4904" s="167" t="s">
        <v>5499</v>
      </c>
      <c r="C4904" s="168">
        <v>20</v>
      </c>
      <c r="D4904" s="169" t="s">
        <v>5482</v>
      </c>
      <c r="E4904" s="170">
        <v>17.043124999999996</v>
      </c>
      <c r="F4904" s="167" t="s">
        <v>10763</v>
      </c>
    </row>
    <row r="4905" spans="1:6" x14ac:dyDescent="0.3">
      <c r="A4905" s="167" t="s">
        <v>10850</v>
      </c>
      <c r="B4905" s="167" t="s">
        <v>5555</v>
      </c>
      <c r="C4905" s="168">
        <v>20</v>
      </c>
      <c r="D4905" s="169" t="s">
        <v>5482</v>
      </c>
      <c r="E4905" s="170">
        <v>17.043124999999996</v>
      </c>
      <c r="F4905" s="167" t="s">
        <v>10763</v>
      </c>
    </row>
    <row r="4906" spans="1:6" x14ac:dyDescent="0.3">
      <c r="A4906" s="167" t="s">
        <v>10851</v>
      </c>
      <c r="B4906" s="167" t="s">
        <v>5557</v>
      </c>
      <c r="C4906" s="168">
        <v>20</v>
      </c>
      <c r="D4906" s="169" t="s">
        <v>5482</v>
      </c>
      <c r="E4906" s="170">
        <v>17.043124999999996</v>
      </c>
      <c r="F4906" s="167" t="s">
        <v>10763</v>
      </c>
    </row>
    <row r="4907" spans="1:6" x14ac:dyDescent="0.3">
      <c r="A4907" s="167" t="s">
        <v>10852</v>
      </c>
      <c r="B4907" s="167" t="s">
        <v>5534</v>
      </c>
      <c r="C4907" s="168">
        <v>20</v>
      </c>
      <c r="D4907" s="169" t="s">
        <v>5482</v>
      </c>
      <c r="E4907" s="170">
        <v>17.043124999999996</v>
      </c>
      <c r="F4907" s="167" t="s">
        <v>10763</v>
      </c>
    </row>
    <row r="4908" spans="1:6" x14ac:dyDescent="0.3">
      <c r="A4908" s="167" t="s">
        <v>10853</v>
      </c>
      <c r="B4908" s="167" t="s">
        <v>5503</v>
      </c>
      <c r="C4908" s="168">
        <v>20</v>
      </c>
      <c r="D4908" s="169" t="s">
        <v>5482</v>
      </c>
      <c r="E4908" s="170">
        <v>17.043124999999996</v>
      </c>
      <c r="F4908" s="167" t="s">
        <v>10763</v>
      </c>
    </row>
    <row r="4909" spans="1:6" x14ac:dyDescent="0.3">
      <c r="A4909" s="167" t="s">
        <v>10854</v>
      </c>
      <c r="B4909" s="167" t="s">
        <v>5507</v>
      </c>
      <c r="C4909" s="168">
        <v>20</v>
      </c>
      <c r="D4909" s="169" t="s">
        <v>5482</v>
      </c>
      <c r="E4909" s="170">
        <v>17.043124999999996</v>
      </c>
      <c r="F4909" s="167" t="s">
        <v>10763</v>
      </c>
    </row>
    <row r="4910" spans="1:6" x14ac:dyDescent="0.3">
      <c r="A4910" s="167" t="s">
        <v>10855</v>
      </c>
      <c r="B4910" s="167" t="s">
        <v>5509</v>
      </c>
      <c r="C4910" s="168">
        <v>20</v>
      </c>
      <c r="D4910" s="169" t="s">
        <v>5482</v>
      </c>
      <c r="E4910" s="170">
        <v>17.043124999999996</v>
      </c>
      <c r="F4910" s="167" t="s">
        <v>10763</v>
      </c>
    </row>
    <row r="4911" spans="1:6" x14ac:dyDescent="0.3">
      <c r="A4911" s="167" t="s">
        <v>10856</v>
      </c>
      <c r="B4911" s="167" t="s">
        <v>5511</v>
      </c>
      <c r="C4911" s="168">
        <v>20</v>
      </c>
      <c r="D4911" s="169" t="s">
        <v>5482</v>
      </c>
      <c r="E4911" s="170">
        <v>17.043124999999996</v>
      </c>
      <c r="F4911" s="167" t="s">
        <v>10763</v>
      </c>
    </row>
    <row r="4912" spans="1:6" x14ac:dyDescent="0.3">
      <c r="A4912" s="167" t="s">
        <v>10857</v>
      </c>
      <c r="B4912" s="167" t="s">
        <v>5513</v>
      </c>
      <c r="C4912" s="168">
        <v>20</v>
      </c>
      <c r="D4912" s="169" t="s">
        <v>5482</v>
      </c>
      <c r="E4912" s="170">
        <v>17.043124999999996</v>
      </c>
      <c r="F4912" s="167" t="s">
        <v>10763</v>
      </c>
    </row>
    <row r="4913" spans="1:6" x14ac:dyDescent="0.3">
      <c r="A4913" s="167" t="s">
        <v>10858</v>
      </c>
      <c r="B4913" s="167" t="s">
        <v>5515</v>
      </c>
      <c r="C4913" s="168">
        <v>20</v>
      </c>
      <c r="D4913" s="169" t="s">
        <v>5482</v>
      </c>
      <c r="E4913" s="170">
        <v>17.043124999999996</v>
      </c>
      <c r="F4913" s="167" t="s">
        <v>10763</v>
      </c>
    </row>
    <row r="4914" spans="1:6" x14ac:dyDescent="0.3">
      <c r="A4914" s="167" t="s">
        <v>10859</v>
      </c>
      <c r="B4914" s="167" t="s">
        <v>5517</v>
      </c>
      <c r="C4914" s="168">
        <v>20</v>
      </c>
      <c r="D4914" s="169" t="s">
        <v>5482</v>
      </c>
      <c r="E4914" s="170">
        <v>17.043124999999996</v>
      </c>
      <c r="F4914" s="167" t="s">
        <v>10763</v>
      </c>
    </row>
    <row r="4915" spans="1:6" x14ac:dyDescent="0.3">
      <c r="A4915" s="167" t="s">
        <v>10860</v>
      </c>
      <c r="B4915" s="167" t="s">
        <v>5569</v>
      </c>
      <c r="C4915" s="168">
        <v>20</v>
      </c>
      <c r="D4915" s="169" t="s">
        <v>5482</v>
      </c>
      <c r="E4915" s="170">
        <v>17.043124999999996</v>
      </c>
      <c r="F4915" s="167" t="s">
        <v>10763</v>
      </c>
    </row>
    <row r="4916" spans="1:6" x14ac:dyDescent="0.3">
      <c r="A4916" s="167" t="s">
        <v>10861</v>
      </c>
      <c r="B4916" s="167" t="s">
        <v>5519</v>
      </c>
      <c r="C4916" s="168">
        <v>20</v>
      </c>
      <c r="D4916" s="169" t="s">
        <v>5482</v>
      </c>
      <c r="E4916" s="170">
        <v>17.043124999999996</v>
      </c>
      <c r="F4916" s="167" t="s">
        <v>10763</v>
      </c>
    </row>
    <row r="4917" spans="1:6" x14ac:dyDescent="0.3">
      <c r="A4917" s="167" t="s">
        <v>10862</v>
      </c>
      <c r="B4917" s="167" t="s">
        <v>5572</v>
      </c>
      <c r="C4917" s="168">
        <v>20</v>
      </c>
      <c r="D4917" s="169" t="s">
        <v>5482</v>
      </c>
      <c r="E4917" s="170">
        <v>17.043124999999996</v>
      </c>
      <c r="F4917" s="167" t="s">
        <v>10763</v>
      </c>
    </row>
    <row r="4918" spans="1:6" x14ac:dyDescent="0.3">
      <c r="A4918" s="167" t="s">
        <v>10863</v>
      </c>
      <c r="B4918" s="167" t="s">
        <v>5521</v>
      </c>
      <c r="C4918" s="168">
        <v>20</v>
      </c>
      <c r="D4918" s="169" t="s">
        <v>5482</v>
      </c>
      <c r="E4918" s="170">
        <v>17.043124999999996</v>
      </c>
      <c r="F4918" s="167" t="s">
        <v>10763</v>
      </c>
    </row>
    <row r="4919" spans="1:6" x14ac:dyDescent="0.3">
      <c r="A4919" s="167" t="s">
        <v>10864</v>
      </c>
      <c r="B4919" s="167" t="s">
        <v>5523</v>
      </c>
      <c r="C4919" s="168">
        <v>20</v>
      </c>
      <c r="D4919" s="169" t="s">
        <v>5482</v>
      </c>
      <c r="E4919" s="170">
        <v>17.043124999999996</v>
      </c>
      <c r="F4919" s="167" t="s">
        <v>10763</v>
      </c>
    </row>
    <row r="4920" spans="1:6" x14ac:dyDescent="0.3">
      <c r="A4920" s="167" t="s">
        <v>10865</v>
      </c>
      <c r="B4920" s="167" t="s">
        <v>5525</v>
      </c>
      <c r="C4920" s="168">
        <v>20</v>
      </c>
      <c r="D4920" s="169" t="s">
        <v>5482</v>
      </c>
      <c r="E4920" s="170">
        <v>17.043124999999996</v>
      </c>
      <c r="F4920" s="167" t="s">
        <v>10763</v>
      </c>
    </row>
    <row r="4921" spans="1:6" x14ac:dyDescent="0.3">
      <c r="A4921" s="167" t="s">
        <v>10866</v>
      </c>
      <c r="B4921" s="167" t="s">
        <v>5485</v>
      </c>
      <c r="C4921" s="168">
        <v>20</v>
      </c>
      <c r="D4921" s="169" t="s">
        <v>5482</v>
      </c>
      <c r="E4921" s="170">
        <v>16.534375000000001</v>
      </c>
      <c r="F4921" s="167" t="s">
        <v>10763</v>
      </c>
    </row>
    <row r="4922" spans="1:6" x14ac:dyDescent="0.3">
      <c r="A4922" s="167" t="s">
        <v>10867</v>
      </c>
      <c r="B4922" s="167" t="s">
        <v>6576</v>
      </c>
      <c r="C4922" s="168">
        <v>20</v>
      </c>
      <c r="D4922" s="169" t="s">
        <v>5482</v>
      </c>
      <c r="E4922" s="170">
        <v>16.534375000000001</v>
      </c>
      <c r="F4922" s="167" t="s">
        <v>10763</v>
      </c>
    </row>
    <row r="4923" spans="1:6" x14ac:dyDescent="0.3">
      <c r="A4923" s="167" t="s">
        <v>10868</v>
      </c>
      <c r="B4923" s="167" t="s">
        <v>5489</v>
      </c>
      <c r="C4923" s="168">
        <v>20</v>
      </c>
      <c r="D4923" s="169" t="s">
        <v>5482</v>
      </c>
      <c r="E4923" s="170">
        <v>17.043124999999996</v>
      </c>
      <c r="F4923" s="167" t="s">
        <v>10763</v>
      </c>
    </row>
    <row r="4924" spans="1:6" x14ac:dyDescent="0.3">
      <c r="A4924" s="167" t="s">
        <v>10869</v>
      </c>
      <c r="B4924" s="167" t="s">
        <v>5491</v>
      </c>
      <c r="C4924" s="168">
        <v>20</v>
      </c>
      <c r="D4924" s="169" t="s">
        <v>5482</v>
      </c>
      <c r="E4924" s="170">
        <v>17.043124999999996</v>
      </c>
      <c r="F4924" s="167" t="s">
        <v>10763</v>
      </c>
    </row>
    <row r="4925" spans="1:6" x14ac:dyDescent="0.3">
      <c r="A4925" s="167" t="s">
        <v>10870</v>
      </c>
      <c r="B4925" s="167" t="s">
        <v>5691</v>
      </c>
      <c r="C4925" s="168">
        <v>20</v>
      </c>
      <c r="D4925" s="169" t="s">
        <v>5482</v>
      </c>
      <c r="E4925" s="170">
        <v>17.043124999999996</v>
      </c>
      <c r="F4925" s="167" t="s">
        <v>10763</v>
      </c>
    </row>
    <row r="4926" spans="1:6" x14ac:dyDescent="0.3">
      <c r="A4926" s="167" t="s">
        <v>10871</v>
      </c>
      <c r="B4926" s="167" t="s">
        <v>5693</v>
      </c>
      <c r="C4926" s="168">
        <v>20</v>
      </c>
      <c r="D4926" s="169" t="s">
        <v>5482</v>
      </c>
      <c r="E4926" s="170">
        <v>17.043124999999996</v>
      </c>
      <c r="F4926" s="167" t="s">
        <v>10763</v>
      </c>
    </row>
    <row r="4927" spans="1:6" x14ac:dyDescent="0.3">
      <c r="A4927" s="167" t="s">
        <v>10872</v>
      </c>
      <c r="B4927" s="167" t="s">
        <v>5493</v>
      </c>
      <c r="C4927" s="168">
        <v>20</v>
      </c>
      <c r="D4927" s="169" t="s">
        <v>5482</v>
      </c>
      <c r="E4927" s="170">
        <v>17.043124999999996</v>
      </c>
      <c r="F4927" s="167" t="s">
        <v>10763</v>
      </c>
    </row>
    <row r="4928" spans="1:6" x14ac:dyDescent="0.3">
      <c r="A4928" s="167" t="s">
        <v>10873</v>
      </c>
      <c r="B4928" s="167" t="s">
        <v>6582</v>
      </c>
      <c r="C4928" s="168">
        <v>20</v>
      </c>
      <c r="D4928" s="169" t="s">
        <v>5482</v>
      </c>
      <c r="E4928" s="170">
        <v>15.771249999999998</v>
      </c>
      <c r="F4928" s="167" t="s">
        <v>10763</v>
      </c>
    </row>
    <row r="4929" spans="1:6" x14ac:dyDescent="0.3">
      <c r="A4929" s="167" t="s">
        <v>10874</v>
      </c>
      <c r="B4929" s="167" t="s">
        <v>5696</v>
      </c>
      <c r="C4929" s="168">
        <v>20</v>
      </c>
      <c r="D4929" s="169" t="s">
        <v>5482</v>
      </c>
      <c r="E4929" s="170">
        <v>17.043124999999996</v>
      </c>
      <c r="F4929" s="167" t="s">
        <v>10763</v>
      </c>
    </row>
    <row r="4930" spans="1:6" x14ac:dyDescent="0.3">
      <c r="A4930" s="167" t="s">
        <v>10875</v>
      </c>
      <c r="B4930" s="167" t="s">
        <v>5495</v>
      </c>
      <c r="C4930" s="168">
        <v>20</v>
      </c>
      <c r="D4930" s="169" t="s">
        <v>5482</v>
      </c>
      <c r="E4930" s="170">
        <v>17.043124999999996</v>
      </c>
      <c r="F4930" s="167" t="s">
        <v>10763</v>
      </c>
    </row>
    <row r="4931" spans="1:6" x14ac:dyDescent="0.3">
      <c r="A4931" s="167" t="s">
        <v>10876</v>
      </c>
      <c r="B4931" s="167" t="s">
        <v>5699</v>
      </c>
      <c r="C4931" s="168">
        <v>20</v>
      </c>
      <c r="D4931" s="169" t="s">
        <v>5482</v>
      </c>
      <c r="E4931" s="170">
        <v>17.043124999999996</v>
      </c>
      <c r="F4931" s="167" t="s">
        <v>10763</v>
      </c>
    </row>
    <row r="4932" spans="1:6" x14ac:dyDescent="0.3">
      <c r="A4932" s="167" t="s">
        <v>10877</v>
      </c>
      <c r="B4932" s="167" t="s">
        <v>5701</v>
      </c>
      <c r="C4932" s="168">
        <v>20</v>
      </c>
      <c r="D4932" s="169" t="s">
        <v>5482</v>
      </c>
      <c r="E4932" s="170">
        <v>17.043124999999996</v>
      </c>
      <c r="F4932" s="167" t="s">
        <v>10763</v>
      </c>
    </row>
    <row r="4933" spans="1:6" x14ac:dyDescent="0.3">
      <c r="A4933" s="167" t="s">
        <v>10878</v>
      </c>
      <c r="B4933" s="167" t="s">
        <v>5497</v>
      </c>
      <c r="C4933" s="168">
        <v>20</v>
      </c>
      <c r="D4933" s="169" t="s">
        <v>5482</v>
      </c>
      <c r="E4933" s="170">
        <v>17.043124999999996</v>
      </c>
      <c r="F4933" s="167" t="s">
        <v>10763</v>
      </c>
    </row>
    <row r="4934" spans="1:6" x14ac:dyDescent="0.3">
      <c r="A4934" s="167" t="s">
        <v>10879</v>
      </c>
      <c r="B4934" s="167" t="s">
        <v>5785</v>
      </c>
      <c r="C4934" s="168">
        <v>20</v>
      </c>
      <c r="D4934" s="169" t="s">
        <v>5482</v>
      </c>
      <c r="E4934" s="170">
        <v>17.043124999999996</v>
      </c>
      <c r="F4934" s="167" t="s">
        <v>10763</v>
      </c>
    </row>
    <row r="4935" spans="1:6" x14ac:dyDescent="0.3">
      <c r="A4935" s="167" t="s">
        <v>10880</v>
      </c>
      <c r="B4935" s="167" t="s">
        <v>5499</v>
      </c>
      <c r="C4935" s="168">
        <v>20</v>
      </c>
      <c r="D4935" s="169" t="s">
        <v>5482</v>
      </c>
      <c r="E4935" s="170">
        <v>17.043124999999996</v>
      </c>
      <c r="F4935" s="167" t="s">
        <v>10763</v>
      </c>
    </row>
    <row r="4936" spans="1:6" x14ac:dyDescent="0.3">
      <c r="A4936" s="167" t="s">
        <v>10881</v>
      </c>
      <c r="B4936" s="167" t="s">
        <v>5555</v>
      </c>
      <c r="C4936" s="168">
        <v>20</v>
      </c>
      <c r="D4936" s="169" t="s">
        <v>5482</v>
      </c>
      <c r="E4936" s="170">
        <v>17.043124999999996</v>
      </c>
      <c r="F4936" s="167" t="s">
        <v>10763</v>
      </c>
    </row>
    <row r="4937" spans="1:6" x14ac:dyDescent="0.3">
      <c r="A4937" s="167" t="s">
        <v>10882</v>
      </c>
      <c r="B4937" s="167" t="s">
        <v>5557</v>
      </c>
      <c r="C4937" s="168">
        <v>20</v>
      </c>
      <c r="D4937" s="169" t="s">
        <v>5482</v>
      </c>
      <c r="E4937" s="170">
        <v>17.043124999999996</v>
      </c>
      <c r="F4937" s="167" t="s">
        <v>10763</v>
      </c>
    </row>
    <row r="4938" spans="1:6" x14ac:dyDescent="0.3">
      <c r="A4938" s="167" t="s">
        <v>10883</v>
      </c>
      <c r="B4938" s="167" t="s">
        <v>5534</v>
      </c>
      <c r="C4938" s="168">
        <v>20</v>
      </c>
      <c r="D4938" s="169" t="s">
        <v>5482</v>
      </c>
      <c r="E4938" s="170">
        <v>17.043124999999996</v>
      </c>
      <c r="F4938" s="167" t="s">
        <v>10763</v>
      </c>
    </row>
    <row r="4939" spans="1:6" x14ac:dyDescent="0.3">
      <c r="A4939" s="167" t="s">
        <v>10884</v>
      </c>
      <c r="B4939" s="167" t="s">
        <v>5503</v>
      </c>
      <c r="C4939" s="168">
        <v>20</v>
      </c>
      <c r="D4939" s="169" t="s">
        <v>5482</v>
      </c>
      <c r="E4939" s="170">
        <v>17.043124999999996</v>
      </c>
      <c r="F4939" s="167" t="s">
        <v>10763</v>
      </c>
    </row>
    <row r="4940" spans="1:6" x14ac:dyDescent="0.3">
      <c r="A4940" s="167" t="s">
        <v>10885</v>
      </c>
      <c r="B4940" s="167" t="s">
        <v>5507</v>
      </c>
      <c r="C4940" s="168">
        <v>20</v>
      </c>
      <c r="D4940" s="169" t="s">
        <v>5482</v>
      </c>
      <c r="E4940" s="170">
        <v>17.043124999999996</v>
      </c>
      <c r="F4940" s="167" t="s">
        <v>10763</v>
      </c>
    </row>
    <row r="4941" spans="1:6" x14ac:dyDescent="0.3">
      <c r="A4941" s="167" t="s">
        <v>10886</v>
      </c>
      <c r="B4941" s="167" t="s">
        <v>5509</v>
      </c>
      <c r="C4941" s="168">
        <v>20</v>
      </c>
      <c r="D4941" s="169" t="s">
        <v>5482</v>
      </c>
      <c r="E4941" s="170">
        <v>17.043124999999996</v>
      </c>
      <c r="F4941" s="167" t="s">
        <v>10763</v>
      </c>
    </row>
    <row r="4942" spans="1:6" x14ac:dyDescent="0.3">
      <c r="A4942" s="167" t="s">
        <v>10887</v>
      </c>
      <c r="B4942" s="167" t="s">
        <v>5511</v>
      </c>
      <c r="C4942" s="168">
        <v>20</v>
      </c>
      <c r="D4942" s="169" t="s">
        <v>5482</v>
      </c>
      <c r="E4942" s="170">
        <v>17.043124999999996</v>
      </c>
      <c r="F4942" s="167" t="s">
        <v>10763</v>
      </c>
    </row>
    <row r="4943" spans="1:6" x14ac:dyDescent="0.3">
      <c r="A4943" s="167" t="s">
        <v>10888</v>
      </c>
      <c r="B4943" s="167" t="s">
        <v>5513</v>
      </c>
      <c r="C4943" s="168">
        <v>20</v>
      </c>
      <c r="D4943" s="169" t="s">
        <v>5482</v>
      </c>
      <c r="E4943" s="170">
        <v>17.043124999999996</v>
      </c>
      <c r="F4943" s="167" t="s">
        <v>10763</v>
      </c>
    </row>
    <row r="4944" spans="1:6" x14ac:dyDescent="0.3">
      <c r="A4944" s="167" t="s">
        <v>10889</v>
      </c>
      <c r="B4944" s="167" t="s">
        <v>5515</v>
      </c>
      <c r="C4944" s="168">
        <v>20</v>
      </c>
      <c r="D4944" s="169" t="s">
        <v>5482</v>
      </c>
      <c r="E4944" s="170">
        <v>17.043124999999996</v>
      </c>
      <c r="F4944" s="167" t="s">
        <v>10763</v>
      </c>
    </row>
    <row r="4945" spans="1:6" x14ac:dyDescent="0.3">
      <c r="A4945" s="167" t="s">
        <v>10890</v>
      </c>
      <c r="B4945" s="167" t="s">
        <v>5517</v>
      </c>
      <c r="C4945" s="168">
        <v>20</v>
      </c>
      <c r="D4945" s="169" t="s">
        <v>5482</v>
      </c>
      <c r="E4945" s="170">
        <v>17.043124999999996</v>
      </c>
      <c r="F4945" s="167" t="s">
        <v>10763</v>
      </c>
    </row>
    <row r="4946" spans="1:6" x14ac:dyDescent="0.3">
      <c r="A4946" s="167" t="s">
        <v>10891</v>
      </c>
      <c r="B4946" s="167" t="s">
        <v>5569</v>
      </c>
      <c r="C4946" s="168">
        <v>20</v>
      </c>
      <c r="D4946" s="169" t="s">
        <v>5482</v>
      </c>
      <c r="E4946" s="170">
        <v>17.043124999999996</v>
      </c>
      <c r="F4946" s="167" t="s">
        <v>10763</v>
      </c>
    </row>
    <row r="4947" spans="1:6" x14ac:dyDescent="0.3">
      <c r="A4947" s="167" t="s">
        <v>10892</v>
      </c>
      <c r="B4947" s="167" t="s">
        <v>5519</v>
      </c>
      <c r="C4947" s="168">
        <v>20</v>
      </c>
      <c r="D4947" s="169" t="s">
        <v>5482</v>
      </c>
      <c r="E4947" s="170">
        <v>17.043124999999996</v>
      </c>
      <c r="F4947" s="167" t="s">
        <v>10763</v>
      </c>
    </row>
    <row r="4948" spans="1:6" x14ac:dyDescent="0.3">
      <c r="A4948" s="167" t="s">
        <v>10893</v>
      </c>
      <c r="B4948" s="167" t="s">
        <v>5572</v>
      </c>
      <c r="C4948" s="168">
        <v>20</v>
      </c>
      <c r="D4948" s="169" t="s">
        <v>5482</v>
      </c>
      <c r="E4948" s="170">
        <v>17.043124999999996</v>
      </c>
      <c r="F4948" s="167" t="s">
        <v>10763</v>
      </c>
    </row>
    <row r="4949" spans="1:6" x14ac:dyDescent="0.3">
      <c r="A4949" s="167" t="s">
        <v>10894</v>
      </c>
      <c r="B4949" s="167" t="s">
        <v>5521</v>
      </c>
      <c r="C4949" s="168">
        <v>20</v>
      </c>
      <c r="D4949" s="169" t="s">
        <v>5482</v>
      </c>
      <c r="E4949" s="170">
        <v>17.043124999999996</v>
      </c>
      <c r="F4949" s="167" t="s">
        <v>10763</v>
      </c>
    </row>
    <row r="4950" spans="1:6" x14ac:dyDescent="0.3">
      <c r="A4950" s="167" t="s">
        <v>10895</v>
      </c>
      <c r="B4950" s="167" t="s">
        <v>5523</v>
      </c>
      <c r="C4950" s="168">
        <v>20</v>
      </c>
      <c r="D4950" s="169" t="s">
        <v>5482</v>
      </c>
      <c r="E4950" s="170">
        <v>17.043124999999996</v>
      </c>
      <c r="F4950" s="167" t="s">
        <v>10763</v>
      </c>
    </row>
    <row r="4951" spans="1:6" x14ac:dyDescent="0.3">
      <c r="A4951" s="167" t="s">
        <v>10896</v>
      </c>
      <c r="B4951" s="167" t="s">
        <v>5525</v>
      </c>
      <c r="C4951" s="168">
        <v>20</v>
      </c>
      <c r="D4951" s="169" t="s">
        <v>5482</v>
      </c>
      <c r="E4951" s="170">
        <v>17.043124999999996</v>
      </c>
      <c r="F4951" s="167" t="s">
        <v>10763</v>
      </c>
    </row>
    <row r="4952" spans="1:6" x14ac:dyDescent="0.3">
      <c r="A4952" s="167" t="s">
        <v>10897</v>
      </c>
      <c r="B4952" s="167" t="s">
        <v>5485</v>
      </c>
      <c r="C4952" s="168">
        <v>20</v>
      </c>
      <c r="D4952" s="169" t="s">
        <v>5482</v>
      </c>
      <c r="E4952" s="170">
        <v>16.534375000000001</v>
      </c>
      <c r="F4952" s="167" t="s">
        <v>10763</v>
      </c>
    </row>
    <row r="4953" spans="1:6" x14ac:dyDescent="0.3">
      <c r="A4953" s="167" t="s">
        <v>10898</v>
      </c>
      <c r="B4953" s="167" t="s">
        <v>6576</v>
      </c>
      <c r="C4953" s="168">
        <v>20</v>
      </c>
      <c r="D4953" s="169" t="s">
        <v>5482</v>
      </c>
      <c r="E4953" s="170">
        <v>16.534375000000001</v>
      </c>
      <c r="F4953" s="167" t="s">
        <v>10763</v>
      </c>
    </row>
    <row r="4954" spans="1:6" x14ac:dyDescent="0.3">
      <c r="A4954" s="167" t="s">
        <v>10899</v>
      </c>
      <c r="B4954" s="167" t="s">
        <v>5489</v>
      </c>
      <c r="C4954" s="168">
        <v>20</v>
      </c>
      <c r="D4954" s="169" t="s">
        <v>5482</v>
      </c>
      <c r="E4954" s="170">
        <v>17.043124999999996</v>
      </c>
      <c r="F4954" s="167" t="s">
        <v>10763</v>
      </c>
    </row>
    <row r="4955" spans="1:6" x14ac:dyDescent="0.3">
      <c r="A4955" s="167" t="s">
        <v>10900</v>
      </c>
      <c r="B4955" s="167" t="s">
        <v>5491</v>
      </c>
      <c r="C4955" s="168">
        <v>20</v>
      </c>
      <c r="D4955" s="169" t="s">
        <v>5482</v>
      </c>
      <c r="E4955" s="170">
        <v>17.043124999999996</v>
      </c>
      <c r="F4955" s="167" t="s">
        <v>10763</v>
      </c>
    </row>
    <row r="4956" spans="1:6" x14ac:dyDescent="0.3">
      <c r="A4956" s="167" t="s">
        <v>10901</v>
      </c>
      <c r="B4956" s="167" t="s">
        <v>5691</v>
      </c>
      <c r="C4956" s="168">
        <v>20</v>
      </c>
      <c r="D4956" s="169" t="s">
        <v>5482</v>
      </c>
      <c r="E4956" s="170">
        <v>17.043124999999996</v>
      </c>
      <c r="F4956" s="167" t="s">
        <v>10763</v>
      </c>
    </row>
    <row r="4957" spans="1:6" x14ac:dyDescent="0.3">
      <c r="A4957" s="167" t="s">
        <v>10902</v>
      </c>
      <c r="B4957" s="167" t="s">
        <v>5693</v>
      </c>
      <c r="C4957" s="168">
        <v>20</v>
      </c>
      <c r="D4957" s="169" t="s">
        <v>5482</v>
      </c>
      <c r="E4957" s="170">
        <v>17.043124999999996</v>
      </c>
      <c r="F4957" s="167" t="s">
        <v>10763</v>
      </c>
    </row>
    <row r="4958" spans="1:6" x14ac:dyDescent="0.3">
      <c r="A4958" s="167" t="s">
        <v>10903</v>
      </c>
      <c r="B4958" s="167" t="s">
        <v>5493</v>
      </c>
      <c r="C4958" s="168">
        <v>20</v>
      </c>
      <c r="D4958" s="169" t="s">
        <v>5482</v>
      </c>
      <c r="E4958" s="170">
        <v>17.043124999999996</v>
      </c>
      <c r="F4958" s="167" t="s">
        <v>10763</v>
      </c>
    </row>
    <row r="4959" spans="1:6" x14ac:dyDescent="0.3">
      <c r="A4959" s="167" t="s">
        <v>10904</v>
      </c>
      <c r="B4959" s="167" t="s">
        <v>6582</v>
      </c>
      <c r="C4959" s="168">
        <v>20</v>
      </c>
      <c r="D4959" s="169" t="s">
        <v>5482</v>
      </c>
      <c r="E4959" s="170">
        <v>15.771249999999998</v>
      </c>
      <c r="F4959" s="167" t="s">
        <v>10763</v>
      </c>
    </row>
    <row r="4960" spans="1:6" x14ac:dyDescent="0.3">
      <c r="A4960" s="167" t="s">
        <v>10905</v>
      </c>
      <c r="B4960" s="167" t="s">
        <v>5696</v>
      </c>
      <c r="C4960" s="168">
        <v>20</v>
      </c>
      <c r="D4960" s="169" t="s">
        <v>5482</v>
      </c>
      <c r="E4960" s="170">
        <v>17.043124999999996</v>
      </c>
      <c r="F4960" s="167" t="s">
        <v>10763</v>
      </c>
    </row>
    <row r="4961" spans="1:6" x14ac:dyDescent="0.3">
      <c r="A4961" s="167" t="s">
        <v>10906</v>
      </c>
      <c r="B4961" s="167" t="s">
        <v>5495</v>
      </c>
      <c r="C4961" s="168">
        <v>20</v>
      </c>
      <c r="D4961" s="169" t="s">
        <v>5482</v>
      </c>
      <c r="E4961" s="170">
        <v>17.043124999999996</v>
      </c>
      <c r="F4961" s="167" t="s">
        <v>10763</v>
      </c>
    </row>
    <row r="4962" spans="1:6" x14ac:dyDescent="0.3">
      <c r="A4962" s="167" t="s">
        <v>10907</v>
      </c>
      <c r="B4962" s="167" t="s">
        <v>5699</v>
      </c>
      <c r="C4962" s="168">
        <v>20</v>
      </c>
      <c r="D4962" s="169" t="s">
        <v>5482</v>
      </c>
      <c r="E4962" s="170">
        <v>17.043124999999996</v>
      </c>
      <c r="F4962" s="167" t="s">
        <v>10763</v>
      </c>
    </row>
    <row r="4963" spans="1:6" x14ac:dyDescent="0.3">
      <c r="A4963" s="167" t="s">
        <v>10908</v>
      </c>
      <c r="B4963" s="167" t="s">
        <v>5701</v>
      </c>
      <c r="C4963" s="168">
        <v>20</v>
      </c>
      <c r="D4963" s="169" t="s">
        <v>5482</v>
      </c>
      <c r="E4963" s="170">
        <v>17.043124999999996</v>
      </c>
      <c r="F4963" s="167" t="s">
        <v>10763</v>
      </c>
    </row>
    <row r="4964" spans="1:6" x14ac:dyDescent="0.3">
      <c r="A4964" s="167" t="s">
        <v>10909</v>
      </c>
      <c r="B4964" s="167" t="s">
        <v>5497</v>
      </c>
      <c r="C4964" s="168">
        <v>20</v>
      </c>
      <c r="D4964" s="169" t="s">
        <v>5482</v>
      </c>
      <c r="E4964" s="170">
        <v>17.043124999999996</v>
      </c>
      <c r="F4964" s="167" t="s">
        <v>10763</v>
      </c>
    </row>
    <row r="4965" spans="1:6" x14ac:dyDescent="0.3">
      <c r="A4965" s="167" t="s">
        <v>10910</v>
      </c>
      <c r="B4965" s="167" t="s">
        <v>5785</v>
      </c>
      <c r="C4965" s="168">
        <v>20</v>
      </c>
      <c r="D4965" s="169" t="s">
        <v>5482</v>
      </c>
      <c r="E4965" s="170">
        <v>17.043124999999996</v>
      </c>
      <c r="F4965" s="167" t="s">
        <v>10763</v>
      </c>
    </row>
    <row r="4966" spans="1:6" x14ac:dyDescent="0.3">
      <c r="A4966" s="167" t="s">
        <v>10911</v>
      </c>
      <c r="B4966" s="167" t="s">
        <v>5499</v>
      </c>
      <c r="C4966" s="168">
        <v>20</v>
      </c>
      <c r="D4966" s="169" t="s">
        <v>5482</v>
      </c>
      <c r="E4966" s="170">
        <v>17.043124999999996</v>
      </c>
      <c r="F4966" s="167" t="s">
        <v>10763</v>
      </c>
    </row>
    <row r="4967" spans="1:6" x14ac:dyDescent="0.3">
      <c r="A4967" s="167" t="s">
        <v>10912</v>
      </c>
      <c r="B4967" s="167" t="s">
        <v>5555</v>
      </c>
      <c r="C4967" s="168">
        <v>20</v>
      </c>
      <c r="D4967" s="169" t="s">
        <v>5482</v>
      </c>
      <c r="E4967" s="170">
        <v>17.043124999999996</v>
      </c>
      <c r="F4967" s="167" t="s">
        <v>10763</v>
      </c>
    </row>
    <row r="4968" spans="1:6" x14ac:dyDescent="0.3">
      <c r="A4968" s="167" t="s">
        <v>10913</v>
      </c>
      <c r="B4968" s="167" t="s">
        <v>5557</v>
      </c>
      <c r="C4968" s="168">
        <v>20</v>
      </c>
      <c r="D4968" s="169" t="s">
        <v>5482</v>
      </c>
      <c r="E4968" s="170">
        <v>17.043124999999996</v>
      </c>
      <c r="F4968" s="167" t="s">
        <v>10763</v>
      </c>
    </row>
    <row r="4969" spans="1:6" x14ac:dyDescent="0.3">
      <c r="A4969" s="167" t="s">
        <v>10914</v>
      </c>
      <c r="B4969" s="167" t="s">
        <v>5534</v>
      </c>
      <c r="C4969" s="168">
        <v>20</v>
      </c>
      <c r="D4969" s="169" t="s">
        <v>5482</v>
      </c>
      <c r="E4969" s="170">
        <v>17.043124999999996</v>
      </c>
      <c r="F4969" s="167" t="s">
        <v>10763</v>
      </c>
    </row>
    <row r="4970" spans="1:6" x14ac:dyDescent="0.3">
      <c r="A4970" s="167" t="s">
        <v>10915</v>
      </c>
      <c r="B4970" s="167" t="s">
        <v>5503</v>
      </c>
      <c r="C4970" s="168">
        <v>20</v>
      </c>
      <c r="D4970" s="169" t="s">
        <v>5482</v>
      </c>
      <c r="E4970" s="170">
        <v>17.043124999999996</v>
      </c>
      <c r="F4970" s="167" t="s">
        <v>10763</v>
      </c>
    </row>
    <row r="4971" spans="1:6" x14ac:dyDescent="0.3">
      <c r="A4971" s="167" t="s">
        <v>10916</v>
      </c>
      <c r="B4971" s="167" t="s">
        <v>5507</v>
      </c>
      <c r="C4971" s="168">
        <v>20</v>
      </c>
      <c r="D4971" s="169" t="s">
        <v>5482</v>
      </c>
      <c r="E4971" s="170">
        <v>17.043124999999996</v>
      </c>
      <c r="F4971" s="167" t="s">
        <v>10763</v>
      </c>
    </row>
    <row r="4972" spans="1:6" x14ac:dyDescent="0.3">
      <c r="A4972" s="167" t="s">
        <v>10917</v>
      </c>
      <c r="B4972" s="167" t="s">
        <v>5509</v>
      </c>
      <c r="C4972" s="168">
        <v>20</v>
      </c>
      <c r="D4972" s="169" t="s">
        <v>5482</v>
      </c>
      <c r="E4972" s="170">
        <v>17.043124999999996</v>
      </c>
      <c r="F4972" s="167" t="s">
        <v>10763</v>
      </c>
    </row>
    <row r="4973" spans="1:6" x14ac:dyDescent="0.3">
      <c r="A4973" s="167" t="s">
        <v>10918</v>
      </c>
      <c r="B4973" s="167" t="s">
        <v>5511</v>
      </c>
      <c r="C4973" s="168">
        <v>20</v>
      </c>
      <c r="D4973" s="169" t="s">
        <v>5482</v>
      </c>
      <c r="E4973" s="170">
        <v>17.043124999999996</v>
      </c>
      <c r="F4973" s="167" t="s">
        <v>10763</v>
      </c>
    </row>
    <row r="4974" spans="1:6" x14ac:dyDescent="0.3">
      <c r="A4974" s="167" t="s">
        <v>10919</v>
      </c>
      <c r="B4974" s="167" t="s">
        <v>5513</v>
      </c>
      <c r="C4974" s="168">
        <v>20</v>
      </c>
      <c r="D4974" s="169" t="s">
        <v>5482</v>
      </c>
      <c r="E4974" s="170">
        <v>17.043124999999996</v>
      </c>
      <c r="F4974" s="167" t="s">
        <v>10763</v>
      </c>
    </row>
    <row r="4975" spans="1:6" x14ac:dyDescent="0.3">
      <c r="A4975" s="167" t="s">
        <v>10920</v>
      </c>
      <c r="B4975" s="167" t="s">
        <v>5515</v>
      </c>
      <c r="C4975" s="168">
        <v>20</v>
      </c>
      <c r="D4975" s="169" t="s">
        <v>5482</v>
      </c>
      <c r="E4975" s="170">
        <v>17.043124999999996</v>
      </c>
      <c r="F4975" s="167" t="s">
        <v>10763</v>
      </c>
    </row>
    <row r="4976" spans="1:6" x14ac:dyDescent="0.3">
      <c r="A4976" s="167" t="s">
        <v>10921</v>
      </c>
      <c r="B4976" s="167" t="s">
        <v>5517</v>
      </c>
      <c r="C4976" s="168">
        <v>20</v>
      </c>
      <c r="D4976" s="169" t="s">
        <v>5482</v>
      </c>
      <c r="E4976" s="170">
        <v>17.043124999999996</v>
      </c>
      <c r="F4976" s="167" t="s">
        <v>10763</v>
      </c>
    </row>
    <row r="4977" spans="1:6" x14ac:dyDescent="0.3">
      <c r="A4977" s="167" t="s">
        <v>10922</v>
      </c>
      <c r="B4977" s="167" t="s">
        <v>5569</v>
      </c>
      <c r="C4977" s="168">
        <v>20</v>
      </c>
      <c r="D4977" s="169" t="s">
        <v>5482</v>
      </c>
      <c r="E4977" s="170">
        <v>17.043124999999996</v>
      </c>
      <c r="F4977" s="167" t="s">
        <v>10763</v>
      </c>
    </row>
    <row r="4978" spans="1:6" x14ac:dyDescent="0.3">
      <c r="A4978" s="167" t="s">
        <v>10923</v>
      </c>
      <c r="B4978" s="167" t="s">
        <v>5519</v>
      </c>
      <c r="C4978" s="168">
        <v>20</v>
      </c>
      <c r="D4978" s="169" t="s">
        <v>5482</v>
      </c>
      <c r="E4978" s="170">
        <v>17.043124999999996</v>
      </c>
      <c r="F4978" s="167" t="s">
        <v>10763</v>
      </c>
    </row>
    <row r="4979" spans="1:6" x14ac:dyDescent="0.3">
      <c r="A4979" s="167" t="s">
        <v>10924</v>
      </c>
      <c r="B4979" s="167" t="s">
        <v>5572</v>
      </c>
      <c r="C4979" s="168">
        <v>20</v>
      </c>
      <c r="D4979" s="169" t="s">
        <v>5482</v>
      </c>
      <c r="E4979" s="170">
        <v>17.043124999999996</v>
      </c>
      <c r="F4979" s="167" t="s">
        <v>10763</v>
      </c>
    </row>
    <row r="4980" spans="1:6" x14ac:dyDescent="0.3">
      <c r="A4980" s="167" t="s">
        <v>10925</v>
      </c>
      <c r="B4980" s="167" t="s">
        <v>5521</v>
      </c>
      <c r="C4980" s="168">
        <v>20</v>
      </c>
      <c r="D4980" s="169" t="s">
        <v>5482</v>
      </c>
      <c r="E4980" s="170">
        <v>17.043124999999996</v>
      </c>
      <c r="F4980" s="167" t="s">
        <v>10763</v>
      </c>
    </row>
    <row r="4981" spans="1:6" x14ac:dyDescent="0.3">
      <c r="A4981" s="167" t="s">
        <v>10926</v>
      </c>
      <c r="B4981" s="167" t="s">
        <v>5523</v>
      </c>
      <c r="C4981" s="168">
        <v>20</v>
      </c>
      <c r="D4981" s="169" t="s">
        <v>5482</v>
      </c>
      <c r="E4981" s="170">
        <v>17.043124999999996</v>
      </c>
      <c r="F4981" s="167" t="s">
        <v>10763</v>
      </c>
    </row>
    <row r="4982" spans="1:6" x14ac:dyDescent="0.3">
      <c r="A4982" s="167" t="s">
        <v>10927</v>
      </c>
      <c r="B4982" s="167" t="s">
        <v>5525</v>
      </c>
      <c r="C4982" s="168">
        <v>20</v>
      </c>
      <c r="D4982" s="169" t="s">
        <v>5482</v>
      </c>
      <c r="E4982" s="170">
        <v>17.043124999999996</v>
      </c>
      <c r="F4982" s="167" t="s">
        <v>10763</v>
      </c>
    </row>
    <row r="4983" spans="1:6" x14ac:dyDescent="0.3">
      <c r="A4983" s="167" t="s">
        <v>10928</v>
      </c>
      <c r="B4983" s="167" t="s">
        <v>5485</v>
      </c>
      <c r="C4983" s="168">
        <v>20</v>
      </c>
      <c r="D4983" s="169" t="s">
        <v>5482</v>
      </c>
      <c r="E4983" s="170">
        <v>15.516874999999999</v>
      </c>
      <c r="F4983" s="167" t="s">
        <v>10763</v>
      </c>
    </row>
    <row r="4984" spans="1:6" x14ac:dyDescent="0.3">
      <c r="A4984" s="167" t="s">
        <v>10929</v>
      </c>
      <c r="B4984" s="167" t="s">
        <v>6576</v>
      </c>
      <c r="C4984" s="168">
        <v>20</v>
      </c>
      <c r="D4984" s="169" t="s">
        <v>5482</v>
      </c>
      <c r="E4984" s="170">
        <v>15.516874999999999</v>
      </c>
      <c r="F4984" s="167" t="s">
        <v>10763</v>
      </c>
    </row>
    <row r="4985" spans="1:6" x14ac:dyDescent="0.3">
      <c r="A4985" s="167" t="s">
        <v>10930</v>
      </c>
      <c r="B4985" s="167" t="s">
        <v>5489</v>
      </c>
      <c r="C4985" s="168">
        <v>20</v>
      </c>
      <c r="D4985" s="169" t="s">
        <v>5482</v>
      </c>
      <c r="E4985" s="170">
        <v>16.025624999999998</v>
      </c>
      <c r="F4985" s="167" t="s">
        <v>10763</v>
      </c>
    </row>
    <row r="4986" spans="1:6" x14ac:dyDescent="0.3">
      <c r="A4986" s="167" t="s">
        <v>10931</v>
      </c>
      <c r="B4986" s="167" t="s">
        <v>5491</v>
      </c>
      <c r="C4986" s="168">
        <v>20</v>
      </c>
      <c r="D4986" s="169" t="s">
        <v>5482</v>
      </c>
      <c r="E4986" s="170">
        <v>16.025624999999998</v>
      </c>
      <c r="F4986" s="167" t="s">
        <v>10763</v>
      </c>
    </row>
    <row r="4987" spans="1:6" x14ac:dyDescent="0.3">
      <c r="A4987" s="167" t="s">
        <v>10932</v>
      </c>
      <c r="B4987" s="167" t="s">
        <v>5493</v>
      </c>
      <c r="C4987" s="168">
        <v>20</v>
      </c>
      <c r="D4987" s="169" t="s">
        <v>5482</v>
      </c>
      <c r="E4987" s="170">
        <v>16.025624999999998</v>
      </c>
      <c r="F4987" s="167" t="s">
        <v>10763</v>
      </c>
    </row>
    <row r="4988" spans="1:6" x14ac:dyDescent="0.3">
      <c r="A4988" s="167" t="s">
        <v>10933</v>
      </c>
      <c r="B4988" s="167" t="s">
        <v>6582</v>
      </c>
      <c r="C4988" s="168">
        <v>20</v>
      </c>
      <c r="D4988" s="169" t="s">
        <v>5482</v>
      </c>
      <c r="E4988" s="170">
        <v>14.855499999999999</v>
      </c>
      <c r="F4988" s="167" t="s">
        <v>10763</v>
      </c>
    </row>
    <row r="4989" spans="1:6" x14ac:dyDescent="0.3">
      <c r="A4989" s="167" t="s">
        <v>10934</v>
      </c>
      <c r="B4989" s="167" t="s">
        <v>5497</v>
      </c>
      <c r="C4989" s="168">
        <v>20</v>
      </c>
      <c r="D4989" s="169" t="s">
        <v>5482</v>
      </c>
      <c r="E4989" s="170">
        <v>16.025624999999998</v>
      </c>
      <c r="F4989" s="167" t="s">
        <v>10763</v>
      </c>
    </row>
    <row r="4990" spans="1:6" x14ac:dyDescent="0.3">
      <c r="A4990" s="167" t="s">
        <v>10935</v>
      </c>
      <c r="B4990" s="167" t="s">
        <v>5507</v>
      </c>
      <c r="C4990" s="168">
        <v>20</v>
      </c>
      <c r="D4990" s="169" t="s">
        <v>5482</v>
      </c>
      <c r="E4990" s="170">
        <v>16.025624999999998</v>
      </c>
      <c r="F4990" s="167" t="s">
        <v>10763</v>
      </c>
    </row>
    <row r="4991" spans="1:6" x14ac:dyDescent="0.3">
      <c r="A4991" s="167" t="s">
        <v>10936</v>
      </c>
      <c r="B4991" s="167" t="s">
        <v>5509</v>
      </c>
      <c r="C4991" s="168">
        <v>20</v>
      </c>
      <c r="D4991" s="169" t="s">
        <v>5482</v>
      </c>
      <c r="E4991" s="170">
        <v>16.025624999999998</v>
      </c>
      <c r="F4991" s="167" t="s">
        <v>10763</v>
      </c>
    </row>
    <row r="4992" spans="1:6" x14ac:dyDescent="0.3">
      <c r="A4992" s="167" t="s">
        <v>10937</v>
      </c>
      <c r="B4992" s="167" t="s">
        <v>5511</v>
      </c>
      <c r="C4992" s="168">
        <v>20</v>
      </c>
      <c r="D4992" s="169" t="s">
        <v>5482</v>
      </c>
      <c r="E4992" s="170">
        <v>16.025624999999998</v>
      </c>
      <c r="F4992" s="167" t="s">
        <v>10763</v>
      </c>
    </row>
    <row r="4993" spans="1:6" x14ac:dyDescent="0.3">
      <c r="A4993" s="167" t="s">
        <v>10938</v>
      </c>
      <c r="B4993" s="167" t="s">
        <v>5513</v>
      </c>
      <c r="C4993" s="168">
        <v>20</v>
      </c>
      <c r="D4993" s="169" t="s">
        <v>5482</v>
      </c>
      <c r="E4993" s="170">
        <v>16.025624999999998</v>
      </c>
      <c r="F4993" s="167" t="s">
        <v>10763</v>
      </c>
    </row>
    <row r="4994" spans="1:6" x14ac:dyDescent="0.3">
      <c r="A4994" s="167" t="s">
        <v>10939</v>
      </c>
      <c r="B4994" s="167" t="s">
        <v>5515</v>
      </c>
      <c r="C4994" s="168">
        <v>20</v>
      </c>
      <c r="D4994" s="169" t="s">
        <v>5482</v>
      </c>
      <c r="E4994" s="170">
        <v>16.025624999999998</v>
      </c>
      <c r="F4994" s="167" t="s">
        <v>10763</v>
      </c>
    </row>
    <row r="4995" spans="1:6" x14ac:dyDescent="0.3">
      <c r="A4995" s="167" t="s">
        <v>10940</v>
      </c>
      <c r="B4995" s="167" t="s">
        <v>5517</v>
      </c>
      <c r="C4995" s="168">
        <v>20</v>
      </c>
      <c r="D4995" s="169" t="s">
        <v>5482</v>
      </c>
      <c r="E4995" s="170">
        <v>16.025624999999998</v>
      </c>
      <c r="F4995" s="167" t="s">
        <v>10763</v>
      </c>
    </row>
    <row r="4996" spans="1:6" x14ac:dyDescent="0.3">
      <c r="A4996" s="167" t="s">
        <v>10941</v>
      </c>
      <c r="B4996" s="167" t="s">
        <v>5519</v>
      </c>
      <c r="C4996" s="168">
        <v>20</v>
      </c>
      <c r="D4996" s="169" t="s">
        <v>5482</v>
      </c>
      <c r="E4996" s="170">
        <v>16.025624999999998</v>
      </c>
      <c r="F4996" s="167" t="s">
        <v>10763</v>
      </c>
    </row>
    <row r="4997" spans="1:6" x14ac:dyDescent="0.3">
      <c r="A4997" s="167" t="s">
        <v>10942</v>
      </c>
      <c r="B4997" s="167" t="s">
        <v>5521</v>
      </c>
      <c r="C4997" s="168">
        <v>20</v>
      </c>
      <c r="D4997" s="169" t="s">
        <v>5482</v>
      </c>
      <c r="E4997" s="170">
        <v>16.025624999999998</v>
      </c>
      <c r="F4997" s="167" t="s">
        <v>10763</v>
      </c>
    </row>
    <row r="4998" spans="1:6" x14ac:dyDescent="0.3">
      <c r="A4998" s="167" t="s">
        <v>10943</v>
      </c>
      <c r="B4998" s="167" t="s">
        <v>5525</v>
      </c>
      <c r="C4998" s="168">
        <v>20</v>
      </c>
      <c r="D4998" s="169" t="s">
        <v>5482</v>
      </c>
      <c r="E4998" s="170">
        <v>16.025624999999998</v>
      </c>
      <c r="F4998" s="167" t="s">
        <v>10763</v>
      </c>
    </row>
    <row r="4999" spans="1:6" x14ac:dyDescent="0.3">
      <c r="A4999" s="167" t="s">
        <v>10944</v>
      </c>
      <c r="B4999" s="167" t="s">
        <v>5485</v>
      </c>
      <c r="C4999" s="168">
        <v>20</v>
      </c>
      <c r="D4999" s="169" t="s">
        <v>5482</v>
      </c>
      <c r="E4999" s="170">
        <v>19.688625000000002</v>
      </c>
      <c r="F4999" s="167" t="s">
        <v>10763</v>
      </c>
    </row>
    <row r="5000" spans="1:6" x14ac:dyDescent="0.3">
      <c r="A5000" s="167" t="s">
        <v>10945</v>
      </c>
      <c r="B5000" s="167" t="s">
        <v>6572</v>
      </c>
      <c r="C5000" s="168">
        <v>6</v>
      </c>
      <c r="D5000" s="169" t="s">
        <v>5482</v>
      </c>
      <c r="E5000" s="170">
        <v>37.443999999999996</v>
      </c>
      <c r="F5000" s="167" t="s">
        <v>10763</v>
      </c>
    </row>
    <row r="5001" spans="1:6" x14ac:dyDescent="0.3">
      <c r="A5001" s="167" t="s">
        <v>10946</v>
      </c>
      <c r="B5001" s="167" t="s">
        <v>6574</v>
      </c>
      <c r="C5001" s="168">
        <v>6</v>
      </c>
      <c r="D5001" s="169" t="s">
        <v>5482</v>
      </c>
      <c r="E5001" s="170">
        <v>28.795249999999999</v>
      </c>
      <c r="F5001" s="167" t="s">
        <v>10763</v>
      </c>
    </row>
    <row r="5002" spans="1:6" x14ac:dyDescent="0.3">
      <c r="A5002" s="167" t="s">
        <v>10947</v>
      </c>
      <c r="B5002" s="167" t="s">
        <v>6576</v>
      </c>
      <c r="C5002" s="168">
        <v>20</v>
      </c>
      <c r="D5002" s="169" t="s">
        <v>5482</v>
      </c>
      <c r="E5002" s="170">
        <v>19.688625000000002</v>
      </c>
      <c r="F5002" s="167" t="s">
        <v>10763</v>
      </c>
    </row>
    <row r="5003" spans="1:6" x14ac:dyDescent="0.3">
      <c r="A5003" s="167" t="s">
        <v>10948</v>
      </c>
      <c r="B5003" s="167" t="s">
        <v>5489</v>
      </c>
      <c r="C5003" s="168">
        <v>20</v>
      </c>
      <c r="D5003" s="169" t="s">
        <v>5482</v>
      </c>
      <c r="E5003" s="170">
        <v>20.248249999999999</v>
      </c>
      <c r="F5003" s="167" t="s">
        <v>10763</v>
      </c>
    </row>
    <row r="5004" spans="1:6" x14ac:dyDescent="0.3">
      <c r="A5004" s="167" t="s">
        <v>10949</v>
      </c>
      <c r="B5004" s="167" t="s">
        <v>5491</v>
      </c>
      <c r="C5004" s="168">
        <v>20</v>
      </c>
      <c r="D5004" s="169" t="s">
        <v>5482</v>
      </c>
      <c r="E5004" s="170">
        <v>20.248249999999999</v>
      </c>
      <c r="F5004" s="167" t="s">
        <v>10763</v>
      </c>
    </row>
    <row r="5005" spans="1:6" x14ac:dyDescent="0.3">
      <c r="A5005" s="167" t="s">
        <v>10950</v>
      </c>
      <c r="B5005" s="167" t="s">
        <v>5493</v>
      </c>
      <c r="C5005" s="168">
        <v>20</v>
      </c>
      <c r="D5005" s="169" t="s">
        <v>5482</v>
      </c>
      <c r="E5005" s="170">
        <v>20.248249999999999</v>
      </c>
      <c r="F5005" s="167" t="s">
        <v>10763</v>
      </c>
    </row>
    <row r="5006" spans="1:6" x14ac:dyDescent="0.3">
      <c r="A5006" s="167" t="s">
        <v>10951</v>
      </c>
      <c r="B5006" s="167" t="s">
        <v>6582</v>
      </c>
      <c r="C5006" s="168">
        <v>20</v>
      </c>
      <c r="D5006" s="169" t="s">
        <v>5482</v>
      </c>
      <c r="E5006" s="170">
        <v>19.027250000000002</v>
      </c>
      <c r="F5006" s="167" t="s">
        <v>10763</v>
      </c>
    </row>
    <row r="5007" spans="1:6" x14ac:dyDescent="0.3">
      <c r="A5007" s="167" t="s">
        <v>10952</v>
      </c>
      <c r="B5007" s="167" t="s">
        <v>5495</v>
      </c>
      <c r="C5007" s="168">
        <v>20</v>
      </c>
      <c r="D5007" s="169" t="s">
        <v>5482</v>
      </c>
      <c r="E5007" s="170">
        <v>20.248249999999999</v>
      </c>
      <c r="F5007" s="167" t="s">
        <v>10763</v>
      </c>
    </row>
    <row r="5008" spans="1:6" x14ac:dyDescent="0.3">
      <c r="A5008" s="167" t="s">
        <v>10953</v>
      </c>
      <c r="B5008" s="167" t="s">
        <v>5497</v>
      </c>
      <c r="C5008" s="168">
        <v>20</v>
      </c>
      <c r="D5008" s="169" t="s">
        <v>5482</v>
      </c>
      <c r="E5008" s="170">
        <v>20.248249999999999</v>
      </c>
      <c r="F5008" s="167" t="s">
        <v>10763</v>
      </c>
    </row>
    <row r="5009" spans="1:6" x14ac:dyDescent="0.3">
      <c r="A5009" s="167" t="s">
        <v>10954</v>
      </c>
      <c r="B5009" s="167" t="s">
        <v>5785</v>
      </c>
      <c r="C5009" s="168">
        <v>20</v>
      </c>
      <c r="D5009" s="169" t="s">
        <v>5482</v>
      </c>
      <c r="E5009" s="170">
        <v>20.248249999999999</v>
      </c>
      <c r="F5009" s="167" t="s">
        <v>10763</v>
      </c>
    </row>
    <row r="5010" spans="1:6" x14ac:dyDescent="0.3">
      <c r="A5010" s="167" t="s">
        <v>10955</v>
      </c>
      <c r="B5010" s="167" t="s">
        <v>5555</v>
      </c>
      <c r="C5010" s="168">
        <v>20</v>
      </c>
      <c r="D5010" s="169" t="s">
        <v>5482</v>
      </c>
      <c r="E5010" s="170">
        <v>20.248249999999999</v>
      </c>
      <c r="F5010" s="167" t="s">
        <v>10763</v>
      </c>
    </row>
    <row r="5011" spans="1:6" x14ac:dyDescent="0.3">
      <c r="A5011" s="167" t="s">
        <v>10956</v>
      </c>
      <c r="B5011" s="167" t="s">
        <v>5534</v>
      </c>
      <c r="C5011" s="168">
        <v>20</v>
      </c>
      <c r="D5011" s="169" t="s">
        <v>5482</v>
      </c>
      <c r="E5011" s="170">
        <v>20.248249999999999</v>
      </c>
      <c r="F5011" s="167" t="s">
        <v>10763</v>
      </c>
    </row>
    <row r="5012" spans="1:6" x14ac:dyDescent="0.3">
      <c r="A5012" s="167" t="s">
        <v>10957</v>
      </c>
      <c r="B5012" s="167" t="s">
        <v>5505</v>
      </c>
      <c r="C5012" s="168">
        <v>20</v>
      </c>
      <c r="D5012" s="169" t="s">
        <v>5482</v>
      </c>
      <c r="E5012" s="170">
        <v>20.248249999999999</v>
      </c>
      <c r="F5012" s="167" t="s">
        <v>10763</v>
      </c>
    </row>
    <row r="5013" spans="1:6" x14ac:dyDescent="0.3">
      <c r="A5013" s="167" t="s">
        <v>10958</v>
      </c>
      <c r="B5013" s="167" t="s">
        <v>5507</v>
      </c>
      <c r="C5013" s="168">
        <v>20</v>
      </c>
      <c r="D5013" s="169" t="s">
        <v>5482</v>
      </c>
      <c r="E5013" s="170">
        <v>20.248249999999999</v>
      </c>
      <c r="F5013" s="167" t="s">
        <v>10763</v>
      </c>
    </row>
    <row r="5014" spans="1:6" x14ac:dyDescent="0.3">
      <c r="A5014" s="167" t="s">
        <v>10959</v>
      </c>
      <c r="B5014" s="167" t="s">
        <v>5509</v>
      </c>
      <c r="C5014" s="168">
        <v>20</v>
      </c>
      <c r="D5014" s="169" t="s">
        <v>5482</v>
      </c>
      <c r="E5014" s="170">
        <v>20.248249999999999</v>
      </c>
      <c r="F5014" s="167" t="s">
        <v>10763</v>
      </c>
    </row>
    <row r="5015" spans="1:6" x14ac:dyDescent="0.3">
      <c r="A5015" s="167" t="s">
        <v>10960</v>
      </c>
      <c r="B5015" s="167" t="s">
        <v>5511</v>
      </c>
      <c r="C5015" s="168">
        <v>20</v>
      </c>
      <c r="D5015" s="169" t="s">
        <v>5482</v>
      </c>
      <c r="E5015" s="170">
        <v>20.248249999999999</v>
      </c>
      <c r="F5015" s="167" t="s">
        <v>10763</v>
      </c>
    </row>
    <row r="5016" spans="1:6" x14ac:dyDescent="0.3">
      <c r="A5016" s="167" t="s">
        <v>10961</v>
      </c>
      <c r="B5016" s="167" t="s">
        <v>5513</v>
      </c>
      <c r="C5016" s="168">
        <v>20</v>
      </c>
      <c r="D5016" s="169" t="s">
        <v>5482</v>
      </c>
      <c r="E5016" s="170">
        <v>20.248249999999999</v>
      </c>
      <c r="F5016" s="167" t="s">
        <v>10763</v>
      </c>
    </row>
    <row r="5017" spans="1:6" x14ac:dyDescent="0.3">
      <c r="A5017" s="167" t="s">
        <v>10962</v>
      </c>
      <c r="B5017" s="167" t="s">
        <v>5515</v>
      </c>
      <c r="C5017" s="168">
        <v>20</v>
      </c>
      <c r="D5017" s="169" t="s">
        <v>5482</v>
      </c>
      <c r="E5017" s="170">
        <v>20.248249999999999</v>
      </c>
      <c r="F5017" s="167" t="s">
        <v>10763</v>
      </c>
    </row>
    <row r="5018" spans="1:6" x14ac:dyDescent="0.3">
      <c r="A5018" s="167" t="s">
        <v>10963</v>
      </c>
      <c r="B5018" s="167" t="s">
        <v>5517</v>
      </c>
      <c r="C5018" s="168">
        <v>20</v>
      </c>
      <c r="D5018" s="169" t="s">
        <v>5482</v>
      </c>
      <c r="E5018" s="170">
        <v>20.248249999999999</v>
      </c>
      <c r="F5018" s="167" t="s">
        <v>10763</v>
      </c>
    </row>
    <row r="5019" spans="1:6" x14ac:dyDescent="0.3">
      <c r="A5019" s="167" t="s">
        <v>10964</v>
      </c>
      <c r="B5019" s="167" t="s">
        <v>5519</v>
      </c>
      <c r="C5019" s="168">
        <v>20</v>
      </c>
      <c r="D5019" s="169" t="s">
        <v>5482</v>
      </c>
      <c r="E5019" s="170">
        <v>20.248249999999999</v>
      </c>
      <c r="F5019" s="167" t="s">
        <v>10763</v>
      </c>
    </row>
    <row r="5020" spans="1:6" x14ac:dyDescent="0.3">
      <c r="A5020" s="167" t="s">
        <v>10965</v>
      </c>
      <c r="B5020" s="167" t="s">
        <v>5525</v>
      </c>
      <c r="C5020" s="168">
        <v>20</v>
      </c>
      <c r="D5020" s="169" t="s">
        <v>5482</v>
      </c>
      <c r="E5020" s="170">
        <v>20.248249999999999</v>
      </c>
      <c r="F5020" s="167" t="s">
        <v>10763</v>
      </c>
    </row>
    <row r="5021" spans="1:6" x14ac:dyDescent="0.3">
      <c r="A5021" s="167" t="s">
        <v>10966</v>
      </c>
      <c r="B5021" s="167" t="s">
        <v>6119</v>
      </c>
      <c r="C5021" s="168">
        <v>100</v>
      </c>
      <c r="D5021" s="169" t="s">
        <v>5482</v>
      </c>
      <c r="E5021" s="170">
        <v>3.8156249999999998</v>
      </c>
      <c r="F5021" s="167" t="s">
        <v>10967</v>
      </c>
    </row>
    <row r="5022" spans="1:6" x14ac:dyDescent="0.3">
      <c r="A5022" s="167" t="s">
        <v>10968</v>
      </c>
      <c r="B5022" s="167" t="s">
        <v>5681</v>
      </c>
      <c r="C5022" s="168">
        <v>20</v>
      </c>
      <c r="D5022" s="169" t="s">
        <v>5482</v>
      </c>
      <c r="E5022" s="170">
        <v>2.4114750000000003</v>
      </c>
      <c r="F5022" s="167" t="s">
        <v>10969</v>
      </c>
    </row>
    <row r="5023" spans="1:6" x14ac:dyDescent="0.3">
      <c r="A5023" s="167" t="s">
        <v>10970</v>
      </c>
      <c r="B5023" s="167" t="s">
        <v>5681</v>
      </c>
      <c r="C5023" s="168">
        <v>20</v>
      </c>
      <c r="D5023" s="169" t="s">
        <v>5482</v>
      </c>
      <c r="E5023" s="170">
        <v>3.5917749999999993</v>
      </c>
      <c r="F5023" s="167" t="s">
        <v>10969</v>
      </c>
    </row>
    <row r="5024" spans="1:6" x14ac:dyDescent="0.3">
      <c r="A5024" s="167" t="s">
        <v>10971</v>
      </c>
      <c r="B5024" s="167" t="s">
        <v>5681</v>
      </c>
      <c r="C5024" s="168">
        <v>100</v>
      </c>
      <c r="D5024" s="169" t="s">
        <v>5482</v>
      </c>
      <c r="E5024" s="170">
        <v>0.55962500000000004</v>
      </c>
      <c r="F5024" s="167" t="s">
        <v>10972</v>
      </c>
    </row>
    <row r="5025" spans="1:6" x14ac:dyDescent="0.3">
      <c r="A5025" s="167" t="s">
        <v>10973</v>
      </c>
      <c r="B5025" s="167" t="s">
        <v>6119</v>
      </c>
      <c r="C5025" s="168">
        <v>100</v>
      </c>
      <c r="D5025" s="169" t="s">
        <v>5482</v>
      </c>
      <c r="E5025" s="170">
        <v>2.0350000000000001</v>
      </c>
      <c r="F5025" s="167" t="s">
        <v>10972</v>
      </c>
    </row>
    <row r="5026" spans="1:6" x14ac:dyDescent="0.3">
      <c r="A5026" s="167" t="s">
        <v>10974</v>
      </c>
      <c r="B5026" s="167" t="s">
        <v>5681</v>
      </c>
      <c r="C5026" s="168">
        <v>20</v>
      </c>
      <c r="D5026" s="169" t="s">
        <v>5482</v>
      </c>
      <c r="E5026" s="170">
        <v>2.6760250000000001</v>
      </c>
      <c r="F5026" s="167" t="s">
        <v>10969</v>
      </c>
    </row>
    <row r="5027" spans="1:6" x14ac:dyDescent="0.3">
      <c r="A5027" s="167" t="s">
        <v>10975</v>
      </c>
      <c r="B5027" s="167" t="s">
        <v>5681</v>
      </c>
      <c r="C5027" s="168">
        <v>20</v>
      </c>
      <c r="D5027" s="169" t="s">
        <v>5482</v>
      </c>
      <c r="E5027" s="170">
        <v>4.0496499999999997</v>
      </c>
      <c r="F5027" s="167" t="s">
        <v>10969</v>
      </c>
    </row>
    <row r="5028" spans="1:6" x14ac:dyDescent="0.3">
      <c r="A5028" s="167" t="s">
        <v>10976</v>
      </c>
      <c r="B5028" s="167" t="s">
        <v>5681</v>
      </c>
      <c r="C5028" s="168">
        <v>100</v>
      </c>
      <c r="D5028" s="169" t="s">
        <v>5482</v>
      </c>
      <c r="E5028" s="170">
        <v>0.64102499999999996</v>
      </c>
      <c r="F5028" s="167" t="s">
        <v>10972</v>
      </c>
    </row>
    <row r="5029" spans="1:6" x14ac:dyDescent="0.3">
      <c r="A5029" s="167" t="s">
        <v>10977</v>
      </c>
      <c r="B5029" s="167" t="s">
        <v>6119</v>
      </c>
      <c r="C5029" s="168">
        <v>100</v>
      </c>
      <c r="D5029" s="169" t="s">
        <v>5482</v>
      </c>
      <c r="E5029" s="170">
        <v>2.2893750000000002</v>
      </c>
      <c r="F5029" s="167" t="s">
        <v>10972</v>
      </c>
    </row>
    <row r="5030" spans="1:6" x14ac:dyDescent="0.3">
      <c r="A5030" s="167" t="s">
        <v>10978</v>
      </c>
      <c r="B5030" s="167" t="s">
        <v>5681</v>
      </c>
      <c r="C5030" s="168">
        <v>20</v>
      </c>
      <c r="D5030" s="169" t="s">
        <v>5482</v>
      </c>
      <c r="E5030" s="170">
        <v>3.5205500000000001</v>
      </c>
      <c r="F5030" s="167" t="s">
        <v>10969</v>
      </c>
    </row>
    <row r="5031" spans="1:6" x14ac:dyDescent="0.3">
      <c r="A5031" s="167" t="s">
        <v>10979</v>
      </c>
      <c r="B5031" s="167" t="s">
        <v>5681</v>
      </c>
      <c r="C5031" s="168">
        <v>20</v>
      </c>
      <c r="D5031" s="169" t="s">
        <v>5482</v>
      </c>
      <c r="E5031" s="170">
        <v>5.2910000000000004</v>
      </c>
      <c r="F5031" s="167" t="s">
        <v>10969</v>
      </c>
    </row>
    <row r="5032" spans="1:6" x14ac:dyDescent="0.3">
      <c r="A5032" s="167" t="s">
        <v>10980</v>
      </c>
      <c r="B5032" s="167" t="s">
        <v>5681</v>
      </c>
      <c r="C5032" s="168">
        <v>100</v>
      </c>
      <c r="D5032" s="169" t="s">
        <v>5482</v>
      </c>
      <c r="E5032" s="170">
        <v>0.8546999999999999</v>
      </c>
      <c r="F5032" s="167" t="s">
        <v>10972</v>
      </c>
    </row>
    <row r="5033" spans="1:6" x14ac:dyDescent="0.3">
      <c r="A5033" s="167" t="s">
        <v>10981</v>
      </c>
      <c r="B5033" s="167" t="s">
        <v>5485</v>
      </c>
      <c r="C5033" s="168">
        <v>10</v>
      </c>
      <c r="D5033" s="169" t="s">
        <v>5482</v>
      </c>
      <c r="E5033" s="170">
        <v>2.4216499999999996</v>
      </c>
      <c r="F5033" s="167" t="s">
        <v>10982</v>
      </c>
    </row>
    <row r="5034" spans="1:6" x14ac:dyDescent="0.3">
      <c r="A5034" s="167" t="s">
        <v>10983</v>
      </c>
      <c r="B5034" s="167" t="s">
        <v>6576</v>
      </c>
      <c r="C5034" s="168">
        <v>10</v>
      </c>
      <c r="D5034" s="169" t="s">
        <v>5482</v>
      </c>
      <c r="E5034" s="170">
        <v>2.4216499999999996</v>
      </c>
      <c r="F5034" s="167" t="s">
        <v>10982</v>
      </c>
    </row>
    <row r="5035" spans="1:6" x14ac:dyDescent="0.3">
      <c r="A5035" s="167" t="s">
        <v>10984</v>
      </c>
      <c r="B5035" s="167" t="s">
        <v>5489</v>
      </c>
      <c r="C5035" s="168">
        <v>10</v>
      </c>
      <c r="D5035" s="169" t="s">
        <v>5482</v>
      </c>
      <c r="E5035" s="170">
        <v>2.4928750000000002</v>
      </c>
      <c r="F5035" s="167" t="s">
        <v>10982</v>
      </c>
    </row>
    <row r="5036" spans="1:6" x14ac:dyDescent="0.3">
      <c r="A5036" s="167" t="s">
        <v>10985</v>
      </c>
      <c r="B5036" s="167" t="s">
        <v>5491</v>
      </c>
      <c r="C5036" s="168">
        <v>10</v>
      </c>
      <c r="D5036" s="169" t="s">
        <v>5482</v>
      </c>
      <c r="E5036" s="170">
        <v>2.4928750000000002</v>
      </c>
      <c r="F5036" s="167" t="s">
        <v>10982</v>
      </c>
    </row>
    <row r="5037" spans="1:6" x14ac:dyDescent="0.3">
      <c r="A5037" s="167" t="s">
        <v>10986</v>
      </c>
      <c r="B5037" s="167" t="s">
        <v>5493</v>
      </c>
      <c r="C5037" s="168">
        <v>10</v>
      </c>
      <c r="D5037" s="169" t="s">
        <v>5482</v>
      </c>
      <c r="E5037" s="170">
        <v>2.4928750000000002</v>
      </c>
      <c r="F5037" s="167" t="s">
        <v>10982</v>
      </c>
    </row>
    <row r="5038" spans="1:6" x14ac:dyDescent="0.3">
      <c r="A5038" s="167" t="s">
        <v>10987</v>
      </c>
      <c r="B5038" s="167" t="s">
        <v>6582</v>
      </c>
      <c r="C5038" s="168">
        <v>10</v>
      </c>
      <c r="D5038" s="169" t="s">
        <v>5482</v>
      </c>
      <c r="E5038" s="170">
        <v>2.1062249999999998</v>
      </c>
      <c r="F5038" s="167" t="s">
        <v>10982</v>
      </c>
    </row>
    <row r="5039" spans="1:6" x14ac:dyDescent="0.3">
      <c r="A5039" s="167" t="s">
        <v>10988</v>
      </c>
      <c r="B5039" s="167" t="s">
        <v>5696</v>
      </c>
      <c r="C5039" s="168">
        <v>10</v>
      </c>
      <c r="D5039" s="169" t="s">
        <v>5482</v>
      </c>
      <c r="E5039" s="170">
        <v>2.4928750000000002</v>
      </c>
      <c r="F5039" s="167" t="s">
        <v>10982</v>
      </c>
    </row>
    <row r="5040" spans="1:6" x14ac:dyDescent="0.3">
      <c r="A5040" s="167" t="s">
        <v>10989</v>
      </c>
      <c r="B5040" s="167" t="s">
        <v>5495</v>
      </c>
      <c r="C5040" s="168">
        <v>10</v>
      </c>
      <c r="D5040" s="169" t="s">
        <v>5482</v>
      </c>
      <c r="E5040" s="170">
        <v>2.4928750000000002</v>
      </c>
      <c r="F5040" s="167" t="s">
        <v>10982</v>
      </c>
    </row>
    <row r="5041" spans="1:6" x14ac:dyDescent="0.3">
      <c r="A5041" s="167" t="s">
        <v>10990</v>
      </c>
      <c r="B5041" s="167" t="s">
        <v>5497</v>
      </c>
      <c r="C5041" s="168">
        <v>10</v>
      </c>
      <c r="D5041" s="169" t="s">
        <v>5482</v>
      </c>
      <c r="E5041" s="170">
        <v>2.4928750000000002</v>
      </c>
      <c r="F5041" s="167" t="s">
        <v>10982</v>
      </c>
    </row>
    <row r="5042" spans="1:6" x14ac:dyDescent="0.3">
      <c r="A5042" s="167" t="s">
        <v>10991</v>
      </c>
      <c r="B5042" s="167" t="s">
        <v>5507</v>
      </c>
      <c r="C5042" s="168">
        <v>10</v>
      </c>
      <c r="D5042" s="169" t="s">
        <v>5482</v>
      </c>
      <c r="E5042" s="170">
        <v>2.4928750000000002</v>
      </c>
      <c r="F5042" s="167" t="s">
        <v>10982</v>
      </c>
    </row>
    <row r="5043" spans="1:6" x14ac:dyDescent="0.3">
      <c r="A5043" s="167" t="s">
        <v>10992</v>
      </c>
      <c r="B5043" s="167" t="s">
        <v>5509</v>
      </c>
      <c r="C5043" s="168">
        <v>10</v>
      </c>
      <c r="D5043" s="169" t="s">
        <v>5482</v>
      </c>
      <c r="E5043" s="170">
        <v>2.4928750000000002</v>
      </c>
      <c r="F5043" s="167" t="s">
        <v>10982</v>
      </c>
    </row>
    <row r="5044" spans="1:6" x14ac:dyDescent="0.3">
      <c r="A5044" s="167" t="s">
        <v>10993</v>
      </c>
      <c r="B5044" s="167" t="s">
        <v>5513</v>
      </c>
      <c r="C5044" s="168">
        <v>10</v>
      </c>
      <c r="D5044" s="169" t="s">
        <v>5482</v>
      </c>
      <c r="E5044" s="170">
        <v>2.4928750000000002</v>
      </c>
      <c r="F5044" s="167" t="s">
        <v>10982</v>
      </c>
    </row>
    <row r="5045" spans="1:6" x14ac:dyDescent="0.3">
      <c r="A5045" s="167" t="s">
        <v>10994</v>
      </c>
      <c r="B5045" s="167" t="s">
        <v>5485</v>
      </c>
      <c r="C5045" s="168">
        <v>10</v>
      </c>
      <c r="D5045" s="169" t="s">
        <v>5482</v>
      </c>
      <c r="E5045" s="170">
        <v>2.6963749999999997</v>
      </c>
      <c r="F5045" s="167" t="s">
        <v>10982</v>
      </c>
    </row>
    <row r="5046" spans="1:6" x14ac:dyDescent="0.3">
      <c r="A5046" s="167" t="s">
        <v>10995</v>
      </c>
      <c r="B5046" s="167" t="s">
        <v>6576</v>
      </c>
      <c r="C5046" s="168">
        <v>10</v>
      </c>
      <c r="D5046" s="169" t="s">
        <v>5482</v>
      </c>
      <c r="E5046" s="170">
        <v>2.6963749999999997</v>
      </c>
      <c r="F5046" s="167" t="s">
        <v>10982</v>
      </c>
    </row>
    <row r="5047" spans="1:6" x14ac:dyDescent="0.3">
      <c r="A5047" s="167" t="s">
        <v>10996</v>
      </c>
      <c r="B5047" s="167" t="s">
        <v>5489</v>
      </c>
      <c r="C5047" s="168">
        <v>10</v>
      </c>
      <c r="D5047" s="169" t="s">
        <v>5482</v>
      </c>
      <c r="E5047" s="170">
        <v>2.7675999999999998</v>
      </c>
      <c r="F5047" s="167" t="s">
        <v>10982</v>
      </c>
    </row>
    <row r="5048" spans="1:6" x14ac:dyDescent="0.3">
      <c r="A5048" s="167" t="s">
        <v>10997</v>
      </c>
      <c r="B5048" s="167" t="s">
        <v>5491</v>
      </c>
      <c r="C5048" s="168">
        <v>10</v>
      </c>
      <c r="D5048" s="169" t="s">
        <v>5482</v>
      </c>
      <c r="E5048" s="170">
        <v>2.7675999999999998</v>
      </c>
      <c r="F5048" s="167" t="s">
        <v>10982</v>
      </c>
    </row>
    <row r="5049" spans="1:6" x14ac:dyDescent="0.3">
      <c r="A5049" s="167" t="s">
        <v>10998</v>
      </c>
      <c r="B5049" s="167" t="s">
        <v>5493</v>
      </c>
      <c r="C5049" s="168">
        <v>10</v>
      </c>
      <c r="D5049" s="169" t="s">
        <v>5482</v>
      </c>
      <c r="E5049" s="170">
        <v>2.7675999999999998</v>
      </c>
      <c r="F5049" s="167" t="s">
        <v>10982</v>
      </c>
    </row>
    <row r="5050" spans="1:6" x14ac:dyDescent="0.3">
      <c r="A5050" s="167" t="s">
        <v>10999</v>
      </c>
      <c r="B5050" s="167" t="s">
        <v>6582</v>
      </c>
      <c r="C5050" s="168">
        <v>10</v>
      </c>
      <c r="D5050" s="169" t="s">
        <v>5482</v>
      </c>
      <c r="E5050" s="170">
        <v>2.3605999999999998</v>
      </c>
      <c r="F5050" s="167" t="s">
        <v>10982</v>
      </c>
    </row>
    <row r="5051" spans="1:6" x14ac:dyDescent="0.3">
      <c r="A5051" s="167" t="s">
        <v>11000</v>
      </c>
      <c r="B5051" s="167" t="s">
        <v>5696</v>
      </c>
      <c r="C5051" s="168">
        <v>10</v>
      </c>
      <c r="D5051" s="169" t="s">
        <v>5482</v>
      </c>
      <c r="E5051" s="170">
        <v>2.7675999999999998</v>
      </c>
      <c r="F5051" s="167" t="s">
        <v>10982</v>
      </c>
    </row>
    <row r="5052" spans="1:6" x14ac:dyDescent="0.3">
      <c r="A5052" s="167" t="s">
        <v>11001</v>
      </c>
      <c r="B5052" s="167" t="s">
        <v>5495</v>
      </c>
      <c r="C5052" s="168">
        <v>10</v>
      </c>
      <c r="D5052" s="169" t="s">
        <v>5482</v>
      </c>
      <c r="E5052" s="170">
        <v>2.7675999999999998</v>
      </c>
      <c r="F5052" s="167" t="s">
        <v>10982</v>
      </c>
    </row>
    <row r="5053" spans="1:6" x14ac:dyDescent="0.3">
      <c r="A5053" s="167" t="s">
        <v>11002</v>
      </c>
      <c r="B5053" s="167" t="s">
        <v>5497</v>
      </c>
      <c r="C5053" s="168">
        <v>10</v>
      </c>
      <c r="D5053" s="169" t="s">
        <v>5482</v>
      </c>
      <c r="E5053" s="170">
        <v>2.7675999999999998</v>
      </c>
      <c r="F5053" s="167" t="s">
        <v>10982</v>
      </c>
    </row>
    <row r="5054" spans="1:6" x14ac:dyDescent="0.3">
      <c r="A5054" s="167" t="s">
        <v>11003</v>
      </c>
      <c r="B5054" s="167" t="s">
        <v>5507</v>
      </c>
      <c r="C5054" s="168">
        <v>10</v>
      </c>
      <c r="D5054" s="169" t="s">
        <v>5482</v>
      </c>
      <c r="E5054" s="170">
        <v>2.7675999999999998</v>
      </c>
      <c r="F5054" s="167" t="s">
        <v>10982</v>
      </c>
    </row>
    <row r="5055" spans="1:6" x14ac:dyDescent="0.3">
      <c r="A5055" s="167" t="s">
        <v>11004</v>
      </c>
      <c r="B5055" s="167" t="s">
        <v>5509</v>
      </c>
      <c r="C5055" s="168">
        <v>10</v>
      </c>
      <c r="D5055" s="169" t="s">
        <v>5482</v>
      </c>
      <c r="E5055" s="170">
        <v>2.7675999999999998</v>
      </c>
      <c r="F5055" s="167" t="s">
        <v>10982</v>
      </c>
    </row>
    <row r="5056" spans="1:6" x14ac:dyDescent="0.3">
      <c r="A5056" s="167" t="s">
        <v>11005</v>
      </c>
      <c r="B5056" s="167" t="s">
        <v>5513</v>
      </c>
      <c r="C5056" s="168">
        <v>10</v>
      </c>
      <c r="D5056" s="169" t="s">
        <v>5482</v>
      </c>
      <c r="E5056" s="170">
        <v>2.7675999999999998</v>
      </c>
      <c r="F5056" s="167" t="s">
        <v>10982</v>
      </c>
    </row>
    <row r="5057" spans="1:6" x14ac:dyDescent="0.3">
      <c r="A5057" s="167" t="s">
        <v>11006</v>
      </c>
      <c r="B5057" s="167" t="s">
        <v>5485</v>
      </c>
      <c r="C5057" s="168">
        <v>10</v>
      </c>
      <c r="D5057" s="169" t="s">
        <v>5482</v>
      </c>
      <c r="E5057" s="170">
        <v>2.6963749999999997</v>
      </c>
      <c r="F5057" s="167" t="s">
        <v>10982</v>
      </c>
    </row>
    <row r="5058" spans="1:6" x14ac:dyDescent="0.3">
      <c r="A5058" s="167" t="s">
        <v>11007</v>
      </c>
      <c r="B5058" s="167" t="s">
        <v>6576</v>
      </c>
      <c r="C5058" s="168">
        <v>10</v>
      </c>
      <c r="D5058" s="169" t="s">
        <v>5482</v>
      </c>
      <c r="E5058" s="170">
        <v>2.6963749999999997</v>
      </c>
      <c r="F5058" s="167" t="s">
        <v>10982</v>
      </c>
    </row>
    <row r="5059" spans="1:6" x14ac:dyDescent="0.3">
      <c r="A5059" s="167" t="s">
        <v>11008</v>
      </c>
      <c r="B5059" s="167" t="s">
        <v>5489</v>
      </c>
      <c r="C5059" s="168">
        <v>10</v>
      </c>
      <c r="D5059" s="169" t="s">
        <v>5482</v>
      </c>
      <c r="E5059" s="170">
        <v>2.7675999999999998</v>
      </c>
      <c r="F5059" s="167" t="s">
        <v>10982</v>
      </c>
    </row>
    <row r="5060" spans="1:6" x14ac:dyDescent="0.3">
      <c r="A5060" s="167" t="s">
        <v>11009</v>
      </c>
      <c r="B5060" s="167" t="s">
        <v>5491</v>
      </c>
      <c r="C5060" s="168">
        <v>10</v>
      </c>
      <c r="D5060" s="169" t="s">
        <v>5482</v>
      </c>
      <c r="E5060" s="170">
        <v>2.7675999999999998</v>
      </c>
      <c r="F5060" s="167" t="s">
        <v>10982</v>
      </c>
    </row>
    <row r="5061" spans="1:6" x14ac:dyDescent="0.3">
      <c r="A5061" s="167" t="s">
        <v>11010</v>
      </c>
      <c r="B5061" s="167" t="s">
        <v>5493</v>
      </c>
      <c r="C5061" s="168">
        <v>10</v>
      </c>
      <c r="D5061" s="169" t="s">
        <v>5482</v>
      </c>
      <c r="E5061" s="170">
        <v>2.7675999999999998</v>
      </c>
      <c r="F5061" s="167" t="s">
        <v>10982</v>
      </c>
    </row>
    <row r="5062" spans="1:6" x14ac:dyDescent="0.3">
      <c r="A5062" s="167" t="s">
        <v>11011</v>
      </c>
      <c r="B5062" s="167" t="s">
        <v>6582</v>
      </c>
      <c r="C5062" s="168">
        <v>10</v>
      </c>
      <c r="D5062" s="169" t="s">
        <v>5482</v>
      </c>
      <c r="E5062" s="170">
        <v>2.3605999999999998</v>
      </c>
      <c r="F5062" s="167" t="s">
        <v>10982</v>
      </c>
    </row>
    <row r="5063" spans="1:6" x14ac:dyDescent="0.3">
      <c r="A5063" s="167" t="s">
        <v>11012</v>
      </c>
      <c r="B5063" s="167" t="s">
        <v>5696</v>
      </c>
      <c r="C5063" s="168">
        <v>10</v>
      </c>
      <c r="D5063" s="169" t="s">
        <v>5482</v>
      </c>
      <c r="E5063" s="170">
        <v>2.7675999999999998</v>
      </c>
      <c r="F5063" s="167" t="s">
        <v>10982</v>
      </c>
    </row>
    <row r="5064" spans="1:6" x14ac:dyDescent="0.3">
      <c r="A5064" s="167" t="s">
        <v>11013</v>
      </c>
      <c r="B5064" s="167" t="s">
        <v>5495</v>
      </c>
      <c r="C5064" s="168">
        <v>10</v>
      </c>
      <c r="D5064" s="169" t="s">
        <v>5482</v>
      </c>
      <c r="E5064" s="170">
        <v>2.7675999999999998</v>
      </c>
      <c r="F5064" s="167" t="s">
        <v>10982</v>
      </c>
    </row>
    <row r="5065" spans="1:6" x14ac:dyDescent="0.3">
      <c r="A5065" s="167" t="s">
        <v>11014</v>
      </c>
      <c r="B5065" s="167" t="s">
        <v>5497</v>
      </c>
      <c r="C5065" s="168">
        <v>10</v>
      </c>
      <c r="D5065" s="169" t="s">
        <v>5482</v>
      </c>
      <c r="E5065" s="170">
        <v>2.7675999999999998</v>
      </c>
      <c r="F5065" s="167" t="s">
        <v>10982</v>
      </c>
    </row>
    <row r="5066" spans="1:6" x14ac:dyDescent="0.3">
      <c r="A5066" s="167" t="s">
        <v>11015</v>
      </c>
      <c r="B5066" s="167" t="s">
        <v>5507</v>
      </c>
      <c r="C5066" s="168">
        <v>10</v>
      </c>
      <c r="D5066" s="169" t="s">
        <v>5482</v>
      </c>
      <c r="E5066" s="170">
        <v>2.7675999999999998</v>
      </c>
      <c r="F5066" s="167" t="s">
        <v>10982</v>
      </c>
    </row>
    <row r="5067" spans="1:6" x14ac:dyDescent="0.3">
      <c r="A5067" s="167" t="s">
        <v>11016</v>
      </c>
      <c r="B5067" s="167" t="s">
        <v>5509</v>
      </c>
      <c r="C5067" s="168">
        <v>10</v>
      </c>
      <c r="D5067" s="169" t="s">
        <v>5482</v>
      </c>
      <c r="E5067" s="170">
        <v>2.7675999999999998</v>
      </c>
      <c r="F5067" s="167" t="s">
        <v>10982</v>
      </c>
    </row>
    <row r="5068" spans="1:6" x14ac:dyDescent="0.3">
      <c r="A5068" s="167" t="s">
        <v>11017</v>
      </c>
      <c r="B5068" s="167" t="s">
        <v>5513</v>
      </c>
      <c r="C5068" s="168">
        <v>10</v>
      </c>
      <c r="D5068" s="169" t="s">
        <v>5482</v>
      </c>
      <c r="E5068" s="170">
        <v>2.7675999999999998</v>
      </c>
      <c r="F5068" s="167" t="s">
        <v>10982</v>
      </c>
    </row>
    <row r="5069" spans="1:6" x14ac:dyDescent="0.3">
      <c r="A5069" s="167" t="s">
        <v>11018</v>
      </c>
      <c r="B5069" s="167" t="s">
        <v>5485</v>
      </c>
      <c r="C5069" s="168">
        <v>10</v>
      </c>
      <c r="D5069" s="169" t="s">
        <v>5482</v>
      </c>
      <c r="E5069" s="170">
        <v>3.1338999999999997</v>
      </c>
      <c r="F5069" s="167" t="s">
        <v>10982</v>
      </c>
    </row>
    <row r="5070" spans="1:6" x14ac:dyDescent="0.3">
      <c r="A5070" s="167" t="s">
        <v>11019</v>
      </c>
      <c r="B5070" s="167" t="s">
        <v>6576</v>
      </c>
      <c r="C5070" s="168">
        <v>10</v>
      </c>
      <c r="D5070" s="169" t="s">
        <v>5482</v>
      </c>
      <c r="E5070" s="170">
        <v>3.1338999999999997</v>
      </c>
      <c r="F5070" s="167" t="s">
        <v>10982</v>
      </c>
    </row>
    <row r="5071" spans="1:6" x14ac:dyDescent="0.3">
      <c r="A5071" s="167" t="s">
        <v>11020</v>
      </c>
      <c r="B5071" s="167" t="s">
        <v>5489</v>
      </c>
      <c r="C5071" s="168">
        <v>10</v>
      </c>
      <c r="D5071" s="169" t="s">
        <v>5482</v>
      </c>
      <c r="E5071" s="170">
        <v>3.2051249999999998</v>
      </c>
      <c r="F5071" s="167" t="s">
        <v>10982</v>
      </c>
    </row>
    <row r="5072" spans="1:6" x14ac:dyDescent="0.3">
      <c r="A5072" s="167" t="s">
        <v>11021</v>
      </c>
      <c r="B5072" s="167" t="s">
        <v>5491</v>
      </c>
      <c r="C5072" s="168">
        <v>10</v>
      </c>
      <c r="D5072" s="169" t="s">
        <v>5482</v>
      </c>
      <c r="E5072" s="170">
        <v>3.2051249999999998</v>
      </c>
      <c r="F5072" s="167" t="s">
        <v>10982</v>
      </c>
    </row>
    <row r="5073" spans="1:6" x14ac:dyDescent="0.3">
      <c r="A5073" s="167" t="s">
        <v>11022</v>
      </c>
      <c r="B5073" s="167" t="s">
        <v>5493</v>
      </c>
      <c r="C5073" s="168">
        <v>10</v>
      </c>
      <c r="D5073" s="169" t="s">
        <v>5482</v>
      </c>
      <c r="E5073" s="170">
        <v>3.2051249999999998</v>
      </c>
      <c r="F5073" s="167" t="s">
        <v>10982</v>
      </c>
    </row>
    <row r="5074" spans="1:6" x14ac:dyDescent="0.3">
      <c r="A5074" s="167" t="s">
        <v>11023</v>
      </c>
      <c r="B5074" s="167" t="s">
        <v>6582</v>
      </c>
      <c r="C5074" s="168">
        <v>10</v>
      </c>
      <c r="D5074" s="169" t="s">
        <v>5482</v>
      </c>
      <c r="E5074" s="170">
        <v>2.7981249999999998</v>
      </c>
      <c r="F5074" s="167" t="s">
        <v>10982</v>
      </c>
    </row>
    <row r="5075" spans="1:6" x14ac:dyDescent="0.3">
      <c r="A5075" s="167" t="s">
        <v>11024</v>
      </c>
      <c r="B5075" s="167" t="s">
        <v>5696</v>
      </c>
      <c r="C5075" s="168">
        <v>10</v>
      </c>
      <c r="D5075" s="169" t="s">
        <v>5482</v>
      </c>
      <c r="E5075" s="170">
        <v>3.2051249999999998</v>
      </c>
      <c r="F5075" s="167" t="s">
        <v>10982</v>
      </c>
    </row>
    <row r="5076" spans="1:6" x14ac:dyDescent="0.3">
      <c r="A5076" s="167" t="s">
        <v>11025</v>
      </c>
      <c r="B5076" s="167" t="s">
        <v>5495</v>
      </c>
      <c r="C5076" s="168">
        <v>10</v>
      </c>
      <c r="D5076" s="169" t="s">
        <v>5482</v>
      </c>
      <c r="E5076" s="170">
        <v>3.2051249999999998</v>
      </c>
      <c r="F5076" s="167" t="s">
        <v>10982</v>
      </c>
    </row>
    <row r="5077" spans="1:6" x14ac:dyDescent="0.3">
      <c r="A5077" s="167" t="s">
        <v>11026</v>
      </c>
      <c r="B5077" s="167" t="s">
        <v>5497</v>
      </c>
      <c r="C5077" s="168">
        <v>10</v>
      </c>
      <c r="D5077" s="169" t="s">
        <v>5482</v>
      </c>
      <c r="E5077" s="170">
        <v>3.2051249999999998</v>
      </c>
      <c r="F5077" s="167" t="s">
        <v>10982</v>
      </c>
    </row>
    <row r="5078" spans="1:6" x14ac:dyDescent="0.3">
      <c r="A5078" s="167" t="s">
        <v>11027</v>
      </c>
      <c r="B5078" s="167" t="s">
        <v>5507</v>
      </c>
      <c r="C5078" s="168">
        <v>10</v>
      </c>
      <c r="D5078" s="169" t="s">
        <v>5482</v>
      </c>
      <c r="E5078" s="170">
        <v>3.2051249999999998</v>
      </c>
      <c r="F5078" s="167" t="s">
        <v>10982</v>
      </c>
    </row>
    <row r="5079" spans="1:6" x14ac:dyDescent="0.3">
      <c r="A5079" s="167" t="s">
        <v>11028</v>
      </c>
      <c r="B5079" s="167" t="s">
        <v>5509</v>
      </c>
      <c r="C5079" s="168">
        <v>10</v>
      </c>
      <c r="D5079" s="169" t="s">
        <v>5482</v>
      </c>
      <c r="E5079" s="170">
        <v>3.2051249999999998</v>
      </c>
      <c r="F5079" s="167" t="s">
        <v>10982</v>
      </c>
    </row>
    <row r="5080" spans="1:6" x14ac:dyDescent="0.3">
      <c r="A5080" s="167" t="s">
        <v>11029</v>
      </c>
      <c r="B5080" s="167" t="s">
        <v>5513</v>
      </c>
      <c r="C5080" s="168">
        <v>10</v>
      </c>
      <c r="D5080" s="169" t="s">
        <v>5482</v>
      </c>
      <c r="E5080" s="170">
        <v>3.2051249999999998</v>
      </c>
      <c r="F5080" s="167" t="s">
        <v>10982</v>
      </c>
    </row>
    <row r="5081" spans="1:6" x14ac:dyDescent="0.3">
      <c r="A5081" s="167" t="s">
        <v>11030</v>
      </c>
      <c r="B5081" s="167" t="s">
        <v>5485</v>
      </c>
      <c r="C5081" s="168">
        <v>10</v>
      </c>
      <c r="D5081" s="169" t="s">
        <v>5482</v>
      </c>
      <c r="E5081" s="170">
        <v>3.1338999999999997</v>
      </c>
      <c r="F5081" s="167" t="s">
        <v>10982</v>
      </c>
    </row>
    <row r="5082" spans="1:6" x14ac:dyDescent="0.3">
      <c r="A5082" s="167" t="s">
        <v>11031</v>
      </c>
      <c r="B5082" s="167" t="s">
        <v>6572</v>
      </c>
      <c r="C5082" s="168">
        <v>10</v>
      </c>
      <c r="D5082" s="169" t="s">
        <v>5482</v>
      </c>
      <c r="E5082" s="170">
        <v>7.1225000000000005</v>
      </c>
      <c r="F5082" s="167" t="s">
        <v>10982</v>
      </c>
    </row>
    <row r="5083" spans="1:6" x14ac:dyDescent="0.3">
      <c r="A5083" s="167" t="s">
        <v>11032</v>
      </c>
      <c r="B5083" s="167" t="s">
        <v>6576</v>
      </c>
      <c r="C5083" s="168">
        <v>10</v>
      </c>
      <c r="D5083" s="169" t="s">
        <v>5482</v>
      </c>
      <c r="E5083" s="170">
        <v>3.1338999999999997</v>
      </c>
      <c r="F5083" s="167" t="s">
        <v>10982</v>
      </c>
    </row>
    <row r="5084" spans="1:6" x14ac:dyDescent="0.3">
      <c r="A5084" s="167" t="s">
        <v>11033</v>
      </c>
      <c r="B5084" s="167" t="s">
        <v>5489</v>
      </c>
      <c r="C5084" s="168">
        <v>10</v>
      </c>
      <c r="D5084" s="169" t="s">
        <v>5482</v>
      </c>
      <c r="E5084" s="170">
        <v>3.2051249999999998</v>
      </c>
      <c r="F5084" s="167" t="s">
        <v>10982</v>
      </c>
    </row>
    <row r="5085" spans="1:6" x14ac:dyDescent="0.3">
      <c r="A5085" s="167" t="s">
        <v>11034</v>
      </c>
      <c r="B5085" s="167" t="s">
        <v>5491</v>
      </c>
      <c r="C5085" s="168">
        <v>10</v>
      </c>
      <c r="D5085" s="169" t="s">
        <v>5482</v>
      </c>
      <c r="E5085" s="170">
        <v>3.2051249999999998</v>
      </c>
      <c r="F5085" s="167" t="s">
        <v>10982</v>
      </c>
    </row>
    <row r="5086" spans="1:6" x14ac:dyDescent="0.3">
      <c r="A5086" s="167" t="s">
        <v>11035</v>
      </c>
      <c r="B5086" s="167" t="s">
        <v>5493</v>
      </c>
      <c r="C5086" s="168">
        <v>10</v>
      </c>
      <c r="D5086" s="169" t="s">
        <v>5482</v>
      </c>
      <c r="E5086" s="170">
        <v>3.2051249999999998</v>
      </c>
      <c r="F5086" s="167" t="s">
        <v>10982</v>
      </c>
    </row>
    <row r="5087" spans="1:6" x14ac:dyDescent="0.3">
      <c r="A5087" s="167" t="s">
        <v>11036</v>
      </c>
      <c r="B5087" s="167" t="s">
        <v>6582</v>
      </c>
      <c r="C5087" s="168">
        <v>10</v>
      </c>
      <c r="D5087" s="169" t="s">
        <v>5482</v>
      </c>
      <c r="E5087" s="170">
        <v>2.7981249999999998</v>
      </c>
      <c r="F5087" s="167" t="s">
        <v>10982</v>
      </c>
    </row>
    <row r="5088" spans="1:6" x14ac:dyDescent="0.3">
      <c r="A5088" s="167" t="s">
        <v>11037</v>
      </c>
      <c r="B5088" s="167" t="s">
        <v>5696</v>
      </c>
      <c r="C5088" s="168">
        <v>10</v>
      </c>
      <c r="D5088" s="169" t="s">
        <v>5482</v>
      </c>
      <c r="E5088" s="170">
        <v>3.2051249999999998</v>
      </c>
      <c r="F5088" s="167" t="s">
        <v>10982</v>
      </c>
    </row>
    <row r="5089" spans="1:6" x14ac:dyDescent="0.3">
      <c r="A5089" s="167" t="s">
        <v>11038</v>
      </c>
      <c r="B5089" s="167" t="s">
        <v>5495</v>
      </c>
      <c r="C5089" s="168">
        <v>10</v>
      </c>
      <c r="D5089" s="169" t="s">
        <v>5482</v>
      </c>
      <c r="E5089" s="170">
        <v>3.2051249999999998</v>
      </c>
      <c r="F5089" s="167" t="s">
        <v>10982</v>
      </c>
    </row>
    <row r="5090" spans="1:6" x14ac:dyDescent="0.3">
      <c r="A5090" s="167" t="s">
        <v>11039</v>
      </c>
      <c r="B5090" s="167" t="s">
        <v>5497</v>
      </c>
      <c r="C5090" s="168">
        <v>10</v>
      </c>
      <c r="D5090" s="169" t="s">
        <v>5482</v>
      </c>
      <c r="E5090" s="170">
        <v>3.2051249999999998</v>
      </c>
      <c r="F5090" s="167" t="s">
        <v>10982</v>
      </c>
    </row>
    <row r="5091" spans="1:6" x14ac:dyDescent="0.3">
      <c r="A5091" s="167" t="s">
        <v>11040</v>
      </c>
      <c r="B5091" s="167" t="s">
        <v>5507</v>
      </c>
      <c r="C5091" s="168">
        <v>10</v>
      </c>
      <c r="D5091" s="169" t="s">
        <v>5482</v>
      </c>
      <c r="E5091" s="170">
        <v>3.2051249999999998</v>
      </c>
      <c r="F5091" s="167" t="s">
        <v>10982</v>
      </c>
    </row>
    <row r="5092" spans="1:6" x14ac:dyDescent="0.3">
      <c r="A5092" s="167" t="s">
        <v>11041</v>
      </c>
      <c r="B5092" s="167" t="s">
        <v>5509</v>
      </c>
      <c r="C5092" s="168">
        <v>10</v>
      </c>
      <c r="D5092" s="169" t="s">
        <v>5482</v>
      </c>
      <c r="E5092" s="170">
        <v>3.2051249999999998</v>
      </c>
      <c r="F5092" s="167" t="s">
        <v>10982</v>
      </c>
    </row>
    <row r="5093" spans="1:6" x14ac:dyDescent="0.3">
      <c r="A5093" s="167" t="s">
        <v>11042</v>
      </c>
      <c r="B5093" s="167" t="s">
        <v>5511</v>
      </c>
      <c r="C5093" s="168">
        <v>10</v>
      </c>
      <c r="D5093" s="169" t="s">
        <v>5482</v>
      </c>
      <c r="E5093" s="170">
        <v>3.2051249999999998</v>
      </c>
      <c r="F5093" s="167" t="s">
        <v>10982</v>
      </c>
    </row>
    <row r="5094" spans="1:6" x14ac:dyDescent="0.3">
      <c r="A5094" s="167" t="s">
        <v>11043</v>
      </c>
      <c r="B5094" s="167" t="s">
        <v>5513</v>
      </c>
      <c r="C5094" s="168">
        <v>10</v>
      </c>
      <c r="D5094" s="169" t="s">
        <v>5482</v>
      </c>
      <c r="E5094" s="170">
        <v>3.2051249999999998</v>
      </c>
      <c r="F5094" s="167" t="s">
        <v>10982</v>
      </c>
    </row>
    <row r="5095" spans="1:6" x14ac:dyDescent="0.3">
      <c r="A5095" s="167" t="s">
        <v>11044</v>
      </c>
      <c r="B5095" s="167" t="s">
        <v>5525</v>
      </c>
      <c r="C5095" s="168">
        <v>10</v>
      </c>
      <c r="D5095" s="169" t="s">
        <v>5482</v>
      </c>
      <c r="E5095" s="170">
        <v>3.2051249999999998</v>
      </c>
      <c r="F5095" s="167" t="s">
        <v>10982</v>
      </c>
    </row>
    <row r="5096" spans="1:6" x14ac:dyDescent="0.3">
      <c r="A5096" s="167" t="s">
        <v>11045</v>
      </c>
      <c r="B5096" s="167" t="s">
        <v>5485</v>
      </c>
      <c r="C5096" s="168">
        <v>10</v>
      </c>
      <c r="D5096" s="169" t="s">
        <v>5482</v>
      </c>
      <c r="E5096" s="170">
        <v>3.1338999999999997</v>
      </c>
      <c r="F5096" s="167" t="s">
        <v>10982</v>
      </c>
    </row>
    <row r="5097" spans="1:6" x14ac:dyDescent="0.3">
      <c r="A5097" s="167" t="s">
        <v>11046</v>
      </c>
      <c r="B5097" s="167" t="s">
        <v>6572</v>
      </c>
      <c r="C5097" s="168">
        <v>10</v>
      </c>
      <c r="D5097" s="169" t="s">
        <v>5482</v>
      </c>
      <c r="E5097" s="170">
        <v>7.1225000000000005</v>
      </c>
      <c r="F5097" s="167" t="s">
        <v>10982</v>
      </c>
    </row>
    <row r="5098" spans="1:6" x14ac:dyDescent="0.3">
      <c r="A5098" s="167" t="s">
        <v>11047</v>
      </c>
      <c r="B5098" s="167" t="s">
        <v>6576</v>
      </c>
      <c r="C5098" s="168">
        <v>10</v>
      </c>
      <c r="D5098" s="169" t="s">
        <v>5482</v>
      </c>
      <c r="E5098" s="170">
        <v>3.1338999999999997</v>
      </c>
      <c r="F5098" s="167" t="s">
        <v>10982</v>
      </c>
    </row>
    <row r="5099" spans="1:6" x14ac:dyDescent="0.3">
      <c r="A5099" s="167" t="s">
        <v>11048</v>
      </c>
      <c r="B5099" s="167" t="s">
        <v>5489</v>
      </c>
      <c r="C5099" s="168">
        <v>10</v>
      </c>
      <c r="D5099" s="169" t="s">
        <v>5482</v>
      </c>
      <c r="E5099" s="170">
        <v>3.2051249999999998</v>
      </c>
      <c r="F5099" s="167" t="s">
        <v>10982</v>
      </c>
    </row>
    <row r="5100" spans="1:6" x14ac:dyDescent="0.3">
      <c r="A5100" s="167" t="s">
        <v>11049</v>
      </c>
      <c r="B5100" s="167" t="s">
        <v>5491</v>
      </c>
      <c r="C5100" s="168">
        <v>10</v>
      </c>
      <c r="D5100" s="169" t="s">
        <v>5482</v>
      </c>
      <c r="E5100" s="170">
        <v>3.2051249999999998</v>
      </c>
      <c r="F5100" s="167" t="s">
        <v>10982</v>
      </c>
    </row>
    <row r="5101" spans="1:6" x14ac:dyDescent="0.3">
      <c r="A5101" s="167" t="s">
        <v>11050</v>
      </c>
      <c r="B5101" s="167" t="s">
        <v>5493</v>
      </c>
      <c r="C5101" s="168">
        <v>10</v>
      </c>
      <c r="D5101" s="169" t="s">
        <v>5482</v>
      </c>
      <c r="E5101" s="170">
        <v>3.2051249999999998</v>
      </c>
      <c r="F5101" s="167" t="s">
        <v>10982</v>
      </c>
    </row>
    <row r="5102" spans="1:6" x14ac:dyDescent="0.3">
      <c r="A5102" s="167" t="s">
        <v>11051</v>
      </c>
      <c r="B5102" s="167" t="s">
        <v>6582</v>
      </c>
      <c r="C5102" s="168">
        <v>10</v>
      </c>
      <c r="D5102" s="169" t="s">
        <v>5482</v>
      </c>
      <c r="E5102" s="170">
        <v>2.7981249999999998</v>
      </c>
      <c r="F5102" s="167" t="s">
        <v>10982</v>
      </c>
    </row>
    <row r="5103" spans="1:6" x14ac:dyDescent="0.3">
      <c r="A5103" s="167" t="s">
        <v>11052</v>
      </c>
      <c r="B5103" s="167" t="s">
        <v>5696</v>
      </c>
      <c r="C5103" s="168">
        <v>10</v>
      </c>
      <c r="D5103" s="169" t="s">
        <v>5482</v>
      </c>
      <c r="E5103" s="170">
        <v>3.2051249999999998</v>
      </c>
      <c r="F5103" s="167" t="s">
        <v>10982</v>
      </c>
    </row>
    <row r="5104" spans="1:6" x14ac:dyDescent="0.3">
      <c r="A5104" s="167" t="s">
        <v>11053</v>
      </c>
      <c r="B5104" s="167" t="s">
        <v>5495</v>
      </c>
      <c r="C5104" s="168">
        <v>10</v>
      </c>
      <c r="D5104" s="169" t="s">
        <v>5482</v>
      </c>
      <c r="E5104" s="170">
        <v>3.2051249999999998</v>
      </c>
      <c r="F5104" s="167" t="s">
        <v>10982</v>
      </c>
    </row>
    <row r="5105" spans="1:6" x14ac:dyDescent="0.3">
      <c r="A5105" s="167" t="s">
        <v>11054</v>
      </c>
      <c r="B5105" s="167" t="s">
        <v>5497</v>
      </c>
      <c r="C5105" s="168">
        <v>10</v>
      </c>
      <c r="D5105" s="169" t="s">
        <v>5482</v>
      </c>
      <c r="E5105" s="170">
        <v>3.2051249999999998</v>
      </c>
      <c r="F5105" s="167" t="s">
        <v>10982</v>
      </c>
    </row>
    <row r="5106" spans="1:6" x14ac:dyDescent="0.3">
      <c r="A5106" s="167" t="s">
        <v>11055</v>
      </c>
      <c r="B5106" s="167" t="s">
        <v>5505</v>
      </c>
      <c r="C5106" s="168">
        <v>10</v>
      </c>
      <c r="D5106" s="169" t="s">
        <v>5482</v>
      </c>
      <c r="E5106" s="170">
        <v>3.2051249999999998</v>
      </c>
      <c r="F5106" s="167" t="s">
        <v>10982</v>
      </c>
    </row>
    <row r="5107" spans="1:6" x14ac:dyDescent="0.3">
      <c r="A5107" s="167" t="s">
        <v>11056</v>
      </c>
      <c r="B5107" s="167" t="s">
        <v>5507</v>
      </c>
      <c r="C5107" s="168">
        <v>10</v>
      </c>
      <c r="D5107" s="169" t="s">
        <v>5482</v>
      </c>
      <c r="E5107" s="170">
        <v>3.2051249999999998</v>
      </c>
      <c r="F5107" s="167" t="s">
        <v>10982</v>
      </c>
    </row>
    <row r="5108" spans="1:6" x14ac:dyDescent="0.3">
      <c r="A5108" s="167" t="s">
        <v>11057</v>
      </c>
      <c r="B5108" s="167" t="s">
        <v>5509</v>
      </c>
      <c r="C5108" s="168">
        <v>10</v>
      </c>
      <c r="D5108" s="169" t="s">
        <v>5482</v>
      </c>
      <c r="E5108" s="170">
        <v>3.2051249999999998</v>
      </c>
      <c r="F5108" s="167" t="s">
        <v>10982</v>
      </c>
    </row>
    <row r="5109" spans="1:6" x14ac:dyDescent="0.3">
      <c r="A5109" s="167" t="s">
        <v>11058</v>
      </c>
      <c r="B5109" s="167" t="s">
        <v>5513</v>
      </c>
      <c r="C5109" s="168">
        <v>10</v>
      </c>
      <c r="D5109" s="169" t="s">
        <v>5482</v>
      </c>
      <c r="E5109" s="170">
        <v>3.2051249999999998</v>
      </c>
      <c r="F5109" s="167" t="s">
        <v>10982</v>
      </c>
    </row>
    <row r="5110" spans="1:6" x14ac:dyDescent="0.3">
      <c r="A5110" s="167" t="s">
        <v>11059</v>
      </c>
      <c r="B5110" s="167" t="s">
        <v>5515</v>
      </c>
      <c r="C5110" s="168">
        <v>10</v>
      </c>
      <c r="D5110" s="169" t="s">
        <v>5482</v>
      </c>
      <c r="E5110" s="170">
        <v>3.2051249999999998</v>
      </c>
      <c r="F5110" s="167" t="s">
        <v>10982</v>
      </c>
    </row>
    <row r="5111" spans="1:6" x14ac:dyDescent="0.3">
      <c r="A5111" s="167" t="s">
        <v>11060</v>
      </c>
      <c r="B5111" s="167" t="s">
        <v>5521</v>
      </c>
      <c r="C5111" s="168">
        <v>10</v>
      </c>
      <c r="D5111" s="169" t="s">
        <v>5482</v>
      </c>
      <c r="E5111" s="170">
        <v>3.2051249999999998</v>
      </c>
      <c r="F5111" s="167" t="s">
        <v>10982</v>
      </c>
    </row>
    <row r="5112" spans="1:6" x14ac:dyDescent="0.3">
      <c r="A5112" s="167" t="s">
        <v>11061</v>
      </c>
      <c r="B5112" s="167" t="s">
        <v>5485</v>
      </c>
      <c r="C5112" s="168">
        <v>10</v>
      </c>
      <c r="D5112" s="169" t="s">
        <v>5482</v>
      </c>
      <c r="E5112" s="170">
        <v>3.1745999999999999</v>
      </c>
      <c r="F5112" s="167" t="s">
        <v>10982</v>
      </c>
    </row>
    <row r="5113" spans="1:6" x14ac:dyDescent="0.3">
      <c r="A5113" s="167" t="s">
        <v>11062</v>
      </c>
      <c r="B5113" s="167" t="s">
        <v>6576</v>
      </c>
      <c r="C5113" s="168">
        <v>10</v>
      </c>
      <c r="D5113" s="169" t="s">
        <v>5482</v>
      </c>
      <c r="E5113" s="170">
        <v>3.1745999999999999</v>
      </c>
      <c r="F5113" s="167" t="s">
        <v>10982</v>
      </c>
    </row>
    <row r="5114" spans="1:6" x14ac:dyDescent="0.3">
      <c r="A5114" s="167" t="s">
        <v>11063</v>
      </c>
      <c r="B5114" s="167" t="s">
        <v>5489</v>
      </c>
      <c r="C5114" s="168">
        <v>10</v>
      </c>
      <c r="D5114" s="169" t="s">
        <v>5482</v>
      </c>
      <c r="E5114" s="170">
        <v>3.2560000000000002</v>
      </c>
      <c r="F5114" s="167" t="s">
        <v>10982</v>
      </c>
    </row>
    <row r="5115" spans="1:6" x14ac:dyDescent="0.3">
      <c r="A5115" s="167" t="s">
        <v>11064</v>
      </c>
      <c r="B5115" s="167" t="s">
        <v>5491</v>
      </c>
      <c r="C5115" s="168">
        <v>10</v>
      </c>
      <c r="D5115" s="169" t="s">
        <v>5482</v>
      </c>
      <c r="E5115" s="170">
        <v>3.2560000000000002</v>
      </c>
      <c r="F5115" s="167" t="s">
        <v>10982</v>
      </c>
    </row>
    <row r="5116" spans="1:6" x14ac:dyDescent="0.3">
      <c r="A5116" s="167" t="s">
        <v>11065</v>
      </c>
      <c r="B5116" s="167" t="s">
        <v>5493</v>
      </c>
      <c r="C5116" s="168">
        <v>10</v>
      </c>
      <c r="D5116" s="169" t="s">
        <v>5482</v>
      </c>
      <c r="E5116" s="170">
        <v>3.2560000000000002</v>
      </c>
      <c r="F5116" s="167" t="s">
        <v>10982</v>
      </c>
    </row>
    <row r="5117" spans="1:6" x14ac:dyDescent="0.3">
      <c r="A5117" s="167" t="s">
        <v>11066</v>
      </c>
      <c r="B5117" s="167" t="s">
        <v>6582</v>
      </c>
      <c r="C5117" s="168">
        <v>10</v>
      </c>
      <c r="D5117" s="169" t="s">
        <v>5482</v>
      </c>
      <c r="E5117" s="170">
        <v>2.8286499999999997</v>
      </c>
      <c r="F5117" s="167" t="s">
        <v>10982</v>
      </c>
    </row>
    <row r="5118" spans="1:6" x14ac:dyDescent="0.3">
      <c r="A5118" s="167" t="s">
        <v>11067</v>
      </c>
      <c r="B5118" s="167" t="s">
        <v>5696</v>
      </c>
      <c r="C5118" s="168">
        <v>10</v>
      </c>
      <c r="D5118" s="169" t="s">
        <v>5482</v>
      </c>
      <c r="E5118" s="170">
        <v>3.2560000000000002</v>
      </c>
      <c r="F5118" s="167" t="s">
        <v>10982</v>
      </c>
    </row>
    <row r="5119" spans="1:6" x14ac:dyDescent="0.3">
      <c r="A5119" s="167" t="s">
        <v>11068</v>
      </c>
      <c r="B5119" s="167" t="s">
        <v>5495</v>
      </c>
      <c r="C5119" s="168">
        <v>10</v>
      </c>
      <c r="D5119" s="169" t="s">
        <v>5482</v>
      </c>
      <c r="E5119" s="170">
        <v>3.2560000000000002</v>
      </c>
      <c r="F5119" s="167" t="s">
        <v>10982</v>
      </c>
    </row>
    <row r="5120" spans="1:6" x14ac:dyDescent="0.3">
      <c r="A5120" s="167" t="s">
        <v>11069</v>
      </c>
      <c r="B5120" s="167" t="s">
        <v>5497</v>
      </c>
      <c r="C5120" s="168">
        <v>10</v>
      </c>
      <c r="D5120" s="169" t="s">
        <v>5482</v>
      </c>
      <c r="E5120" s="170">
        <v>3.2560000000000002</v>
      </c>
      <c r="F5120" s="167" t="s">
        <v>10982</v>
      </c>
    </row>
    <row r="5121" spans="1:6" x14ac:dyDescent="0.3">
      <c r="A5121" s="167" t="s">
        <v>11070</v>
      </c>
      <c r="B5121" s="167" t="s">
        <v>5507</v>
      </c>
      <c r="C5121" s="168">
        <v>10</v>
      </c>
      <c r="D5121" s="169" t="s">
        <v>5482</v>
      </c>
      <c r="E5121" s="170">
        <v>3.2560000000000002</v>
      </c>
      <c r="F5121" s="167" t="s">
        <v>10982</v>
      </c>
    </row>
    <row r="5122" spans="1:6" x14ac:dyDescent="0.3">
      <c r="A5122" s="167" t="s">
        <v>11071</v>
      </c>
      <c r="B5122" s="167" t="s">
        <v>5509</v>
      </c>
      <c r="C5122" s="168">
        <v>10</v>
      </c>
      <c r="D5122" s="169" t="s">
        <v>5482</v>
      </c>
      <c r="E5122" s="170">
        <v>3.2560000000000002</v>
      </c>
      <c r="F5122" s="167" t="s">
        <v>10982</v>
      </c>
    </row>
    <row r="5123" spans="1:6" x14ac:dyDescent="0.3">
      <c r="A5123" s="167" t="s">
        <v>11072</v>
      </c>
      <c r="B5123" s="167" t="s">
        <v>5511</v>
      </c>
      <c r="C5123" s="168">
        <v>10</v>
      </c>
      <c r="D5123" s="169" t="s">
        <v>5482</v>
      </c>
      <c r="E5123" s="170">
        <v>3.2560000000000002</v>
      </c>
      <c r="F5123" s="167" t="s">
        <v>10982</v>
      </c>
    </row>
    <row r="5124" spans="1:6" x14ac:dyDescent="0.3">
      <c r="A5124" s="167" t="s">
        <v>11073</v>
      </c>
      <c r="B5124" s="167" t="s">
        <v>5513</v>
      </c>
      <c r="C5124" s="168">
        <v>10</v>
      </c>
      <c r="D5124" s="169" t="s">
        <v>5482</v>
      </c>
      <c r="E5124" s="170">
        <v>3.2560000000000002</v>
      </c>
      <c r="F5124" s="167" t="s">
        <v>10982</v>
      </c>
    </row>
    <row r="5125" spans="1:6" x14ac:dyDescent="0.3">
      <c r="A5125" s="167" t="s">
        <v>11074</v>
      </c>
      <c r="B5125" s="167" t="s">
        <v>5515</v>
      </c>
      <c r="C5125" s="168">
        <v>10</v>
      </c>
      <c r="D5125" s="169" t="s">
        <v>5482</v>
      </c>
      <c r="E5125" s="170">
        <v>3.2560000000000002</v>
      </c>
      <c r="F5125" s="167" t="s">
        <v>10982</v>
      </c>
    </row>
    <row r="5126" spans="1:6" x14ac:dyDescent="0.3">
      <c r="A5126" s="167" t="s">
        <v>11075</v>
      </c>
      <c r="B5126" s="167" t="s">
        <v>5521</v>
      </c>
      <c r="C5126" s="168">
        <v>10</v>
      </c>
      <c r="D5126" s="169" t="s">
        <v>5482</v>
      </c>
      <c r="E5126" s="170">
        <v>3.2560000000000002</v>
      </c>
      <c r="F5126" s="167" t="s">
        <v>10982</v>
      </c>
    </row>
    <row r="5127" spans="1:6" x14ac:dyDescent="0.3">
      <c r="A5127" s="167" t="s">
        <v>11076</v>
      </c>
      <c r="B5127" s="167" t="s">
        <v>5485</v>
      </c>
      <c r="C5127" s="168">
        <v>10</v>
      </c>
      <c r="D5127" s="169" t="s">
        <v>5482</v>
      </c>
      <c r="E5127" s="170">
        <v>3.1745999999999999</v>
      </c>
      <c r="F5127" s="167" t="s">
        <v>10982</v>
      </c>
    </row>
    <row r="5128" spans="1:6" x14ac:dyDescent="0.3">
      <c r="A5128" s="167" t="s">
        <v>11077</v>
      </c>
      <c r="B5128" s="167" t="s">
        <v>6576</v>
      </c>
      <c r="C5128" s="168">
        <v>10</v>
      </c>
      <c r="D5128" s="169" t="s">
        <v>5482</v>
      </c>
      <c r="E5128" s="170">
        <v>3.1745999999999999</v>
      </c>
      <c r="F5128" s="167" t="s">
        <v>10982</v>
      </c>
    </row>
    <row r="5129" spans="1:6" x14ac:dyDescent="0.3">
      <c r="A5129" s="167" t="s">
        <v>11078</v>
      </c>
      <c r="B5129" s="167" t="s">
        <v>5489</v>
      </c>
      <c r="C5129" s="168">
        <v>10</v>
      </c>
      <c r="D5129" s="169" t="s">
        <v>5482</v>
      </c>
      <c r="E5129" s="170">
        <v>3.2560000000000002</v>
      </c>
      <c r="F5129" s="167" t="s">
        <v>10982</v>
      </c>
    </row>
    <row r="5130" spans="1:6" x14ac:dyDescent="0.3">
      <c r="A5130" s="167" t="s">
        <v>11079</v>
      </c>
      <c r="B5130" s="167" t="s">
        <v>5491</v>
      </c>
      <c r="C5130" s="168">
        <v>10</v>
      </c>
      <c r="D5130" s="169" t="s">
        <v>5482</v>
      </c>
      <c r="E5130" s="170">
        <v>3.2560000000000002</v>
      </c>
      <c r="F5130" s="167" t="s">
        <v>10982</v>
      </c>
    </row>
    <row r="5131" spans="1:6" x14ac:dyDescent="0.3">
      <c r="A5131" s="167" t="s">
        <v>11080</v>
      </c>
      <c r="B5131" s="167" t="s">
        <v>5493</v>
      </c>
      <c r="C5131" s="168">
        <v>10</v>
      </c>
      <c r="D5131" s="169" t="s">
        <v>5482</v>
      </c>
      <c r="E5131" s="170">
        <v>3.2560000000000002</v>
      </c>
      <c r="F5131" s="167" t="s">
        <v>10982</v>
      </c>
    </row>
    <row r="5132" spans="1:6" x14ac:dyDescent="0.3">
      <c r="A5132" s="167" t="s">
        <v>11081</v>
      </c>
      <c r="B5132" s="167" t="s">
        <v>6582</v>
      </c>
      <c r="C5132" s="168">
        <v>10</v>
      </c>
      <c r="D5132" s="169" t="s">
        <v>5482</v>
      </c>
      <c r="E5132" s="170">
        <v>2.8286499999999997</v>
      </c>
      <c r="F5132" s="167" t="s">
        <v>10982</v>
      </c>
    </row>
    <row r="5133" spans="1:6" x14ac:dyDescent="0.3">
      <c r="A5133" s="167" t="s">
        <v>11082</v>
      </c>
      <c r="B5133" s="167" t="s">
        <v>5696</v>
      </c>
      <c r="C5133" s="168">
        <v>10</v>
      </c>
      <c r="D5133" s="169" t="s">
        <v>5482</v>
      </c>
      <c r="E5133" s="170">
        <v>3.2560000000000002</v>
      </c>
      <c r="F5133" s="167" t="s">
        <v>10982</v>
      </c>
    </row>
    <row r="5134" spans="1:6" x14ac:dyDescent="0.3">
      <c r="A5134" s="167" t="s">
        <v>11083</v>
      </c>
      <c r="B5134" s="167" t="s">
        <v>5495</v>
      </c>
      <c r="C5134" s="168">
        <v>10</v>
      </c>
      <c r="D5134" s="169" t="s">
        <v>5482</v>
      </c>
      <c r="E5134" s="170">
        <v>3.2560000000000002</v>
      </c>
      <c r="F5134" s="167" t="s">
        <v>10982</v>
      </c>
    </row>
    <row r="5135" spans="1:6" x14ac:dyDescent="0.3">
      <c r="A5135" s="167" t="s">
        <v>11084</v>
      </c>
      <c r="B5135" s="167" t="s">
        <v>5497</v>
      </c>
      <c r="C5135" s="168">
        <v>10</v>
      </c>
      <c r="D5135" s="169" t="s">
        <v>5482</v>
      </c>
      <c r="E5135" s="170">
        <v>3.2560000000000002</v>
      </c>
      <c r="F5135" s="167" t="s">
        <v>10982</v>
      </c>
    </row>
    <row r="5136" spans="1:6" x14ac:dyDescent="0.3">
      <c r="A5136" s="167" t="s">
        <v>11085</v>
      </c>
      <c r="B5136" s="167" t="s">
        <v>5507</v>
      </c>
      <c r="C5136" s="168">
        <v>10</v>
      </c>
      <c r="D5136" s="169" t="s">
        <v>5482</v>
      </c>
      <c r="E5136" s="170">
        <v>3.2560000000000002</v>
      </c>
      <c r="F5136" s="167" t="s">
        <v>10982</v>
      </c>
    </row>
    <row r="5137" spans="1:6" x14ac:dyDescent="0.3">
      <c r="A5137" s="167" t="s">
        <v>11086</v>
      </c>
      <c r="B5137" s="167" t="s">
        <v>5509</v>
      </c>
      <c r="C5137" s="168">
        <v>10</v>
      </c>
      <c r="D5137" s="169" t="s">
        <v>5482</v>
      </c>
      <c r="E5137" s="170">
        <v>3.2560000000000002</v>
      </c>
      <c r="F5137" s="167" t="s">
        <v>10982</v>
      </c>
    </row>
    <row r="5138" spans="1:6" x14ac:dyDescent="0.3">
      <c r="A5138" s="167" t="s">
        <v>11087</v>
      </c>
      <c r="B5138" s="167" t="s">
        <v>5513</v>
      </c>
      <c r="C5138" s="168">
        <v>10</v>
      </c>
      <c r="D5138" s="169" t="s">
        <v>5482</v>
      </c>
      <c r="E5138" s="170">
        <v>3.2560000000000002</v>
      </c>
      <c r="F5138" s="167" t="s">
        <v>10982</v>
      </c>
    </row>
    <row r="5139" spans="1:6" x14ac:dyDescent="0.3">
      <c r="A5139" s="167" t="s">
        <v>11088</v>
      </c>
      <c r="B5139" s="167" t="s">
        <v>5485</v>
      </c>
      <c r="C5139" s="168">
        <v>10</v>
      </c>
      <c r="D5139" s="169" t="s">
        <v>5482</v>
      </c>
      <c r="E5139" s="170">
        <v>5.6979999999999986</v>
      </c>
      <c r="F5139" s="167" t="s">
        <v>10982</v>
      </c>
    </row>
    <row r="5140" spans="1:6" x14ac:dyDescent="0.3">
      <c r="A5140" s="167" t="s">
        <v>11089</v>
      </c>
      <c r="B5140" s="167" t="s">
        <v>6576</v>
      </c>
      <c r="C5140" s="168">
        <v>10</v>
      </c>
      <c r="D5140" s="169" t="s">
        <v>5482</v>
      </c>
      <c r="E5140" s="170">
        <v>5.6979999999999986</v>
      </c>
      <c r="F5140" s="167" t="s">
        <v>10982</v>
      </c>
    </row>
    <row r="5141" spans="1:6" x14ac:dyDescent="0.3">
      <c r="A5141" s="167" t="s">
        <v>11090</v>
      </c>
      <c r="B5141" s="167" t="s">
        <v>5491</v>
      </c>
      <c r="C5141" s="168">
        <v>10</v>
      </c>
      <c r="D5141" s="169" t="s">
        <v>5482</v>
      </c>
      <c r="E5141" s="170">
        <v>5.850625</v>
      </c>
      <c r="F5141" s="167" t="s">
        <v>10982</v>
      </c>
    </row>
    <row r="5142" spans="1:6" x14ac:dyDescent="0.3">
      <c r="A5142" s="167" t="s">
        <v>11091</v>
      </c>
      <c r="B5142" s="167" t="s">
        <v>5493</v>
      </c>
      <c r="C5142" s="168">
        <v>10</v>
      </c>
      <c r="D5142" s="169" t="s">
        <v>5482</v>
      </c>
      <c r="E5142" s="170">
        <v>5.850625</v>
      </c>
      <c r="F5142" s="167" t="s">
        <v>10982</v>
      </c>
    </row>
    <row r="5143" spans="1:6" x14ac:dyDescent="0.3">
      <c r="A5143" s="167" t="s">
        <v>11092</v>
      </c>
      <c r="B5143" s="167" t="s">
        <v>6582</v>
      </c>
      <c r="C5143" s="168">
        <v>10</v>
      </c>
      <c r="D5143" s="169" t="s">
        <v>5482</v>
      </c>
      <c r="E5143" s="170">
        <v>5.0875000000000004</v>
      </c>
      <c r="F5143" s="167" t="s">
        <v>10982</v>
      </c>
    </row>
    <row r="5144" spans="1:6" x14ac:dyDescent="0.3">
      <c r="A5144" s="167" t="s">
        <v>11093</v>
      </c>
      <c r="B5144" s="167" t="s">
        <v>5497</v>
      </c>
      <c r="C5144" s="168">
        <v>10</v>
      </c>
      <c r="D5144" s="169" t="s">
        <v>5482</v>
      </c>
      <c r="E5144" s="170">
        <v>5.850625</v>
      </c>
      <c r="F5144" s="167" t="s">
        <v>10982</v>
      </c>
    </row>
    <row r="5145" spans="1:6" x14ac:dyDescent="0.3">
      <c r="A5145" s="167" t="s">
        <v>11094</v>
      </c>
      <c r="B5145" s="167" t="s">
        <v>5509</v>
      </c>
      <c r="C5145" s="168">
        <v>10</v>
      </c>
      <c r="D5145" s="169" t="s">
        <v>5482</v>
      </c>
      <c r="E5145" s="170">
        <v>5.850625</v>
      </c>
      <c r="F5145" s="167" t="s">
        <v>10982</v>
      </c>
    </row>
    <row r="5146" spans="1:6" x14ac:dyDescent="0.3">
      <c r="A5146" s="167" t="s">
        <v>11095</v>
      </c>
      <c r="B5146" s="167" t="s">
        <v>5485</v>
      </c>
      <c r="C5146" s="168">
        <v>10</v>
      </c>
      <c r="D5146" s="169" t="s">
        <v>5482</v>
      </c>
      <c r="E5146" s="170">
        <v>5.6979999999999986</v>
      </c>
      <c r="F5146" s="167" t="s">
        <v>10982</v>
      </c>
    </row>
    <row r="5147" spans="1:6" x14ac:dyDescent="0.3">
      <c r="A5147" s="167" t="s">
        <v>11096</v>
      </c>
      <c r="B5147" s="167" t="s">
        <v>6576</v>
      </c>
      <c r="C5147" s="168">
        <v>10</v>
      </c>
      <c r="D5147" s="169" t="s">
        <v>5482</v>
      </c>
      <c r="E5147" s="170">
        <v>5.6979999999999986</v>
      </c>
      <c r="F5147" s="167" t="s">
        <v>10982</v>
      </c>
    </row>
    <row r="5148" spans="1:6" x14ac:dyDescent="0.3">
      <c r="A5148" s="167" t="s">
        <v>11097</v>
      </c>
      <c r="B5148" s="167" t="s">
        <v>5491</v>
      </c>
      <c r="C5148" s="168">
        <v>10</v>
      </c>
      <c r="D5148" s="169" t="s">
        <v>5482</v>
      </c>
      <c r="E5148" s="170">
        <v>5.850625</v>
      </c>
      <c r="F5148" s="167" t="s">
        <v>10982</v>
      </c>
    </row>
    <row r="5149" spans="1:6" x14ac:dyDescent="0.3">
      <c r="A5149" s="167" t="s">
        <v>11098</v>
      </c>
      <c r="B5149" s="167" t="s">
        <v>5493</v>
      </c>
      <c r="C5149" s="168">
        <v>10</v>
      </c>
      <c r="D5149" s="169" t="s">
        <v>5482</v>
      </c>
      <c r="E5149" s="170">
        <v>5.850625</v>
      </c>
      <c r="F5149" s="167" t="s">
        <v>10982</v>
      </c>
    </row>
    <row r="5150" spans="1:6" x14ac:dyDescent="0.3">
      <c r="A5150" s="167" t="s">
        <v>11099</v>
      </c>
      <c r="B5150" s="167" t="s">
        <v>6582</v>
      </c>
      <c r="C5150" s="168">
        <v>10</v>
      </c>
      <c r="D5150" s="169" t="s">
        <v>5482</v>
      </c>
      <c r="E5150" s="170">
        <v>5.0875000000000004</v>
      </c>
      <c r="F5150" s="167" t="s">
        <v>10982</v>
      </c>
    </row>
    <row r="5151" spans="1:6" x14ac:dyDescent="0.3">
      <c r="A5151" s="167" t="s">
        <v>11100</v>
      </c>
      <c r="B5151" s="167" t="s">
        <v>5497</v>
      </c>
      <c r="C5151" s="168">
        <v>10</v>
      </c>
      <c r="D5151" s="169" t="s">
        <v>5482</v>
      </c>
      <c r="E5151" s="170">
        <v>5.850625</v>
      </c>
      <c r="F5151" s="167" t="s">
        <v>10982</v>
      </c>
    </row>
    <row r="5152" spans="1:6" x14ac:dyDescent="0.3">
      <c r="A5152" s="167" t="s">
        <v>11101</v>
      </c>
      <c r="B5152" s="167" t="s">
        <v>5509</v>
      </c>
      <c r="C5152" s="168">
        <v>10</v>
      </c>
      <c r="D5152" s="169" t="s">
        <v>5482</v>
      </c>
      <c r="E5152" s="170">
        <v>5.850625</v>
      </c>
      <c r="F5152" s="167" t="s">
        <v>10982</v>
      </c>
    </row>
    <row r="5153" spans="1:6" x14ac:dyDescent="0.3">
      <c r="A5153" s="167" t="s">
        <v>11102</v>
      </c>
      <c r="B5153" s="167" t="s">
        <v>5511</v>
      </c>
      <c r="C5153" s="168">
        <v>10</v>
      </c>
      <c r="D5153" s="169" t="s">
        <v>5482</v>
      </c>
      <c r="E5153" s="170">
        <v>5.850625</v>
      </c>
      <c r="F5153" s="167" t="s">
        <v>10982</v>
      </c>
    </row>
    <row r="5154" spans="1:6" x14ac:dyDescent="0.3">
      <c r="A5154" s="167" t="s">
        <v>11103</v>
      </c>
      <c r="B5154" s="167" t="s">
        <v>5485</v>
      </c>
      <c r="C5154" s="168">
        <v>12</v>
      </c>
      <c r="D5154" s="169" t="s">
        <v>5482</v>
      </c>
      <c r="E5154" s="170">
        <v>5.748875</v>
      </c>
      <c r="F5154" s="167" t="s">
        <v>11104</v>
      </c>
    </row>
    <row r="5155" spans="1:6" x14ac:dyDescent="0.3">
      <c r="A5155" s="167" t="s">
        <v>11105</v>
      </c>
      <c r="B5155" s="167" t="s">
        <v>6576</v>
      </c>
      <c r="C5155" s="168">
        <v>12</v>
      </c>
      <c r="D5155" s="169" t="s">
        <v>5482</v>
      </c>
      <c r="E5155" s="170">
        <v>5.748875</v>
      </c>
      <c r="F5155" s="167" t="s">
        <v>11104</v>
      </c>
    </row>
    <row r="5156" spans="1:6" x14ac:dyDescent="0.3">
      <c r="A5156" s="167" t="s">
        <v>11106</v>
      </c>
      <c r="B5156" s="167" t="s">
        <v>5489</v>
      </c>
      <c r="C5156" s="168">
        <v>12</v>
      </c>
      <c r="D5156" s="169" t="s">
        <v>5482</v>
      </c>
      <c r="E5156" s="170">
        <v>5.9015000000000004</v>
      </c>
      <c r="F5156" s="167" t="s">
        <v>11104</v>
      </c>
    </row>
    <row r="5157" spans="1:6" x14ac:dyDescent="0.3">
      <c r="A5157" s="167" t="s">
        <v>11107</v>
      </c>
      <c r="B5157" s="167" t="s">
        <v>5491</v>
      </c>
      <c r="C5157" s="168">
        <v>12</v>
      </c>
      <c r="D5157" s="169" t="s">
        <v>5482</v>
      </c>
      <c r="E5157" s="170">
        <v>5.9015000000000004</v>
      </c>
      <c r="F5157" s="167" t="s">
        <v>11104</v>
      </c>
    </row>
    <row r="5158" spans="1:6" x14ac:dyDescent="0.3">
      <c r="A5158" s="167" t="s">
        <v>11108</v>
      </c>
      <c r="B5158" s="167" t="s">
        <v>5493</v>
      </c>
      <c r="C5158" s="168">
        <v>12</v>
      </c>
      <c r="D5158" s="169" t="s">
        <v>5482</v>
      </c>
      <c r="E5158" s="170">
        <v>5.9015000000000004</v>
      </c>
      <c r="F5158" s="167" t="s">
        <v>11104</v>
      </c>
    </row>
    <row r="5159" spans="1:6" x14ac:dyDescent="0.3">
      <c r="A5159" s="167" t="s">
        <v>11109</v>
      </c>
      <c r="B5159" s="167" t="s">
        <v>6582</v>
      </c>
      <c r="C5159" s="168">
        <v>12</v>
      </c>
      <c r="D5159" s="169" t="s">
        <v>5482</v>
      </c>
      <c r="E5159" s="170">
        <v>5.1383749999999999</v>
      </c>
      <c r="F5159" s="167" t="s">
        <v>11104</v>
      </c>
    </row>
    <row r="5160" spans="1:6" x14ac:dyDescent="0.3">
      <c r="A5160" s="167" t="s">
        <v>11110</v>
      </c>
      <c r="B5160" s="167" t="s">
        <v>5696</v>
      </c>
      <c r="C5160" s="168">
        <v>12</v>
      </c>
      <c r="D5160" s="169" t="s">
        <v>5482</v>
      </c>
      <c r="E5160" s="170">
        <v>5.9015000000000004</v>
      </c>
      <c r="F5160" s="167" t="s">
        <v>11104</v>
      </c>
    </row>
    <row r="5161" spans="1:6" x14ac:dyDescent="0.3">
      <c r="A5161" s="167" t="s">
        <v>11111</v>
      </c>
      <c r="B5161" s="167" t="s">
        <v>5495</v>
      </c>
      <c r="C5161" s="168">
        <v>12</v>
      </c>
      <c r="D5161" s="169" t="s">
        <v>5482</v>
      </c>
      <c r="E5161" s="170">
        <v>5.9015000000000004</v>
      </c>
      <c r="F5161" s="167" t="s">
        <v>11104</v>
      </c>
    </row>
    <row r="5162" spans="1:6" x14ac:dyDescent="0.3">
      <c r="A5162" s="167" t="s">
        <v>11112</v>
      </c>
      <c r="B5162" s="167" t="s">
        <v>5497</v>
      </c>
      <c r="C5162" s="168">
        <v>12</v>
      </c>
      <c r="D5162" s="169" t="s">
        <v>5482</v>
      </c>
      <c r="E5162" s="170">
        <v>5.9015000000000004</v>
      </c>
      <c r="F5162" s="167" t="s">
        <v>11104</v>
      </c>
    </row>
    <row r="5163" spans="1:6" x14ac:dyDescent="0.3">
      <c r="A5163" s="167" t="s">
        <v>11113</v>
      </c>
      <c r="B5163" s="167" t="s">
        <v>5507</v>
      </c>
      <c r="C5163" s="168">
        <v>12</v>
      </c>
      <c r="D5163" s="169" t="s">
        <v>5482</v>
      </c>
      <c r="E5163" s="170">
        <v>5.9015000000000004</v>
      </c>
      <c r="F5163" s="167" t="s">
        <v>11104</v>
      </c>
    </row>
    <row r="5164" spans="1:6" x14ac:dyDescent="0.3">
      <c r="A5164" s="167" t="s">
        <v>11114</v>
      </c>
      <c r="B5164" s="167" t="s">
        <v>5509</v>
      </c>
      <c r="C5164" s="168">
        <v>12</v>
      </c>
      <c r="D5164" s="169" t="s">
        <v>5482</v>
      </c>
      <c r="E5164" s="170">
        <v>5.9015000000000004</v>
      </c>
      <c r="F5164" s="167" t="s">
        <v>11104</v>
      </c>
    </row>
    <row r="5165" spans="1:6" x14ac:dyDescent="0.3">
      <c r="A5165" s="167" t="s">
        <v>11115</v>
      </c>
      <c r="B5165" s="167" t="s">
        <v>5511</v>
      </c>
      <c r="C5165" s="168">
        <v>12</v>
      </c>
      <c r="D5165" s="169" t="s">
        <v>5482</v>
      </c>
      <c r="E5165" s="170">
        <v>5.9015000000000004</v>
      </c>
      <c r="F5165" s="167" t="s">
        <v>11104</v>
      </c>
    </row>
    <row r="5166" spans="1:6" x14ac:dyDescent="0.3">
      <c r="A5166" s="167" t="s">
        <v>11116</v>
      </c>
      <c r="B5166" s="167" t="s">
        <v>5513</v>
      </c>
      <c r="C5166" s="168">
        <v>12</v>
      </c>
      <c r="D5166" s="169" t="s">
        <v>5482</v>
      </c>
      <c r="E5166" s="170">
        <v>5.9015000000000004</v>
      </c>
      <c r="F5166" s="167" t="s">
        <v>11104</v>
      </c>
    </row>
    <row r="5167" spans="1:6" x14ac:dyDescent="0.3">
      <c r="A5167" s="167" t="s">
        <v>11117</v>
      </c>
      <c r="B5167" s="167" t="s">
        <v>5525</v>
      </c>
      <c r="C5167" s="168">
        <v>12</v>
      </c>
      <c r="D5167" s="169" t="s">
        <v>5482</v>
      </c>
      <c r="E5167" s="170">
        <v>5.9015000000000004</v>
      </c>
      <c r="F5167" s="167" t="s">
        <v>11104</v>
      </c>
    </row>
    <row r="5168" spans="1:6" x14ac:dyDescent="0.3">
      <c r="A5168" s="167" t="s">
        <v>11118</v>
      </c>
      <c r="B5168" s="167" t="s">
        <v>5681</v>
      </c>
      <c r="C5168" s="168">
        <v>100</v>
      </c>
      <c r="D5168" s="169" t="s">
        <v>5482</v>
      </c>
      <c r="E5168" s="170">
        <v>0.66137500000000005</v>
      </c>
      <c r="F5168" s="167" t="s">
        <v>11119</v>
      </c>
    </row>
    <row r="5169" spans="1:6" x14ac:dyDescent="0.3">
      <c r="A5169" s="167" t="s">
        <v>11120</v>
      </c>
      <c r="B5169" s="167" t="s">
        <v>5681</v>
      </c>
      <c r="C5169" s="168">
        <v>20</v>
      </c>
      <c r="D5169" s="169" t="s">
        <v>5482</v>
      </c>
      <c r="E5169" s="170">
        <v>2.9914499999999999</v>
      </c>
      <c r="F5169" s="167" t="s">
        <v>11121</v>
      </c>
    </row>
    <row r="5170" spans="1:6" x14ac:dyDescent="0.3">
      <c r="A5170" s="167" t="s">
        <v>11122</v>
      </c>
      <c r="B5170" s="167" t="s">
        <v>5681</v>
      </c>
      <c r="C5170" s="168">
        <v>50</v>
      </c>
      <c r="D5170" s="169" t="s">
        <v>5482</v>
      </c>
      <c r="E5170" s="170">
        <v>1.3634499999999998</v>
      </c>
      <c r="F5170" s="167" t="s">
        <v>11119</v>
      </c>
    </row>
    <row r="5171" spans="1:6" x14ac:dyDescent="0.3">
      <c r="A5171" s="167" t="s">
        <v>11123</v>
      </c>
      <c r="B5171" s="167" t="s">
        <v>5681</v>
      </c>
      <c r="C5171" s="168">
        <v>20</v>
      </c>
      <c r="D5171" s="169" t="s">
        <v>5482</v>
      </c>
      <c r="E5171" s="170">
        <v>4.4057750000000002</v>
      </c>
      <c r="F5171" s="167" t="s">
        <v>11121</v>
      </c>
    </row>
    <row r="5172" spans="1:6" x14ac:dyDescent="0.3">
      <c r="A5172" s="167" t="s">
        <v>11124</v>
      </c>
      <c r="B5172" s="167" t="s">
        <v>6119</v>
      </c>
      <c r="C5172" s="168">
        <v>10</v>
      </c>
      <c r="D5172" s="169" t="s">
        <v>5482</v>
      </c>
      <c r="E5172" s="170">
        <v>6.766375</v>
      </c>
      <c r="F5172" s="167" t="s">
        <v>7749</v>
      </c>
    </row>
    <row r="5173" spans="1:6" x14ac:dyDescent="0.3">
      <c r="A5173" s="167" t="s">
        <v>11125</v>
      </c>
      <c r="B5173" s="167" t="s">
        <v>6119</v>
      </c>
      <c r="C5173" s="168">
        <v>10</v>
      </c>
      <c r="D5173" s="169" t="s">
        <v>5482</v>
      </c>
      <c r="E5173" s="170">
        <v>10.785499999999999</v>
      </c>
      <c r="F5173" s="167" t="s">
        <v>7749</v>
      </c>
    </row>
    <row r="5174" spans="1:6" x14ac:dyDescent="0.3">
      <c r="A5174" s="167" t="s">
        <v>11126</v>
      </c>
      <c r="B5174" s="167" t="s">
        <v>6119</v>
      </c>
      <c r="C5174" s="168">
        <v>50</v>
      </c>
      <c r="D5174" s="169" t="s">
        <v>5482</v>
      </c>
      <c r="E5174" s="170">
        <v>0.88522499999999993</v>
      </c>
      <c r="F5174" s="167" t="s">
        <v>11127</v>
      </c>
    </row>
    <row r="5175" spans="1:6" x14ac:dyDescent="0.3">
      <c r="A5175" s="167" t="s">
        <v>11128</v>
      </c>
      <c r="B5175" s="167" t="s">
        <v>8566</v>
      </c>
      <c r="C5175" s="168">
        <v>50</v>
      </c>
      <c r="D5175" s="169" t="s">
        <v>5482</v>
      </c>
      <c r="E5175" s="170">
        <v>0.274725</v>
      </c>
      <c r="F5175" s="167" t="s">
        <v>11129</v>
      </c>
    </row>
    <row r="5176" spans="1:6" x14ac:dyDescent="0.3">
      <c r="A5176" s="167" t="s">
        <v>11130</v>
      </c>
      <c r="B5176" s="167" t="s">
        <v>5683</v>
      </c>
      <c r="C5176" s="168">
        <v>50</v>
      </c>
      <c r="D5176" s="169" t="s">
        <v>5482</v>
      </c>
      <c r="E5176" s="170">
        <v>0.274725</v>
      </c>
      <c r="F5176" s="167" t="s">
        <v>11129</v>
      </c>
    </row>
    <row r="5177" spans="1:6" x14ac:dyDescent="0.3">
      <c r="A5177" s="167" t="s">
        <v>11131</v>
      </c>
      <c r="B5177" s="167" t="s">
        <v>8566</v>
      </c>
      <c r="C5177" s="168">
        <v>50</v>
      </c>
      <c r="D5177" s="169" t="s">
        <v>5482</v>
      </c>
      <c r="E5177" s="170">
        <v>0.274725</v>
      </c>
      <c r="F5177" s="167" t="s">
        <v>11132</v>
      </c>
    </row>
    <row r="5178" spans="1:6" x14ac:dyDescent="0.3">
      <c r="A5178" s="167" t="s">
        <v>11133</v>
      </c>
      <c r="B5178" s="167" t="s">
        <v>5683</v>
      </c>
      <c r="C5178" s="168">
        <v>50</v>
      </c>
      <c r="D5178" s="169" t="s">
        <v>5482</v>
      </c>
      <c r="E5178" s="170">
        <v>0.274725</v>
      </c>
      <c r="F5178" s="167" t="s">
        <v>11132</v>
      </c>
    </row>
    <row r="5179" spans="1:6" x14ac:dyDescent="0.3">
      <c r="A5179" s="167" t="s">
        <v>11134</v>
      </c>
      <c r="B5179" s="167" t="s">
        <v>8566</v>
      </c>
      <c r="C5179" s="168">
        <v>50</v>
      </c>
      <c r="D5179" s="169" t="s">
        <v>5482</v>
      </c>
      <c r="E5179" s="170">
        <v>5.7285249999999994</v>
      </c>
      <c r="F5179" s="167" t="s">
        <v>11135</v>
      </c>
    </row>
    <row r="5180" spans="1:6" x14ac:dyDescent="0.3">
      <c r="A5180" s="167" t="s">
        <v>11136</v>
      </c>
      <c r="B5180" s="167" t="s">
        <v>5683</v>
      </c>
      <c r="C5180" s="168">
        <v>50</v>
      </c>
      <c r="D5180" s="169" t="s">
        <v>5482</v>
      </c>
      <c r="E5180" s="170">
        <v>5.7285249999999994</v>
      </c>
      <c r="F5180" s="167" t="s">
        <v>11135</v>
      </c>
    </row>
    <row r="5181" spans="1:6" x14ac:dyDescent="0.3">
      <c r="A5181" s="167" t="s">
        <v>11137</v>
      </c>
      <c r="B5181" s="167" t="s">
        <v>8566</v>
      </c>
      <c r="C5181" s="168">
        <v>50</v>
      </c>
      <c r="D5181" s="169" t="s">
        <v>5482</v>
      </c>
      <c r="E5181" s="170">
        <v>10.093599999999999</v>
      </c>
      <c r="F5181" s="167" t="s">
        <v>11138</v>
      </c>
    </row>
    <row r="5182" spans="1:6" x14ac:dyDescent="0.3">
      <c r="A5182" s="167" t="s">
        <v>11139</v>
      </c>
      <c r="B5182" s="167" t="s">
        <v>5683</v>
      </c>
      <c r="C5182" s="168">
        <v>50</v>
      </c>
      <c r="D5182" s="169" t="s">
        <v>5482</v>
      </c>
      <c r="E5182" s="170">
        <v>10.093599999999999</v>
      </c>
      <c r="F5182" s="167" t="s">
        <v>11138</v>
      </c>
    </row>
    <row r="5183" spans="1:6" x14ac:dyDescent="0.3">
      <c r="A5183" s="167" t="s">
        <v>11140</v>
      </c>
      <c r="B5183" s="167" t="s">
        <v>5681</v>
      </c>
      <c r="C5183" s="168">
        <v>50</v>
      </c>
      <c r="D5183" s="169" t="s">
        <v>5482</v>
      </c>
      <c r="E5183" s="170">
        <v>0.59014999999999995</v>
      </c>
      <c r="F5183" s="167" t="s">
        <v>11141</v>
      </c>
    </row>
    <row r="5184" spans="1:6" x14ac:dyDescent="0.3">
      <c r="A5184" s="167" t="s">
        <v>11142</v>
      </c>
      <c r="B5184" s="167" t="s">
        <v>5681</v>
      </c>
      <c r="C5184" s="168">
        <v>500</v>
      </c>
      <c r="D5184" s="169" t="s">
        <v>5482</v>
      </c>
      <c r="E5184" s="170">
        <v>0.42734999999999995</v>
      </c>
      <c r="F5184" s="167" t="s">
        <v>11141</v>
      </c>
    </row>
    <row r="5185" spans="1:6" x14ac:dyDescent="0.3">
      <c r="A5185" s="167" t="s">
        <v>11143</v>
      </c>
      <c r="B5185" s="167" t="s">
        <v>5681</v>
      </c>
      <c r="C5185" s="168">
        <v>50</v>
      </c>
      <c r="D5185" s="169" t="s">
        <v>5482</v>
      </c>
      <c r="E5185" s="170">
        <v>0.8546999999999999</v>
      </c>
      <c r="F5185" s="167" t="s">
        <v>11141</v>
      </c>
    </row>
    <row r="5186" spans="1:6" x14ac:dyDescent="0.3">
      <c r="A5186" s="167" t="s">
        <v>11144</v>
      </c>
      <c r="B5186" s="167" t="s">
        <v>5681</v>
      </c>
      <c r="C5186" s="168">
        <v>500</v>
      </c>
      <c r="D5186" s="169" t="s">
        <v>5482</v>
      </c>
      <c r="E5186" s="170">
        <v>0.77329999999999988</v>
      </c>
      <c r="F5186" s="167" t="s">
        <v>11141</v>
      </c>
    </row>
    <row r="5187" spans="1:6" x14ac:dyDescent="0.3">
      <c r="A5187" s="167" t="s">
        <v>11145</v>
      </c>
      <c r="B5187" s="167" t="s">
        <v>6119</v>
      </c>
      <c r="C5187" s="168">
        <v>100</v>
      </c>
      <c r="D5187" s="169" t="s">
        <v>5482</v>
      </c>
      <c r="E5187" s="170">
        <v>1.9128999999999996</v>
      </c>
      <c r="F5187" s="167" t="s">
        <v>11146</v>
      </c>
    </row>
    <row r="5188" spans="1:6" x14ac:dyDescent="0.3">
      <c r="A5188" s="167" t="s">
        <v>11147</v>
      </c>
      <c r="B5188" s="167" t="s">
        <v>6119</v>
      </c>
      <c r="C5188" s="168">
        <v>10</v>
      </c>
      <c r="D5188" s="169" t="s">
        <v>5482</v>
      </c>
      <c r="E5188" s="170">
        <v>8.7606749999999991</v>
      </c>
      <c r="F5188" s="167" t="s">
        <v>11148</v>
      </c>
    </row>
    <row r="5189" spans="1:6" x14ac:dyDescent="0.3">
      <c r="A5189" s="167" t="s">
        <v>11149</v>
      </c>
      <c r="B5189" s="167" t="s">
        <v>5485</v>
      </c>
      <c r="C5189" s="168">
        <v>10</v>
      </c>
      <c r="D5189" s="169" t="s">
        <v>5482</v>
      </c>
      <c r="E5189" s="170">
        <v>2.4623499999999998</v>
      </c>
      <c r="F5189" s="167" t="s">
        <v>10982</v>
      </c>
    </row>
    <row r="5190" spans="1:6" x14ac:dyDescent="0.3">
      <c r="A5190" s="167" t="s">
        <v>11150</v>
      </c>
      <c r="B5190" s="167" t="s">
        <v>6576</v>
      </c>
      <c r="C5190" s="168">
        <v>10</v>
      </c>
      <c r="D5190" s="169" t="s">
        <v>5482</v>
      </c>
      <c r="E5190" s="170">
        <v>2.4623499999999998</v>
      </c>
      <c r="F5190" s="167" t="s">
        <v>10982</v>
      </c>
    </row>
    <row r="5191" spans="1:6" x14ac:dyDescent="0.3">
      <c r="A5191" s="167" t="s">
        <v>11151</v>
      </c>
      <c r="B5191" s="167" t="s">
        <v>5489</v>
      </c>
      <c r="C5191" s="168">
        <v>10</v>
      </c>
      <c r="D5191" s="169" t="s">
        <v>5482</v>
      </c>
      <c r="E5191" s="170">
        <v>2.5233999999999996</v>
      </c>
      <c r="F5191" s="167" t="s">
        <v>10982</v>
      </c>
    </row>
    <row r="5192" spans="1:6" x14ac:dyDescent="0.3">
      <c r="A5192" s="167" t="s">
        <v>11152</v>
      </c>
      <c r="B5192" s="167" t="s">
        <v>5491</v>
      </c>
      <c r="C5192" s="168">
        <v>10</v>
      </c>
      <c r="D5192" s="169" t="s">
        <v>5482</v>
      </c>
      <c r="E5192" s="170">
        <v>2.5233999999999996</v>
      </c>
      <c r="F5192" s="167" t="s">
        <v>10982</v>
      </c>
    </row>
    <row r="5193" spans="1:6" x14ac:dyDescent="0.3">
      <c r="A5193" s="167" t="s">
        <v>11153</v>
      </c>
      <c r="B5193" s="167" t="s">
        <v>5691</v>
      </c>
      <c r="C5193" s="168">
        <v>10</v>
      </c>
      <c r="D5193" s="169" t="s">
        <v>5482</v>
      </c>
      <c r="E5193" s="170">
        <v>2.5233999999999996</v>
      </c>
      <c r="F5193" s="167" t="s">
        <v>10982</v>
      </c>
    </row>
    <row r="5194" spans="1:6" x14ac:dyDescent="0.3">
      <c r="A5194" s="167" t="s">
        <v>11154</v>
      </c>
      <c r="B5194" s="167" t="s">
        <v>5693</v>
      </c>
      <c r="C5194" s="168">
        <v>10</v>
      </c>
      <c r="D5194" s="169" t="s">
        <v>5482</v>
      </c>
      <c r="E5194" s="170">
        <v>2.5233999999999996</v>
      </c>
      <c r="F5194" s="167" t="s">
        <v>10982</v>
      </c>
    </row>
    <row r="5195" spans="1:6" x14ac:dyDescent="0.3">
      <c r="A5195" s="167" t="s">
        <v>11155</v>
      </c>
      <c r="B5195" s="167" t="s">
        <v>5493</v>
      </c>
      <c r="C5195" s="168">
        <v>10</v>
      </c>
      <c r="D5195" s="169" t="s">
        <v>5482</v>
      </c>
      <c r="E5195" s="170">
        <v>2.5233999999999996</v>
      </c>
      <c r="F5195" s="167" t="s">
        <v>10982</v>
      </c>
    </row>
    <row r="5196" spans="1:6" x14ac:dyDescent="0.3">
      <c r="A5196" s="167" t="s">
        <v>11156</v>
      </c>
      <c r="B5196" s="167" t="s">
        <v>6582</v>
      </c>
      <c r="C5196" s="168">
        <v>10</v>
      </c>
      <c r="D5196" s="169" t="s">
        <v>5482</v>
      </c>
      <c r="E5196" s="170">
        <v>2.1876249999999997</v>
      </c>
      <c r="F5196" s="167" t="s">
        <v>10982</v>
      </c>
    </row>
    <row r="5197" spans="1:6" x14ac:dyDescent="0.3">
      <c r="A5197" s="167" t="s">
        <v>11157</v>
      </c>
      <c r="B5197" s="167" t="s">
        <v>5696</v>
      </c>
      <c r="C5197" s="168">
        <v>10</v>
      </c>
      <c r="D5197" s="169" t="s">
        <v>5482</v>
      </c>
      <c r="E5197" s="170">
        <v>2.5233999999999996</v>
      </c>
      <c r="F5197" s="167" t="s">
        <v>10982</v>
      </c>
    </row>
    <row r="5198" spans="1:6" x14ac:dyDescent="0.3">
      <c r="A5198" s="167" t="s">
        <v>11158</v>
      </c>
      <c r="B5198" s="167" t="s">
        <v>5495</v>
      </c>
      <c r="C5198" s="168">
        <v>10</v>
      </c>
      <c r="D5198" s="169" t="s">
        <v>5482</v>
      </c>
      <c r="E5198" s="170">
        <v>2.5233999999999996</v>
      </c>
      <c r="F5198" s="167" t="s">
        <v>10982</v>
      </c>
    </row>
    <row r="5199" spans="1:6" x14ac:dyDescent="0.3">
      <c r="A5199" s="167" t="s">
        <v>11159</v>
      </c>
      <c r="B5199" s="167" t="s">
        <v>5699</v>
      </c>
      <c r="C5199" s="168">
        <v>10</v>
      </c>
      <c r="D5199" s="169" t="s">
        <v>5482</v>
      </c>
      <c r="E5199" s="170">
        <v>2.5233999999999996</v>
      </c>
      <c r="F5199" s="167" t="s">
        <v>10982</v>
      </c>
    </row>
    <row r="5200" spans="1:6" x14ac:dyDescent="0.3">
      <c r="A5200" s="167" t="s">
        <v>11160</v>
      </c>
      <c r="B5200" s="167" t="s">
        <v>5701</v>
      </c>
      <c r="C5200" s="168">
        <v>10</v>
      </c>
      <c r="D5200" s="169" t="s">
        <v>5482</v>
      </c>
      <c r="E5200" s="170">
        <v>2.5233999999999996</v>
      </c>
      <c r="F5200" s="167" t="s">
        <v>10982</v>
      </c>
    </row>
    <row r="5201" spans="1:6" x14ac:dyDescent="0.3">
      <c r="A5201" s="167" t="s">
        <v>11161</v>
      </c>
      <c r="B5201" s="167" t="s">
        <v>5497</v>
      </c>
      <c r="C5201" s="168">
        <v>10</v>
      </c>
      <c r="D5201" s="169" t="s">
        <v>5482</v>
      </c>
      <c r="E5201" s="170">
        <v>2.5233999999999996</v>
      </c>
      <c r="F5201" s="167" t="s">
        <v>10982</v>
      </c>
    </row>
    <row r="5202" spans="1:6" x14ac:dyDescent="0.3">
      <c r="A5202" s="167" t="s">
        <v>11162</v>
      </c>
      <c r="B5202" s="167" t="s">
        <v>5555</v>
      </c>
      <c r="C5202" s="168">
        <v>10</v>
      </c>
      <c r="D5202" s="169" t="s">
        <v>5482</v>
      </c>
      <c r="E5202" s="170">
        <v>2.5233999999999996</v>
      </c>
      <c r="F5202" s="167" t="s">
        <v>10982</v>
      </c>
    </row>
    <row r="5203" spans="1:6" x14ac:dyDescent="0.3">
      <c r="A5203" s="167" t="s">
        <v>11163</v>
      </c>
      <c r="B5203" s="167" t="s">
        <v>5505</v>
      </c>
      <c r="C5203" s="168">
        <v>10</v>
      </c>
      <c r="D5203" s="169" t="s">
        <v>5482</v>
      </c>
      <c r="E5203" s="170">
        <v>2.5233999999999996</v>
      </c>
      <c r="F5203" s="167" t="s">
        <v>10982</v>
      </c>
    </row>
    <row r="5204" spans="1:6" x14ac:dyDescent="0.3">
      <c r="A5204" s="167" t="s">
        <v>11164</v>
      </c>
      <c r="B5204" s="167" t="s">
        <v>5507</v>
      </c>
      <c r="C5204" s="168">
        <v>10</v>
      </c>
      <c r="D5204" s="169" t="s">
        <v>5482</v>
      </c>
      <c r="E5204" s="170">
        <v>2.5233999999999996</v>
      </c>
      <c r="F5204" s="167" t="s">
        <v>10982</v>
      </c>
    </row>
    <row r="5205" spans="1:6" x14ac:dyDescent="0.3">
      <c r="A5205" s="167" t="s">
        <v>11165</v>
      </c>
      <c r="B5205" s="167" t="s">
        <v>5509</v>
      </c>
      <c r="C5205" s="168">
        <v>10</v>
      </c>
      <c r="D5205" s="169" t="s">
        <v>5482</v>
      </c>
      <c r="E5205" s="170">
        <v>2.5233999999999996</v>
      </c>
      <c r="F5205" s="167" t="s">
        <v>10982</v>
      </c>
    </row>
    <row r="5206" spans="1:6" x14ac:dyDescent="0.3">
      <c r="A5206" s="167" t="s">
        <v>11166</v>
      </c>
      <c r="B5206" s="167" t="s">
        <v>5513</v>
      </c>
      <c r="C5206" s="168">
        <v>10</v>
      </c>
      <c r="D5206" s="169" t="s">
        <v>5482</v>
      </c>
      <c r="E5206" s="170">
        <v>2.5233999999999996</v>
      </c>
      <c r="F5206" s="167" t="s">
        <v>10982</v>
      </c>
    </row>
    <row r="5207" spans="1:6" x14ac:dyDescent="0.3">
      <c r="A5207" s="167" t="s">
        <v>11167</v>
      </c>
      <c r="B5207" s="167" t="s">
        <v>5485</v>
      </c>
      <c r="C5207" s="168">
        <v>10</v>
      </c>
      <c r="D5207" s="169" t="s">
        <v>5482</v>
      </c>
      <c r="E5207" s="170">
        <v>2.7675999999999998</v>
      </c>
      <c r="F5207" s="167" t="s">
        <v>10982</v>
      </c>
    </row>
    <row r="5208" spans="1:6" x14ac:dyDescent="0.3">
      <c r="A5208" s="167" t="s">
        <v>11168</v>
      </c>
      <c r="B5208" s="167" t="s">
        <v>6576</v>
      </c>
      <c r="C5208" s="168">
        <v>10</v>
      </c>
      <c r="D5208" s="169" t="s">
        <v>5482</v>
      </c>
      <c r="E5208" s="170">
        <v>2.7675999999999998</v>
      </c>
      <c r="F5208" s="167" t="s">
        <v>10982</v>
      </c>
    </row>
    <row r="5209" spans="1:6" x14ac:dyDescent="0.3">
      <c r="A5209" s="167" t="s">
        <v>11169</v>
      </c>
      <c r="B5209" s="167" t="s">
        <v>5489</v>
      </c>
      <c r="C5209" s="168">
        <v>10</v>
      </c>
      <c r="D5209" s="169" t="s">
        <v>5482</v>
      </c>
      <c r="E5209" s="170">
        <v>2.8184750000000003</v>
      </c>
      <c r="F5209" s="167" t="s">
        <v>10982</v>
      </c>
    </row>
    <row r="5210" spans="1:6" x14ac:dyDescent="0.3">
      <c r="A5210" s="167" t="s">
        <v>11170</v>
      </c>
      <c r="B5210" s="167" t="s">
        <v>5491</v>
      </c>
      <c r="C5210" s="168">
        <v>10</v>
      </c>
      <c r="D5210" s="169" t="s">
        <v>5482</v>
      </c>
      <c r="E5210" s="170">
        <v>2.8184750000000003</v>
      </c>
      <c r="F5210" s="167" t="s">
        <v>10982</v>
      </c>
    </row>
    <row r="5211" spans="1:6" x14ac:dyDescent="0.3">
      <c r="A5211" s="167" t="s">
        <v>11171</v>
      </c>
      <c r="B5211" s="167" t="s">
        <v>5691</v>
      </c>
      <c r="C5211" s="168">
        <v>10</v>
      </c>
      <c r="D5211" s="169" t="s">
        <v>5482</v>
      </c>
      <c r="E5211" s="170">
        <v>2.8184750000000003</v>
      </c>
      <c r="F5211" s="167" t="s">
        <v>10982</v>
      </c>
    </row>
    <row r="5212" spans="1:6" x14ac:dyDescent="0.3">
      <c r="A5212" s="167" t="s">
        <v>11172</v>
      </c>
      <c r="B5212" s="167" t="s">
        <v>5693</v>
      </c>
      <c r="C5212" s="168">
        <v>10</v>
      </c>
      <c r="D5212" s="169" t="s">
        <v>5482</v>
      </c>
      <c r="E5212" s="170">
        <v>2.8184750000000003</v>
      </c>
      <c r="F5212" s="167" t="s">
        <v>10982</v>
      </c>
    </row>
    <row r="5213" spans="1:6" x14ac:dyDescent="0.3">
      <c r="A5213" s="167" t="s">
        <v>11173</v>
      </c>
      <c r="B5213" s="167" t="s">
        <v>5493</v>
      </c>
      <c r="C5213" s="168">
        <v>10</v>
      </c>
      <c r="D5213" s="169" t="s">
        <v>5482</v>
      </c>
      <c r="E5213" s="170">
        <v>2.8184750000000003</v>
      </c>
      <c r="F5213" s="167" t="s">
        <v>10982</v>
      </c>
    </row>
    <row r="5214" spans="1:6" x14ac:dyDescent="0.3">
      <c r="A5214" s="167" t="s">
        <v>11174</v>
      </c>
      <c r="B5214" s="167" t="s">
        <v>6582</v>
      </c>
      <c r="C5214" s="168">
        <v>10</v>
      </c>
      <c r="D5214" s="169" t="s">
        <v>5482</v>
      </c>
      <c r="E5214" s="170">
        <v>2.4114750000000003</v>
      </c>
      <c r="F5214" s="167" t="s">
        <v>10982</v>
      </c>
    </row>
    <row r="5215" spans="1:6" x14ac:dyDescent="0.3">
      <c r="A5215" s="167" t="s">
        <v>11175</v>
      </c>
      <c r="B5215" s="167" t="s">
        <v>5696</v>
      </c>
      <c r="C5215" s="168">
        <v>10</v>
      </c>
      <c r="D5215" s="169" t="s">
        <v>5482</v>
      </c>
      <c r="E5215" s="170">
        <v>2.8184750000000003</v>
      </c>
      <c r="F5215" s="167" t="s">
        <v>10982</v>
      </c>
    </row>
    <row r="5216" spans="1:6" x14ac:dyDescent="0.3">
      <c r="A5216" s="167" t="s">
        <v>11176</v>
      </c>
      <c r="B5216" s="167" t="s">
        <v>5495</v>
      </c>
      <c r="C5216" s="168">
        <v>10</v>
      </c>
      <c r="D5216" s="169" t="s">
        <v>5482</v>
      </c>
      <c r="E5216" s="170">
        <v>2.8184750000000003</v>
      </c>
      <c r="F5216" s="167" t="s">
        <v>10982</v>
      </c>
    </row>
    <row r="5217" spans="1:6" x14ac:dyDescent="0.3">
      <c r="A5217" s="167" t="s">
        <v>11177</v>
      </c>
      <c r="B5217" s="167" t="s">
        <v>5699</v>
      </c>
      <c r="C5217" s="168">
        <v>10</v>
      </c>
      <c r="D5217" s="169" t="s">
        <v>5482</v>
      </c>
      <c r="E5217" s="170">
        <v>2.8184750000000003</v>
      </c>
      <c r="F5217" s="167" t="s">
        <v>10982</v>
      </c>
    </row>
    <row r="5218" spans="1:6" x14ac:dyDescent="0.3">
      <c r="A5218" s="167" t="s">
        <v>11178</v>
      </c>
      <c r="B5218" s="167" t="s">
        <v>5701</v>
      </c>
      <c r="C5218" s="168">
        <v>10</v>
      </c>
      <c r="D5218" s="169" t="s">
        <v>5482</v>
      </c>
      <c r="E5218" s="170">
        <v>2.8184750000000003</v>
      </c>
      <c r="F5218" s="167" t="s">
        <v>10982</v>
      </c>
    </row>
    <row r="5219" spans="1:6" x14ac:dyDescent="0.3">
      <c r="A5219" s="167" t="s">
        <v>11179</v>
      </c>
      <c r="B5219" s="167" t="s">
        <v>5497</v>
      </c>
      <c r="C5219" s="168">
        <v>10</v>
      </c>
      <c r="D5219" s="169" t="s">
        <v>5482</v>
      </c>
      <c r="E5219" s="170">
        <v>2.8184750000000003</v>
      </c>
      <c r="F5219" s="167" t="s">
        <v>10982</v>
      </c>
    </row>
    <row r="5220" spans="1:6" x14ac:dyDescent="0.3">
      <c r="A5220" s="167" t="s">
        <v>11180</v>
      </c>
      <c r="B5220" s="167" t="s">
        <v>5507</v>
      </c>
      <c r="C5220" s="168">
        <v>10</v>
      </c>
      <c r="D5220" s="169" t="s">
        <v>5482</v>
      </c>
      <c r="E5220" s="170">
        <v>2.8184750000000003</v>
      </c>
      <c r="F5220" s="167" t="s">
        <v>10982</v>
      </c>
    </row>
    <row r="5221" spans="1:6" x14ac:dyDescent="0.3">
      <c r="A5221" s="167" t="s">
        <v>11181</v>
      </c>
      <c r="B5221" s="167" t="s">
        <v>5509</v>
      </c>
      <c r="C5221" s="168">
        <v>10</v>
      </c>
      <c r="D5221" s="169" t="s">
        <v>5482</v>
      </c>
      <c r="E5221" s="170">
        <v>2.8184750000000003</v>
      </c>
      <c r="F5221" s="167" t="s">
        <v>10982</v>
      </c>
    </row>
    <row r="5222" spans="1:6" x14ac:dyDescent="0.3">
      <c r="A5222" s="167" t="s">
        <v>11182</v>
      </c>
      <c r="B5222" s="167" t="s">
        <v>5513</v>
      </c>
      <c r="C5222" s="168">
        <v>10</v>
      </c>
      <c r="D5222" s="169" t="s">
        <v>5482</v>
      </c>
      <c r="E5222" s="170">
        <v>2.8184750000000003</v>
      </c>
      <c r="F5222" s="167" t="s">
        <v>10982</v>
      </c>
    </row>
    <row r="5223" spans="1:6" x14ac:dyDescent="0.3">
      <c r="A5223" s="167" t="s">
        <v>11183</v>
      </c>
      <c r="B5223" s="167" t="s">
        <v>5485</v>
      </c>
      <c r="C5223" s="168">
        <v>10</v>
      </c>
      <c r="D5223" s="169" t="s">
        <v>5482</v>
      </c>
      <c r="E5223" s="170">
        <v>2.7675999999999998</v>
      </c>
      <c r="F5223" s="167" t="s">
        <v>10982</v>
      </c>
    </row>
    <row r="5224" spans="1:6" x14ac:dyDescent="0.3">
      <c r="A5224" s="167" t="s">
        <v>11184</v>
      </c>
      <c r="B5224" s="167" t="s">
        <v>6576</v>
      </c>
      <c r="C5224" s="168">
        <v>10</v>
      </c>
      <c r="D5224" s="169" t="s">
        <v>5482</v>
      </c>
      <c r="E5224" s="170">
        <v>2.7675999999999998</v>
      </c>
      <c r="F5224" s="167" t="s">
        <v>10982</v>
      </c>
    </row>
    <row r="5225" spans="1:6" x14ac:dyDescent="0.3">
      <c r="A5225" s="167" t="s">
        <v>11185</v>
      </c>
      <c r="B5225" s="167" t="s">
        <v>5489</v>
      </c>
      <c r="C5225" s="168">
        <v>10</v>
      </c>
      <c r="D5225" s="169" t="s">
        <v>5482</v>
      </c>
      <c r="E5225" s="170">
        <v>2.8184750000000003</v>
      </c>
      <c r="F5225" s="167" t="s">
        <v>10982</v>
      </c>
    </row>
    <row r="5226" spans="1:6" x14ac:dyDescent="0.3">
      <c r="A5226" s="167" t="s">
        <v>11186</v>
      </c>
      <c r="B5226" s="167" t="s">
        <v>5491</v>
      </c>
      <c r="C5226" s="168">
        <v>10</v>
      </c>
      <c r="D5226" s="169" t="s">
        <v>5482</v>
      </c>
      <c r="E5226" s="170">
        <v>2.8184750000000003</v>
      </c>
      <c r="F5226" s="167" t="s">
        <v>10982</v>
      </c>
    </row>
    <row r="5227" spans="1:6" x14ac:dyDescent="0.3">
      <c r="A5227" s="167" t="s">
        <v>11187</v>
      </c>
      <c r="B5227" s="167" t="s">
        <v>5691</v>
      </c>
      <c r="C5227" s="168">
        <v>10</v>
      </c>
      <c r="D5227" s="169" t="s">
        <v>5482</v>
      </c>
      <c r="E5227" s="170">
        <v>2.8184750000000003</v>
      </c>
      <c r="F5227" s="167" t="s">
        <v>10982</v>
      </c>
    </row>
    <row r="5228" spans="1:6" x14ac:dyDescent="0.3">
      <c r="A5228" s="167" t="s">
        <v>11188</v>
      </c>
      <c r="B5228" s="167" t="s">
        <v>5693</v>
      </c>
      <c r="C5228" s="168">
        <v>10</v>
      </c>
      <c r="D5228" s="169" t="s">
        <v>5482</v>
      </c>
      <c r="E5228" s="170">
        <v>2.8184750000000003</v>
      </c>
      <c r="F5228" s="167" t="s">
        <v>10982</v>
      </c>
    </row>
    <row r="5229" spans="1:6" x14ac:dyDescent="0.3">
      <c r="A5229" s="167" t="s">
        <v>11189</v>
      </c>
      <c r="B5229" s="167" t="s">
        <v>5493</v>
      </c>
      <c r="C5229" s="168">
        <v>10</v>
      </c>
      <c r="D5229" s="169" t="s">
        <v>5482</v>
      </c>
      <c r="E5229" s="170">
        <v>2.8184750000000003</v>
      </c>
      <c r="F5229" s="167" t="s">
        <v>10982</v>
      </c>
    </row>
    <row r="5230" spans="1:6" x14ac:dyDescent="0.3">
      <c r="A5230" s="167" t="s">
        <v>11190</v>
      </c>
      <c r="B5230" s="167" t="s">
        <v>6582</v>
      </c>
      <c r="C5230" s="168">
        <v>10</v>
      </c>
      <c r="D5230" s="169" t="s">
        <v>5482</v>
      </c>
      <c r="E5230" s="170">
        <v>2.4114750000000003</v>
      </c>
      <c r="F5230" s="167" t="s">
        <v>10982</v>
      </c>
    </row>
    <row r="5231" spans="1:6" x14ac:dyDescent="0.3">
      <c r="A5231" s="167" t="s">
        <v>11191</v>
      </c>
      <c r="B5231" s="167" t="s">
        <v>5696</v>
      </c>
      <c r="C5231" s="168">
        <v>10</v>
      </c>
      <c r="D5231" s="169" t="s">
        <v>5482</v>
      </c>
      <c r="E5231" s="170">
        <v>2.8184750000000003</v>
      </c>
      <c r="F5231" s="167" t="s">
        <v>10982</v>
      </c>
    </row>
    <row r="5232" spans="1:6" x14ac:dyDescent="0.3">
      <c r="A5232" s="167" t="s">
        <v>11192</v>
      </c>
      <c r="B5232" s="167" t="s">
        <v>5495</v>
      </c>
      <c r="C5232" s="168">
        <v>10</v>
      </c>
      <c r="D5232" s="169" t="s">
        <v>5482</v>
      </c>
      <c r="E5232" s="170">
        <v>2.8184750000000003</v>
      </c>
      <c r="F5232" s="167" t="s">
        <v>10982</v>
      </c>
    </row>
    <row r="5233" spans="1:6" x14ac:dyDescent="0.3">
      <c r="A5233" s="167" t="s">
        <v>11193</v>
      </c>
      <c r="B5233" s="167" t="s">
        <v>5699</v>
      </c>
      <c r="C5233" s="168">
        <v>10</v>
      </c>
      <c r="D5233" s="169" t="s">
        <v>5482</v>
      </c>
      <c r="E5233" s="170">
        <v>2.8184750000000003</v>
      </c>
      <c r="F5233" s="167" t="s">
        <v>10982</v>
      </c>
    </row>
    <row r="5234" spans="1:6" x14ac:dyDescent="0.3">
      <c r="A5234" s="167" t="s">
        <v>11194</v>
      </c>
      <c r="B5234" s="167" t="s">
        <v>5701</v>
      </c>
      <c r="C5234" s="168">
        <v>10</v>
      </c>
      <c r="D5234" s="169" t="s">
        <v>5482</v>
      </c>
      <c r="E5234" s="170">
        <v>2.8184750000000003</v>
      </c>
      <c r="F5234" s="167" t="s">
        <v>10982</v>
      </c>
    </row>
    <row r="5235" spans="1:6" x14ac:dyDescent="0.3">
      <c r="A5235" s="167" t="s">
        <v>11195</v>
      </c>
      <c r="B5235" s="167" t="s">
        <v>5497</v>
      </c>
      <c r="C5235" s="168">
        <v>10</v>
      </c>
      <c r="D5235" s="169" t="s">
        <v>5482</v>
      </c>
      <c r="E5235" s="170">
        <v>2.8184750000000003</v>
      </c>
      <c r="F5235" s="167" t="s">
        <v>10982</v>
      </c>
    </row>
    <row r="5236" spans="1:6" x14ac:dyDescent="0.3">
      <c r="A5236" s="167" t="s">
        <v>11196</v>
      </c>
      <c r="B5236" s="167" t="s">
        <v>5507</v>
      </c>
      <c r="C5236" s="168">
        <v>10</v>
      </c>
      <c r="D5236" s="169" t="s">
        <v>5482</v>
      </c>
      <c r="E5236" s="170">
        <v>2.8184750000000003</v>
      </c>
      <c r="F5236" s="167" t="s">
        <v>10982</v>
      </c>
    </row>
    <row r="5237" spans="1:6" x14ac:dyDescent="0.3">
      <c r="A5237" s="167" t="s">
        <v>11197</v>
      </c>
      <c r="B5237" s="167" t="s">
        <v>5509</v>
      </c>
      <c r="C5237" s="168">
        <v>10</v>
      </c>
      <c r="D5237" s="169" t="s">
        <v>5482</v>
      </c>
      <c r="E5237" s="170">
        <v>2.8184750000000003</v>
      </c>
      <c r="F5237" s="167" t="s">
        <v>10982</v>
      </c>
    </row>
    <row r="5238" spans="1:6" x14ac:dyDescent="0.3">
      <c r="A5238" s="167" t="s">
        <v>11198</v>
      </c>
      <c r="B5238" s="167" t="s">
        <v>5513</v>
      </c>
      <c r="C5238" s="168">
        <v>10</v>
      </c>
      <c r="D5238" s="169" t="s">
        <v>5482</v>
      </c>
      <c r="E5238" s="170">
        <v>2.8184750000000003</v>
      </c>
      <c r="F5238" s="167" t="s">
        <v>10982</v>
      </c>
    </row>
    <row r="5239" spans="1:6" x14ac:dyDescent="0.3">
      <c r="A5239" s="167" t="s">
        <v>11199</v>
      </c>
      <c r="B5239" s="167" t="s">
        <v>5485</v>
      </c>
      <c r="C5239" s="168">
        <v>10</v>
      </c>
      <c r="D5239" s="169" t="s">
        <v>5482</v>
      </c>
      <c r="E5239" s="170">
        <v>3.1237249999999999</v>
      </c>
      <c r="F5239" s="167" t="s">
        <v>10982</v>
      </c>
    </row>
    <row r="5240" spans="1:6" x14ac:dyDescent="0.3">
      <c r="A5240" s="167" t="s">
        <v>11200</v>
      </c>
      <c r="B5240" s="167" t="s">
        <v>6572</v>
      </c>
      <c r="C5240" s="168">
        <v>10</v>
      </c>
      <c r="D5240" s="169" t="s">
        <v>5482</v>
      </c>
      <c r="E5240" s="170">
        <v>7.1225000000000005</v>
      </c>
      <c r="F5240" s="167" t="s">
        <v>10982</v>
      </c>
    </row>
    <row r="5241" spans="1:6" x14ac:dyDescent="0.3">
      <c r="A5241" s="167" t="s">
        <v>11201</v>
      </c>
      <c r="B5241" s="167" t="s">
        <v>6574</v>
      </c>
      <c r="C5241" s="168">
        <v>10</v>
      </c>
      <c r="D5241" s="169" t="s">
        <v>5482</v>
      </c>
      <c r="E5241" s="170">
        <v>5.6979999999999986</v>
      </c>
      <c r="F5241" s="167" t="s">
        <v>10982</v>
      </c>
    </row>
    <row r="5242" spans="1:6" x14ac:dyDescent="0.3">
      <c r="A5242" s="167" t="s">
        <v>11202</v>
      </c>
      <c r="B5242" s="167" t="s">
        <v>6576</v>
      </c>
      <c r="C5242" s="168">
        <v>10</v>
      </c>
      <c r="D5242" s="169" t="s">
        <v>5482</v>
      </c>
      <c r="E5242" s="170">
        <v>3.1237249999999999</v>
      </c>
      <c r="F5242" s="167" t="s">
        <v>10982</v>
      </c>
    </row>
    <row r="5243" spans="1:6" x14ac:dyDescent="0.3">
      <c r="A5243" s="167" t="s">
        <v>11203</v>
      </c>
      <c r="B5243" s="167" t="s">
        <v>5489</v>
      </c>
      <c r="C5243" s="168">
        <v>10</v>
      </c>
      <c r="D5243" s="169" t="s">
        <v>5482</v>
      </c>
      <c r="E5243" s="170">
        <v>3.2051249999999998</v>
      </c>
      <c r="F5243" s="167" t="s">
        <v>10982</v>
      </c>
    </row>
    <row r="5244" spans="1:6" x14ac:dyDescent="0.3">
      <c r="A5244" s="167" t="s">
        <v>11204</v>
      </c>
      <c r="B5244" s="167" t="s">
        <v>5491</v>
      </c>
      <c r="C5244" s="168">
        <v>10</v>
      </c>
      <c r="D5244" s="169" t="s">
        <v>5482</v>
      </c>
      <c r="E5244" s="170">
        <v>3.2051249999999998</v>
      </c>
      <c r="F5244" s="167" t="s">
        <v>10982</v>
      </c>
    </row>
    <row r="5245" spans="1:6" x14ac:dyDescent="0.3">
      <c r="A5245" s="167" t="s">
        <v>11205</v>
      </c>
      <c r="B5245" s="167" t="s">
        <v>5691</v>
      </c>
      <c r="C5245" s="168">
        <v>10</v>
      </c>
      <c r="D5245" s="169" t="s">
        <v>5482</v>
      </c>
      <c r="E5245" s="170">
        <v>3.2051249999999998</v>
      </c>
      <c r="F5245" s="167" t="s">
        <v>10982</v>
      </c>
    </row>
    <row r="5246" spans="1:6" x14ac:dyDescent="0.3">
      <c r="A5246" s="167" t="s">
        <v>11206</v>
      </c>
      <c r="B5246" s="167" t="s">
        <v>5693</v>
      </c>
      <c r="C5246" s="168">
        <v>10</v>
      </c>
      <c r="D5246" s="169" t="s">
        <v>5482</v>
      </c>
      <c r="E5246" s="170">
        <v>3.2051249999999998</v>
      </c>
      <c r="F5246" s="167" t="s">
        <v>10982</v>
      </c>
    </row>
    <row r="5247" spans="1:6" x14ac:dyDescent="0.3">
      <c r="A5247" s="167" t="s">
        <v>11207</v>
      </c>
      <c r="B5247" s="167" t="s">
        <v>5493</v>
      </c>
      <c r="C5247" s="168">
        <v>10</v>
      </c>
      <c r="D5247" s="169" t="s">
        <v>5482</v>
      </c>
      <c r="E5247" s="170">
        <v>3.2051249999999998</v>
      </c>
      <c r="F5247" s="167" t="s">
        <v>10982</v>
      </c>
    </row>
    <row r="5248" spans="1:6" x14ac:dyDescent="0.3">
      <c r="A5248" s="167" t="s">
        <v>11208</v>
      </c>
      <c r="B5248" s="167" t="s">
        <v>6582</v>
      </c>
      <c r="C5248" s="168">
        <v>10</v>
      </c>
      <c r="D5248" s="169" t="s">
        <v>5482</v>
      </c>
      <c r="E5248" s="170">
        <v>2.8184750000000003</v>
      </c>
      <c r="F5248" s="167" t="s">
        <v>10982</v>
      </c>
    </row>
    <row r="5249" spans="1:6" x14ac:dyDescent="0.3">
      <c r="A5249" s="167" t="s">
        <v>11209</v>
      </c>
      <c r="B5249" s="167" t="s">
        <v>5696</v>
      </c>
      <c r="C5249" s="168">
        <v>10</v>
      </c>
      <c r="D5249" s="169" t="s">
        <v>5482</v>
      </c>
      <c r="E5249" s="170">
        <v>3.2051249999999998</v>
      </c>
      <c r="F5249" s="167" t="s">
        <v>10982</v>
      </c>
    </row>
    <row r="5250" spans="1:6" x14ac:dyDescent="0.3">
      <c r="A5250" s="167" t="s">
        <v>11210</v>
      </c>
      <c r="B5250" s="167" t="s">
        <v>5495</v>
      </c>
      <c r="C5250" s="168">
        <v>10</v>
      </c>
      <c r="D5250" s="169" t="s">
        <v>5482</v>
      </c>
      <c r="E5250" s="170">
        <v>3.2051249999999998</v>
      </c>
      <c r="F5250" s="167" t="s">
        <v>10982</v>
      </c>
    </row>
    <row r="5251" spans="1:6" x14ac:dyDescent="0.3">
      <c r="A5251" s="167" t="s">
        <v>11211</v>
      </c>
      <c r="B5251" s="167" t="s">
        <v>5699</v>
      </c>
      <c r="C5251" s="168">
        <v>10</v>
      </c>
      <c r="D5251" s="169" t="s">
        <v>5482</v>
      </c>
      <c r="E5251" s="170">
        <v>3.2051249999999998</v>
      </c>
      <c r="F5251" s="167" t="s">
        <v>10982</v>
      </c>
    </row>
    <row r="5252" spans="1:6" x14ac:dyDescent="0.3">
      <c r="A5252" s="167" t="s">
        <v>11212</v>
      </c>
      <c r="B5252" s="167" t="s">
        <v>5701</v>
      </c>
      <c r="C5252" s="168">
        <v>10</v>
      </c>
      <c r="D5252" s="169" t="s">
        <v>5482</v>
      </c>
      <c r="E5252" s="170">
        <v>3.2051249999999998</v>
      </c>
      <c r="F5252" s="167" t="s">
        <v>10982</v>
      </c>
    </row>
    <row r="5253" spans="1:6" x14ac:dyDescent="0.3">
      <c r="A5253" s="167" t="s">
        <v>11213</v>
      </c>
      <c r="B5253" s="167" t="s">
        <v>5497</v>
      </c>
      <c r="C5253" s="168">
        <v>10</v>
      </c>
      <c r="D5253" s="169" t="s">
        <v>5482</v>
      </c>
      <c r="E5253" s="170">
        <v>3.2051249999999998</v>
      </c>
      <c r="F5253" s="167" t="s">
        <v>10982</v>
      </c>
    </row>
    <row r="5254" spans="1:6" x14ac:dyDescent="0.3">
      <c r="A5254" s="167" t="s">
        <v>11214</v>
      </c>
      <c r="B5254" s="167" t="s">
        <v>5785</v>
      </c>
      <c r="C5254" s="168">
        <v>10</v>
      </c>
      <c r="D5254" s="169" t="s">
        <v>5482</v>
      </c>
      <c r="E5254" s="170">
        <v>3.2051249999999998</v>
      </c>
      <c r="F5254" s="167" t="s">
        <v>10982</v>
      </c>
    </row>
    <row r="5255" spans="1:6" x14ac:dyDescent="0.3">
      <c r="A5255" s="167" t="s">
        <v>11215</v>
      </c>
      <c r="B5255" s="167" t="s">
        <v>5499</v>
      </c>
      <c r="C5255" s="168">
        <v>10</v>
      </c>
      <c r="D5255" s="169" t="s">
        <v>5482</v>
      </c>
      <c r="E5255" s="170">
        <v>3.2051249999999998</v>
      </c>
      <c r="F5255" s="167" t="s">
        <v>10982</v>
      </c>
    </row>
    <row r="5256" spans="1:6" x14ac:dyDescent="0.3">
      <c r="A5256" s="167" t="s">
        <v>11216</v>
      </c>
      <c r="B5256" s="167" t="s">
        <v>5555</v>
      </c>
      <c r="C5256" s="168">
        <v>10</v>
      </c>
      <c r="D5256" s="169" t="s">
        <v>5482</v>
      </c>
      <c r="E5256" s="170">
        <v>3.2051249999999998</v>
      </c>
      <c r="F5256" s="167" t="s">
        <v>10982</v>
      </c>
    </row>
    <row r="5257" spans="1:6" x14ac:dyDescent="0.3">
      <c r="A5257" s="167" t="s">
        <v>11217</v>
      </c>
      <c r="B5257" s="167" t="s">
        <v>5507</v>
      </c>
      <c r="C5257" s="168">
        <v>10</v>
      </c>
      <c r="D5257" s="169" t="s">
        <v>5482</v>
      </c>
      <c r="E5257" s="170">
        <v>3.2051249999999998</v>
      </c>
      <c r="F5257" s="167" t="s">
        <v>10982</v>
      </c>
    </row>
    <row r="5258" spans="1:6" x14ac:dyDescent="0.3">
      <c r="A5258" s="167" t="s">
        <v>11218</v>
      </c>
      <c r="B5258" s="167" t="s">
        <v>5509</v>
      </c>
      <c r="C5258" s="168">
        <v>10</v>
      </c>
      <c r="D5258" s="169" t="s">
        <v>5482</v>
      </c>
      <c r="E5258" s="170">
        <v>3.2051249999999998</v>
      </c>
      <c r="F5258" s="167" t="s">
        <v>10982</v>
      </c>
    </row>
    <row r="5259" spans="1:6" x14ac:dyDescent="0.3">
      <c r="A5259" s="167" t="s">
        <v>11219</v>
      </c>
      <c r="B5259" s="167" t="s">
        <v>5513</v>
      </c>
      <c r="C5259" s="168">
        <v>10</v>
      </c>
      <c r="D5259" s="169" t="s">
        <v>5482</v>
      </c>
      <c r="E5259" s="170">
        <v>3.2051249999999998</v>
      </c>
      <c r="F5259" s="167" t="s">
        <v>10982</v>
      </c>
    </row>
    <row r="5260" spans="1:6" x14ac:dyDescent="0.3">
      <c r="A5260" s="167" t="s">
        <v>11220</v>
      </c>
      <c r="B5260" s="167" t="s">
        <v>5485</v>
      </c>
      <c r="C5260" s="168">
        <v>10</v>
      </c>
      <c r="D5260" s="169" t="s">
        <v>5482</v>
      </c>
      <c r="E5260" s="170">
        <v>3.1237249999999999</v>
      </c>
      <c r="F5260" s="167" t="s">
        <v>10982</v>
      </c>
    </row>
    <row r="5261" spans="1:6" x14ac:dyDescent="0.3">
      <c r="A5261" s="167" t="s">
        <v>11221</v>
      </c>
      <c r="B5261" s="167" t="s">
        <v>6572</v>
      </c>
      <c r="C5261" s="168">
        <v>10</v>
      </c>
      <c r="D5261" s="169" t="s">
        <v>5482</v>
      </c>
      <c r="E5261" s="170">
        <v>7.1225000000000005</v>
      </c>
      <c r="F5261" s="167" t="s">
        <v>10982</v>
      </c>
    </row>
    <row r="5262" spans="1:6" x14ac:dyDescent="0.3">
      <c r="A5262" s="167" t="s">
        <v>11222</v>
      </c>
      <c r="B5262" s="167" t="s">
        <v>6574</v>
      </c>
      <c r="C5262" s="168">
        <v>10</v>
      </c>
      <c r="D5262" s="169" t="s">
        <v>5482</v>
      </c>
      <c r="E5262" s="170">
        <v>5.6979999999999986</v>
      </c>
      <c r="F5262" s="167" t="s">
        <v>10982</v>
      </c>
    </row>
    <row r="5263" spans="1:6" x14ac:dyDescent="0.3">
      <c r="A5263" s="167" t="s">
        <v>11223</v>
      </c>
      <c r="B5263" s="167" t="s">
        <v>6576</v>
      </c>
      <c r="C5263" s="168">
        <v>10</v>
      </c>
      <c r="D5263" s="169" t="s">
        <v>5482</v>
      </c>
      <c r="E5263" s="170">
        <v>3.1237249999999999</v>
      </c>
      <c r="F5263" s="167" t="s">
        <v>10982</v>
      </c>
    </row>
    <row r="5264" spans="1:6" x14ac:dyDescent="0.3">
      <c r="A5264" s="167" t="s">
        <v>11224</v>
      </c>
      <c r="B5264" s="167" t="s">
        <v>5489</v>
      </c>
      <c r="C5264" s="168">
        <v>10</v>
      </c>
      <c r="D5264" s="169" t="s">
        <v>5482</v>
      </c>
      <c r="E5264" s="170">
        <v>3.2051249999999998</v>
      </c>
      <c r="F5264" s="167" t="s">
        <v>10982</v>
      </c>
    </row>
    <row r="5265" spans="1:6" x14ac:dyDescent="0.3">
      <c r="A5265" s="167" t="s">
        <v>11225</v>
      </c>
      <c r="B5265" s="167" t="s">
        <v>5491</v>
      </c>
      <c r="C5265" s="168">
        <v>10</v>
      </c>
      <c r="D5265" s="169" t="s">
        <v>5482</v>
      </c>
      <c r="E5265" s="170">
        <v>3.2051249999999998</v>
      </c>
      <c r="F5265" s="167" t="s">
        <v>10982</v>
      </c>
    </row>
    <row r="5266" spans="1:6" x14ac:dyDescent="0.3">
      <c r="A5266" s="167" t="s">
        <v>11226</v>
      </c>
      <c r="B5266" s="167" t="s">
        <v>5691</v>
      </c>
      <c r="C5266" s="168">
        <v>10</v>
      </c>
      <c r="D5266" s="169" t="s">
        <v>5482</v>
      </c>
      <c r="E5266" s="170">
        <v>3.2051249999999998</v>
      </c>
      <c r="F5266" s="167" t="s">
        <v>10982</v>
      </c>
    </row>
    <row r="5267" spans="1:6" x14ac:dyDescent="0.3">
      <c r="A5267" s="167" t="s">
        <v>11227</v>
      </c>
      <c r="B5267" s="167" t="s">
        <v>5693</v>
      </c>
      <c r="C5267" s="168">
        <v>10</v>
      </c>
      <c r="D5267" s="169" t="s">
        <v>5482</v>
      </c>
      <c r="E5267" s="170">
        <v>3.2051249999999998</v>
      </c>
      <c r="F5267" s="167" t="s">
        <v>10982</v>
      </c>
    </row>
    <row r="5268" spans="1:6" x14ac:dyDescent="0.3">
      <c r="A5268" s="167" t="s">
        <v>11228</v>
      </c>
      <c r="B5268" s="167" t="s">
        <v>5493</v>
      </c>
      <c r="C5268" s="168">
        <v>10</v>
      </c>
      <c r="D5268" s="169" t="s">
        <v>5482</v>
      </c>
      <c r="E5268" s="170">
        <v>3.2051249999999998</v>
      </c>
      <c r="F5268" s="167" t="s">
        <v>10982</v>
      </c>
    </row>
    <row r="5269" spans="1:6" x14ac:dyDescent="0.3">
      <c r="A5269" s="167" t="s">
        <v>11229</v>
      </c>
      <c r="B5269" s="167" t="s">
        <v>6582</v>
      </c>
      <c r="C5269" s="168">
        <v>10</v>
      </c>
      <c r="D5269" s="169" t="s">
        <v>5482</v>
      </c>
      <c r="E5269" s="170">
        <v>2.8184750000000003</v>
      </c>
      <c r="F5269" s="167" t="s">
        <v>10982</v>
      </c>
    </row>
    <row r="5270" spans="1:6" x14ac:dyDescent="0.3">
      <c r="A5270" s="167" t="s">
        <v>11230</v>
      </c>
      <c r="B5270" s="167" t="s">
        <v>5696</v>
      </c>
      <c r="C5270" s="168">
        <v>10</v>
      </c>
      <c r="D5270" s="169" t="s">
        <v>5482</v>
      </c>
      <c r="E5270" s="170">
        <v>3.2051249999999998</v>
      </c>
      <c r="F5270" s="167" t="s">
        <v>10982</v>
      </c>
    </row>
    <row r="5271" spans="1:6" x14ac:dyDescent="0.3">
      <c r="A5271" s="167" t="s">
        <v>11231</v>
      </c>
      <c r="B5271" s="167" t="s">
        <v>5495</v>
      </c>
      <c r="C5271" s="168">
        <v>10</v>
      </c>
      <c r="D5271" s="169" t="s">
        <v>5482</v>
      </c>
      <c r="E5271" s="170">
        <v>3.2051249999999998</v>
      </c>
      <c r="F5271" s="167" t="s">
        <v>10982</v>
      </c>
    </row>
    <row r="5272" spans="1:6" x14ac:dyDescent="0.3">
      <c r="A5272" s="167" t="s">
        <v>11232</v>
      </c>
      <c r="B5272" s="167" t="s">
        <v>5699</v>
      </c>
      <c r="C5272" s="168">
        <v>10</v>
      </c>
      <c r="D5272" s="169" t="s">
        <v>5482</v>
      </c>
      <c r="E5272" s="170">
        <v>3.2051249999999998</v>
      </c>
      <c r="F5272" s="167" t="s">
        <v>10982</v>
      </c>
    </row>
    <row r="5273" spans="1:6" x14ac:dyDescent="0.3">
      <c r="A5273" s="167" t="s">
        <v>11233</v>
      </c>
      <c r="B5273" s="167" t="s">
        <v>5701</v>
      </c>
      <c r="C5273" s="168">
        <v>10</v>
      </c>
      <c r="D5273" s="169" t="s">
        <v>5482</v>
      </c>
      <c r="E5273" s="170">
        <v>3.2051249999999998</v>
      </c>
      <c r="F5273" s="167" t="s">
        <v>10982</v>
      </c>
    </row>
    <row r="5274" spans="1:6" x14ac:dyDescent="0.3">
      <c r="A5274" s="167" t="s">
        <v>11234</v>
      </c>
      <c r="B5274" s="167" t="s">
        <v>5497</v>
      </c>
      <c r="C5274" s="168">
        <v>10</v>
      </c>
      <c r="D5274" s="169" t="s">
        <v>5482</v>
      </c>
      <c r="E5274" s="170">
        <v>3.2051249999999998</v>
      </c>
      <c r="F5274" s="167" t="s">
        <v>10982</v>
      </c>
    </row>
    <row r="5275" spans="1:6" x14ac:dyDescent="0.3">
      <c r="A5275" s="167" t="s">
        <v>11235</v>
      </c>
      <c r="B5275" s="167" t="s">
        <v>5499</v>
      </c>
      <c r="C5275" s="168">
        <v>10</v>
      </c>
      <c r="D5275" s="169" t="s">
        <v>5482</v>
      </c>
      <c r="E5275" s="170">
        <v>3.2051249999999998</v>
      </c>
      <c r="F5275" s="167" t="s">
        <v>10982</v>
      </c>
    </row>
    <row r="5276" spans="1:6" x14ac:dyDescent="0.3">
      <c r="A5276" s="167" t="s">
        <v>11236</v>
      </c>
      <c r="B5276" s="167" t="s">
        <v>5534</v>
      </c>
      <c r="C5276" s="168">
        <v>10</v>
      </c>
      <c r="D5276" s="169" t="s">
        <v>5482</v>
      </c>
      <c r="E5276" s="170">
        <v>3.2051249999999998</v>
      </c>
      <c r="F5276" s="167" t="s">
        <v>10982</v>
      </c>
    </row>
    <row r="5277" spans="1:6" x14ac:dyDescent="0.3">
      <c r="A5277" s="167" t="s">
        <v>11237</v>
      </c>
      <c r="B5277" s="167" t="s">
        <v>5505</v>
      </c>
      <c r="C5277" s="168">
        <v>10</v>
      </c>
      <c r="D5277" s="169" t="s">
        <v>5482</v>
      </c>
      <c r="E5277" s="170">
        <v>3.2051249999999998</v>
      </c>
      <c r="F5277" s="167" t="s">
        <v>10982</v>
      </c>
    </row>
    <row r="5278" spans="1:6" x14ac:dyDescent="0.3">
      <c r="A5278" s="167" t="s">
        <v>11238</v>
      </c>
      <c r="B5278" s="167" t="s">
        <v>5507</v>
      </c>
      <c r="C5278" s="168">
        <v>10</v>
      </c>
      <c r="D5278" s="169" t="s">
        <v>5482</v>
      </c>
      <c r="E5278" s="170">
        <v>3.2051249999999998</v>
      </c>
      <c r="F5278" s="167" t="s">
        <v>10982</v>
      </c>
    </row>
    <row r="5279" spans="1:6" x14ac:dyDescent="0.3">
      <c r="A5279" s="167" t="s">
        <v>11239</v>
      </c>
      <c r="B5279" s="167" t="s">
        <v>5509</v>
      </c>
      <c r="C5279" s="168">
        <v>10</v>
      </c>
      <c r="D5279" s="169" t="s">
        <v>5482</v>
      </c>
      <c r="E5279" s="170">
        <v>3.2051249999999998</v>
      </c>
      <c r="F5279" s="167" t="s">
        <v>10982</v>
      </c>
    </row>
    <row r="5280" spans="1:6" x14ac:dyDescent="0.3">
      <c r="A5280" s="167" t="s">
        <v>11240</v>
      </c>
      <c r="B5280" s="167" t="s">
        <v>5513</v>
      </c>
      <c r="C5280" s="168">
        <v>10</v>
      </c>
      <c r="D5280" s="169" t="s">
        <v>5482</v>
      </c>
      <c r="E5280" s="170">
        <v>3.2051249999999998</v>
      </c>
      <c r="F5280" s="167" t="s">
        <v>10982</v>
      </c>
    </row>
    <row r="5281" spans="1:6" x14ac:dyDescent="0.3">
      <c r="A5281" s="167" t="s">
        <v>11241</v>
      </c>
      <c r="B5281" s="167" t="s">
        <v>5525</v>
      </c>
      <c r="C5281" s="168">
        <v>10</v>
      </c>
      <c r="D5281" s="169" t="s">
        <v>5482</v>
      </c>
      <c r="E5281" s="170">
        <v>3.2051249999999998</v>
      </c>
      <c r="F5281" s="167" t="s">
        <v>10982</v>
      </c>
    </row>
    <row r="5282" spans="1:6" x14ac:dyDescent="0.3">
      <c r="A5282" s="167" t="s">
        <v>11242</v>
      </c>
      <c r="B5282" s="167" t="s">
        <v>5485</v>
      </c>
      <c r="C5282" s="168">
        <v>10</v>
      </c>
      <c r="D5282" s="169" t="s">
        <v>5482</v>
      </c>
      <c r="E5282" s="170">
        <v>3.1237249999999999</v>
      </c>
      <c r="F5282" s="167" t="s">
        <v>10982</v>
      </c>
    </row>
    <row r="5283" spans="1:6" x14ac:dyDescent="0.3">
      <c r="A5283" s="167" t="s">
        <v>11243</v>
      </c>
      <c r="B5283" s="167" t="s">
        <v>6576</v>
      </c>
      <c r="C5283" s="168">
        <v>10</v>
      </c>
      <c r="D5283" s="169" t="s">
        <v>5482</v>
      </c>
      <c r="E5283" s="170">
        <v>3.1237249999999999</v>
      </c>
      <c r="F5283" s="167" t="s">
        <v>10982</v>
      </c>
    </row>
    <row r="5284" spans="1:6" x14ac:dyDescent="0.3">
      <c r="A5284" s="167" t="s">
        <v>11244</v>
      </c>
      <c r="B5284" s="167" t="s">
        <v>5489</v>
      </c>
      <c r="C5284" s="168">
        <v>10</v>
      </c>
      <c r="D5284" s="169" t="s">
        <v>5482</v>
      </c>
      <c r="E5284" s="170">
        <v>3.3577499999999998</v>
      </c>
      <c r="F5284" s="167" t="s">
        <v>10982</v>
      </c>
    </row>
    <row r="5285" spans="1:6" x14ac:dyDescent="0.3">
      <c r="A5285" s="167" t="s">
        <v>11245</v>
      </c>
      <c r="B5285" s="167" t="s">
        <v>5491</v>
      </c>
      <c r="C5285" s="168">
        <v>10</v>
      </c>
      <c r="D5285" s="169" t="s">
        <v>5482</v>
      </c>
      <c r="E5285" s="170">
        <v>3.3577499999999998</v>
      </c>
      <c r="F5285" s="167" t="s">
        <v>10982</v>
      </c>
    </row>
    <row r="5286" spans="1:6" x14ac:dyDescent="0.3">
      <c r="A5286" s="167" t="s">
        <v>11246</v>
      </c>
      <c r="B5286" s="167" t="s">
        <v>5493</v>
      </c>
      <c r="C5286" s="168">
        <v>10</v>
      </c>
      <c r="D5286" s="169" t="s">
        <v>5482</v>
      </c>
      <c r="E5286" s="170">
        <v>3.3577499999999998</v>
      </c>
      <c r="F5286" s="167" t="s">
        <v>10982</v>
      </c>
    </row>
    <row r="5287" spans="1:6" x14ac:dyDescent="0.3">
      <c r="A5287" s="167" t="s">
        <v>11247</v>
      </c>
      <c r="B5287" s="167" t="s">
        <v>6582</v>
      </c>
      <c r="C5287" s="168">
        <v>10</v>
      </c>
      <c r="D5287" s="169" t="s">
        <v>5482</v>
      </c>
      <c r="E5287" s="170">
        <v>2.8489999999999993</v>
      </c>
      <c r="F5287" s="167" t="s">
        <v>10982</v>
      </c>
    </row>
    <row r="5288" spans="1:6" x14ac:dyDescent="0.3">
      <c r="A5288" s="167" t="s">
        <v>11248</v>
      </c>
      <c r="B5288" s="167" t="s">
        <v>5696</v>
      </c>
      <c r="C5288" s="168">
        <v>10</v>
      </c>
      <c r="D5288" s="169" t="s">
        <v>5482</v>
      </c>
      <c r="E5288" s="170">
        <v>3.3577499999999998</v>
      </c>
      <c r="F5288" s="167" t="s">
        <v>10982</v>
      </c>
    </row>
    <row r="5289" spans="1:6" x14ac:dyDescent="0.3">
      <c r="A5289" s="167" t="s">
        <v>11249</v>
      </c>
      <c r="B5289" s="167" t="s">
        <v>5495</v>
      </c>
      <c r="C5289" s="168">
        <v>10</v>
      </c>
      <c r="D5289" s="169" t="s">
        <v>5482</v>
      </c>
      <c r="E5289" s="170">
        <v>3.3577499999999998</v>
      </c>
      <c r="F5289" s="167" t="s">
        <v>10982</v>
      </c>
    </row>
    <row r="5290" spans="1:6" x14ac:dyDescent="0.3">
      <c r="A5290" s="167" t="s">
        <v>11250</v>
      </c>
      <c r="B5290" s="167" t="s">
        <v>5497</v>
      </c>
      <c r="C5290" s="168">
        <v>10</v>
      </c>
      <c r="D5290" s="169" t="s">
        <v>5482</v>
      </c>
      <c r="E5290" s="170">
        <v>3.3577499999999998</v>
      </c>
      <c r="F5290" s="167" t="s">
        <v>10982</v>
      </c>
    </row>
    <row r="5291" spans="1:6" x14ac:dyDescent="0.3">
      <c r="A5291" s="167" t="s">
        <v>11251</v>
      </c>
      <c r="B5291" s="167" t="s">
        <v>5507</v>
      </c>
      <c r="C5291" s="168">
        <v>10</v>
      </c>
      <c r="D5291" s="169" t="s">
        <v>5482</v>
      </c>
      <c r="E5291" s="170">
        <v>3.3577499999999998</v>
      </c>
      <c r="F5291" s="167" t="s">
        <v>10982</v>
      </c>
    </row>
    <row r="5292" spans="1:6" x14ac:dyDescent="0.3">
      <c r="A5292" s="167" t="s">
        <v>11252</v>
      </c>
      <c r="B5292" s="167" t="s">
        <v>5509</v>
      </c>
      <c r="C5292" s="168">
        <v>10</v>
      </c>
      <c r="D5292" s="169" t="s">
        <v>5482</v>
      </c>
      <c r="E5292" s="170">
        <v>3.3577499999999998</v>
      </c>
      <c r="F5292" s="167" t="s">
        <v>10982</v>
      </c>
    </row>
    <row r="5293" spans="1:6" x14ac:dyDescent="0.3">
      <c r="A5293" s="167" t="s">
        <v>11253</v>
      </c>
      <c r="B5293" s="167" t="s">
        <v>5513</v>
      </c>
      <c r="C5293" s="168">
        <v>10</v>
      </c>
      <c r="D5293" s="169" t="s">
        <v>5482</v>
      </c>
      <c r="E5293" s="170">
        <v>3.3577499999999998</v>
      </c>
      <c r="F5293" s="167" t="s">
        <v>10982</v>
      </c>
    </row>
    <row r="5294" spans="1:6" x14ac:dyDescent="0.3">
      <c r="A5294" s="167" t="s">
        <v>11254</v>
      </c>
      <c r="B5294" s="167" t="s">
        <v>5485</v>
      </c>
      <c r="C5294" s="168">
        <v>10</v>
      </c>
      <c r="D5294" s="169" t="s">
        <v>5482</v>
      </c>
      <c r="E5294" s="170">
        <v>3.1237249999999999</v>
      </c>
      <c r="F5294" s="167" t="s">
        <v>10982</v>
      </c>
    </row>
    <row r="5295" spans="1:6" x14ac:dyDescent="0.3">
      <c r="A5295" s="167" t="s">
        <v>11255</v>
      </c>
      <c r="B5295" s="167" t="s">
        <v>6576</v>
      </c>
      <c r="C5295" s="168">
        <v>10</v>
      </c>
      <c r="D5295" s="169" t="s">
        <v>5482</v>
      </c>
      <c r="E5295" s="170">
        <v>3.1237249999999999</v>
      </c>
      <c r="F5295" s="167" t="s">
        <v>10982</v>
      </c>
    </row>
    <row r="5296" spans="1:6" x14ac:dyDescent="0.3">
      <c r="A5296" s="167" t="s">
        <v>11256</v>
      </c>
      <c r="B5296" s="167" t="s">
        <v>5489</v>
      </c>
      <c r="C5296" s="168">
        <v>10</v>
      </c>
      <c r="D5296" s="169" t="s">
        <v>5482</v>
      </c>
      <c r="E5296" s="170">
        <v>3.3373999999999997</v>
      </c>
      <c r="F5296" s="167" t="s">
        <v>10982</v>
      </c>
    </row>
    <row r="5297" spans="1:6" x14ac:dyDescent="0.3">
      <c r="A5297" s="167" t="s">
        <v>11257</v>
      </c>
      <c r="B5297" s="167" t="s">
        <v>5491</v>
      </c>
      <c r="C5297" s="168">
        <v>10</v>
      </c>
      <c r="D5297" s="169" t="s">
        <v>5482</v>
      </c>
      <c r="E5297" s="170">
        <v>3.3373999999999997</v>
      </c>
      <c r="F5297" s="167" t="s">
        <v>10982</v>
      </c>
    </row>
    <row r="5298" spans="1:6" x14ac:dyDescent="0.3">
      <c r="A5298" s="167" t="s">
        <v>11258</v>
      </c>
      <c r="B5298" s="167" t="s">
        <v>5691</v>
      </c>
      <c r="C5298" s="168">
        <v>10</v>
      </c>
      <c r="D5298" s="169" t="s">
        <v>5482</v>
      </c>
      <c r="E5298" s="170">
        <v>3.3373999999999997</v>
      </c>
      <c r="F5298" s="167" t="s">
        <v>10982</v>
      </c>
    </row>
    <row r="5299" spans="1:6" x14ac:dyDescent="0.3">
      <c r="A5299" s="167" t="s">
        <v>11259</v>
      </c>
      <c r="B5299" s="167" t="s">
        <v>5693</v>
      </c>
      <c r="C5299" s="168">
        <v>10</v>
      </c>
      <c r="D5299" s="169" t="s">
        <v>5482</v>
      </c>
      <c r="E5299" s="170">
        <v>3.3373999999999997</v>
      </c>
      <c r="F5299" s="167" t="s">
        <v>10982</v>
      </c>
    </row>
    <row r="5300" spans="1:6" x14ac:dyDescent="0.3">
      <c r="A5300" s="167" t="s">
        <v>11260</v>
      </c>
      <c r="B5300" s="167" t="s">
        <v>5493</v>
      </c>
      <c r="C5300" s="168">
        <v>10</v>
      </c>
      <c r="D5300" s="169" t="s">
        <v>5482</v>
      </c>
      <c r="E5300" s="170">
        <v>3.3373999999999997</v>
      </c>
      <c r="F5300" s="167" t="s">
        <v>10982</v>
      </c>
    </row>
    <row r="5301" spans="1:6" x14ac:dyDescent="0.3">
      <c r="A5301" s="167" t="s">
        <v>11261</v>
      </c>
      <c r="B5301" s="167" t="s">
        <v>6582</v>
      </c>
      <c r="C5301" s="168">
        <v>10</v>
      </c>
      <c r="D5301" s="169" t="s">
        <v>5482</v>
      </c>
      <c r="E5301" s="170">
        <v>2.8489999999999993</v>
      </c>
      <c r="F5301" s="167" t="s">
        <v>10982</v>
      </c>
    </row>
    <row r="5302" spans="1:6" x14ac:dyDescent="0.3">
      <c r="A5302" s="167" t="s">
        <v>11262</v>
      </c>
      <c r="B5302" s="167" t="s">
        <v>5696</v>
      </c>
      <c r="C5302" s="168">
        <v>10</v>
      </c>
      <c r="D5302" s="169" t="s">
        <v>5482</v>
      </c>
      <c r="E5302" s="170">
        <v>3.3373999999999997</v>
      </c>
      <c r="F5302" s="167" t="s">
        <v>10982</v>
      </c>
    </row>
    <row r="5303" spans="1:6" x14ac:dyDescent="0.3">
      <c r="A5303" s="167" t="s">
        <v>11263</v>
      </c>
      <c r="B5303" s="167" t="s">
        <v>5495</v>
      </c>
      <c r="C5303" s="168">
        <v>10</v>
      </c>
      <c r="D5303" s="169" t="s">
        <v>5482</v>
      </c>
      <c r="E5303" s="170">
        <v>3.3373999999999997</v>
      </c>
      <c r="F5303" s="167" t="s">
        <v>10982</v>
      </c>
    </row>
    <row r="5304" spans="1:6" x14ac:dyDescent="0.3">
      <c r="A5304" s="167" t="s">
        <v>11264</v>
      </c>
      <c r="B5304" s="167" t="s">
        <v>5699</v>
      </c>
      <c r="C5304" s="168">
        <v>10</v>
      </c>
      <c r="D5304" s="169" t="s">
        <v>5482</v>
      </c>
      <c r="E5304" s="170">
        <v>3.3373999999999997</v>
      </c>
      <c r="F5304" s="167" t="s">
        <v>10982</v>
      </c>
    </row>
    <row r="5305" spans="1:6" x14ac:dyDescent="0.3">
      <c r="A5305" s="167" t="s">
        <v>11265</v>
      </c>
      <c r="B5305" s="167" t="s">
        <v>5701</v>
      </c>
      <c r="C5305" s="168">
        <v>10</v>
      </c>
      <c r="D5305" s="169" t="s">
        <v>5482</v>
      </c>
      <c r="E5305" s="170">
        <v>3.3373999999999997</v>
      </c>
      <c r="F5305" s="167" t="s">
        <v>10982</v>
      </c>
    </row>
    <row r="5306" spans="1:6" x14ac:dyDescent="0.3">
      <c r="A5306" s="167" t="s">
        <v>11266</v>
      </c>
      <c r="B5306" s="167" t="s">
        <v>5497</v>
      </c>
      <c r="C5306" s="168">
        <v>10</v>
      </c>
      <c r="D5306" s="169" t="s">
        <v>5482</v>
      </c>
      <c r="E5306" s="170">
        <v>3.3373999999999997</v>
      </c>
      <c r="F5306" s="167" t="s">
        <v>10982</v>
      </c>
    </row>
    <row r="5307" spans="1:6" x14ac:dyDescent="0.3">
      <c r="A5307" s="167" t="s">
        <v>11267</v>
      </c>
      <c r="B5307" s="167" t="s">
        <v>5499</v>
      </c>
      <c r="C5307" s="168">
        <v>10</v>
      </c>
      <c r="D5307" s="169" t="s">
        <v>5482</v>
      </c>
      <c r="E5307" s="170">
        <v>3.3373999999999997</v>
      </c>
      <c r="F5307" s="167" t="s">
        <v>10982</v>
      </c>
    </row>
    <row r="5308" spans="1:6" x14ac:dyDescent="0.3">
      <c r="A5308" s="167" t="s">
        <v>11268</v>
      </c>
      <c r="B5308" s="167" t="s">
        <v>5555</v>
      </c>
      <c r="C5308" s="168">
        <v>10</v>
      </c>
      <c r="D5308" s="169" t="s">
        <v>5482</v>
      </c>
      <c r="E5308" s="170">
        <v>3.3373999999999997</v>
      </c>
      <c r="F5308" s="167" t="s">
        <v>10982</v>
      </c>
    </row>
    <row r="5309" spans="1:6" x14ac:dyDescent="0.3">
      <c r="A5309" s="167" t="s">
        <v>11269</v>
      </c>
      <c r="B5309" s="167" t="s">
        <v>5505</v>
      </c>
      <c r="C5309" s="168">
        <v>10</v>
      </c>
      <c r="D5309" s="169" t="s">
        <v>5482</v>
      </c>
      <c r="E5309" s="170">
        <v>3.3373999999999997</v>
      </c>
      <c r="F5309" s="167" t="s">
        <v>10982</v>
      </c>
    </row>
    <row r="5310" spans="1:6" x14ac:dyDescent="0.3">
      <c r="A5310" s="167" t="s">
        <v>11270</v>
      </c>
      <c r="B5310" s="167" t="s">
        <v>5507</v>
      </c>
      <c r="C5310" s="168">
        <v>10</v>
      </c>
      <c r="D5310" s="169" t="s">
        <v>5482</v>
      </c>
      <c r="E5310" s="170">
        <v>3.3373999999999997</v>
      </c>
      <c r="F5310" s="167" t="s">
        <v>10982</v>
      </c>
    </row>
    <row r="5311" spans="1:6" x14ac:dyDescent="0.3">
      <c r="A5311" s="167" t="s">
        <v>11271</v>
      </c>
      <c r="B5311" s="167" t="s">
        <v>5509</v>
      </c>
      <c r="C5311" s="168">
        <v>10</v>
      </c>
      <c r="D5311" s="169" t="s">
        <v>5482</v>
      </c>
      <c r="E5311" s="170">
        <v>3.3373999999999997</v>
      </c>
      <c r="F5311" s="167" t="s">
        <v>10982</v>
      </c>
    </row>
    <row r="5312" spans="1:6" x14ac:dyDescent="0.3">
      <c r="A5312" s="167" t="s">
        <v>11272</v>
      </c>
      <c r="B5312" s="167" t="s">
        <v>5513</v>
      </c>
      <c r="C5312" s="168">
        <v>10</v>
      </c>
      <c r="D5312" s="169" t="s">
        <v>5482</v>
      </c>
      <c r="E5312" s="170">
        <v>3.3373999999999997</v>
      </c>
      <c r="F5312" s="167" t="s">
        <v>10982</v>
      </c>
    </row>
    <row r="5313" spans="1:6" x14ac:dyDescent="0.3">
      <c r="A5313" s="167" t="s">
        <v>11273</v>
      </c>
      <c r="B5313" s="167" t="s">
        <v>5485</v>
      </c>
      <c r="C5313" s="168">
        <v>10</v>
      </c>
      <c r="D5313" s="169" t="s">
        <v>5482</v>
      </c>
      <c r="E5313" s="170">
        <v>3.1237249999999999</v>
      </c>
      <c r="F5313" s="167" t="s">
        <v>10982</v>
      </c>
    </row>
    <row r="5314" spans="1:6" x14ac:dyDescent="0.3">
      <c r="A5314" s="167" t="s">
        <v>11274</v>
      </c>
      <c r="B5314" s="167" t="s">
        <v>6576</v>
      </c>
      <c r="C5314" s="168">
        <v>10</v>
      </c>
      <c r="D5314" s="169" t="s">
        <v>5482</v>
      </c>
      <c r="E5314" s="170">
        <v>3.1237249999999999</v>
      </c>
      <c r="F5314" s="167" t="s">
        <v>10982</v>
      </c>
    </row>
    <row r="5315" spans="1:6" x14ac:dyDescent="0.3">
      <c r="A5315" s="167" t="s">
        <v>11275</v>
      </c>
      <c r="B5315" s="167" t="s">
        <v>5489</v>
      </c>
      <c r="C5315" s="168">
        <v>10</v>
      </c>
      <c r="D5315" s="169" t="s">
        <v>5482</v>
      </c>
      <c r="E5315" s="170">
        <v>3.2356500000000001</v>
      </c>
      <c r="F5315" s="167" t="s">
        <v>10982</v>
      </c>
    </row>
    <row r="5316" spans="1:6" x14ac:dyDescent="0.3">
      <c r="A5316" s="167" t="s">
        <v>11276</v>
      </c>
      <c r="B5316" s="167" t="s">
        <v>5491</v>
      </c>
      <c r="C5316" s="168">
        <v>10</v>
      </c>
      <c r="D5316" s="169" t="s">
        <v>5482</v>
      </c>
      <c r="E5316" s="170">
        <v>3.2356500000000001</v>
      </c>
      <c r="F5316" s="167" t="s">
        <v>10982</v>
      </c>
    </row>
    <row r="5317" spans="1:6" x14ac:dyDescent="0.3">
      <c r="A5317" s="167" t="s">
        <v>11277</v>
      </c>
      <c r="B5317" s="167" t="s">
        <v>5691</v>
      </c>
      <c r="C5317" s="168">
        <v>10</v>
      </c>
      <c r="D5317" s="169" t="s">
        <v>5482</v>
      </c>
      <c r="E5317" s="170">
        <v>3.2356500000000001</v>
      </c>
      <c r="F5317" s="167" t="s">
        <v>10982</v>
      </c>
    </row>
    <row r="5318" spans="1:6" x14ac:dyDescent="0.3">
      <c r="A5318" s="167" t="s">
        <v>11278</v>
      </c>
      <c r="B5318" s="167" t="s">
        <v>5693</v>
      </c>
      <c r="C5318" s="168">
        <v>10</v>
      </c>
      <c r="D5318" s="169" t="s">
        <v>5482</v>
      </c>
      <c r="E5318" s="170">
        <v>3.2356500000000001</v>
      </c>
      <c r="F5318" s="167" t="s">
        <v>10982</v>
      </c>
    </row>
    <row r="5319" spans="1:6" x14ac:dyDescent="0.3">
      <c r="A5319" s="167" t="s">
        <v>11279</v>
      </c>
      <c r="B5319" s="167" t="s">
        <v>5493</v>
      </c>
      <c r="C5319" s="168">
        <v>10</v>
      </c>
      <c r="D5319" s="169" t="s">
        <v>5482</v>
      </c>
      <c r="E5319" s="170">
        <v>3.2356500000000001</v>
      </c>
      <c r="F5319" s="167" t="s">
        <v>10982</v>
      </c>
    </row>
    <row r="5320" spans="1:6" x14ac:dyDescent="0.3">
      <c r="A5320" s="167" t="s">
        <v>11280</v>
      </c>
      <c r="B5320" s="167" t="s">
        <v>6582</v>
      </c>
      <c r="C5320" s="168">
        <v>10</v>
      </c>
      <c r="D5320" s="169" t="s">
        <v>5482</v>
      </c>
      <c r="E5320" s="170">
        <v>2.8184750000000003</v>
      </c>
      <c r="F5320" s="167" t="s">
        <v>10982</v>
      </c>
    </row>
    <row r="5321" spans="1:6" x14ac:dyDescent="0.3">
      <c r="A5321" s="167" t="s">
        <v>11281</v>
      </c>
      <c r="B5321" s="167" t="s">
        <v>5696</v>
      </c>
      <c r="C5321" s="168">
        <v>10</v>
      </c>
      <c r="D5321" s="169" t="s">
        <v>5482</v>
      </c>
      <c r="E5321" s="170">
        <v>3.2356500000000001</v>
      </c>
      <c r="F5321" s="167" t="s">
        <v>10982</v>
      </c>
    </row>
    <row r="5322" spans="1:6" x14ac:dyDescent="0.3">
      <c r="A5322" s="167" t="s">
        <v>11282</v>
      </c>
      <c r="B5322" s="167" t="s">
        <v>5495</v>
      </c>
      <c r="C5322" s="168">
        <v>10</v>
      </c>
      <c r="D5322" s="169" t="s">
        <v>5482</v>
      </c>
      <c r="E5322" s="170">
        <v>3.2356500000000001</v>
      </c>
      <c r="F5322" s="167" t="s">
        <v>10982</v>
      </c>
    </row>
    <row r="5323" spans="1:6" x14ac:dyDescent="0.3">
      <c r="A5323" s="167" t="s">
        <v>11283</v>
      </c>
      <c r="B5323" s="167" t="s">
        <v>5699</v>
      </c>
      <c r="C5323" s="168">
        <v>10</v>
      </c>
      <c r="D5323" s="169" t="s">
        <v>5482</v>
      </c>
      <c r="E5323" s="170">
        <v>3.2356500000000001</v>
      </c>
      <c r="F5323" s="167" t="s">
        <v>10982</v>
      </c>
    </row>
    <row r="5324" spans="1:6" x14ac:dyDescent="0.3">
      <c r="A5324" s="167" t="s">
        <v>11284</v>
      </c>
      <c r="B5324" s="167" t="s">
        <v>5701</v>
      </c>
      <c r="C5324" s="168">
        <v>10</v>
      </c>
      <c r="D5324" s="169" t="s">
        <v>5482</v>
      </c>
      <c r="E5324" s="170">
        <v>3.2356500000000001</v>
      </c>
      <c r="F5324" s="167" t="s">
        <v>10982</v>
      </c>
    </row>
    <row r="5325" spans="1:6" x14ac:dyDescent="0.3">
      <c r="A5325" s="167" t="s">
        <v>11285</v>
      </c>
      <c r="B5325" s="167" t="s">
        <v>5497</v>
      </c>
      <c r="C5325" s="168">
        <v>10</v>
      </c>
      <c r="D5325" s="169" t="s">
        <v>5482</v>
      </c>
      <c r="E5325" s="170">
        <v>3.2356500000000001</v>
      </c>
      <c r="F5325" s="167" t="s">
        <v>10982</v>
      </c>
    </row>
    <row r="5326" spans="1:6" x14ac:dyDescent="0.3">
      <c r="A5326" s="167" t="s">
        <v>11286</v>
      </c>
      <c r="B5326" s="167" t="s">
        <v>5785</v>
      </c>
      <c r="C5326" s="168">
        <v>10</v>
      </c>
      <c r="D5326" s="169" t="s">
        <v>5482</v>
      </c>
      <c r="E5326" s="170">
        <v>3.2356500000000001</v>
      </c>
      <c r="F5326" s="167" t="s">
        <v>10982</v>
      </c>
    </row>
    <row r="5327" spans="1:6" x14ac:dyDescent="0.3">
      <c r="A5327" s="167" t="s">
        <v>11287</v>
      </c>
      <c r="B5327" s="167" t="s">
        <v>5507</v>
      </c>
      <c r="C5327" s="168">
        <v>10</v>
      </c>
      <c r="D5327" s="169" t="s">
        <v>5482</v>
      </c>
      <c r="E5327" s="170">
        <v>3.2356500000000001</v>
      </c>
      <c r="F5327" s="167" t="s">
        <v>10982</v>
      </c>
    </row>
    <row r="5328" spans="1:6" x14ac:dyDescent="0.3">
      <c r="A5328" s="167" t="s">
        <v>11288</v>
      </c>
      <c r="B5328" s="167" t="s">
        <v>5509</v>
      </c>
      <c r="C5328" s="168">
        <v>10</v>
      </c>
      <c r="D5328" s="169" t="s">
        <v>5482</v>
      </c>
      <c r="E5328" s="170">
        <v>3.2356500000000001</v>
      </c>
      <c r="F5328" s="167" t="s">
        <v>10982</v>
      </c>
    </row>
    <row r="5329" spans="1:6" x14ac:dyDescent="0.3">
      <c r="A5329" s="167" t="s">
        <v>11289</v>
      </c>
      <c r="B5329" s="167" t="s">
        <v>5513</v>
      </c>
      <c r="C5329" s="168">
        <v>10</v>
      </c>
      <c r="D5329" s="169" t="s">
        <v>5482</v>
      </c>
      <c r="E5329" s="170">
        <v>3.2356500000000001</v>
      </c>
      <c r="F5329" s="167" t="s">
        <v>10982</v>
      </c>
    </row>
    <row r="5330" spans="1:6" x14ac:dyDescent="0.3">
      <c r="A5330" s="167" t="s">
        <v>11290</v>
      </c>
      <c r="B5330" s="167" t="s">
        <v>5485</v>
      </c>
      <c r="C5330" s="168">
        <v>12</v>
      </c>
      <c r="D5330" s="169" t="s">
        <v>5482</v>
      </c>
      <c r="E5330" s="170">
        <v>5.7997500000000004</v>
      </c>
      <c r="F5330" s="167" t="s">
        <v>11104</v>
      </c>
    </row>
    <row r="5331" spans="1:6" x14ac:dyDescent="0.3">
      <c r="A5331" s="167" t="s">
        <v>11291</v>
      </c>
      <c r="B5331" s="167" t="s">
        <v>6576</v>
      </c>
      <c r="C5331" s="168">
        <v>12</v>
      </c>
      <c r="D5331" s="169" t="s">
        <v>5482</v>
      </c>
      <c r="E5331" s="170">
        <v>5.7997500000000004</v>
      </c>
      <c r="F5331" s="167" t="s">
        <v>11104</v>
      </c>
    </row>
    <row r="5332" spans="1:6" x14ac:dyDescent="0.3">
      <c r="A5332" s="167" t="s">
        <v>11292</v>
      </c>
      <c r="B5332" s="167" t="s">
        <v>5489</v>
      </c>
      <c r="C5332" s="168">
        <v>12</v>
      </c>
      <c r="D5332" s="169" t="s">
        <v>5482</v>
      </c>
      <c r="E5332" s="170">
        <v>5.9015000000000004</v>
      </c>
      <c r="F5332" s="167" t="s">
        <v>11104</v>
      </c>
    </row>
    <row r="5333" spans="1:6" x14ac:dyDescent="0.3">
      <c r="A5333" s="167" t="s">
        <v>11293</v>
      </c>
      <c r="B5333" s="167" t="s">
        <v>5491</v>
      </c>
      <c r="C5333" s="168">
        <v>12</v>
      </c>
      <c r="D5333" s="169" t="s">
        <v>5482</v>
      </c>
      <c r="E5333" s="170">
        <v>5.9015000000000004</v>
      </c>
      <c r="F5333" s="167" t="s">
        <v>11104</v>
      </c>
    </row>
    <row r="5334" spans="1:6" x14ac:dyDescent="0.3">
      <c r="A5334" s="167" t="s">
        <v>11294</v>
      </c>
      <c r="B5334" s="167" t="s">
        <v>5493</v>
      </c>
      <c r="C5334" s="168">
        <v>12</v>
      </c>
      <c r="D5334" s="169" t="s">
        <v>5482</v>
      </c>
      <c r="E5334" s="170">
        <v>5.9015000000000004</v>
      </c>
      <c r="F5334" s="167" t="s">
        <v>11104</v>
      </c>
    </row>
    <row r="5335" spans="1:6" x14ac:dyDescent="0.3">
      <c r="A5335" s="167" t="s">
        <v>11295</v>
      </c>
      <c r="B5335" s="167" t="s">
        <v>6582</v>
      </c>
      <c r="C5335" s="168">
        <v>12</v>
      </c>
      <c r="D5335" s="169" t="s">
        <v>5482</v>
      </c>
      <c r="E5335" s="170">
        <v>5.1892499999999995</v>
      </c>
      <c r="F5335" s="167" t="s">
        <v>11104</v>
      </c>
    </row>
    <row r="5336" spans="1:6" x14ac:dyDescent="0.3">
      <c r="A5336" s="167" t="s">
        <v>11296</v>
      </c>
      <c r="B5336" s="167" t="s">
        <v>5696</v>
      </c>
      <c r="C5336" s="168">
        <v>12</v>
      </c>
      <c r="D5336" s="169" t="s">
        <v>5482</v>
      </c>
      <c r="E5336" s="170">
        <v>5.9015000000000004</v>
      </c>
      <c r="F5336" s="167" t="s">
        <v>11104</v>
      </c>
    </row>
    <row r="5337" spans="1:6" x14ac:dyDescent="0.3">
      <c r="A5337" s="167" t="s">
        <v>11297</v>
      </c>
      <c r="B5337" s="167" t="s">
        <v>5495</v>
      </c>
      <c r="C5337" s="168">
        <v>12</v>
      </c>
      <c r="D5337" s="169" t="s">
        <v>5482</v>
      </c>
      <c r="E5337" s="170">
        <v>5.9015000000000004</v>
      </c>
      <c r="F5337" s="167" t="s">
        <v>11104</v>
      </c>
    </row>
    <row r="5338" spans="1:6" x14ac:dyDescent="0.3">
      <c r="A5338" s="167" t="s">
        <v>11298</v>
      </c>
      <c r="B5338" s="167" t="s">
        <v>5497</v>
      </c>
      <c r="C5338" s="168">
        <v>12</v>
      </c>
      <c r="D5338" s="169" t="s">
        <v>5482</v>
      </c>
      <c r="E5338" s="170">
        <v>5.9015000000000004</v>
      </c>
      <c r="F5338" s="167" t="s">
        <v>11104</v>
      </c>
    </row>
    <row r="5339" spans="1:6" x14ac:dyDescent="0.3">
      <c r="A5339" s="167" t="s">
        <v>11299</v>
      </c>
      <c r="B5339" s="167" t="s">
        <v>5507</v>
      </c>
      <c r="C5339" s="168">
        <v>12</v>
      </c>
      <c r="D5339" s="169" t="s">
        <v>5482</v>
      </c>
      <c r="E5339" s="170">
        <v>5.9015000000000004</v>
      </c>
      <c r="F5339" s="167" t="s">
        <v>11104</v>
      </c>
    </row>
    <row r="5340" spans="1:6" x14ac:dyDescent="0.3">
      <c r="A5340" s="167" t="s">
        <v>11300</v>
      </c>
      <c r="B5340" s="167" t="s">
        <v>5509</v>
      </c>
      <c r="C5340" s="168">
        <v>12</v>
      </c>
      <c r="D5340" s="169" t="s">
        <v>5482</v>
      </c>
      <c r="E5340" s="170">
        <v>5.9015000000000004</v>
      </c>
      <c r="F5340" s="167" t="s">
        <v>11104</v>
      </c>
    </row>
    <row r="5341" spans="1:6" x14ac:dyDescent="0.3">
      <c r="A5341" s="167" t="s">
        <v>11301</v>
      </c>
      <c r="B5341" s="167" t="s">
        <v>5513</v>
      </c>
      <c r="C5341" s="168">
        <v>12</v>
      </c>
      <c r="D5341" s="169" t="s">
        <v>5482</v>
      </c>
      <c r="E5341" s="170">
        <v>5.9015000000000004</v>
      </c>
      <c r="F5341" s="167" t="s">
        <v>11104</v>
      </c>
    </row>
    <row r="5342" spans="1:6" x14ac:dyDescent="0.3">
      <c r="A5342" s="167" t="s">
        <v>11302</v>
      </c>
      <c r="B5342" s="167" t="s">
        <v>5485</v>
      </c>
      <c r="C5342" s="168">
        <v>10</v>
      </c>
      <c r="D5342" s="169" t="s">
        <v>5482</v>
      </c>
      <c r="E5342" s="170">
        <v>2.3605999999999998</v>
      </c>
      <c r="F5342" s="167" t="s">
        <v>10982</v>
      </c>
    </row>
    <row r="5343" spans="1:6" x14ac:dyDescent="0.3">
      <c r="A5343" s="167" t="s">
        <v>11303</v>
      </c>
      <c r="B5343" s="167" t="s">
        <v>6576</v>
      </c>
      <c r="C5343" s="168">
        <v>10</v>
      </c>
      <c r="D5343" s="169" t="s">
        <v>5482</v>
      </c>
      <c r="E5343" s="170">
        <v>2.3605999999999998</v>
      </c>
      <c r="F5343" s="167" t="s">
        <v>10982</v>
      </c>
    </row>
    <row r="5344" spans="1:6" x14ac:dyDescent="0.3">
      <c r="A5344" s="167" t="s">
        <v>11304</v>
      </c>
      <c r="B5344" s="167" t="s">
        <v>5489</v>
      </c>
      <c r="C5344" s="168">
        <v>10</v>
      </c>
      <c r="D5344" s="169" t="s">
        <v>5482</v>
      </c>
      <c r="E5344" s="170">
        <v>2.4623499999999998</v>
      </c>
      <c r="F5344" s="167" t="s">
        <v>10982</v>
      </c>
    </row>
    <row r="5345" spans="1:6" x14ac:dyDescent="0.3">
      <c r="A5345" s="167" t="s">
        <v>11305</v>
      </c>
      <c r="B5345" s="167" t="s">
        <v>5491</v>
      </c>
      <c r="C5345" s="168">
        <v>10</v>
      </c>
      <c r="D5345" s="169" t="s">
        <v>5482</v>
      </c>
      <c r="E5345" s="170">
        <v>2.4623499999999998</v>
      </c>
      <c r="F5345" s="167" t="s">
        <v>10982</v>
      </c>
    </row>
    <row r="5346" spans="1:6" x14ac:dyDescent="0.3">
      <c r="A5346" s="167" t="s">
        <v>11306</v>
      </c>
      <c r="B5346" s="167" t="s">
        <v>5691</v>
      </c>
      <c r="C5346" s="168">
        <v>10</v>
      </c>
      <c r="D5346" s="169" t="s">
        <v>5482</v>
      </c>
      <c r="E5346" s="170">
        <v>2.4623499999999998</v>
      </c>
      <c r="F5346" s="167" t="s">
        <v>10982</v>
      </c>
    </row>
    <row r="5347" spans="1:6" x14ac:dyDescent="0.3">
      <c r="A5347" s="167" t="s">
        <v>11307</v>
      </c>
      <c r="B5347" s="167" t="s">
        <v>5693</v>
      </c>
      <c r="C5347" s="168">
        <v>10</v>
      </c>
      <c r="D5347" s="169" t="s">
        <v>5482</v>
      </c>
      <c r="E5347" s="170">
        <v>2.4623499999999998</v>
      </c>
      <c r="F5347" s="167" t="s">
        <v>10982</v>
      </c>
    </row>
    <row r="5348" spans="1:6" x14ac:dyDescent="0.3">
      <c r="A5348" s="167" t="s">
        <v>11308</v>
      </c>
      <c r="B5348" s="167" t="s">
        <v>5493</v>
      </c>
      <c r="C5348" s="168">
        <v>10</v>
      </c>
      <c r="D5348" s="169" t="s">
        <v>5482</v>
      </c>
      <c r="E5348" s="170">
        <v>2.4623499999999998</v>
      </c>
      <c r="F5348" s="167" t="s">
        <v>10982</v>
      </c>
    </row>
    <row r="5349" spans="1:6" x14ac:dyDescent="0.3">
      <c r="A5349" s="167" t="s">
        <v>11309</v>
      </c>
      <c r="B5349" s="167" t="s">
        <v>6582</v>
      </c>
      <c r="C5349" s="168">
        <v>10</v>
      </c>
      <c r="D5349" s="169" t="s">
        <v>5482</v>
      </c>
      <c r="E5349" s="170">
        <v>2.1062249999999998</v>
      </c>
      <c r="F5349" s="167" t="s">
        <v>10982</v>
      </c>
    </row>
    <row r="5350" spans="1:6" x14ac:dyDescent="0.3">
      <c r="A5350" s="167" t="s">
        <v>11310</v>
      </c>
      <c r="B5350" s="167" t="s">
        <v>5696</v>
      </c>
      <c r="C5350" s="168">
        <v>10</v>
      </c>
      <c r="D5350" s="169" t="s">
        <v>5482</v>
      </c>
      <c r="E5350" s="170">
        <v>2.4623499999999998</v>
      </c>
      <c r="F5350" s="167" t="s">
        <v>10982</v>
      </c>
    </row>
    <row r="5351" spans="1:6" x14ac:dyDescent="0.3">
      <c r="A5351" s="167" t="s">
        <v>11311</v>
      </c>
      <c r="B5351" s="167" t="s">
        <v>5495</v>
      </c>
      <c r="C5351" s="168">
        <v>10</v>
      </c>
      <c r="D5351" s="169" t="s">
        <v>5482</v>
      </c>
      <c r="E5351" s="170">
        <v>2.4623499999999998</v>
      </c>
      <c r="F5351" s="167" t="s">
        <v>10982</v>
      </c>
    </row>
    <row r="5352" spans="1:6" x14ac:dyDescent="0.3">
      <c r="A5352" s="167" t="s">
        <v>11312</v>
      </c>
      <c r="B5352" s="167" t="s">
        <v>5699</v>
      </c>
      <c r="C5352" s="168">
        <v>10</v>
      </c>
      <c r="D5352" s="169" t="s">
        <v>5482</v>
      </c>
      <c r="E5352" s="170">
        <v>2.4623499999999998</v>
      </c>
      <c r="F5352" s="167" t="s">
        <v>10982</v>
      </c>
    </row>
    <row r="5353" spans="1:6" x14ac:dyDescent="0.3">
      <c r="A5353" s="167" t="s">
        <v>11313</v>
      </c>
      <c r="B5353" s="167" t="s">
        <v>5701</v>
      </c>
      <c r="C5353" s="168">
        <v>10</v>
      </c>
      <c r="D5353" s="169" t="s">
        <v>5482</v>
      </c>
      <c r="E5353" s="170">
        <v>2.4623499999999998</v>
      </c>
      <c r="F5353" s="167" t="s">
        <v>10982</v>
      </c>
    </row>
    <row r="5354" spans="1:6" x14ac:dyDescent="0.3">
      <c r="A5354" s="167" t="s">
        <v>11314</v>
      </c>
      <c r="B5354" s="167" t="s">
        <v>5497</v>
      </c>
      <c r="C5354" s="168">
        <v>10</v>
      </c>
      <c r="D5354" s="169" t="s">
        <v>5482</v>
      </c>
      <c r="E5354" s="170">
        <v>2.4623499999999998</v>
      </c>
      <c r="F5354" s="167" t="s">
        <v>10982</v>
      </c>
    </row>
    <row r="5355" spans="1:6" x14ac:dyDescent="0.3">
      <c r="A5355" s="167" t="s">
        <v>11315</v>
      </c>
      <c r="B5355" s="167" t="s">
        <v>5507</v>
      </c>
      <c r="C5355" s="168">
        <v>10</v>
      </c>
      <c r="D5355" s="169" t="s">
        <v>5482</v>
      </c>
      <c r="E5355" s="170">
        <v>2.4623499999999998</v>
      </c>
      <c r="F5355" s="167" t="s">
        <v>10982</v>
      </c>
    </row>
    <row r="5356" spans="1:6" x14ac:dyDescent="0.3">
      <c r="A5356" s="167" t="s">
        <v>11316</v>
      </c>
      <c r="B5356" s="167" t="s">
        <v>5509</v>
      </c>
      <c r="C5356" s="168">
        <v>10</v>
      </c>
      <c r="D5356" s="169" t="s">
        <v>5482</v>
      </c>
      <c r="E5356" s="170">
        <v>2.4623499999999998</v>
      </c>
      <c r="F5356" s="167" t="s">
        <v>10982</v>
      </c>
    </row>
    <row r="5357" spans="1:6" x14ac:dyDescent="0.3">
      <c r="A5357" s="167" t="s">
        <v>11317</v>
      </c>
      <c r="B5357" s="167" t="s">
        <v>5513</v>
      </c>
      <c r="C5357" s="168">
        <v>10</v>
      </c>
      <c r="D5357" s="169" t="s">
        <v>5482</v>
      </c>
      <c r="E5357" s="170">
        <v>2.4623499999999998</v>
      </c>
      <c r="F5357" s="167" t="s">
        <v>10982</v>
      </c>
    </row>
    <row r="5358" spans="1:6" x14ac:dyDescent="0.3">
      <c r="A5358" s="167" t="s">
        <v>11318</v>
      </c>
      <c r="B5358" s="167" t="s">
        <v>5485</v>
      </c>
      <c r="C5358" s="168">
        <v>10</v>
      </c>
      <c r="D5358" s="169" t="s">
        <v>5482</v>
      </c>
      <c r="E5358" s="170">
        <v>2.6658499999999998</v>
      </c>
      <c r="F5358" s="167" t="s">
        <v>10982</v>
      </c>
    </row>
    <row r="5359" spans="1:6" x14ac:dyDescent="0.3">
      <c r="A5359" s="167" t="s">
        <v>11319</v>
      </c>
      <c r="B5359" s="167" t="s">
        <v>6576</v>
      </c>
      <c r="C5359" s="168">
        <v>10</v>
      </c>
      <c r="D5359" s="169" t="s">
        <v>5482</v>
      </c>
      <c r="E5359" s="170">
        <v>2.6658499999999998</v>
      </c>
      <c r="F5359" s="167" t="s">
        <v>10982</v>
      </c>
    </row>
    <row r="5360" spans="1:6" x14ac:dyDescent="0.3">
      <c r="A5360" s="167" t="s">
        <v>11320</v>
      </c>
      <c r="B5360" s="167" t="s">
        <v>5489</v>
      </c>
      <c r="C5360" s="168">
        <v>10</v>
      </c>
      <c r="D5360" s="169" t="s">
        <v>5482</v>
      </c>
      <c r="E5360" s="170">
        <v>2.7268999999999997</v>
      </c>
      <c r="F5360" s="167" t="s">
        <v>10982</v>
      </c>
    </row>
    <row r="5361" spans="1:6" x14ac:dyDescent="0.3">
      <c r="A5361" s="167" t="s">
        <v>11321</v>
      </c>
      <c r="B5361" s="167" t="s">
        <v>5491</v>
      </c>
      <c r="C5361" s="168">
        <v>10</v>
      </c>
      <c r="D5361" s="169" t="s">
        <v>5482</v>
      </c>
      <c r="E5361" s="170">
        <v>2.7268999999999997</v>
      </c>
      <c r="F5361" s="167" t="s">
        <v>10982</v>
      </c>
    </row>
    <row r="5362" spans="1:6" x14ac:dyDescent="0.3">
      <c r="A5362" s="167" t="s">
        <v>11322</v>
      </c>
      <c r="B5362" s="167" t="s">
        <v>5691</v>
      </c>
      <c r="C5362" s="168">
        <v>10</v>
      </c>
      <c r="D5362" s="169" t="s">
        <v>5482</v>
      </c>
      <c r="E5362" s="170">
        <v>2.7268999999999997</v>
      </c>
      <c r="F5362" s="167" t="s">
        <v>10982</v>
      </c>
    </row>
    <row r="5363" spans="1:6" x14ac:dyDescent="0.3">
      <c r="A5363" s="167" t="s">
        <v>11323</v>
      </c>
      <c r="B5363" s="167" t="s">
        <v>5693</v>
      </c>
      <c r="C5363" s="168">
        <v>10</v>
      </c>
      <c r="D5363" s="169" t="s">
        <v>5482</v>
      </c>
      <c r="E5363" s="170">
        <v>2.7268999999999997</v>
      </c>
      <c r="F5363" s="167" t="s">
        <v>10982</v>
      </c>
    </row>
    <row r="5364" spans="1:6" x14ac:dyDescent="0.3">
      <c r="A5364" s="167" t="s">
        <v>11324</v>
      </c>
      <c r="B5364" s="167" t="s">
        <v>5493</v>
      </c>
      <c r="C5364" s="168">
        <v>10</v>
      </c>
      <c r="D5364" s="169" t="s">
        <v>5482</v>
      </c>
      <c r="E5364" s="170">
        <v>2.7268999999999997</v>
      </c>
      <c r="F5364" s="167" t="s">
        <v>10982</v>
      </c>
    </row>
    <row r="5365" spans="1:6" x14ac:dyDescent="0.3">
      <c r="A5365" s="167" t="s">
        <v>11325</v>
      </c>
      <c r="B5365" s="167" t="s">
        <v>6582</v>
      </c>
      <c r="C5365" s="168">
        <v>10</v>
      </c>
      <c r="D5365" s="169" t="s">
        <v>5482</v>
      </c>
      <c r="E5365" s="170">
        <v>2.29955</v>
      </c>
      <c r="F5365" s="167" t="s">
        <v>10982</v>
      </c>
    </row>
    <row r="5366" spans="1:6" x14ac:dyDescent="0.3">
      <c r="A5366" s="167" t="s">
        <v>11326</v>
      </c>
      <c r="B5366" s="167" t="s">
        <v>5696</v>
      </c>
      <c r="C5366" s="168">
        <v>10</v>
      </c>
      <c r="D5366" s="169" t="s">
        <v>5482</v>
      </c>
      <c r="E5366" s="170">
        <v>2.7268999999999997</v>
      </c>
      <c r="F5366" s="167" t="s">
        <v>10982</v>
      </c>
    </row>
    <row r="5367" spans="1:6" x14ac:dyDescent="0.3">
      <c r="A5367" s="167" t="s">
        <v>11327</v>
      </c>
      <c r="B5367" s="167" t="s">
        <v>5495</v>
      </c>
      <c r="C5367" s="168">
        <v>10</v>
      </c>
      <c r="D5367" s="169" t="s">
        <v>5482</v>
      </c>
      <c r="E5367" s="170">
        <v>2.7268999999999997</v>
      </c>
      <c r="F5367" s="167" t="s">
        <v>10982</v>
      </c>
    </row>
    <row r="5368" spans="1:6" x14ac:dyDescent="0.3">
      <c r="A5368" s="167" t="s">
        <v>11328</v>
      </c>
      <c r="B5368" s="167" t="s">
        <v>5699</v>
      </c>
      <c r="C5368" s="168">
        <v>10</v>
      </c>
      <c r="D5368" s="169" t="s">
        <v>5482</v>
      </c>
      <c r="E5368" s="170">
        <v>2.7268999999999997</v>
      </c>
      <c r="F5368" s="167" t="s">
        <v>10982</v>
      </c>
    </row>
    <row r="5369" spans="1:6" x14ac:dyDescent="0.3">
      <c r="A5369" s="167" t="s">
        <v>11329</v>
      </c>
      <c r="B5369" s="167" t="s">
        <v>5701</v>
      </c>
      <c r="C5369" s="168">
        <v>10</v>
      </c>
      <c r="D5369" s="169" t="s">
        <v>5482</v>
      </c>
      <c r="E5369" s="170">
        <v>2.7268999999999997</v>
      </c>
      <c r="F5369" s="167" t="s">
        <v>10982</v>
      </c>
    </row>
    <row r="5370" spans="1:6" x14ac:dyDescent="0.3">
      <c r="A5370" s="167" t="s">
        <v>11330</v>
      </c>
      <c r="B5370" s="167" t="s">
        <v>5497</v>
      </c>
      <c r="C5370" s="168">
        <v>10</v>
      </c>
      <c r="D5370" s="169" t="s">
        <v>5482</v>
      </c>
      <c r="E5370" s="170">
        <v>2.7268999999999997</v>
      </c>
      <c r="F5370" s="167" t="s">
        <v>10982</v>
      </c>
    </row>
    <row r="5371" spans="1:6" x14ac:dyDescent="0.3">
      <c r="A5371" s="167" t="s">
        <v>11331</v>
      </c>
      <c r="B5371" s="167" t="s">
        <v>5507</v>
      </c>
      <c r="C5371" s="168">
        <v>10</v>
      </c>
      <c r="D5371" s="169" t="s">
        <v>5482</v>
      </c>
      <c r="E5371" s="170">
        <v>2.7268999999999997</v>
      </c>
      <c r="F5371" s="167" t="s">
        <v>10982</v>
      </c>
    </row>
    <row r="5372" spans="1:6" x14ac:dyDescent="0.3">
      <c r="A5372" s="167" t="s">
        <v>11332</v>
      </c>
      <c r="B5372" s="167" t="s">
        <v>5509</v>
      </c>
      <c r="C5372" s="168">
        <v>10</v>
      </c>
      <c r="D5372" s="169" t="s">
        <v>5482</v>
      </c>
      <c r="E5372" s="170">
        <v>2.7268999999999997</v>
      </c>
      <c r="F5372" s="167" t="s">
        <v>10982</v>
      </c>
    </row>
    <row r="5373" spans="1:6" x14ac:dyDescent="0.3">
      <c r="A5373" s="167" t="s">
        <v>11333</v>
      </c>
      <c r="B5373" s="167" t="s">
        <v>5513</v>
      </c>
      <c r="C5373" s="168">
        <v>10</v>
      </c>
      <c r="D5373" s="169" t="s">
        <v>5482</v>
      </c>
      <c r="E5373" s="170">
        <v>2.7268999999999997</v>
      </c>
      <c r="F5373" s="167" t="s">
        <v>10982</v>
      </c>
    </row>
    <row r="5374" spans="1:6" x14ac:dyDescent="0.3">
      <c r="A5374" s="167" t="s">
        <v>11334</v>
      </c>
      <c r="B5374" s="167" t="s">
        <v>5485</v>
      </c>
      <c r="C5374" s="168">
        <v>10</v>
      </c>
      <c r="D5374" s="169" t="s">
        <v>5482</v>
      </c>
      <c r="E5374" s="170">
        <v>2.6658499999999998</v>
      </c>
      <c r="F5374" s="167" t="s">
        <v>10982</v>
      </c>
    </row>
    <row r="5375" spans="1:6" x14ac:dyDescent="0.3">
      <c r="A5375" s="167" t="s">
        <v>11335</v>
      </c>
      <c r="B5375" s="167" t="s">
        <v>6576</v>
      </c>
      <c r="C5375" s="168">
        <v>10</v>
      </c>
      <c r="D5375" s="169" t="s">
        <v>5482</v>
      </c>
      <c r="E5375" s="170">
        <v>2.6658499999999998</v>
      </c>
      <c r="F5375" s="167" t="s">
        <v>10982</v>
      </c>
    </row>
    <row r="5376" spans="1:6" x14ac:dyDescent="0.3">
      <c r="A5376" s="167" t="s">
        <v>11336</v>
      </c>
      <c r="B5376" s="167" t="s">
        <v>5489</v>
      </c>
      <c r="C5376" s="168">
        <v>10</v>
      </c>
      <c r="D5376" s="169" t="s">
        <v>5482</v>
      </c>
      <c r="E5376" s="170">
        <v>2.7268999999999997</v>
      </c>
      <c r="F5376" s="167" t="s">
        <v>10982</v>
      </c>
    </row>
    <row r="5377" spans="1:6" x14ac:dyDescent="0.3">
      <c r="A5377" s="167" t="s">
        <v>11337</v>
      </c>
      <c r="B5377" s="167" t="s">
        <v>5491</v>
      </c>
      <c r="C5377" s="168">
        <v>10</v>
      </c>
      <c r="D5377" s="169" t="s">
        <v>5482</v>
      </c>
      <c r="E5377" s="170">
        <v>2.7268999999999997</v>
      </c>
      <c r="F5377" s="167" t="s">
        <v>10982</v>
      </c>
    </row>
    <row r="5378" spans="1:6" x14ac:dyDescent="0.3">
      <c r="A5378" s="167" t="s">
        <v>11338</v>
      </c>
      <c r="B5378" s="167" t="s">
        <v>5691</v>
      </c>
      <c r="C5378" s="168">
        <v>10</v>
      </c>
      <c r="D5378" s="169" t="s">
        <v>5482</v>
      </c>
      <c r="E5378" s="170">
        <v>2.7268999999999997</v>
      </c>
      <c r="F5378" s="167" t="s">
        <v>10982</v>
      </c>
    </row>
    <row r="5379" spans="1:6" x14ac:dyDescent="0.3">
      <c r="A5379" s="167" t="s">
        <v>11339</v>
      </c>
      <c r="B5379" s="167" t="s">
        <v>5693</v>
      </c>
      <c r="C5379" s="168">
        <v>10</v>
      </c>
      <c r="D5379" s="169" t="s">
        <v>5482</v>
      </c>
      <c r="E5379" s="170">
        <v>2.7268999999999997</v>
      </c>
      <c r="F5379" s="167" t="s">
        <v>10982</v>
      </c>
    </row>
    <row r="5380" spans="1:6" x14ac:dyDescent="0.3">
      <c r="A5380" s="167" t="s">
        <v>11340</v>
      </c>
      <c r="B5380" s="167" t="s">
        <v>5493</v>
      </c>
      <c r="C5380" s="168">
        <v>10</v>
      </c>
      <c r="D5380" s="169" t="s">
        <v>5482</v>
      </c>
      <c r="E5380" s="170">
        <v>2.7268999999999997</v>
      </c>
      <c r="F5380" s="167" t="s">
        <v>10982</v>
      </c>
    </row>
    <row r="5381" spans="1:6" x14ac:dyDescent="0.3">
      <c r="A5381" s="167" t="s">
        <v>11341</v>
      </c>
      <c r="B5381" s="167" t="s">
        <v>6582</v>
      </c>
      <c r="C5381" s="168">
        <v>10</v>
      </c>
      <c r="D5381" s="169" t="s">
        <v>5482</v>
      </c>
      <c r="E5381" s="170">
        <v>2.29955</v>
      </c>
      <c r="F5381" s="167" t="s">
        <v>10982</v>
      </c>
    </row>
    <row r="5382" spans="1:6" x14ac:dyDescent="0.3">
      <c r="A5382" s="167" t="s">
        <v>11342</v>
      </c>
      <c r="B5382" s="167" t="s">
        <v>5696</v>
      </c>
      <c r="C5382" s="168">
        <v>10</v>
      </c>
      <c r="D5382" s="169" t="s">
        <v>5482</v>
      </c>
      <c r="E5382" s="170">
        <v>2.7268999999999997</v>
      </c>
      <c r="F5382" s="167" t="s">
        <v>10982</v>
      </c>
    </row>
    <row r="5383" spans="1:6" x14ac:dyDescent="0.3">
      <c r="A5383" s="167" t="s">
        <v>11343</v>
      </c>
      <c r="B5383" s="167" t="s">
        <v>5495</v>
      </c>
      <c r="C5383" s="168">
        <v>10</v>
      </c>
      <c r="D5383" s="169" t="s">
        <v>5482</v>
      </c>
      <c r="E5383" s="170">
        <v>2.7268999999999997</v>
      </c>
      <c r="F5383" s="167" t="s">
        <v>10982</v>
      </c>
    </row>
    <row r="5384" spans="1:6" x14ac:dyDescent="0.3">
      <c r="A5384" s="167" t="s">
        <v>11344</v>
      </c>
      <c r="B5384" s="167" t="s">
        <v>5699</v>
      </c>
      <c r="C5384" s="168">
        <v>10</v>
      </c>
      <c r="D5384" s="169" t="s">
        <v>5482</v>
      </c>
      <c r="E5384" s="170">
        <v>2.7268999999999997</v>
      </c>
      <c r="F5384" s="167" t="s">
        <v>10982</v>
      </c>
    </row>
    <row r="5385" spans="1:6" x14ac:dyDescent="0.3">
      <c r="A5385" s="167" t="s">
        <v>11345</v>
      </c>
      <c r="B5385" s="167" t="s">
        <v>5701</v>
      </c>
      <c r="C5385" s="168">
        <v>10</v>
      </c>
      <c r="D5385" s="169" t="s">
        <v>5482</v>
      </c>
      <c r="E5385" s="170">
        <v>2.7268999999999997</v>
      </c>
      <c r="F5385" s="167" t="s">
        <v>10982</v>
      </c>
    </row>
    <row r="5386" spans="1:6" x14ac:dyDescent="0.3">
      <c r="A5386" s="167" t="s">
        <v>11346</v>
      </c>
      <c r="B5386" s="167" t="s">
        <v>5497</v>
      </c>
      <c r="C5386" s="168">
        <v>10</v>
      </c>
      <c r="D5386" s="169" t="s">
        <v>5482</v>
      </c>
      <c r="E5386" s="170">
        <v>2.7268999999999997</v>
      </c>
      <c r="F5386" s="167" t="s">
        <v>10982</v>
      </c>
    </row>
    <row r="5387" spans="1:6" x14ac:dyDescent="0.3">
      <c r="A5387" s="167" t="s">
        <v>11347</v>
      </c>
      <c r="B5387" s="167" t="s">
        <v>5507</v>
      </c>
      <c r="C5387" s="168">
        <v>10</v>
      </c>
      <c r="D5387" s="169" t="s">
        <v>5482</v>
      </c>
      <c r="E5387" s="170">
        <v>2.7268999999999997</v>
      </c>
      <c r="F5387" s="167" t="s">
        <v>10982</v>
      </c>
    </row>
    <row r="5388" spans="1:6" x14ac:dyDescent="0.3">
      <c r="A5388" s="167" t="s">
        <v>11348</v>
      </c>
      <c r="B5388" s="167" t="s">
        <v>5509</v>
      </c>
      <c r="C5388" s="168">
        <v>10</v>
      </c>
      <c r="D5388" s="169" t="s">
        <v>5482</v>
      </c>
      <c r="E5388" s="170">
        <v>2.7268999999999997</v>
      </c>
      <c r="F5388" s="167" t="s">
        <v>10982</v>
      </c>
    </row>
    <row r="5389" spans="1:6" x14ac:dyDescent="0.3">
      <c r="A5389" s="167" t="s">
        <v>11349</v>
      </c>
      <c r="B5389" s="167" t="s">
        <v>5513</v>
      </c>
      <c r="C5389" s="168">
        <v>10</v>
      </c>
      <c r="D5389" s="169" t="s">
        <v>5482</v>
      </c>
      <c r="E5389" s="170">
        <v>2.7268999999999997</v>
      </c>
      <c r="F5389" s="167" t="s">
        <v>10982</v>
      </c>
    </row>
    <row r="5390" spans="1:6" x14ac:dyDescent="0.3">
      <c r="A5390" s="167" t="s">
        <v>11350</v>
      </c>
      <c r="B5390" s="167" t="s">
        <v>5485</v>
      </c>
      <c r="C5390" s="168">
        <v>10</v>
      </c>
      <c r="D5390" s="169" t="s">
        <v>5482</v>
      </c>
      <c r="E5390" s="170">
        <v>3.0524999999999998</v>
      </c>
      <c r="F5390" s="167" t="s">
        <v>10982</v>
      </c>
    </row>
    <row r="5391" spans="1:6" x14ac:dyDescent="0.3">
      <c r="A5391" s="167" t="s">
        <v>11351</v>
      </c>
      <c r="B5391" s="167" t="s">
        <v>6576</v>
      </c>
      <c r="C5391" s="168">
        <v>10</v>
      </c>
      <c r="D5391" s="169" t="s">
        <v>5482</v>
      </c>
      <c r="E5391" s="170">
        <v>3.0524999999999998</v>
      </c>
      <c r="F5391" s="167" t="s">
        <v>10982</v>
      </c>
    </row>
    <row r="5392" spans="1:6" x14ac:dyDescent="0.3">
      <c r="A5392" s="167" t="s">
        <v>11352</v>
      </c>
      <c r="B5392" s="167" t="s">
        <v>5489</v>
      </c>
      <c r="C5392" s="168">
        <v>10</v>
      </c>
      <c r="D5392" s="169" t="s">
        <v>5482</v>
      </c>
      <c r="E5392" s="170">
        <v>3.1338999999999997</v>
      </c>
      <c r="F5392" s="167" t="s">
        <v>10982</v>
      </c>
    </row>
    <row r="5393" spans="1:6" x14ac:dyDescent="0.3">
      <c r="A5393" s="167" t="s">
        <v>11353</v>
      </c>
      <c r="B5393" s="167" t="s">
        <v>5491</v>
      </c>
      <c r="C5393" s="168">
        <v>10</v>
      </c>
      <c r="D5393" s="169" t="s">
        <v>5482</v>
      </c>
      <c r="E5393" s="170">
        <v>3.1338999999999997</v>
      </c>
      <c r="F5393" s="167" t="s">
        <v>10982</v>
      </c>
    </row>
    <row r="5394" spans="1:6" x14ac:dyDescent="0.3">
      <c r="A5394" s="167" t="s">
        <v>11354</v>
      </c>
      <c r="B5394" s="167" t="s">
        <v>5691</v>
      </c>
      <c r="C5394" s="168">
        <v>10</v>
      </c>
      <c r="D5394" s="169" t="s">
        <v>5482</v>
      </c>
      <c r="E5394" s="170">
        <v>3.1338999999999997</v>
      </c>
      <c r="F5394" s="167" t="s">
        <v>10982</v>
      </c>
    </row>
    <row r="5395" spans="1:6" x14ac:dyDescent="0.3">
      <c r="A5395" s="167" t="s">
        <v>11355</v>
      </c>
      <c r="B5395" s="167" t="s">
        <v>5693</v>
      </c>
      <c r="C5395" s="168">
        <v>10</v>
      </c>
      <c r="D5395" s="169" t="s">
        <v>5482</v>
      </c>
      <c r="E5395" s="170">
        <v>3.1338999999999997</v>
      </c>
      <c r="F5395" s="167" t="s">
        <v>10982</v>
      </c>
    </row>
    <row r="5396" spans="1:6" x14ac:dyDescent="0.3">
      <c r="A5396" s="167" t="s">
        <v>11356</v>
      </c>
      <c r="B5396" s="167" t="s">
        <v>5493</v>
      </c>
      <c r="C5396" s="168">
        <v>10</v>
      </c>
      <c r="D5396" s="169" t="s">
        <v>5482</v>
      </c>
      <c r="E5396" s="170">
        <v>3.1338999999999997</v>
      </c>
      <c r="F5396" s="167" t="s">
        <v>10982</v>
      </c>
    </row>
    <row r="5397" spans="1:6" x14ac:dyDescent="0.3">
      <c r="A5397" s="167" t="s">
        <v>11357</v>
      </c>
      <c r="B5397" s="167" t="s">
        <v>6582</v>
      </c>
      <c r="C5397" s="168">
        <v>10</v>
      </c>
      <c r="D5397" s="169" t="s">
        <v>5482</v>
      </c>
      <c r="E5397" s="170">
        <v>2.7675999999999998</v>
      </c>
      <c r="F5397" s="167" t="s">
        <v>10982</v>
      </c>
    </row>
    <row r="5398" spans="1:6" x14ac:dyDescent="0.3">
      <c r="A5398" s="167" t="s">
        <v>11358</v>
      </c>
      <c r="B5398" s="167" t="s">
        <v>5696</v>
      </c>
      <c r="C5398" s="168">
        <v>10</v>
      </c>
      <c r="D5398" s="169" t="s">
        <v>5482</v>
      </c>
      <c r="E5398" s="170">
        <v>3.1338999999999997</v>
      </c>
      <c r="F5398" s="167" t="s">
        <v>10982</v>
      </c>
    </row>
    <row r="5399" spans="1:6" x14ac:dyDescent="0.3">
      <c r="A5399" s="167" t="s">
        <v>11359</v>
      </c>
      <c r="B5399" s="167" t="s">
        <v>5495</v>
      </c>
      <c r="C5399" s="168">
        <v>10</v>
      </c>
      <c r="D5399" s="169" t="s">
        <v>5482</v>
      </c>
      <c r="E5399" s="170">
        <v>3.1338999999999997</v>
      </c>
      <c r="F5399" s="167" t="s">
        <v>10982</v>
      </c>
    </row>
    <row r="5400" spans="1:6" x14ac:dyDescent="0.3">
      <c r="A5400" s="167" t="s">
        <v>11360</v>
      </c>
      <c r="B5400" s="167" t="s">
        <v>5699</v>
      </c>
      <c r="C5400" s="168">
        <v>10</v>
      </c>
      <c r="D5400" s="169" t="s">
        <v>5482</v>
      </c>
      <c r="E5400" s="170">
        <v>3.1338999999999997</v>
      </c>
      <c r="F5400" s="167" t="s">
        <v>10982</v>
      </c>
    </row>
    <row r="5401" spans="1:6" x14ac:dyDescent="0.3">
      <c r="A5401" s="167" t="s">
        <v>11361</v>
      </c>
      <c r="B5401" s="167" t="s">
        <v>5701</v>
      </c>
      <c r="C5401" s="168">
        <v>10</v>
      </c>
      <c r="D5401" s="169" t="s">
        <v>5482</v>
      </c>
      <c r="E5401" s="170">
        <v>3.1338999999999997</v>
      </c>
      <c r="F5401" s="167" t="s">
        <v>10982</v>
      </c>
    </row>
    <row r="5402" spans="1:6" x14ac:dyDescent="0.3">
      <c r="A5402" s="167" t="s">
        <v>11362</v>
      </c>
      <c r="B5402" s="167" t="s">
        <v>5497</v>
      </c>
      <c r="C5402" s="168">
        <v>10</v>
      </c>
      <c r="D5402" s="169" t="s">
        <v>5482</v>
      </c>
      <c r="E5402" s="170">
        <v>3.1338999999999997</v>
      </c>
      <c r="F5402" s="167" t="s">
        <v>10982</v>
      </c>
    </row>
    <row r="5403" spans="1:6" x14ac:dyDescent="0.3">
      <c r="A5403" s="167" t="s">
        <v>11363</v>
      </c>
      <c r="B5403" s="167" t="s">
        <v>5785</v>
      </c>
      <c r="C5403" s="168">
        <v>10</v>
      </c>
      <c r="D5403" s="169" t="s">
        <v>5482</v>
      </c>
      <c r="E5403" s="170">
        <v>3.1338999999999997</v>
      </c>
      <c r="F5403" s="167" t="s">
        <v>10982</v>
      </c>
    </row>
    <row r="5404" spans="1:6" x14ac:dyDescent="0.3">
      <c r="A5404" s="167" t="s">
        <v>11364</v>
      </c>
      <c r="B5404" s="167" t="s">
        <v>5499</v>
      </c>
      <c r="C5404" s="168">
        <v>10</v>
      </c>
      <c r="D5404" s="169" t="s">
        <v>5482</v>
      </c>
      <c r="E5404" s="170">
        <v>3.1338999999999997</v>
      </c>
      <c r="F5404" s="167" t="s">
        <v>10982</v>
      </c>
    </row>
    <row r="5405" spans="1:6" x14ac:dyDescent="0.3">
      <c r="A5405" s="167" t="s">
        <v>11365</v>
      </c>
      <c r="B5405" s="167" t="s">
        <v>5507</v>
      </c>
      <c r="C5405" s="168">
        <v>10</v>
      </c>
      <c r="D5405" s="169" t="s">
        <v>5482</v>
      </c>
      <c r="E5405" s="170">
        <v>3.1338999999999997</v>
      </c>
      <c r="F5405" s="167" t="s">
        <v>10982</v>
      </c>
    </row>
    <row r="5406" spans="1:6" x14ac:dyDescent="0.3">
      <c r="A5406" s="167" t="s">
        <v>11366</v>
      </c>
      <c r="B5406" s="167" t="s">
        <v>5509</v>
      </c>
      <c r="C5406" s="168">
        <v>10</v>
      </c>
      <c r="D5406" s="169" t="s">
        <v>5482</v>
      </c>
      <c r="E5406" s="170">
        <v>3.1338999999999997</v>
      </c>
      <c r="F5406" s="167" t="s">
        <v>10982</v>
      </c>
    </row>
    <row r="5407" spans="1:6" x14ac:dyDescent="0.3">
      <c r="A5407" s="167" t="s">
        <v>11367</v>
      </c>
      <c r="B5407" s="167" t="s">
        <v>5513</v>
      </c>
      <c r="C5407" s="168">
        <v>10</v>
      </c>
      <c r="D5407" s="169" t="s">
        <v>5482</v>
      </c>
      <c r="E5407" s="170">
        <v>3.1338999999999997</v>
      </c>
      <c r="F5407" s="167" t="s">
        <v>10982</v>
      </c>
    </row>
    <row r="5408" spans="1:6" x14ac:dyDescent="0.3">
      <c r="A5408" s="167" t="s">
        <v>11368</v>
      </c>
      <c r="B5408" s="167" t="s">
        <v>5485</v>
      </c>
      <c r="C5408" s="168">
        <v>10</v>
      </c>
      <c r="D5408" s="169" t="s">
        <v>5482</v>
      </c>
      <c r="E5408" s="170">
        <v>3.0524999999999998</v>
      </c>
      <c r="F5408" s="167" t="s">
        <v>10982</v>
      </c>
    </row>
    <row r="5409" spans="1:6" x14ac:dyDescent="0.3">
      <c r="A5409" s="167" t="s">
        <v>11369</v>
      </c>
      <c r="B5409" s="167" t="s">
        <v>6576</v>
      </c>
      <c r="C5409" s="168">
        <v>10</v>
      </c>
      <c r="D5409" s="169" t="s">
        <v>5482</v>
      </c>
      <c r="E5409" s="170">
        <v>3.0524999999999998</v>
      </c>
      <c r="F5409" s="167" t="s">
        <v>10982</v>
      </c>
    </row>
    <row r="5410" spans="1:6" x14ac:dyDescent="0.3">
      <c r="A5410" s="167" t="s">
        <v>11370</v>
      </c>
      <c r="B5410" s="167" t="s">
        <v>5489</v>
      </c>
      <c r="C5410" s="168">
        <v>10</v>
      </c>
      <c r="D5410" s="169" t="s">
        <v>5482</v>
      </c>
      <c r="E5410" s="170">
        <v>3.1338999999999997</v>
      </c>
      <c r="F5410" s="167" t="s">
        <v>10982</v>
      </c>
    </row>
    <row r="5411" spans="1:6" x14ac:dyDescent="0.3">
      <c r="A5411" s="167" t="s">
        <v>11371</v>
      </c>
      <c r="B5411" s="167" t="s">
        <v>5491</v>
      </c>
      <c r="C5411" s="168">
        <v>10</v>
      </c>
      <c r="D5411" s="169" t="s">
        <v>5482</v>
      </c>
      <c r="E5411" s="170">
        <v>3.1338999999999997</v>
      </c>
      <c r="F5411" s="167" t="s">
        <v>10982</v>
      </c>
    </row>
    <row r="5412" spans="1:6" x14ac:dyDescent="0.3">
      <c r="A5412" s="167" t="s">
        <v>11372</v>
      </c>
      <c r="B5412" s="167" t="s">
        <v>5691</v>
      </c>
      <c r="C5412" s="168">
        <v>10</v>
      </c>
      <c r="D5412" s="169" t="s">
        <v>5482</v>
      </c>
      <c r="E5412" s="170">
        <v>3.1338999999999997</v>
      </c>
      <c r="F5412" s="167" t="s">
        <v>10982</v>
      </c>
    </row>
    <row r="5413" spans="1:6" x14ac:dyDescent="0.3">
      <c r="A5413" s="167" t="s">
        <v>11373</v>
      </c>
      <c r="B5413" s="167" t="s">
        <v>5693</v>
      </c>
      <c r="C5413" s="168">
        <v>10</v>
      </c>
      <c r="D5413" s="169" t="s">
        <v>5482</v>
      </c>
      <c r="E5413" s="170">
        <v>3.1338999999999997</v>
      </c>
      <c r="F5413" s="167" t="s">
        <v>10982</v>
      </c>
    </row>
    <row r="5414" spans="1:6" x14ac:dyDescent="0.3">
      <c r="A5414" s="167" t="s">
        <v>11374</v>
      </c>
      <c r="B5414" s="167" t="s">
        <v>5493</v>
      </c>
      <c r="C5414" s="168">
        <v>10</v>
      </c>
      <c r="D5414" s="169" t="s">
        <v>5482</v>
      </c>
      <c r="E5414" s="170">
        <v>3.1338999999999997</v>
      </c>
      <c r="F5414" s="167" t="s">
        <v>10982</v>
      </c>
    </row>
    <row r="5415" spans="1:6" x14ac:dyDescent="0.3">
      <c r="A5415" s="167" t="s">
        <v>11375</v>
      </c>
      <c r="B5415" s="167" t="s">
        <v>6582</v>
      </c>
      <c r="C5415" s="168">
        <v>10</v>
      </c>
      <c r="D5415" s="169" t="s">
        <v>5482</v>
      </c>
      <c r="E5415" s="170">
        <v>2.7675999999999998</v>
      </c>
      <c r="F5415" s="167" t="s">
        <v>10982</v>
      </c>
    </row>
    <row r="5416" spans="1:6" x14ac:dyDescent="0.3">
      <c r="A5416" s="167" t="s">
        <v>11376</v>
      </c>
      <c r="B5416" s="167" t="s">
        <v>5696</v>
      </c>
      <c r="C5416" s="168">
        <v>10</v>
      </c>
      <c r="D5416" s="169" t="s">
        <v>5482</v>
      </c>
      <c r="E5416" s="170">
        <v>3.1338999999999997</v>
      </c>
      <c r="F5416" s="167" t="s">
        <v>10982</v>
      </c>
    </row>
    <row r="5417" spans="1:6" x14ac:dyDescent="0.3">
      <c r="A5417" s="167" t="s">
        <v>11377</v>
      </c>
      <c r="B5417" s="167" t="s">
        <v>5495</v>
      </c>
      <c r="C5417" s="168">
        <v>10</v>
      </c>
      <c r="D5417" s="169" t="s">
        <v>5482</v>
      </c>
      <c r="E5417" s="170">
        <v>3.1338999999999997</v>
      </c>
      <c r="F5417" s="167" t="s">
        <v>10982</v>
      </c>
    </row>
    <row r="5418" spans="1:6" x14ac:dyDescent="0.3">
      <c r="A5418" s="167" t="s">
        <v>11378</v>
      </c>
      <c r="B5418" s="167" t="s">
        <v>5699</v>
      </c>
      <c r="C5418" s="168">
        <v>10</v>
      </c>
      <c r="D5418" s="169" t="s">
        <v>5482</v>
      </c>
      <c r="E5418" s="170">
        <v>3.1338999999999997</v>
      </c>
      <c r="F5418" s="167" t="s">
        <v>10982</v>
      </c>
    </row>
    <row r="5419" spans="1:6" x14ac:dyDescent="0.3">
      <c r="A5419" s="167" t="s">
        <v>11379</v>
      </c>
      <c r="B5419" s="167" t="s">
        <v>5701</v>
      </c>
      <c r="C5419" s="168">
        <v>10</v>
      </c>
      <c r="D5419" s="169" t="s">
        <v>5482</v>
      </c>
      <c r="E5419" s="170">
        <v>3.1338999999999997</v>
      </c>
      <c r="F5419" s="167" t="s">
        <v>10982</v>
      </c>
    </row>
    <row r="5420" spans="1:6" x14ac:dyDescent="0.3">
      <c r="A5420" s="167" t="s">
        <v>11380</v>
      </c>
      <c r="B5420" s="167" t="s">
        <v>5497</v>
      </c>
      <c r="C5420" s="168">
        <v>10</v>
      </c>
      <c r="D5420" s="169" t="s">
        <v>5482</v>
      </c>
      <c r="E5420" s="170">
        <v>3.1338999999999997</v>
      </c>
      <c r="F5420" s="167" t="s">
        <v>10982</v>
      </c>
    </row>
    <row r="5421" spans="1:6" x14ac:dyDescent="0.3">
      <c r="A5421" s="167" t="s">
        <v>11381</v>
      </c>
      <c r="B5421" s="167" t="s">
        <v>5785</v>
      </c>
      <c r="C5421" s="168">
        <v>10</v>
      </c>
      <c r="D5421" s="169" t="s">
        <v>5482</v>
      </c>
      <c r="E5421" s="170">
        <v>3.1338999999999997</v>
      </c>
      <c r="F5421" s="167" t="s">
        <v>10982</v>
      </c>
    </row>
    <row r="5422" spans="1:6" x14ac:dyDescent="0.3">
      <c r="A5422" s="167" t="s">
        <v>11382</v>
      </c>
      <c r="B5422" s="167" t="s">
        <v>5499</v>
      </c>
      <c r="C5422" s="168">
        <v>10</v>
      </c>
      <c r="D5422" s="169" t="s">
        <v>5482</v>
      </c>
      <c r="E5422" s="170">
        <v>3.1338999999999997</v>
      </c>
      <c r="F5422" s="167" t="s">
        <v>10982</v>
      </c>
    </row>
    <row r="5423" spans="1:6" x14ac:dyDescent="0.3">
      <c r="A5423" s="167" t="s">
        <v>11383</v>
      </c>
      <c r="B5423" s="167" t="s">
        <v>5507</v>
      </c>
      <c r="C5423" s="168">
        <v>10</v>
      </c>
      <c r="D5423" s="169" t="s">
        <v>5482</v>
      </c>
      <c r="E5423" s="170">
        <v>3.1338999999999997</v>
      </c>
      <c r="F5423" s="167" t="s">
        <v>10982</v>
      </c>
    </row>
    <row r="5424" spans="1:6" x14ac:dyDescent="0.3">
      <c r="A5424" s="167" t="s">
        <v>11384</v>
      </c>
      <c r="B5424" s="167" t="s">
        <v>5509</v>
      </c>
      <c r="C5424" s="168">
        <v>10</v>
      </c>
      <c r="D5424" s="169" t="s">
        <v>5482</v>
      </c>
      <c r="E5424" s="170">
        <v>3.1338999999999997</v>
      </c>
      <c r="F5424" s="167" t="s">
        <v>10982</v>
      </c>
    </row>
    <row r="5425" spans="1:6" x14ac:dyDescent="0.3">
      <c r="A5425" s="167" t="s">
        <v>11385</v>
      </c>
      <c r="B5425" s="167" t="s">
        <v>5513</v>
      </c>
      <c r="C5425" s="168">
        <v>10</v>
      </c>
      <c r="D5425" s="169" t="s">
        <v>5482</v>
      </c>
      <c r="E5425" s="170">
        <v>3.1338999999999997</v>
      </c>
      <c r="F5425" s="167" t="s">
        <v>10982</v>
      </c>
    </row>
    <row r="5426" spans="1:6" x14ac:dyDescent="0.3">
      <c r="A5426" s="167" t="s">
        <v>11386</v>
      </c>
      <c r="B5426" s="167" t="s">
        <v>5485</v>
      </c>
      <c r="C5426" s="168">
        <v>10</v>
      </c>
      <c r="D5426" s="169" t="s">
        <v>5482</v>
      </c>
      <c r="E5426" s="170">
        <v>3.0524999999999998</v>
      </c>
      <c r="F5426" s="167" t="s">
        <v>10982</v>
      </c>
    </row>
    <row r="5427" spans="1:6" x14ac:dyDescent="0.3">
      <c r="A5427" s="167" t="s">
        <v>11387</v>
      </c>
      <c r="B5427" s="167" t="s">
        <v>6576</v>
      </c>
      <c r="C5427" s="168">
        <v>10</v>
      </c>
      <c r="D5427" s="169" t="s">
        <v>5482</v>
      </c>
      <c r="E5427" s="170">
        <v>3.0524999999999998</v>
      </c>
      <c r="F5427" s="167" t="s">
        <v>10982</v>
      </c>
    </row>
    <row r="5428" spans="1:6" x14ac:dyDescent="0.3">
      <c r="A5428" s="167" t="s">
        <v>11388</v>
      </c>
      <c r="B5428" s="167" t="s">
        <v>5489</v>
      </c>
      <c r="C5428" s="168">
        <v>10</v>
      </c>
      <c r="D5428" s="169" t="s">
        <v>5482</v>
      </c>
      <c r="E5428" s="170">
        <v>3.1338999999999997</v>
      </c>
      <c r="F5428" s="167" t="s">
        <v>10982</v>
      </c>
    </row>
    <row r="5429" spans="1:6" x14ac:dyDescent="0.3">
      <c r="A5429" s="167" t="s">
        <v>11389</v>
      </c>
      <c r="B5429" s="167" t="s">
        <v>5491</v>
      </c>
      <c r="C5429" s="168">
        <v>10</v>
      </c>
      <c r="D5429" s="169" t="s">
        <v>5482</v>
      </c>
      <c r="E5429" s="170">
        <v>3.1338999999999997</v>
      </c>
      <c r="F5429" s="167" t="s">
        <v>10982</v>
      </c>
    </row>
    <row r="5430" spans="1:6" x14ac:dyDescent="0.3">
      <c r="A5430" s="167" t="s">
        <v>11390</v>
      </c>
      <c r="B5430" s="167" t="s">
        <v>5493</v>
      </c>
      <c r="C5430" s="168">
        <v>10</v>
      </c>
      <c r="D5430" s="169" t="s">
        <v>5482</v>
      </c>
      <c r="E5430" s="170">
        <v>3.1338999999999997</v>
      </c>
      <c r="F5430" s="167" t="s">
        <v>10982</v>
      </c>
    </row>
    <row r="5431" spans="1:6" x14ac:dyDescent="0.3">
      <c r="A5431" s="167" t="s">
        <v>11391</v>
      </c>
      <c r="B5431" s="167" t="s">
        <v>6582</v>
      </c>
      <c r="C5431" s="168">
        <v>10</v>
      </c>
      <c r="D5431" s="169" t="s">
        <v>5482</v>
      </c>
      <c r="E5431" s="170">
        <v>2.7675999999999998</v>
      </c>
      <c r="F5431" s="167" t="s">
        <v>10982</v>
      </c>
    </row>
    <row r="5432" spans="1:6" x14ac:dyDescent="0.3">
      <c r="A5432" s="167" t="s">
        <v>11392</v>
      </c>
      <c r="B5432" s="167" t="s">
        <v>5696</v>
      </c>
      <c r="C5432" s="168">
        <v>10</v>
      </c>
      <c r="D5432" s="169" t="s">
        <v>5482</v>
      </c>
      <c r="E5432" s="170">
        <v>3.1338999999999997</v>
      </c>
      <c r="F5432" s="167" t="s">
        <v>10982</v>
      </c>
    </row>
    <row r="5433" spans="1:6" x14ac:dyDescent="0.3">
      <c r="A5433" s="167" t="s">
        <v>11393</v>
      </c>
      <c r="B5433" s="167" t="s">
        <v>5495</v>
      </c>
      <c r="C5433" s="168">
        <v>10</v>
      </c>
      <c r="D5433" s="169" t="s">
        <v>5482</v>
      </c>
      <c r="E5433" s="170">
        <v>3.1338999999999997</v>
      </c>
      <c r="F5433" s="167" t="s">
        <v>10982</v>
      </c>
    </row>
    <row r="5434" spans="1:6" x14ac:dyDescent="0.3">
      <c r="A5434" s="167" t="s">
        <v>11394</v>
      </c>
      <c r="B5434" s="167" t="s">
        <v>5497</v>
      </c>
      <c r="C5434" s="168">
        <v>10</v>
      </c>
      <c r="D5434" s="169" t="s">
        <v>5482</v>
      </c>
      <c r="E5434" s="170">
        <v>3.1338999999999997</v>
      </c>
      <c r="F5434" s="167" t="s">
        <v>10982</v>
      </c>
    </row>
    <row r="5435" spans="1:6" x14ac:dyDescent="0.3">
      <c r="A5435" s="167" t="s">
        <v>11395</v>
      </c>
      <c r="B5435" s="167" t="s">
        <v>5507</v>
      </c>
      <c r="C5435" s="168">
        <v>10</v>
      </c>
      <c r="D5435" s="169" t="s">
        <v>5482</v>
      </c>
      <c r="E5435" s="170">
        <v>3.1338999999999997</v>
      </c>
      <c r="F5435" s="167" t="s">
        <v>10982</v>
      </c>
    </row>
    <row r="5436" spans="1:6" x14ac:dyDescent="0.3">
      <c r="A5436" s="167" t="s">
        <v>11396</v>
      </c>
      <c r="B5436" s="167" t="s">
        <v>5509</v>
      </c>
      <c r="C5436" s="168">
        <v>10</v>
      </c>
      <c r="D5436" s="169" t="s">
        <v>5482</v>
      </c>
      <c r="E5436" s="170">
        <v>3.1338999999999997</v>
      </c>
      <c r="F5436" s="167" t="s">
        <v>10982</v>
      </c>
    </row>
    <row r="5437" spans="1:6" x14ac:dyDescent="0.3">
      <c r="A5437" s="167" t="s">
        <v>11397</v>
      </c>
      <c r="B5437" s="167" t="s">
        <v>5513</v>
      </c>
      <c r="C5437" s="168">
        <v>10</v>
      </c>
      <c r="D5437" s="169" t="s">
        <v>5482</v>
      </c>
      <c r="E5437" s="170">
        <v>3.1338999999999997</v>
      </c>
      <c r="F5437" s="167" t="s">
        <v>10982</v>
      </c>
    </row>
    <row r="5438" spans="1:6" x14ac:dyDescent="0.3">
      <c r="A5438" s="167" t="s">
        <v>11398</v>
      </c>
      <c r="B5438" s="167" t="s">
        <v>5485</v>
      </c>
      <c r="C5438" s="168">
        <v>10</v>
      </c>
      <c r="D5438" s="169" t="s">
        <v>5482</v>
      </c>
      <c r="E5438" s="170">
        <v>3.0524999999999998</v>
      </c>
      <c r="F5438" s="167" t="s">
        <v>10982</v>
      </c>
    </row>
    <row r="5439" spans="1:6" x14ac:dyDescent="0.3">
      <c r="A5439" s="167" t="s">
        <v>11399</v>
      </c>
      <c r="B5439" s="167" t="s">
        <v>6576</v>
      </c>
      <c r="C5439" s="168">
        <v>10</v>
      </c>
      <c r="D5439" s="169" t="s">
        <v>5482</v>
      </c>
      <c r="E5439" s="170">
        <v>3.0524999999999998</v>
      </c>
      <c r="F5439" s="167" t="s">
        <v>10982</v>
      </c>
    </row>
    <row r="5440" spans="1:6" x14ac:dyDescent="0.3">
      <c r="A5440" s="167" t="s">
        <v>11400</v>
      </c>
      <c r="B5440" s="167" t="s">
        <v>5489</v>
      </c>
      <c r="C5440" s="168">
        <v>10</v>
      </c>
      <c r="D5440" s="169" t="s">
        <v>5482</v>
      </c>
      <c r="E5440" s="170">
        <v>3.1338999999999997</v>
      </c>
      <c r="F5440" s="167" t="s">
        <v>10982</v>
      </c>
    </row>
    <row r="5441" spans="1:6" x14ac:dyDescent="0.3">
      <c r="A5441" s="167" t="s">
        <v>11401</v>
      </c>
      <c r="B5441" s="167" t="s">
        <v>5491</v>
      </c>
      <c r="C5441" s="168">
        <v>10</v>
      </c>
      <c r="D5441" s="169" t="s">
        <v>5482</v>
      </c>
      <c r="E5441" s="170">
        <v>3.1338999999999997</v>
      </c>
      <c r="F5441" s="167" t="s">
        <v>10982</v>
      </c>
    </row>
    <row r="5442" spans="1:6" x14ac:dyDescent="0.3">
      <c r="A5442" s="167" t="s">
        <v>11402</v>
      </c>
      <c r="B5442" s="167" t="s">
        <v>5691</v>
      </c>
      <c r="C5442" s="168">
        <v>10</v>
      </c>
      <c r="D5442" s="169" t="s">
        <v>5482</v>
      </c>
      <c r="E5442" s="170">
        <v>3.1338999999999997</v>
      </c>
      <c r="F5442" s="167" t="s">
        <v>10982</v>
      </c>
    </row>
    <row r="5443" spans="1:6" x14ac:dyDescent="0.3">
      <c r="A5443" s="167" t="s">
        <v>11403</v>
      </c>
      <c r="B5443" s="167" t="s">
        <v>5693</v>
      </c>
      <c r="C5443" s="168">
        <v>10</v>
      </c>
      <c r="D5443" s="169" t="s">
        <v>5482</v>
      </c>
      <c r="E5443" s="170">
        <v>3.1338999999999997</v>
      </c>
      <c r="F5443" s="167" t="s">
        <v>10982</v>
      </c>
    </row>
    <row r="5444" spans="1:6" x14ac:dyDescent="0.3">
      <c r="A5444" s="167" t="s">
        <v>11404</v>
      </c>
      <c r="B5444" s="167" t="s">
        <v>5493</v>
      </c>
      <c r="C5444" s="168">
        <v>10</v>
      </c>
      <c r="D5444" s="169" t="s">
        <v>5482</v>
      </c>
      <c r="E5444" s="170">
        <v>3.1338999999999997</v>
      </c>
      <c r="F5444" s="167" t="s">
        <v>10982</v>
      </c>
    </row>
    <row r="5445" spans="1:6" x14ac:dyDescent="0.3">
      <c r="A5445" s="167" t="s">
        <v>11405</v>
      </c>
      <c r="B5445" s="167" t="s">
        <v>6582</v>
      </c>
      <c r="C5445" s="168">
        <v>10</v>
      </c>
      <c r="D5445" s="169" t="s">
        <v>5482</v>
      </c>
      <c r="E5445" s="170">
        <v>2.7675999999999998</v>
      </c>
      <c r="F5445" s="167" t="s">
        <v>10982</v>
      </c>
    </row>
    <row r="5446" spans="1:6" x14ac:dyDescent="0.3">
      <c r="A5446" s="167" t="s">
        <v>11406</v>
      </c>
      <c r="B5446" s="167" t="s">
        <v>5696</v>
      </c>
      <c r="C5446" s="168">
        <v>10</v>
      </c>
      <c r="D5446" s="169" t="s">
        <v>5482</v>
      </c>
      <c r="E5446" s="170">
        <v>3.1338999999999997</v>
      </c>
      <c r="F5446" s="167" t="s">
        <v>10982</v>
      </c>
    </row>
    <row r="5447" spans="1:6" x14ac:dyDescent="0.3">
      <c r="A5447" s="167" t="s">
        <v>11407</v>
      </c>
      <c r="B5447" s="167" t="s">
        <v>5495</v>
      </c>
      <c r="C5447" s="168">
        <v>10</v>
      </c>
      <c r="D5447" s="169" t="s">
        <v>5482</v>
      </c>
      <c r="E5447" s="170">
        <v>3.1338999999999997</v>
      </c>
      <c r="F5447" s="167" t="s">
        <v>10982</v>
      </c>
    </row>
    <row r="5448" spans="1:6" x14ac:dyDescent="0.3">
      <c r="A5448" s="167" t="s">
        <v>11408</v>
      </c>
      <c r="B5448" s="167" t="s">
        <v>5699</v>
      </c>
      <c r="C5448" s="168">
        <v>10</v>
      </c>
      <c r="D5448" s="169" t="s">
        <v>5482</v>
      </c>
      <c r="E5448" s="170">
        <v>3.1338999999999997</v>
      </c>
      <c r="F5448" s="167" t="s">
        <v>10982</v>
      </c>
    </row>
    <row r="5449" spans="1:6" x14ac:dyDescent="0.3">
      <c r="A5449" s="167" t="s">
        <v>11409</v>
      </c>
      <c r="B5449" s="167" t="s">
        <v>5701</v>
      </c>
      <c r="C5449" s="168">
        <v>10</v>
      </c>
      <c r="D5449" s="169" t="s">
        <v>5482</v>
      </c>
      <c r="E5449" s="170">
        <v>3.1338999999999997</v>
      </c>
      <c r="F5449" s="167" t="s">
        <v>10982</v>
      </c>
    </row>
    <row r="5450" spans="1:6" x14ac:dyDescent="0.3">
      <c r="A5450" s="167" t="s">
        <v>11410</v>
      </c>
      <c r="B5450" s="167" t="s">
        <v>5497</v>
      </c>
      <c r="C5450" s="168">
        <v>10</v>
      </c>
      <c r="D5450" s="169" t="s">
        <v>5482</v>
      </c>
      <c r="E5450" s="170">
        <v>3.1338999999999997</v>
      </c>
      <c r="F5450" s="167" t="s">
        <v>10982</v>
      </c>
    </row>
    <row r="5451" spans="1:6" x14ac:dyDescent="0.3">
      <c r="A5451" s="167" t="s">
        <v>11411</v>
      </c>
      <c r="B5451" s="167" t="s">
        <v>5499</v>
      </c>
      <c r="C5451" s="168">
        <v>10</v>
      </c>
      <c r="D5451" s="169" t="s">
        <v>5482</v>
      </c>
      <c r="E5451" s="170">
        <v>3.1338999999999997</v>
      </c>
      <c r="F5451" s="167" t="s">
        <v>10982</v>
      </c>
    </row>
    <row r="5452" spans="1:6" x14ac:dyDescent="0.3">
      <c r="A5452" s="167" t="s">
        <v>11412</v>
      </c>
      <c r="B5452" s="167" t="s">
        <v>5507</v>
      </c>
      <c r="C5452" s="168">
        <v>10</v>
      </c>
      <c r="D5452" s="169" t="s">
        <v>5482</v>
      </c>
      <c r="E5452" s="170">
        <v>3.1338999999999997</v>
      </c>
      <c r="F5452" s="167" t="s">
        <v>10982</v>
      </c>
    </row>
    <row r="5453" spans="1:6" x14ac:dyDescent="0.3">
      <c r="A5453" s="167" t="s">
        <v>11413</v>
      </c>
      <c r="B5453" s="167" t="s">
        <v>5509</v>
      </c>
      <c r="C5453" s="168">
        <v>10</v>
      </c>
      <c r="D5453" s="169" t="s">
        <v>5482</v>
      </c>
      <c r="E5453" s="170">
        <v>3.1338999999999997</v>
      </c>
      <c r="F5453" s="167" t="s">
        <v>10982</v>
      </c>
    </row>
    <row r="5454" spans="1:6" x14ac:dyDescent="0.3">
      <c r="A5454" s="167" t="s">
        <v>11414</v>
      </c>
      <c r="B5454" s="167" t="s">
        <v>5513</v>
      </c>
      <c r="C5454" s="168">
        <v>10</v>
      </c>
      <c r="D5454" s="169" t="s">
        <v>5482</v>
      </c>
      <c r="E5454" s="170">
        <v>3.1338999999999997</v>
      </c>
      <c r="F5454" s="167" t="s">
        <v>10982</v>
      </c>
    </row>
    <row r="5455" spans="1:6" x14ac:dyDescent="0.3">
      <c r="A5455" s="167" t="s">
        <v>11415</v>
      </c>
      <c r="B5455" s="167" t="s">
        <v>5485</v>
      </c>
      <c r="C5455" s="168">
        <v>10</v>
      </c>
      <c r="D5455" s="169" t="s">
        <v>5482</v>
      </c>
      <c r="E5455" s="170">
        <v>3.0524999999999998</v>
      </c>
      <c r="F5455" s="167" t="s">
        <v>10982</v>
      </c>
    </row>
    <row r="5456" spans="1:6" x14ac:dyDescent="0.3">
      <c r="A5456" s="167" t="s">
        <v>11416</v>
      </c>
      <c r="B5456" s="167" t="s">
        <v>6576</v>
      </c>
      <c r="C5456" s="168">
        <v>10</v>
      </c>
      <c r="D5456" s="169" t="s">
        <v>5482</v>
      </c>
      <c r="E5456" s="170">
        <v>3.0524999999999998</v>
      </c>
      <c r="F5456" s="167" t="s">
        <v>10982</v>
      </c>
    </row>
    <row r="5457" spans="1:6" x14ac:dyDescent="0.3">
      <c r="A5457" s="167" t="s">
        <v>11417</v>
      </c>
      <c r="B5457" s="167" t="s">
        <v>5489</v>
      </c>
      <c r="C5457" s="168">
        <v>10</v>
      </c>
      <c r="D5457" s="169" t="s">
        <v>5482</v>
      </c>
      <c r="E5457" s="170">
        <v>3.1338999999999997</v>
      </c>
      <c r="F5457" s="167" t="s">
        <v>10982</v>
      </c>
    </row>
    <row r="5458" spans="1:6" x14ac:dyDescent="0.3">
      <c r="A5458" s="167" t="s">
        <v>11418</v>
      </c>
      <c r="B5458" s="167" t="s">
        <v>5491</v>
      </c>
      <c r="C5458" s="168">
        <v>10</v>
      </c>
      <c r="D5458" s="169" t="s">
        <v>5482</v>
      </c>
      <c r="E5458" s="170">
        <v>3.1338999999999997</v>
      </c>
      <c r="F5458" s="167" t="s">
        <v>10982</v>
      </c>
    </row>
    <row r="5459" spans="1:6" x14ac:dyDescent="0.3">
      <c r="A5459" s="167" t="s">
        <v>11419</v>
      </c>
      <c r="B5459" s="167" t="s">
        <v>5691</v>
      </c>
      <c r="C5459" s="168">
        <v>10</v>
      </c>
      <c r="D5459" s="169" t="s">
        <v>5482</v>
      </c>
      <c r="E5459" s="170">
        <v>3.1338999999999997</v>
      </c>
      <c r="F5459" s="167" t="s">
        <v>10982</v>
      </c>
    </row>
    <row r="5460" spans="1:6" x14ac:dyDescent="0.3">
      <c r="A5460" s="167" t="s">
        <v>11420</v>
      </c>
      <c r="B5460" s="167" t="s">
        <v>5693</v>
      </c>
      <c r="C5460" s="168">
        <v>10</v>
      </c>
      <c r="D5460" s="169" t="s">
        <v>5482</v>
      </c>
      <c r="E5460" s="170">
        <v>3.1338999999999997</v>
      </c>
      <c r="F5460" s="167" t="s">
        <v>10982</v>
      </c>
    </row>
    <row r="5461" spans="1:6" x14ac:dyDescent="0.3">
      <c r="A5461" s="167" t="s">
        <v>11421</v>
      </c>
      <c r="B5461" s="167" t="s">
        <v>5493</v>
      </c>
      <c r="C5461" s="168">
        <v>10</v>
      </c>
      <c r="D5461" s="169" t="s">
        <v>5482</v>
      </c>
      <c r="E5461" s="170">
        <v>3.1338999999999997</v>
      </c>
      <c r="F5461" s="167" t="s">
        <v>10982</v>
      </c>
    </row>
    <row r="5462" spans="1:6" x14ac:dyDescent="0.3">
      <c r="A5462" s="167" t="s">
        <v>11422</v>
      </c>
      <c r="B5462" s="167" t="s">
        <v>6582</v>
      </c>
      <c r="C5462" s="168">
        <v>10</v>
      </c>
      <c r="D5462" s="169" t="s">
        <v>5482</v>
      </c>
      <c r="E5462" s="170">
        <v>2.7675999999999998</v>
      </c>
      <c r="F5462" s="167" t="s">
        <v>10982</v>
      </c>
    </row>
    <row r="5463" spans="1:6" x14ac:dyDescent="0.3">
      <c r="A5463" s="167" t="s">
        <v>11423</v>
      </c>
      <c r="B5463" s="167" t="s">
        <v>5696</v>
      </c>
      <c r="C5463" s="168">
        <v>10</v>
      </c>
      <c r="D5463" s="169" t="s">
        <v>5482</v>
      </c>
      <c r="E5463" s="170">
        <v>3.1338999999999997</v>
      </c>
      <c r="F5463" s="167" t="s">
        <v>10982</v>
      </c>
    </row>
    <row r="5464" spans="1:6" x14ac:dyDescent="0.3">
      <c r="A5464" s="167" t="s">
        <v>11424</v>
      </c>
      <c r="B5464" s="167" t="s">
        <v>5495</v>
      </c>
      <c r="C5464" s="168">
        <v>10</v>
      </c>
      <c r="D5464" s="169" t="s">
        <v>5482</v>
      </c>
      <c r="E5464" s="170">
        <v>3.1338999999999997</v>
      </c>
      <c r="F5464" s="167" t="s">
        <v>10982</v>
      </c>
    </row>
    <row r="5465" spans="1:6" x14ac:dyDescent="0.3">
      <c r="A5465" s="167" t="s">
        <v>11425</v>
      </c>
      <c r="B5465" s="167" t="s">
        <v>5699</v>
      </c>
      <c r="C5465" s="168">
        <v>10</v>
      </c>
      <c r="D5465" s="169" t="s">
        <v>5482</v>
      </c>
      <c r="E5465" s="170">
        <v>3.1338999999999997</v>
      </c>
      <c r="F5465" s="167" t="s">
        <v>10982</v>
      </c>
    </row>
    <row r="5466" spans="1:6" x14ac:dyDescent="0.3">
      <c r="A5466" s="167" t="s">
        <v>11426</v>
      </c>
      <c r="B5466" s="167" t="s">
        <v>5701</v>
      </c>
      <c r="C5466" s="168">
        <v>10</v>
      </c>
      <c r="D5466" s="169" t="s">
        <v>5482</v>
      </c>
      <c r="E5466" s="170">
        <v>3.1338999999999997</v>
      </c>
      <c r="F5466" s="167" t="s">
        <v>10982</v>
      </c>
    </row>
    <row r="5467" spans="1:6" x14ac:dyDescent="0.3">
      <c r="A5467" s="167" t="s">
        <v>11427</v>
      </c>
      <c r="B5467" s="167" t="s">
        <v>5497</v>
      </c>
      <c r="C5467" s="168">
        <v>10</v>
      </c>
      <c r="D5467" s="169" t="s">
        <v>5482</v>
      </c>
      <c r="E5467" s="170">
        <v>3.1338999999999997</v>
      </c>
      <c r="F5467" s="167" t="s">
        <v>10982</v>
      </c>
    </row>
    <row r="5468" spans="1:6" x14ac:dyDescent="0.3">
      <c r="A5468" s="167" t="s">
        <v>11428</v>
      </c>
      <c r="B5468" s="167" t="s">
        <v>5785</v>
      </c>
      <c r="C5468" s="168">
        <v>10</v>
      </c>
      <c r="D5468" s="169" t="s">
        <v>5482</v>
      </c>
      <c r="E5468" s="170">
        <v>3.1338999999999997</v>
      </c>
      <c r="F5468" s="167" t="s">
        <v>10982</v>
      </c>
    </row>
    <row r="5469" spans="1:6" x14ac:dyDescent="0.3">
      <c r="A5469" s="167" t="s">
        <v>11429</v>
      </c>
      <c r="B5469" s="167" t="s">
        <v>5507</v>
      </c>
      <c r="C5469" s="168">
        <v>10</v>
      </c>
      <c r="D5469" s="169" t="s">
        <v>5482</v>
      </c>
      <c r="E5469" s="170">
        <v>3.1338999999999997</v>
      </c>
      <c r="F5469" s="167" t="s">
        <v>10982</v>
      </c>
    </row>
    <row r="5470" spans="1:6" x14ac:dyDescent="0.3">
      <c r="A5470" s="167" t="s">
        <v>11430</v>
      </c>
      <c r="B5470" s="167" t="s">
        <v>5509</v>
      </c>
      <c r="C5470" s="168">
        <v>10</v>
      </c>
      <c r="D5470" s="169" t="s">
        <v>5482</v>
      </c>
      <c r="E5470" s="170">
        <v>3.1338999999999997</v>
      </c>
      <c r="F5470" s="167" t="s">
        <v>10982</v>
      </c>
    </row>
    <row r="5471" spans="1:6" x14ac:dyDescent="0.3">
      <c r="A5471" s="167" t="s">
        <v>11431</v>
      </c>
      <c r="B5471" s="167" t="s">
        <v>5513</v>
      </c>
      <c r="C5471" s="168">
        <v>10</v>
      </c>
      <c r="D5471" s="169" t="s">
        <v>5482</v>
      </c>
      <c r="E5471" s="170">
        <v>3.1338999999999997</v>
      </c>
      <c r="F5471" s="167" t="s">
        <v>10982</v>
      </c>
    </row>
    <row r="5472" spans="1:6" x14ac:dyDescent="0.3">
      <c r="A5472" s="167" t="s">
        <v>11432</v>
      </c>
      <c r="B5472" s="167" t="s">
        <v>5681</v>
      </c>
      <c r="C5472" s="168">
        <v>500</v>
      </c>
      <c r="D5472" s="169" t="s">
        <v>5482</v>
      </c>
      <c r="E5472" s="170">
        <v>1.5771250000000001</v>
      </c>
      <c r="F5472" s="167" t="s">
        <v>11433</v>
      </c>
    </row>
    <row r="5473" spans="1:6" x14ac:dyDescent="0.3">
      <c r="A5473" s="167" t="s">
        <v>11434</v>
      </c>
      <c r="B5473" s="167" t="s">
        <v>5681</v>
      </c>
      <c r="C5473" s="168">
        <v>500</v>
      </c>
      <c r="D5473" s="169" t="s">
        <v>5482</v>
      </c>
      <c r="E5473" s="170">
        <v>1.81115</v>
      </c>
      <c r="F5473" s="167" t="s">
        <v>11433</v>
      </c>
    </row>
    <row r="5474" spans="1:6" x14ac:dyDescent="0.3">
      <c r="A5474" s="167" t="s">
        <v>11435</v>
      </c>
      <c r="B5474" s="167" t="s">
        <v>5485</v>
      </c>
      <c r="C5474" s="168">
        <v>10</v>
      </c>
      <c r="D5474" s="169" t="s">
        <v>5482</v>
      </c>
      <c r="E5474" s="170">
        <v>10.175000000000001</v>
      </c>
      <c r="F5474" s="167" t="s">
        <v>11436</v>
      </c>
    </row>
    <row r="5475" spans="1:6" x14ac:dyDescent="0.3">
      <c r="A5475" s="167" t="s">
        <v>11437</v>
      </c>
      <c r="B5475" s="167" t="s">
        <v>6576</v>
      </c>
      <c r="C5475" s="168">
        <v>10</v>
      </c>
      <c r="D5475" s="169" t="s">
        <v>5482</v>
      </c>
      <c r="E5475" s="170">
        <v>10.175000000000001</v>
      </c>
      <c r="F5475" s="167" t="s">
        <v>11436</v>
      </c>
    </row>
    <row r="5476" spans="1:6" x14ac:dyDescent="0.3">
      <c r="A5476" s="167" t="s">
        <v>11438</v>
      </c>
      <c r="B5476" s="167" t="s">
        <v>6119</v>
      </c>
      <c r="C5476" s="168">
        <v>1</v>
      </c>
      <c r="D5476" s="169" t="s">
        <v>5482</v>
      </c>
      <c r="E5476" s="170">
        <v>123.11749999999999</v>
      </c>
      <c r="F5476" s="167" t="s">
        <v>11439</v>
      </c>
    </row>
    <row r="5477" spans="1:6" x14ac:dyDescent="0.3">
      <c r="A5477" s="167" t="s">
        <v>11440</v>
      </c>
      <c r="B5477" s="167" t="s">
        <v>5681</v>
      </c>
      <c r="C5477" s="168">
        <v>1</v>
      </c>
      <c r="D5477" s="169" t="s">
        <v>5482</v>
      </c>
      <c r="E5477" s="170">
        <v>37.647499999999994</v>
      </c>
      <c r="F5477" s="167" t="s">
        <v>11441</v>
      </c>
    </row>
    <row r="5478" spans="1:6" x14ac:dyDescent="0.3">
      <c r="A5478" s="167" t="s">
        <v>11442</v>
      </c>
      <c r="B5478" s="167" t="s">
        <v>5681</v>
      </c>
      <c r="C5478" s="168">
        <v>1</v>
      </c>
      <c r="D5478" s="169" t="s">
        <v>5482</v>
      </c>
      <c r="E5478" s="170">
        <v>37.647499999999994</v>
      </c>
      <c r="F5478" s="167" t="s">
        <v>11441</v>
      </c>
    </row>
    <row r="5479" spans="1:6" x14ac:dyDescent="0.3">
      <c r="A5479" s="167" t="s">
        <v>11443</v>
      </c>
      <c r="B5479" s="167" t="s">
        <v>6119</v>
      </c>
      <c r="C5479" s="168">
        <v>6</v>
      </c>
      <c r="D5479" s="169" t="s">
        <v>5482</v>
      </c>
      <c r="E5479" s="170">
        <v>1.353275</v>
      </c>
      <c r="F5479" s="167" t="s">
        <v>11444</v>
      </c>
    </row>
    <row r="5480" spans="1:6" x14ac:dyDescent="0.3">
      <c r="A5480" s="167" t="s">
        <v>11445</v>
      </c>
      <c r="B5480" s="167" t="s">
        <v>6119</v>
      </c>
      <c r="C5480" s="168">
        <v>1</v>
      </c>
      <c r="D5480" s="169" t="s">
        <v>5482</v>
      </c>
      <c r="E5480" s="170">
        <v>67.043999999999983</v>
      </c>
      <c r="F5480" s="167" t="s">
        <v>11446</v>
      </c>
    </row>
    <row r="5481" spans="1:6" x14ac:dyDescent="0.3">
      <c r="A5481" s="167" t="s">
        <v>11447</v>
      </c>
      <c r="B5481" s="167" t="s">
        <v>6119</v>
      </c>
      <c r="C5481" s="168">
        <v>1</v>
      </c>
      <c r="D5481" s="169" t="s">
        <v>5482</v>
      </c>
      <c r="E5481" s="170">
        <v>67.043999999999983</v>
      </c>
      <c r="F5481" s="167" t="s">
        <v>11446</v>
      </c>
    </row>
    <row r="5482" spans="1:6" x14ac:dyDescent="0.3">
      <c r="A5482" s="167" t="s">
        <v>11448</v>
      </c>
      <c r="B5482" s="167" t="s">
        <v>6119</v>
      </c>
      <c r="C5482" s="168">
        <v>1</v>
      </c>
      <c r="D5482" s="169" t="s">
        <v>5482</v>
      </c>
      <c r="E5482" s="170">
        <v>61.42</v>
      </c>
      <c r="F5482" s="167" t="s">
        <v>11449</v>
      </c>
    </row>
    <row r="5483" spans="1:6" x14ac:dyDescent="0.3">
      <c r="A5483" s="167" t="s">
        <v>11450</v>
      </c>
      <c r="B5483" s="167" t="s">
        <v>6119</v>
      </c>
      <c r="C5483" s="168">
        <v>1</v>
      </c>
      <c r="D5483" s="169" t="s">
        <v>5482</v>
      </c>
      <c r="E5483" s="170">
        <v>74</v>
      </c>
      <c r="F5483" s="167" t="s">
        <v>11449</v>
      </c>
    </row>
    <row r="5484" spans="1:6" x14ac:dyDescent="0.3">
      <c r="A5484" s="167" t="s">
        <v>11451</v>
      </c>
      <c r="B5484" s="167" t="s">
        <v>6119</v>
      </c>
      <c r="C5484" s="168">
        <v>1</v>
      </c>
      <c r="D5484" s="169" t="s">
        <v>5482</v>
      </c>
      <c r="E5484" s="170">
        <v>76.663999999999987</v>
      </c>
      <c r="F5484" s="167" t="s">
        <v>11446</v>
      </c>
    </row>
    <row r="5485" spans="1:6" x14ac:dyDescent="0.3">
      <c r="A5485" s="167" t="s">
        <v>11452</v>
      </c>
      <c r="B5485" s="167" t="s">
        <v>6119</v>
      </c>
      <c r="C5485" s="168">
        <v>1</v>
      </c>
      <c r="D5485" s="169" t="s">
        <v>5482</v>
      </c>
      <c r="E5485" s="170">
        <v>6068</v>
      </c>
      <c r="F5485" s="167" t="s">
        <v>11453</v>
      </c>
    </row>
    <row r="5486" spans="1:6" x14ac:dyDescent="0.3">
      <c r="A5486" s="167" t="s">
        <v>11454</v>
      </c>
      <c r="B5486" s="167" t="s">
        <v>6119</v>
      </c>
      <c r="C5486" s="168">
        <v>1</v>
      </c>
      <c r="D5486" s="169" t="s">
        <v>5482</v>
      </c>
      <c r="E5486" s="170">
        <v>784.4</v>
      </c>
      <c r="F5486" s="167" t="s">
        <v>11455</v>
      </c>
    </row>
    <row r="5487" spans="1:6" x14ac:dyDescent="0.3">
      <c r="A5487" s="167" t="s">
        <v>11456</v>
      </c>
      <c r="B5487" s="167" t="s">
        <v>6119</v>
      </c>
      <c r="C5487" s="168">
        <v>1</v>
      </c>
      <c r="D5487" s="169" t="s">
        <v>5482</v>
      </c>
      <c r="E5487" s="170">
        <v>421.79999999999995</v>
      </c>
      <c r="F5487" s="167" t="s">
        <v>11457</v>
      </c>
    </row>
    <row r="5488" spans="1:6" x14ac:dyDescent="0.3">
      <c r="A5488" s="167" t="s">
        <v>11458</v>
      </c>
      <c r="B5488" s="167" t="s">
        <v>6119</v>
      </c>
      <c r="C5488" s="168">
        <v>1</v>
      </c>
      <c r="D5488" s="169" t="s">
        <v>5482</v>
      </c>
      <c r="E5488" s="170">
        <v>118.4</v>
      </c>
      <c r="F5488" s="167" t="s">
        <v>11459</v>
      </c>
    </row>
    <row r="5489" spans="1:6" x14ac:dyDescent="0.3">
      <c r="A5489" s="167" t="s">
        <v>11460</v>
      </c>
      <c r="B5489" s="167" t="s">
        <v>6119</v>
      </c>
      <c r="C5489" s="168">
        <v>1</v>
      </c>
      <c r="D5489" s="169" t="s">
        <v>5482</v>
      </c>
      <c r="E5489" s="170">
        <v>222</v>
      </c>
      <c r="F5489" s="167" t="s">
        <v>11461</v>
      </c>
    </row>
    <row r="5490" spans="1:6" x14ac:dyDescent="0.3">
      <c r="A5490" s="167" t="s">
        <v>11462</v>
      </c>
      <c r="B5490" s="167" t="s">
        <v>6119</v>
      </c>
      <c r="C5490" s="168">
        <v>1</v>
      </c>
      <c r="D5490" s="169" t="s">
        <v>5482</v>
      </c>
      <c r="E5490" s="170">
        <v>592</v>
      </c>
      <c r="F5490" s="167" t="s">
        <v>11463</v>
      </c>
    </row>
    <row r="5491" spans="1:6" x14ac:dyDescent="0.3">
      <c r="A5491" s="167" t="s">
        <v>11464</v>
      </c>
      <c r="B5491" s="167" t="s">
        <v>6119</v>
      </c>
      <c r="C5491" s="168">
        <v>1</v>
      </c>
      <c r="D5491" s="169" t="s">
        <v>5482</v>
      </c>
      <c r="E5491" s="170">
        <v>69.856000000000009</v>
      </c>
      <c r="F5491" s="167" t="s">
        <v>11465</v>
      </c>
    </row>
    <row r="5492" spans="1:6" x14ac:dyDescent="0.3">
      <c r="A5492" s="167" t="s">
        <v>11466</v>
      </c>
      <c r="B5492" s="167" t="s">
        <v>6119</v>
      </c>
      <c r="C5492" s="168">
        <v>1</v>
      </c>
      <c r="D5492" s="169" t="s">
        <v>5482</v>
      </c>
      <c r="E5492" s="170">
        <v>69.856000000000009</v>
      </c>
      <c r="F5492" s="167" t="s">
        <v>11465</v>
      </c>
    </row>
    <row r="5493" spans="1:6" x14ac:dyDescent="0.3">
      <c r="A5493" s="167" t="s">
        <v>11467</v>
      </c>
      <c r="B5493" s="167" t="s">
        <v>6119</v>
      </c>
      <c r="C5493" s="168">
        <v>1</v>
      </c>
      <c r="D5493" s="169" t="s">
        <v>5482</v>
      </c>
      <c r="E5493" s="170">
        <v>81.695999999999998</v>
      </c>
      <c r="F5493" s="167" t="s">
        <v>11468</v>
      </c>
    </row>
    <row r="5494" spans="1:6" x14ac:dyDescent="0.3">
      <c r="A5494" s="167" t="s">
        <v>11469</v>
      </c>
      <c r="B5494" s="167" t="s">
        <v>6119</v>
      </c>
      <c r="C5494" s="168">
        <v>1</v>
      </c>
      <c r="D5494" s="169" t="s">
        <v>5482</v>
      </c>
      <c r="E5494" s="170">
        <v>81.695999999999998</v>
      </c>
      <c r="F5494" s="167" t="s">
        <v>11465</v>
      </c>
    </row>
    <row r="5495" spans="1:6" x14ac:dyDescent="0.3">
      <c r="A5495" s="167" t="s">
        <v>11470</v>
      </c>
      <c r="B5495" s="167" t="s">
        <v>6119</v>
      </c>
      <c r="C5495" s="168">
        <v>1</v>
      </c>
      <c r="D5495" s="169" t="s">
        <v>5482</v>
      </c>
      <c r="E5495" s="170">
        <v>69.856000000000009</v>
      </c>
      <c r="F5495" s="167" t="s">
        <v>11471</v>
      </c>
    </row>
    <row r="5496" spans="1:6" x14ac:dyDescent="0.3">
      <c r="A5496" s="167" t="s">
        <v>11472</v>
      </c>
      <c r="B5496" s="167" t="s">
        <v>6119</v>
      </c>
      <c r="C5496" s="168">
        <v>1</v>
      </c>
      <c r="D5496" s="169" t="s">
        <v>5482</v>
      </c>
      <c r="E5496" s="170">
        <v>55.5</v>
      </c>
      <c r="F5496" s="167" t="s">
        <v>11465</v>
      </c>
    </row>
    <row r="5497" spans="1:6" x14ac:dyDescent="0.3">
      <c r="A5497" s="167" t="s">
        <v>11473</v>
      </c>
      <c r="B5497" s="167" t="s">
        <v>6119</v>
      </c>
      <c r="C5497" s="168">
        <v>1</v>
      </c>
      <c r="D5497" s="169" t="s">
        <v>5482</v>
      </c>
      <c r="E5497" s="170">
        <v>69.856000000000009</v>
      </c>
      <c r="F5497" s="167" t="s">
        <v>11474</v>
      </c>
    </row>
    <row r="5498" spans="1:6" x14ac:dyDescent="0.3">
      <c r="A5498" s="167" t="s">
        <v>11475</v>
      </c>
      <c r="B5498" s="167" t="s">
        <v>5485</v>
      </c>
      <c r="C5498" s="168">
        <v>20</v>
      </c>
      <c r="D5498" s="169" t="s">
        <v>5482</v>
      </c>
      <c r="E5498" s="170">
        <v>14.55025</v>
      </c>
      <c r="F5498" s="167" t="s">
        <v>11476</v>
      </c>
    </row>
    <row r="5499" spans="1:6" x14ac:dyDescent="0.3">
      <c r="A5499" s="167" t="s">
        <v>11477</v>
      </c>
      <c r="B5499" s="167" t="s">
        <v>6572</v>
      </c>
      <c r="C5499" s="168">
        <v>10</v>
      </c>
      <c r="D5499" s="169" t="s">
        <v>5482</v>
      </c>
      <c r="E5499" s="170">
        <v>42.938500000000005</v>
      </c>
      <c r="F5499" s="167" t="s">
        <v>11476</v>
      </c>
    </row>
    <row r="5500" spans="1:6" x14ac:dyDescent="0.3">
      <c r="A5500" s="167" t="s">
        <v>11478</v>
      </c>
      <c r="B5500" s="167" t="s">
        <v>6574</v>
      </c>
      <c r="C5500" s="168">
        <v>10</v>
      </c>
      <c r="D5500" s="169" t="s">
        <v>5482</v>
      </c>
      <c r="E5500" s="170">
        <v>33.475749999999998</v>
      </c>
      <c r="F5500" s="167" t="s">
        <v>11476</v>
      </c>
    </row>
    <row r="5501" spans="1:6" x14ac:dyDescent="0.3">
      <c r="A5501" s="167" t="s">
        <v>11479</v>
      </c>
      <c r="B5501" s="167" t="s">
        <v>6576</v>
      </c>
      <c r="C5501" s="168">
        <v>20</v>
      </c>
      <c r="D5501" s="169" t="s">
        <v>5482</v>
      </c>
      <c r="E5501" s="170">
        <v>14.55025</v>
      </c>
      <c r="F5501" s="167" t="s">
        <v>11476</v>
      </c>
    </row>
    <row r="5502" spans="1:6" x14ac:dyDescent="0.3">
      <c r="A5502" s="167" t="s">
        <v>11480</v>
      </c>
      <c r="B5502" s="167" t="s">
        <v>5489</v>
      </c>
      <c r="C5502" s="168">
        <v>20</v>
      </c>
      <c r="D5502" s="169" t="s">
        <v>5482</v>
      </c>
      <c r="E5502" s="170">
        <v>15.313375000000001</v>
      </c>
      <c r="F5502" s="167" t="s">
        <v>11476</v>
      </c>
    </row>
    <row r="5503" spans="1:6" x14ac:dyDescent="0.3">
      <c r="A5503" s="167" t="s">
        <v>11481</v>
      </c>
      <c r="B5503" s="167" t="s">
        <v>5491</v>
      </c>
      <c r="C5503" s="168">
        <v>20</v>
      </c>
      <c r="D5503" s="169" t="s">
        <v>5482</v>
      </c>
      <c r="E5503" s="170">
        <v>15.313375000000001</v>
      </c>
      <c r="F5503" s="167" t="s">
        <v>11476</v>
      </c>
    </row>
    <row r="5504" spans="1:6" x14ac:dyDescent="0.3">
      <c r="A5504" s="167" t="s">
        <v>11482</v>
      </c>
      <c r="B5504" s="167" t="s">
        <v>5493</v>
      </c>
      <c r="C5504" s="168">
        <v>20</v>
      </c>
      <c r="D5504" s="169" t="s">
        <v>5482</v>
      </c>
      <c r="E5504" s="170">
        <v>15.313375000000001</v>
      </c>
      <c r="F5504" s="167" t="s">
        <v>11476</v>
      </c>
    </row>
    <row r="5505" spans="1:6" x14ac:dyDescent="0.3">
      <c r="A5505" s="167" t="s">
        <v>11483</v>
      </c>
      <c r="B5505" s="167" t="s">
        <v>6582</v>
      </c>
      <c r="C5505" s="168">
        <v>20</v>
      </c>
      <c r="D5505" s="169" t="s">
        <v>5482</v>
      </c>
      <c r="E5505" s="170">
        <v>13.787125</v>
      </c>
      <c r="F5505" s="167" t="s">
        <v>11476</v>
      </c>
    </row>
    <row r="5506" spans="1:6" x14ac:dyDescent="0.3">
      <c r="A5506" s="167" t="s">
        <v>11484</v>
      </c>
      <c r="B5506" s="167" t="s">
        <v>5696</v>
      </c>
      <c r="C5506" s="168">
        <v>20</v>
      </c>
      <c r="D5506" s="169" t="s">
        <v>5482</v>
      </c>
      <c r="E5506" s="170">
        <v>15.313375000000001</v>
      </c>
      <c r="F5506" s="167" t="s">
        <v>11476</v>
      </c>
    </row>
    <row r="5507" spans="1:6" x14ac:dyDescent="0.3">
      <c r="A5507" s="167" t="s">
        <v>11485</v>
      </c>
      <c r="B5507" s="167" t="s">
        <v>5495</v>
      </c>
      <c r="C5507" s="168">
        <v>20</v>
      </c>
      <c r="D5507" s="169" t="s">
        <v>5482</v>
      </c>
      <c r="E5507" s="170">
        <v>15.313375000000001</v>
      </c>
      <c r="F5507" s="167" t="s">
        <v>11476</v>
      </c>
    </row>
    <row r="5508" spans="1:6" x14ac:dyDescent="0.3">
      <c r="A5508" s="167" t="s">
        <v>11486</v>
      </c>
      <c r="B5508" s="167" t="s">
        <v>5699</v>
      </c>
      <c r="C5508" s="168">
        <v>20</v>
      </c>
      <c r="D5508" s="169" t="s">
        <v>5482</v>
      </c>
      <c r="E5508" s="170">
        <v>15.313375000000001</v>
      </c>
      <c r="F5508" s="167" t="s">
        <v>11476</v>
      </c>
    </row>
    <row r="5509" spans="1:6" x14ac:dyDescent="0.3">
      <c r="A5509" s="167" t="s">
        <v>11487</v>
      </c>
      <c r="B5509" s="167" t="s">
        <v>5497</v>
      </c>
      <c r="C5509" s="168">
        <v>20</v>
      </c>
      <c r="D5509" s="169" t="s">
        <v>5482</v>
      </c>
      <c r="E5509" s="170">
        <v>15.313375000000001</v>
      </c>
      <c r="F5509" s="167" t="s">
        <v>11476</v>
      </c>
    </row>
    <row r="5510" spans="1:6" x14ac:dyDescent="0.3">
      <c r="A5510" s="167" t="s">
        <v>11488</v>
      </c>
      <c r="B5510" s="167" t="s">
        <v>5555</v>
      </c>
      <c r="C5510" s="168">
        <v>20</v>
      </c>
      <c r="D5510" s="169" t="s">
        <v>5482</v>
      </c>
      <c r="E5510" s="170">
        <v>15.313375000000001</v>
      </c>
      <c r="F5510" s="167" t="s">
        <v>11476</v>
      </c>
    </row>
    <row r="5511" spans="1:6" x14ac:dyDescent="0.3">
      <c r="A5511" s="167" t="s">
        <v>11489</v>
      </c>
      <c r="B5511" s="167" t="s">
        <v>5557</v>
      </c>
      <c r="C5511" s="168">
        <v>20</v>
      </c>
      <c r="D5511" s="169" t="s">
        <v>5482</v>
      </c>
      <c r="E5511" s="170">
        <v>15.313375000000001</v>
      </c>
      <c r="F5511" s="167" t="s">
        <v>11476</v>
      </c>
    </row>
    <row r="5512" spans="1:6" x14ac:dyDescent="0.3">
      <c r="A5512" s="167" t="s">
        <v>11490</v>
      </c>
      <c r="B5512" s="167" t="s">
        <v>5534</v>
      </c>
      <c r="C5512" s="168">
        <v>20</v>
      </c>
      <c r="D5512" s="169" t="s">
        <v>5482</v>
      </c>
      <c r="E5512" s="170">
        <v>15.313375000000001</v>
      </c>
      <c r="F5512" s="167" t="s">
        <v>11476</v>
      </c>
    </row>
    <row r="5513" spans="1:6" x14ac:dyDescent="0.3">
      <c r="A5513" s="167" t="s">
        <v>11491</v>
      </c>
      <c r="B5513" s="167" t="s">
        <v>5507</v>
      </c>
      <c r="C5513" s="168">
        <v>20</v>
      </c>
      <c r="D5513" s="169" t="s">
        <v>5482</v>
      </c>
      <c r="E5513" s="170">
        <v>15.313375000000001</v>
      </c>
      <c r="F5513" s="167" t="s">
        <v>11476</v>
      </c>
    </row>
    <row r="5514" spans="1:6" x14ac:dyDescent="0.3">
      <c r="A5514" s="167" t="s">
        <v>11492</v>
      </c>
      <c r="B5514" s="167" t="s">
        <v>5509</v>
      </c>
      <c r="C5514" s="168">
        <v>20</v>
      </c>
      <c r="D5514" s="169" t="s">
        <v>5482</v>
      </c>
      <c r="E5514" s="170">
        <v>15.313375000000001</v>
      </c>
      <c r="F5514" s="167" t="s">
        <v>11476</v>
      </c>
    </row>
    <row r="5515" spans="1:6" x14ac:dyDescent="0.3">
      <c r="A5515" s="167" t="s">
        <v>11493</v>
      </c>
      <c r="B5515" s="167" t="s">
        <v>5511</v>
      </c>
      <c r="C5515" s="168">
        <v>20</v>
      </c>
      <c r="D5515" s="169" t="s">
        <v>5482</v>
      </c>
      <c r="E5515" s="170">
        <v>15.313375000000001</v>
      </c>
      <c r="F5515" s="167" t="s">
        <v>11476</v>
      </c>
    </row>
    <row r="5516" spans="1:6" x14ac:dyDescent="0.3">
      <c r="A5516" s="167" t="s">
        <v>11494</v>
      </c>
      <c r="B5516" s="167" t="s">
        <v>5513</v>
      </c>
      <c r="C5516" s="168">
        <v>20</v>
      </c>
      <c r="D5516" s="169" t="s">
        <v>5482</v>
      </c>
      <c r="E5516" s="170">
        <v>15.313375000000001</v>
      </c>
      <c r="F5516" s="167" t="s">
        <v>11476</v>
      </c>
    </row>
    <row r="5517" spans="1:6" x14ac:dyDescent="0.3">
      <c r="A5517" s="167" t="s">
        <v>11495</v>
      </c>
      <c r="B5517" s="167" t="s">
        <v>5515</v>
      </c>
      <c r="C5517" s="168">
        <v>20</v>
      </c>
      <c r="D5517" s="169" t="s">
        <v>5482</v>
      </c>
      <c r="E5517" s="170">
        <v>15.313375000000001</v>
      </c>
      <c r="F5517" s="167" t="s">
        <v>11476</v>
      </c>
    </row>
    <row r="5518" spans="1:6" x14ac:dyDescent="0.3">
      <c r="A5518" s="167" t="s">
        <v>11496</v>
      </c>
      <c r="B5518" s="167" t="s">
        <v>5517</v>
      </c>
      <c r="C5518" s="168">
        <v>20</v>
      </c>
      <c r="D5518" s="169" t="s">
        <v>5482</v>
      </c>
      <c r="E5518" s="170">
        <v>15.313375000000001</v>
      </c>
      <c r="F5518" s="167" t="s">
        <v>11476</v>
      </c>
    </row>
    <row r="5519" spans="1:6" x14ac:dyDescent="0.3">
      <c r="A5519" s="167" t="s">
        <v>11497</v>
      </c>
      <c r="B5519" s="167" t="s">
        <v>5569</v>
      </c>
      <c r="C5519" s="168">
        <v>20</v>
      </c>
      <c r="D5519" s="169" t="s">
        <v>5482</v>
      </c>
      <c r="E5519" s="170">
        <v>15.313375000000001</v>
      </c>
      <c r="F5519" s="167" t="s">
        <v>11476</v>
      </c>
    </row>
    <row r="5520" spans="1:6" x14ac:dyDescent="0.3">
      <c r="A5520" s="167" t="s">
        <v>11498</v>
      </c>
      <c r="B5520" s="167" t="s">
        <v>5521</v>
      </c>
      <c r="C5520" s="168">
        <v>20</v>
      </c>
      <c r="D5520" s="169" t="s">
        <v>5482</v>
      </c>
      <c r="E5520" s="170">
        <v>15.313375000000001</v>
      </c>
      <c r="F5520" s="167" t="s">
        <v>11476</v>
      </c>
    </row>
    <row r="5521" spans="1:6" x14ac:dyDescent="0.3">
      <c r="A5521" s="167" t="s">
        <v>11499</v>
      </c>
      <c r="B5521" s="167" t="s">
        <v>5525</v>
      </c>
      <c r="C5521" s="168">
        <v>20</v>
      </c>
      <c r="D5521" s="169" t="s">
        <v>5482</v>
      </c>
      <c r="E5521" s="170">
        <v>15.313375000000001</v>
      </c>
      <c r="F5521" s="167" t="s">
        <v>11476</v>
      </c>
    </row>
    <row r="5522" spans="1:6" x14ac:dyDescent="0.3">
      <c r="A5522" s="167" t="s">
        <v>11500</v>
      </c>
      <c r="B5522" s="167" t="s">
        <v>5485</v>
      </c>
      <c r="C5522" s="168">
        <v>20</v>
      </c>
      <c r="D5522" s="169" t="s">
        <v>5482</v>
      </c>
      <c r="E5522" s="170">
        <v>21.927125000000004</v>
      </c>
      <c r="F5522" s="167" t="s">
        <v>11476</v>
      </c>
    </row>
    <row r="5523" spans="1:6" x14ac:dyDescent="0.3">
      <c r="A5523" s="167" t="s">
        <v>11501</v>
      </c>
      <c r="B5523" s="167" t="s">
        <v>6572</v>
      </c>
      <c r="C5523" s="168">
        <v>10</v>
      </c>
      <c r="D5523" s="169" t="s">
        <v>5482</v>
      </c>
      <c r="E5523" s="170">
        <v>64.306000000000012</v>
      </c>
      <c r="F5523" s="167" t="s">
        <v>11476</v>
      </c>
    </row>
    <row r="5524" spans="1:6" x14ac:dyDescent="0.3">
      <c r="A5524" s="167" t="s">
        <v>11502</v>
      </c>
      <c r="B5524" s="167" t="s">
        <v>6574</v>
      </c>
      <c r="C5524" s="168">
        <v>10</v>
      </c>
      <c r="D5524" s="169" t="s">
        <v>5482</v>
      </c>
      <c r="E5524" s="170">
        <v>50.264499999999998</v>
      </c>
      <c r="F5524" s="167" t="s">
        <v>11476</v>
      </c>
    </row>
    <row r="5525" spans="1:6" x14ac:dyDescent="0.3">
      <c r="A5525" s="167" t="s">
        <v>11503</v>
      </c>
      <c r="B5525" s="167" t="s">
        <v>6576</v>
      </c>
      <c r="C5525" s="168">
        <v>20</v>
      </c>
      <c r="D5525" s="169" t="s">
        <v>5482</v>
      </c>
      <c r="E5525" s="170">
        <v>21.927125000000004</v>
      </c>
      <c r="F5525" s="167" t="s">
        <v>11476</v>
      </c>
    </row>
    <row r="5526" spans="1:6" x14ac:dyDescent="0.3">
      <c r="A5526" s="167" t="s">
        <v>11504</v>
      </c>
      <c r="B5526" s="167" t="s">
        <v>5489</v>
      </c>
      <c r="C5526" s="168">
        <v>20</v>
      </c>
      <c r="D5526" s="169" t="s">
        <v>5482</v>
      </c>
      <c r="E5526" s="170">
        <v>22.9955</v>
      </c>
      <c r="F5526" s="167" t="s">
        <v>11476</v>
      </c>
    </row>
    <row r="5527" spans="1:6" x14ac:dyDescent="0.3">
      <c r="A5527" s="167" t="s">
        <v>11505</v>
      </c>
      <c r="B5527" s="167" t="s">
        <v>5491</v>
      </c>
      <c r="C5527" s="168">
        <v>20</v>
      </c>
      <c r="D5527" s="169" t="s">
        <v>5482</v>
      </c>
      <c r="E5527" s="170">
        <v>22.9955</v>
      </c>
      <c r="F5527" s="167" t="s">
        <v>11476</v>
      </c>
    </row>
    <row r="5528" spans="1:6" x14ac:dyDescent="0.3">
      <c r="A5528" s="167" t="s">
        <v>11506</v>
      </c>
      <c r="B5528" s="167" t="s">
        <v>5493</v>
      </c>
      <c r="C5528" s="168">
        <v>20</v>
      </c>
      <c r="D5528" s="169" t="s">
        <v>5482</v>
      </c>
      <c r="E5528" s="170">
        <v>22.9955</v>
      </c>
      <c r="F5528" s="167" t="s">
        <v>11476</v>
      </c>
    </row>
    <row r="5529" spans="1:6" x14ac:dyDescent="0.3">
      <c r="A5529" s="167" t="s">
        <v>11507</v>
      </c>
      <c r="B5529" s="167" t="s">
        <v>6582</v>
      </c>
      <c r="C5529" s="168">
        <v>20</v>
      </c>
      <c r="D5529" s="169" t="s">
        <v>5482</v>
      </c>
      <c r="E5529" s="170">
        <v>20.858750000000001</v>
      </c>
      <c r="F5529" s="167" t="s">
        <v>11476</v>
      </c>
    </row>
    <row r="5530" spans="1:6" x14ac:dyDescent="0.3">
      <c r="A5530" s="167" t="s">
        <v>11508</v>
      </c>
      <c r="B5530" s="167" t="s">
        <v>5696</v>
      </c>
      <c r="C5530" s="168">
        <v>20</v>
      </c>
      <c r="D5530" s="169" t="s">
        <v>5482</v>
      </c>
      <c r="E5530" s="170">
        <v>22.9955</v>
      </c>
      <c r="F5530" s="167" t="s">
        <v>11476</v>
      </c>
    </row>
    <row r="5531" spans="1:6" x14ac:dyDescent="0.3">
      <c r="A5531" s="167" t="s">
        <v>11509</v>
      </c>
      <c r="B5531" s="167" t="s">
        <v>5495</v>
      </c>
      <c r="C5531" s="168">
        <v>20</v>
      </c>
      <c r="D5531" s="169" t="s">
        <v>5482</v>
      </c>
      <c r="E5531" s="170">
        <v>22.9955</v>
      </c>
      <c r="F5531" s="167" t="s">
        <v>11476</v>
      </c>
    </row>
    <row r="5532" spans="1:6" x14ac:dyDescent="0.3">
      <c r="A5532" s="167" t="s">
        <v>11510</v>
      </c>
      <c r="B5532" s="167" t="s">
        <v>5497</v>
      </c>
      <c r="C5532" s="168">
        <v>20</v>
      </c>
      <c r="D5532" s="169" t="s">
        <v>5482</v>
      </c>
      <c r="E5532" s="170">
        <v>22.9955</v>
      </c>
      <c r="F5532" s="167" t="s">
        <v>11476</v>
      </c>
    </row>
    <row r="5533" spans="1:6" x14ac:dyDescent="0.3">
      <c r="A5533" s="167" t="s">
        <v>11511</v>
      </c>
      <c r="B5533" s="167" t="s">
        <v>5505</v>
      </c>
      <c r="C5533" s="168">
        <v>20</v>
      </c>
      <c r="D5533" s="169" t="s">
        <v>5482</v>
      </c>
      <c r="E5533" s="170">
        <v>22.9955</v>
      </c>
      <c r="F5533" s="167" t="s">
        <v>11476</v>
      </c>
    </row>
    <row r="5534" spans="1:6" x14ac:dyDescent="0.3">
      <c r="A5534" s="167" t="s">
        <v>11512</v>
      </c>
      <c r="B5534" s="167" t="s">
        <v>5507</v>
      </c>
      <c r="C5534" s="168">
        <v>20</v>
      </c>
      <c r="D5534" s="169" t="s">
        <v>5482</v>
      </c>
      <c r="E5534" s="170">
        <v>22.9955</v>
      </c>
      <c r="F5534" s="167" t="s">
        <v>11476</v>
      </c>
    </row>
    <row r="5535" spans="1:6" x14ac:dyDescent="0.3">
      <c r="A5535" s="167" t="s">
        <v>11513</v>
      </c>
      <c r="B5535" s="167" t="s">
        <v>5509</v>
      </c>
      <c r="C5535" s="168">
        <v>20</v>
      </c>
      <c r="D5535" s="169" t="s">
        <v>5482</v>
      </c>
      <c r="E5535" s="170">
        <v>22.9955</v>
      </c>
      <c r="F5535" s="167" t="s">
        <v>11476</v>
      </c>
    </row>
    <row r="5536" spans="1:6" x14ac:dyDescent="0.3">
      <c r="A5536" s="167" t="s">
        <v>11514</v>
      </c>
      <c r="B5536" s="167" t="s">
        <v>5511</v>
      </c>
      <c r="C5536" s="168">
        <v>20</v>
      </c>
      <c r="D5536" s="169" t="s">
        <v>5482</v>
      </c>
      <c r="E5536" s="170">
        <v>22.9955</v>
      </c>
      <c r="F5536" s="167" t="s">
        <v>11476</v>
      </c>
    </row>
    <row r="5537" spans="1:6" x14ac:dyDescent="0.3">
      <c r="A5537" s="167" t="s">
        <v>11515</v>
      </c>
      <c r="B5537" s="167" t="s">
        <v>5513</v>
      </c>
      <c r="C5537" s="168">
        <v>20</v>
      </c>
      <c r="D5537" s="169" t="s">
        <v>5482</v>
      </c>
      <c r="E5537" s="170">
        <v>22.9955</v>
      </c>
      <c r="F5537" s="167" t="s">
        <v>11476</v>
      </c>
    </row>
    <row r="5538" spans="1:6" x14ac:dyDescent="0.3">
      <c r="A5538" s="167" t="s">
        <v>11516</v>
      </c>
      <c r="B5538" s="167" t="s">
        <v>5515</v>
      </c>
      <c r="C5538" s="168">
        <v>20</v>
      </c>
      <c r="D5538" s="169" t="s">
        <v>5482</v>
      </c>
      <c r="E5538" s="170">
        <v>22.9955</v>
      </c>
      <c r="F5538" s="167" t="s">
        <v>11476</v>
      </c>
    </row>
    <row r="5539" spans="1:6" x14ac:dyDescent="0.3">
      <c r="A5539" s="167" t="s">
        <v>11517</v>
      </c>
      <c r="B5539" s="167" t="s">
        <v>5517</v>
      </c>
      <c r="C5539" s="168">
        <v>20</v>
      </c>
      <c r="D5539" s="169" t="s">
        <v>5482</v>
      </c>
      <c r="E5539" s="170">
        <v>22.9955</v>
      </c>
      <c r="F5539" s="167" t="s">
        <v>11476</v>
      </c>
    </row>
    <row r="5540" spans="1:6" x14ac:dyDescent="0.3">
      <c r="A5540" s="167" t="s">
        <v>11518</v>
      </c>
      <c r="B5540" s="167" t="s">
        <v>5519</v>
      </c>
      <c r="C5540" s="168">
        <v>20</v>
      </c>
      <c r="D5540" s="169" t="s">
        <v>5482</v>
      </c>
      <c r="E5540" s="170">
        <v>22.9955</v>
      </c>
      <c r="F5540" s="167" t="s">
        <v>11476</v>
      </c>
    </row>
    <row r="5541" spans="1:6" x14ac:dyDescent="0.3">
      <c r="A5541" s="167" t="s">
        <v>11519</v>
      </c>
      <c r="B5541" s="167" t="s">
        <v>5521</v>
      </c>
      <c r="C5541" s="168">
        <v>20</v>
      </c>
      <c r="D5541" s="169" t="s">
        <v>5482</v>
      </c>
      <c r="E5541" s="170">
        <v>22.9955</v>
      </c>
      <c r="F5541" s="167" t="s">
        <v>11476</v>
      </c>
    </row>
    <row r="5542" spans="1:6" x14ac:dyDescent="0.3">
      <c r="A5542" s="167" t="s">
        <v>11520</v>
      </c>
      <c r="B5542" s="167" t="s">
        <v>5525</v>
      </c>
      <c r="C5542" s="168">
        <v>20</v>
      </c>
      <c r="D5542" s="169" t="s">
        <v>5482</v>
      </c>
      <c r="E5542" s="170">
        <v>22.9955</v>
      </c>
      <c r="F5542" s="167" t="s">
        <v>11476</v>
      </c>
    </row>
    <row r="5543" spans="1:6" x14ac:dyDescent="0.3">
      <c r="A5543" s="167" t="s">
        <v>11521</v>
      </c>
      <c r="B5543" s="167" t="s">
        <v>5485</v>
      </c>
      <c r="C5543" s="168">
        <v>20</v>
      </c>
      <c r="D5543" s="169" t="s">
        <v>5482</v>
      </c>
      <c r="E5543" s="170">
        <v>14.804625000000001</v>
      </c>
      <c r="F5543" s="167" t="s">
        <v>11476</v>
      </c>
    </row>
    <row r="5544" spans="1:6" x14ac:dyDescent="0.3">
      <c r="A5544" s="167" t="s">
        <v>11522</v>
      </c>
      <c r="B5544" s="167" t="s">
        <v>6572</v>
      </c>
      <c r="C5544" s="168">
        <v>10</v>
      </c>
      <c r="D5544" s="169" t="s">
        <v>5482</v>
      </c>
      <c r="E5544" s="170">
        <v>43.040249999999993</v>
      </c>
      <c r="F5544" s="167" t="s">
        <v>11476</v>
      </c>
    </row>
    <row r="5545" spans="1:6" x14ac:dyDescent="0.3">
      <c r="A5545" s="167" t="s">
        <v>11523</v>
      </c>
      <c r="B5545" s="167" t="s">
        <v>6574</v>
      </c>
      <c r="C5545" s="168">
        <v>10</v>
      </c>
      <c r="D5545" s="169" t="s">
        <v>5482</v>
      </c>
      <c r="E5545" s="170">
        <v>33.679249999999996</v>
      </c>
      <c r="F5545" s="167" t="s">
        <v>11476</v>
      </c>
    </row>
    <row r="5546" spans="1:6" x14ac:dyDescent="0.3">
      <c r="A5546" s="167" t="s">
        <v>11524</v>
      </c>
      <c r="B5546" s="167" t="s">
        <v>6576</v>
      </c>
      <c r="C5546" s="168">
        <v>20</v>
      </c>
      <c r="D5546" s="169" t="s">
        <v>5482</v>
      </c>
      <c r="E5546" s="170">
        <v>14.804625000000001</v>
      </c>
      <c r="F5546" s="167" t="s">
        <v>11476</v>
      </c>
    </row>
    <row r="5547" spans="1:6" x14ac:dyDescent="0.3">
      <c r="A5547" s="167" t="s">
        <v>11525</v>
      </c>
      <c r="B5547" s="167" t="s">
        <v>5489</v>
      </c>
      <c r="C5547" s="168">
        <v>20</v>
      </c>
      <c r="D5547" s="169" t="s">
        <v>5482</v>
      </c>
      <c r="E5547" s="170">
        <v>15.465999999999998</v>
      </c>
      <c r="F5547" s="167" t="s">
        <v>11476</v>
      </c>
    </row>
    <row r="5548" spans="1:6" x14ac:dyDescent="0.3">
      <c r="A5548" s="167" t="s">
        <v>11526</v>
      </c>
      <c r="B5548" s="167" t="s">
        <v>5491</v>
      </c>
      <c r="C5548" s="168">
        <v>20</v>
      </c>
      <c r="D5548" s="169" t="s">
        <v>5482</v>
      </c>
      <c r="E5548" s="170">
        <v>15.465999999999998</v>
      </c>
      <c r="F5548" s="167" t="s">
        <v>11476</v>
      </c>
    </row>
    <row r="5549" spans="1:6" x14ac:dyDescent="0.3">
      <c r="A5549" s="167" t="s">
        <v>11527</v>
      </c>
      <c r="B5549" s="167" t="s">
        <v>5693</v>
      </c>
      <c r="C5549" s="168">
        <v>20</v>
      </c>
      <c r="D5549" s="169" t="s">
        <v>5482</v>
      </c>
      <c r="E5549" s="170">
        <v>15.465999999999998</v>
      </c>
      <c r="F5549" s="167" t="s">
        <v>11476</v>
      </c>
    </row>
    <row r="5550" spans="1:6" x14ac:dyDescent="0.3">
      <c r="A5550" s="167" t="s">
        <v>11528</v>
      </c>
      <c r="B5550" s="167" t="s">
        <v>5493</v>
      </c>
      <c r="C5550" s="168">
        <v>20</v>
      </c>
      <c r="D5550" s="169" t="s">
        <v>5482</v>
      </c>
      <c r="E5550" s="170">
        <v>15.465999999999998</v>
      </c>
      <c r="F5550" s="167" t="s">
        <v>11476</v>
      </c>
    </row>
    <row r="5551" spans="1:6" x14ac:dyDescent="0.3">
      <c r="A5551" s="167" t="s">
        <v>11529</v>
      </c>
      <c r="B5551" s="167" t="s">
        <v>6582</v>
      </c>
      <c r="C5551" s="168">
        <v>20</v>
      </c>
      <c r="D5551" s="169" t="s">
        <v>5482</v>
      </c>
      <c r="E5551" s="170">
        <v>13.990625</v>
      </c>
      <c r="F5551" s="167" t="s">
        <v>11476</v>
      </c>
    </row>
    <row r="5552" spans="1:6" x14ac:dyDescent="0.3">
      <c r="A5552" s="167" t="s">
        <v>11530</v>
      </c>
      <c r="B5552" s="167" t="s">
        <v>5696</v>
      </c>
      <c r="C5552" s="168">
        <v>20</v>
      </c>
      <c r="D5552" s="169" t="s">
        <v>5482</v>
      </c>
      <c r="E5552" s="170">
        <v>15.465999999999998</v>
      </c>
      <c r="F5552" s="167" t="s">
        <v>11476</v>
      </c>
    </row>
    <row r="5553" spans="1:6" x14ac:dyDescent="0.3">
      <c r="A5553" s="167" t="s">
        <v>11531</v>
      </c>
      <c r="B5553" s="167" t="s">
        <v>5495</v>
      </c>
      <c r="C5553" s="168">
        <v>20</v>
      </c>
      <c r="D5553" s="169" t="s">
        <v>5482</v>
      </c>
      <c r="E5553" s="170">
        <v>15.465999999999998</v>
      </c>
      <c r="F5553" s="167" t="s">
        <v>11476</v>
      </c>
    </row>
    <row r="5554" spans="1:6" x14ac:dyDescent="0.3">
      <c r="A5554" s="167" t="s">
        <v>11532</v>
      </c>
      <c r="B5554" s="167" t="s">
        <v>5497</v>
      </c>
      <c r="C5554" s="168">
        <v>20</v>
      </c>
      <c r="D5554" s="169" t="s">
        <v>5482</v>
      </c>
      <c r="E5554" s="170">
        <v>15.465999999999998</v>
      </c>
      <c r="F5554" s="167" t="s">
        <v>11476</v>
      </c>
    </row>
    <row r="5555" spans="1:6" x14ac:dyDescent="0.3">
      <c r="A5555" s="167" t="s">
        <v>11533</v>
      </c>
      <c r="B5555" s="167" t="s">
        <v>5555</v>
      </c>
      <c r="C5555" s="168">
        <v>20</v>
      </c>
      <c r="D5555" s="169" t="s">
        <v>5482</v>
      </c>
      <c r="E5555" s="170">
        <v>15.465999999999998</v>
      </c>
      <c r="F5555" s="167" t="s">
        <v>11476</v>
      </c>
    </row>
    <row r="5556" spans="1:6" x14ac:dyDescent="0.3">
      <c r="A5556" s="167" t="s">
        <v>11534</v>
      </c>
      <c r="B5556" s="167" t="s">
        <v>5557</v>
      </c>
      <c r="C5556" s="168">
        <v>20</v>
      </c>
      <c r="D5556" s="169" t="s">
        <v>5482</v>
      </c>
      <c r="E5556" s="170">
        <v>15.465999999999998</v>
      </c>
      <c r="F5556" s="167" t="s">
        <v>11476</v>
      </c>
    </row>
    <row r="5557" spans="1:6" x14ac:dyDescent="0.3">
      <c r="A5557" s="167" t="s">
        <v>11535</v>
      </c>
      <c r="B5557" s="167" t="s">
        <v>5534</v>
      </c>
      <c r="C5557" s="168">
        <v>20</v>
      </c>
      <c r="D5557" s="169" t="s">
        <v>5482</v>
      </c>
      <c r="E5557" s="170">
        <v>15.465999999999998</v>
      </c>
      <c r="F5557" s="167" t="s">
        <v>11476</v>
      </c>
    </row>
    <row r="5558" spans="1:6" x14ac:dyDescent="0.3">
      <c r="A5558" s="167" t="s">
        <v>11536</v>
      </c>
      <c r="B5558" s="167" t="s">
        <v>5505</v>
      </c>
      <c r="C5558" s="168">
        <v>20</v>
      </c>
      <c r="D5558" s="169" t="s">
        <v>5482</v>
      </c>
      <c r="E5558" s="170">
        <v>15.465999999999998</v>
      </c>
      <c r="F5558" s="167" t="s">
        <v>11476</v>
      </c>
    </row>
    <row r="5559" spans="1:6" x14ac:dyDescent="0.3">
      <c r="A5559" s="167" t="s">
        <v>11537</v>
      </c>
      <c r="B5559" s="167" t="s">
        <v>5507</v>
      </c>
      <c r="C5559" s="168">
        <v>20</v>
      </c>
      <c r="D5559" s="169" t="s">
        <v>5482</v>
      </c>
      <c r="E5559" s="170">
        <v>15.465999999999998</v>
      </c>
      <c r="F5559" s="167" t="s">
        <v>11476</v>
      </c>
    </row>
    <row r="5560" spans="1:6" x14ac:dyDescent="0.3">
      <c r="A5560" s="167" t="s">
        <v>11538</v>
      </c>
      <c r="B5560" s="167" t="s">
        <v>5509</v>
      </c>
      <c r="C5560" s="168">
        <v>20</v>
      </c>
      <c r="D5560" s="169" t="s">
        <v>5482</v>
      </c>
      <c r="E5560" s="170">
        <v>15.465999999999998</v>
      </c>
      <c r="F5560" s="167" t="s">
        <v>11476</v>
      </c>
    </row>
    <row r="5561" spans="1:6" x14ac:dyDescent="0.3">
      <c r="A5561" s="167" t="s">
        <v>11539</v>
      </c>
      <c r="B5561" s="167" t="s">
        <v>5511</v>
      </c>
      <c r="C5561" s="168">
        <v>20</v>
      </c>
      <c r="D5561" s="169" t="s">
        <v>5482</v>
      </c>
      <c r="E5561" s="170">
        <v>15.465999999999998</v>
      </c>
      <c r="F5561" s="167" t="s">
        <v>11476</v>
      </c>
    </row>
    <row r="5562" spans="1:6" x14ac:dyDescent="0.3">
      <c r="A5562" s="167" t="s">
        <v>11540</v>
      </c>
      <c r="B5562" s="167" t="s">
        <v>5513</v>
      </c>
      <c r="C5562" s="168">
        <v>20</v>
      </c>
      <c r="D5562" s="169" t="s">
        <v>5482</v>
      </c>
      <c r="E5562" s="170">
        <v>15.465999999999998</v>
      </c>
      <c r="F5562" s="167" t="s">
        <v>11476</v>
      </c>
    </row>
    <row r="5563" spans="1:6" x14ac:dyDescent="0.3">
      <c r="A5563" s="167" t="s">
        <v>11541</v>
      </c>
      <c r="B5563" s="167" t="s">
        <v>5515</v>
      </c>
      <c r="C5563" s="168">
        <v>20</v>
      </c>
      <c r="D5563" s="169" t="s">
        <v>5482</v>
      </c>
      <c r="E5563" s="170">
        <v>15.465999999999998</v>
      </c>
      <c r="F5563" s="167" t="s">
        <v>11476</v>
      </c>
    </row>
    <row r="5564" spans="1:6" x14ac:dyDescent="0.3">
      <c r="A5564" s="167" t="s">
        <v>11542</v>
      </c>
      <c r="B5564" s="167" t="s">
        <v>5517</v>
      </c>
      <c r="C5564" s="168">
        <v>20</v>
      </c>
      <c r="D5564" s="169" t="s">
        <v>5482</v>
      </c>
      <c r="E5564" s="170">
        <v>15.465999999999998</v>
      </c>
      <c r="F5564" s="167" t="s">
        <v>11476</v>
      </c>
    </row>
    <row r="5565" spans="1:6" x14ac:dyDescent="0.3">
      <c r="A5565" s="167" t="s">
        <v>11543</v>
      </c>
      <c r="B5565" s="167" t="s">
        <v>5519</v>
      </c>
      <c r="C5565" s="168">
        <v>20</v>
      </c>
      <c r="D5565" s="169" t="s">
        <v>5482</v>
      </c>
      <c r="E5565" s="170">
        <v>15.465999999999998</v>
      </c>
      <c r="F5565" s="167" t="s">
        <v>11476</v>
      </c>
    </row>
    <row r="5566" spans="1:6" x14ac:dyDescent="0.3">
      <c r="A5566" s="167" t="s">
        <v>11544</v>
      </c>
      <c r="B5566" s="167" t="s">
        <v>5572</v>
      </c>
      <c r="C5566" s="168">
        <v>20</v>
      </c>
      <c r="D5566" s="169" t="s">
        <v>5482</v>
      </c>
      <c r="E5566" s="170">
        <v>15.465999999999998</v>
      </c>
      <c r="F5566" s="167" t="s">
        <v>11476</v>
      </c>
    </row>
    <row r="5567" spans="1:6" x14ac:dyDescent="0.3">
      <c r="A5567" s="167" t="s">
        <v>11545</v>
      </c>
      <c r="B5567" s="167" t="s">
        <v>5521</v>
      </c>
      <c r="C5567" s="168">
        <v>20</v>
      </c>
      <c r="D5567" s="169" t="s">
        <v>5482</v>
      </c>
      <c r="E5567" s="170">
        <v>15.465999999999998</v>
      </c>
      <c r="F5567" s="167" t="s">
        <v>11476</v>
      </c>
    </row>
    <row r="5568" spans="1:6" x14ac:dyDescent="0.3">
      <c r="A5568" s="167" t="s">
        <v>11546</v>
      </c>
      <c r="B5568" s="167" t="s">
        <v>5523</v>
      </c>
      <c r="C5568" s="168">
        <v>20</v>
      </c>
      <c r="D5568" s="169" t="s">
        <v>5482</v>
      </c>
      <c r="E5568" s="170">
        <v>15.465999999999998</v>
      </c>
      <c r="F5568" s="167" t="s">
        <v>11476</v>
      </c>
    </row>
    <row r="5569" spans="1:6" x14ac:dyDescent="0.3">
      <c r="A5569" s="167" t="s">
        <v>11547</v>
      </c>
      <c r="B5569" s="167" t="s">
        <v>5525</v>
      </c>
      <c r="C5569" s="168">
        <v>20</v>
      </c>
      <c r="D5569" s="169" t="s">
        <v>5482</v>
      </c>
      <c r="E5569" s="170">
        <v>15.465999999999998</v>
      </c>
      <c r="F5569" s="167" t="s">
        <v>11476</v>
      </c>
    </row>
    <row r="5570" spans="1:6" x14ac:dyDescent="0.3">
      <c r="A5570" s="167" t="s">
        <v>11548</v>
      </c>
      <c r="B5570" s="167" t="s">
        <v>5485</v>
      </c>
      <c r="C5570" s="168">
        <v>20</v>
      </c>
      <c r="D5570" s="169" t="s">
        <v>5482</v>
      </c>
      <c r="E5570" s="170">
        <v>22.130625000000002</v>
      </c>
      <c r="F5570" s="167" t="s">
        <v>11476</v>
      </c>
    </row>
    <row r="5571" spans="1:6" x14ac:dyDescent="0.3">
      <c r="A5571" s="167" t="s">
        <v>11549</v>
      </c>
      <c r="B5571" s="167" t="s">
        <v>6572</v>
      </c>
      <c r="C5571" s="168">
        <v>10</v>
      </c>
      <c r="D5571" s="169" t="s">
        <v>5482</v>
      </c>
      <c r="E5571" s="170">
        <v>64.611249999999998</v>
      </c>
      <c r="F5571" s="167" t="s">
        <v>11476</v>
      </c>
    </row>
    <row r="5572" spans="1:6" x14ac:dyDescent="0.3">
      <c r="A5572" s="167" t="s">
        <v>11550</v>
      </c>
      <c r="B5572" s="167" t="s">
        <v>6574</v>
      </c>
      <c r="C5572" s="168">
        <v>10</v>
      </c>
      <c r="D5572" s="169" t="s">
        <v>5482</v>
      </c>
      <c r="E5572" s="170">
        <v>50.671499999999995</v>
      </c>
      <c r="F5572" s="167" t="s">
        <v>11476</v>
      </c>
    </row>
    <row r="5573" spans="1:6" x14ac:dyDescent="0.3">
      <c r="A5573" s="167" t="s">
        <v>11551</v>
      </c>
      <c r="B5573" s="167" t="s">
        <v>6576</v>
      </c>
      <c r="C5573" s="168">
        <v>20</v>
      </c>
      <c r="D5573" s="169" t="s">
        <v>5482</v>
      </c>
      <c r="E5573" s="170">
        <v>22.130625000000002</v>
      </c>
      <c r="F5573" s="167" t="s">
        <v>11476</v>
      </c>
    </row>
    <row r="5574" spans="1:6" x14ac:dyDescent="0.3">
      <c r="A5574" s="167" t="s">
        <v>11552</v>
      </c>
      <c r="B5574" s="167" t="s">
        <v>5489</v>
      </c>
      <c r="C5574" s="168">
        <v>20</v>
      </c>
      <c r="D5574" s="169" t="s">
        <v>5482</v>
      </c>
      <c r="E5574" s="170">
        <v>23.300749999999997</v>
      </c>
      <c r="F5574" s="167" t="s">
        <v>11476</v>
      </c>
    </row>
    <row r="5575" spans="1:6" x14ac:dyDescent="0.3">
      <c r="A5575" s="167" t="s">
        <v>11553</v>
      </c>
      <c r="B5575" s="167" t="s">
        <v>5491</v>
      </c>
      <c r="C5575" s="168">
        <v>20</v>
      </c>
      <c r="D5575" s="169" t="s">
        <v>5482</v>
      </c>
      <c r="E5575" s="170">
        <v>23.300749999999997</v>
      </c>
      <c r="F5575" s="167" t="s">
        <v>11476</v>
      </c>
    </row>
    <row r="5576" spans="1:6" x14ac:dyDescent="0.3">
      <c r="A5576" s="167" t="s">
        <v>11554</v>
      </c>
      <c r="B5576" s="167" t="s">
        <v>5693</v>
      </c>
      <c r="C5576" s="168">
        <v>20</v>
      </c>
      <c r="D5576" s="169" t="s">
        <v>5482</v>
      </c>
      <c r="E5576" s="170">
        <v>23.300749999999997</v>
      </c>
      <c r="F5576" s="167" t="s">
        <v>11476</v>
      </c>
    </row>
    <row r="5577" spans="1:6" x14ac:dyDescent="0.3">
      <c r="A5577" s="167" t="s">
        <v>11555</v>
      </c>
      <c r="B5577" s="167" t="s">
        <v>5493</v>
      </c>
      <c r="C5577" s="168">
        <v>20</v>
      </c>
      <c r="D5577" s="169" t="s">
        <v>5482</v>
      </c>
      <c r="E5577" s="170">
        <v>23.300749999999997</v>
      </c>
      <c r="F5577" s="167" t="s">
        <v>11476</v>
      </c>
    </row>
    <row r="5578" spans="1:6" x14ac:dyDescent="0.3">
      <c r="A5578" s="167" t="s">
        <v>11556</v>
      </c>
      <c r="B5578" s="167" t="s">
        <v>6582</v>
      </c>
      <c r="C5578" s="168">
        <v>20</v>
      </c>
      <c r="D5578" s="169" t="s">
        <v>5482</v>
      </c>
      <c r="E5578" s="170">
        <v>21.062249999999999</v>
      </c>
      <c r="F5578" s="167" t="s">
        <v>11476</v>
      </c>
    </row>
    <row r="5579" spans="1:6" x14ac:dyDescent="0.3">
      <c r="A5579" s="167" t="s">
        <v>11557</v>
      </c>
      <c r="B5579" s="167" t="s">
        <v>5696</v>
      </c>
      <c r="C5579" s="168">
        <v>20</v>
      </c>
      <c r="D5579" s="169" t="s">
        <v>5482</v>
      </c>
      <c r="E5579" s="170">
        <v>23.300749999999997</v>
      </c>
      <c r="F5579" s="167" t="s">
        <v>11476</v>
      </c>
    </row>
    <row r="5580" spans="1:6" x14ac:dyDescent="0.3">
      <c r="A5580" s="167" t="s">
        <v>11558</v>
      </c>
      <c r="B5580" s="167" t="s">
        <v>5495</v>
      </c>
      <c r="C5580" s="168">
        <v>20</v>
      </c>
      <c r="D5580" s="169" t="s">
        <v>5482</v>
      </c>
      <c r="E5580" s="170">
        <v>23.300749999999997</v>
      </c>
      <c r="F5580" s="167" t="s">
        <v>11476</v>
      </c>
    </row>
    <row r="5581" spans="1:6" x14ac:dyDescent="0.3">
      <c r="A5581" s="167" t="s">
        <v>11559</v>
      </c>
      <c r="B5581" s="167" t="s">
        <v>5497</v>
      </c>
      <c r="C5581" s="168">
        <v>20</v>
      </c>
      <c r="D5581" s="169" t="s">
        <v>5482</v>
      </c>
      <c r="E5581" s="170">
        <v>23.300749999999997</v>
      </c>
      <c r="F5581" s="167" t="s">
        <v>11476</v>
      </c>
    </row>
    <row r="5582" spans="1:6" x14ac:dyDescent="0.3">
      <c r="A5582" s="167" t="s">
        <v>11560</v>
      </c>
      <c r="B5582" s="167" t="s">
        <v>5505</v>
      </c>
      <c r="C5582" s="168">
        <v>20</v>
      </c>
      <c r="D5582" s="169" t="s">
        <v>5482</v>
      </c>
      <c r="E5582" s="170">
        <v>23.300749999999997</v>
      </c>
      <c r="F5582" s="167" t="s">
        <v>11476</v>
      </c>
    </row>
    <row r="5583" spans="1:6" x14ac:dyDescent="0.3">
      <c r="A5583" s="167" t="s">
        <v>11561</v>
      </c>
      <c r="B5583" s="167" t="s">
        <v>5507</v>
      </c>
      <c r="C5583" s="168">
        <v>20</v>
      </c>
      <c r="D5583" s="169" t="s">
        <v>5482</v>
      </c>
      <c r="E5583" s="170">
        <v>23.300749999999997</v>
      </c>
      <c r="F5583" s="167" t="s">
        <v>11476</v>
      </c>
    </row>
    <row r="5584" spans="1:6" x14ac:dyDescent="0.3">
      <c r="A5584" s="167" t="s">
        <v>11562</v>
      </c>
      <c r="B5584" s="167" t="s">
        <v>5509</v>
      </c>
      <c r="C5584" s="168">
        <v>20</v>
      </c>
      <c r="D5584" s="169" t="s">
        <v>5482</v>
      </c>
      <c r="E5584" s="170">
        <v>23.300749999999997</v>
      </c>
      <c r="F5584" s="167" t="s">
        <v>11476</v>
      </c>
    </row>
    <row r="5585" spans="1:6" x14ac:dyDescent="0.3">
      <c r="A5585" s="167" t="s">
        <v>11563</v>
      </c>
      <c r="B5585" s="167" t="s">
        <v>5511</v>
      </c>
      <c r="C5585" s="168">
        <v>20</v>
      </c>
      <c r="D5585" s="169" t="s">
        <v>5482</v>
      </c>
      <c r="E5585" s="170">
        <v>23.300749999999997</v>
      </c>
      <c r="F5585" s="167" t="s">
        <v>11476</v>
      </c>
    </row>
    <row r="5586" spans="1:6" x14ac:dyDescent="0.3">
      <c r="A5586" s="167" t="s">
        <v>11564</v>
      </c>
      <c r="B5586" s="167" t="s">
        <v>5513</v>
      </c>
      <c r="C5586" s="168">
        <v>20</v>
      </c>
      <c r="D5586" s="169" t="s">
        <v>5482</v>
      </c>
      <c r="E5586" s="170">
        <v>23.300749999999997</v>
      </c>
      <c r="F5586" s="167" t="s">
        <v>11476</v>
      </c>
    </row>
    <row r="5587" spans="1:6" x14ac:dyDescent="0.3">
      <c r="A5587" s="167" t="s">
        <v>11565</v>
      </c>
      <c r="B5587" s="167" t="s">
        <v>5515</v>
      </c>
      <c r="C5587" s="168">
        <v>20</v>
      </c>
      <c r="D5587" s="169" t="s">
        <v>5482</v>
      </c>
      <c r="E5587" s="170">
        <v>23.300749999999997</v>
      </c>
      <c r="F5587" s="167" t="s">
        <v>11476</v>
      </c>
    </row>
    <row r="5588" spans="1:6" x14ac:dyDescent="0.3">
      <c r="A5588" s="167" t="s">
        <v>11566</v>
      </c>
      <c r="B5588" s="167" t="s">
        <v>5517</v>
      </c>
      <c r="C5588" s="168">
        <v>20</v>
      </c>
      <c r="D5588" s="169" t="s">
        <v>5482</v>
      </c>
      <c r="E5588" s="170">
        <v>23.300749999999997</v>
      </c>
      <c r="F5588" s="167" t="s">
        <v>11476</v>
      </c>
    </row>
    <row r="5589" spans="1:6" x14ac:dyDescent="0.3">
      <c r="A5589" s="167" t="s">
        <v>11567</v>
      </c>
      <c r="B5589" s="167" t="s">
        <v>5572</v>
      </c>
      <c r="C5589" s="168">
        <v>20</v>
      </c>
      <c r="D5589" s="169" t="s">
        <v>5482</v>
      </c>
      <c r="E5589" s="170">
        <v>23.300749999999997</v>
      </c>
      <c r="F5589" s="167" t="s">
        <v>11476</v>
      </c>
    </row>
    <row r="5590" spans="1:6" x14ac:dyDescent="0.3">
      <c r="A5590" s="167" t="s">
        <v>11568</v>
      </c>
      <c r="B5590" s="167" t="s">
        <v>5521</v>
      </c>
      <c r="C5590" s="168">
        <v>20</v>
      </c>
      <c r="D5590" s="169" t="s">
        <v>5482</v>
      </c>
      <c r="E5590" s="170">
        <v>23.300749999999997</v>
      </c>
      <c r="F5590" s="167" t="s">
        <v>11476</v>
      </c>
    </row>
    <row r="5591" spans="1:6" x14ac:dyDescent="0.3">
      <c r="A5591" s="167" t="s">
        <v>11569</v>
      </c>
      <c r="B5591" s="167" t="s">
        <v>5523</v>
      </c>
      <c r="C5591" s="168">
        <v>20</v>
      </c>
      <c r="D5591" s="169" t="s">
        <v>5482</v>
      </c>
      <c r="E5591" s="170">
        <v>23.300749999999997</v>
      </c>
      <c r="F5591" s="167" t="s">
        <v>11476</v>
      </c>
    </row>
    <row r="5592" spans="1:6" x14ac:dyDescent="0.3">
      <c r="A5592" s="167" t="s">
        <v>11570</v>
      </c>
      <c r="B5592" s="167" t="s">
        <v>5525</v>
      </c>
      <c r="C5592" s="168">
        <v>20</v>
      </c>
      <c r="D5592" s="169" t="s">
        <v>5482</v>
      </c>
      <c r="E5592" s="170">
        <v>23.300749999999997</v>
      </c>
      <c r="F5592" s="167" t="s">
        <v>11476</v>
      </c>
    </row>
    <row r="5593" spans="1:6" x14ac:dyDescent="0.3">
      <c r="A5593" s="167" t="s">
        <v>11571</v>
      </c>
      <c r="B5593" s="167" t="s">
        <v>5485</v>
      </c>
      <c r="C5593" s="168">
        <v>20</v>
      </c>
      <c r="D5593" s="169" t="s">
        <v>5482</v>
      </c>
      <c r="E5593" s="170">
        <v>16.585249999999998</v>
      </c>
      <c r="F5593" s="167" t="s">
        <v>11476</v>
      </c>
    </row>
    <row r="5594" spans="1:6" x14ac:dyDescent="0.3">
      <c r="A5594" s="167" t="s">
        <v>11572</v>
      </c>
      <c r="B5594" s="167" t="s">
        <v>6576</v>
      </c>
      <c r="C5594" s="168">
        <v>20</v>
      </c>
      <c r="D5594" s="169" t="s">
        <v>5482</v>
      </c>
      <c r="E5594" s="170">
        <v>16.585249999999998</v>
      </c>
      <c r="F5594" s="167" t="s">
        <v>11476</v>
      </c>
    </row>
    <row r="5595" spans="1:6" x14ac:dyDescent="0.3">
      <c r="A5595" s="167" t="s">
        <v>11573</v>
      </c>
      <c r="B5595" s="167" t="s">
        <v>5489</v>
      </c>
      <c r="C5595" s="168">
        <v>20</v>
      </c>
      <c r="D5595" s="169" t="s">
        <v>5482</v>
      </c>
      <c r="E5595" s="170">
        <v>17.195749999999997</v>
      </c>
      <c r="F5595" s="167" t="s">
        <v>11476</v>
      </c>
    </row>
    <row r="5596" spans="1:6" x14ac:dyDescent="0.3">
      <c r="A5596" s="167" t="s">
        <v>11574</v>
      </c>
      <c r="B5596" s="167" t="s">
        <v>5491</v>
      </c>
      <c r="C5596" s="168">
        <v>20</v>
      </c>
      <c r="D5596" s="169" t="s">
        <v>5482</v>
      </c>
      <c r="E5596" s="170">
        <v>17.195749999999997</v>
      </c>
      <c r="F5596" s="167" t="s">
        <v>11476</v>
      </c>
    </row>
    <row r="5597" spans="1:6" x14ac:dyDescent="0.3">
      <c r="A5597" s="167" t="s">
        <v>11575</v>
      </c>
      <c r="B5597" s="167" t="s">
        <v>5493</v>
      </c>
      <c r="C5597" s="168">
        <v>20</v>
      </c>
      <c r="D5597" s="169" t="s">
        <v>5482</v>
      </c>
      <c r="E5597" s="170">
        <v>17.195749999999997</v>
      </c>
      <c r="F5597" s="167" t="s">
        <v>11476</v>
      </c>
    </row>
    <row r="5598" spans="1:6" x14ac:dyDescent="0.3">
      <c r="A5598" s="167" t="s">
        <v>11576</v>
      </c>
      <c r="B5598" s="167" t="s">
        <v>6582</v>
      </c>
      <c r="C5598" s="168">
        <v>20</v>
      </c>
      <c r="D5598" s="169" t="s">
        <v>5482</v>
      </c>
      <c r="E5598" s="170">
        <v>15.669499999999998</v>
      </c>
      <c r="F5598" s="167" t="s">
        <v>11476</v>
      </c>
    </row>
    <row r="5599" spans="1:6" x14ac:dyDescent="0.3">
      <c r="A5599" s="167" t="s">
        <v>11577</v>
      </c>
      <c r="B5599" s="167" t="s">
        <v>5696</v>
      </c>
      <c r="C5599" s="168">
        <v>20</v>
      </c>
      <c r="D5599" s="169" t="s">
        <v>5482</v>
      </c>
      <c r="E5599" s="170">
        <v>17.195749999999997</v>
      </c>
      <c r="F5599" s="167" t="s">
        <v>11476</v>
      </c>
    </row>
    <row r="5600" spans="1:6" x14ac:dyDescent="0.3">
      <c r="A5600" s="167" t="s">
        <v>11578</v>
      </c>
      <c r="B5600" s="167" t="s">
        <v>5495</v>
      </c>
      <c r="C5600" s="168">
        <v>20</v>
      </c>
      <c r="D5600" s="169" t="s">
        <v>5482</v>
      </c>
      <c r="E5600" s="170">
        <v>17.195749999999997</v>
      </c>
      <c r="F5600" s="167" t="s">
        <v>11476</v>
      </c>
    </row>
    <row r="5601" spans="1:6" x14ac:dyDescent="0.3">
      <c r="A5601" s="167" t="s">
        <v>11579</v>
      </c>
      <c r="B5601" s="167" t="s">
        <v>5497</v>
      </c>
      <c r="C5601" s="168">
        <v>20</v>
      </c>
      <c r="D5601" s="169" t="s">
        <v>5482</v>
      </c>
      <c r="E5601" s="170">
        <v>17.195749999999997</v>
      </c>
      <c r="F5601" s="167" t="s">
        <v>11476</v>
      </c>
    </row>
    <row r="5602" spans="1:6" x14ac:dyDescent="0.3">
      <c r="A5602" s="167" t="s">
        <v>11580</v>
      </c>
      <c r="B5602" s="167" t="s">
        <v>5507</v>
      </c>
      <c r="C5602" s="168">
        <v>20</v>
      </c>
      <c r="D5602" s="169" t="s">
        <v>5482</v>
      </c>
      <c r="E5602" s="170">
        <v>17.195749999999997</v>
      </c>
      <c r="F5602" s="167" t="s">
        <v>11476</v>
      </c>
    </row>
    <row r="5603" spans="1:6" x14ac:dyDescent="0.3">
      <c r="A5603" s="167" t="s">
        <v>11581</v>
      </c>
      <c r="B5603" s="167" t="s">
        <v>5509</v>
      </c>
      <c r="C5603" s="168">
        <v>20</v>
      </c>
      <c r="D5603" s="169" t="s">
        <v>5482</v>
      </c>
      <c r="E5603" s="170">
        <v>17.195749999999997</v>
      </c>
      <c r="F5603" s="167" t="s">
        <v>11476</v>
      </c>
    </row>
    <row r="5604" spans="1:6" x14ac:dyDescent="0.3">
      <c r="A5604" s="167" t="s">
        <v>11582</v>
      </c>
      <c r="B5604" s="167" t="s">
        <v>5513</v>
      </c>
      <c r="C5604" s="168">
        <v>20</v>
      </c>
      <c r="D5604" s="169" t="s">
        <v>5482</v>
      </c>
      <c r="E5604" s="170">
        <v>17.195749999999997</v>
      </c>
      <c r="F5604" s="167" t="s">
        <v>11476</v>
      </c>
    </row>
    <row r="5605" spans="1:6" x14ac:dyDescent="0.3">
      <c r="A5605" s="167" t="s">
        <v>11583</v>
      </c>
      <c r="B5605" s="167" t="s">
        <v>5521</v>
      </c>
      <c r="C5605" s="168">
        <v>20</v>
      </c>
      <c r="D5605" s="169" t="s">
        <v>5482</v>
      </c>
      <c r="E5605" s="170">
        <v>17.195749999999997</v>
      </c>
      <c r="F5605" s="167" t="s">
        <v>11476</v>
      </c>
    </row>
    <row r="5606" spans="1:6" x14ac:dyDescent="0.3">
      <c r="A5606" s="167" t="s">
        <v>11584</v>
      </c>
      <c r="B5606" s="167" t="s">
        <v>5485</v>
      </c>
      <c r="C5606" s="168">
        <v>20</v>
      </c>
      <c r="D5606" s="169" t="s">
        <v>5482</v>
      </c>
      <c r="E5606" s="170">
        <v>26.861999999999998</v>
      </c>
      <c r="F5606" s="167" t="s">
        <v>11476</v>
      </c>
    </row>
    <row r="5607" spans="1:6" x14ac:dyDescent="0.3">
      <c r="A5607" s="167" t="s">
        <v>11585</v>
      </c>
      <c r="B5607" s="167" t="s">
        <v>6576</v>
      </c>
      <c r="C5607" s="168">
        <v>20</v>
      </c>
      <c r="D5607" s="169" t="s">
        <v>5482</v>
      </c>
      <c r="E5607" s="170">
        <v>26.861999999999998</v>
      </c>
      <c r="F5607" s="167" t="s">
        <v>11476</v>
      </c>
    </row>
    <row r="5608" spans="1:6" x14ac:dyDescent="0.3">
      <c r="A5608" s="167" t="s">
        <v>11586</v>
      </c>
      <c r="B5608" s="167" t="s">
        <v>5489</v>
      </c>
      <c r="C5608" s="168">
        <v>20</v>
      </c>
      <c r="D5608" s="169" t="s">
        <v>5482</v>
      </c>
      <c r="E5608" s="170">
        <v>27.879499999999997</v>
      </c>
      <c r="F5608" s="167" t="s">
        <v>11476</v>
      </c>
    </row>
    <row r="5609" spans="1:6" x14ac:dyDescent="0.3">
      <c r="A5609" s="167" t="s">
        <v>11587</v>
      </c>
      <c r="B5609" s="167" t="s">
        <v>5491</v>
      </c>
      <c r="C5609" s="168">
        <v>20</v>
      </c>
      <c r="D5609" s="169" t="s">
        <v>5482</v>
      </c>
      <c r="E5609" s="170">
        <v>27.879499999999997</v>
      </c>
      <c r="F5609" s="167" t="s">
        <v>11476</v>
      </c>
    </row>
    <row r="5610" spans="1:6" x14ac:dyDescent="0.3">
      <c r="A5610" s="167" t="s">
        <v>11588</v>
      </c>
      <c r="B5610" s="167" t="s">
        <v>5493</v>
      </c>
      <c r="C5610" s="168">
        <v>20</v>
      </c>
      <c r="D5610" s="169" t="s">
        <v>5482</v>
      </c>
      <c r="E5610" s="170">
        <v>27.879499999999997</v>
      </c>
      <c r="F5610" s="167" t="s">
        <v>11476</v>
      </c>
    </row>
    <row r="5611" spans="1:6" x14ac:dyDescent="0.3">
      <c r="A5611" s="167" t="s">
        <v>11589</v>
      </c>
      <c r="B5611" s="167" t="s">
        <v>6582</v>
      </c>
      <c r="C5611" s="168">
        <v>20</v>
      </c>
      <c r="D5611" s="169" t="s">
        <v>5482</v>
      </c>
      <c r="E5611" s="170">
        <v>25.539249999999999</v>
      </c>
      <c r="F5611" s="167" t="s">
        <v>11476</v>
      </c>
    </row>
    <row r="5612" spans="1:6" x14ac:dyDescent="0.3">
      <c r="A5612" s="167" t="s">
        <v>11590</v>
      </c>
      <c r="B5612" s="167" t="s">
        <v>5696</v>
      </c>
      <c r="C5612" s="168">
        <v>20</v>
      </c>
      <c r="D5612" s="169" t="s">
        <v>5482</v>
      </c>
      <c r="E5612" s="170">
        <v>27.879499999999997</v>
      </c>
      <c r="F5612" s="167" t="s">
        <v>11476</v>
      </c>
    </row>
    <row r="5613" spans="1:6" x14ac:dyDescent="0.3">
      <c r="A5613" s="167" t="s">
        <v>11591</v>
      </c>
      <c r="B5613" s="167" t="s">
        <v>5495</v>
      </c>
      <c r="C5613" s="168">
        <v>20</v>
      </c>
      <c r="D5613" s="169" t="s">
        <v>5482</v>
      </c>
      <c r="E5613" s="170">
        <v>27.879499999999997</v>
      </c>
      <c r="F5613" s="167" t="s">
        <v>11476</v>
      </c>
    </row>
    <row r="5614" spans="1:6" x14ac:dyDescent="0.3">
      <c r="A5614" s="167" t="s">
        <v>11592</v>
      </c>
      <c r="B5614" s="167" t="s">
        <v>5497</v>
      </c>
      <c r="C5614" s="168">
        <v>20</v>
      </c>
      <c r="D5614" s="169" t="s">
        <v>5482</v>
      </c>
      <c r="E5614" s="170">
        <v>27.879499999999997</v>
      </c>
      <c r="F5614" s="167" t="s">
        <v>11476</v>
      </c>
    </row>
    <row r="5615" spans="1:6" x14ac:dyDescent="0.3">
      <c r="A5615" s="167" t="s">
        <v>11593</v>
      </c>
      <c r="B5615" s="167" t="s">
        <v>5507</v>
      </c>
      <c r="C5615" s="168">
        <v>20</v>
      </c>
      <c r="D5615" s="169" t="s">
        <v>5482</v>
      </c>
      <c r="E5615" s="170">
        <v>27.879499999999997</v>
      </c>
      <c r="F5615" s="167" t="s">
        <v>11476</v>
      </c>
    </row>
    <row r="5616" spans="1:6" x14ac:dyDescent="0.3">
      <c r="A5616" s="167" t="s">
        <v>11594</v>
      </c>
      <c r="B5616" s="167" t="s">
        <v>5509</v>
      </c>
      <c r="C5616" s="168">
        <v>20</v>
      </c>
      <c r="D5616" s="169" t="s">
        <v>5482</v>
      </c>
      <c r="E5616" s="170">
        <v>27.879499999999997</v>
      </c>
      <c r="F5616" s="167" t="s">
        <v>11476</v>
      </c>
    </row>
    <row r="5617" spans="1:6" x14ac:dyDescent="0.3">
      <c r="A5617" s="167" t="s">
        <v>11595</v>
      </c>
      <c r="B5617" s="167" t="s">
        <v>5513</v>
      </c>
      <c r="C5617" s="168">
        <v>20</v>
      </c>
      <c r="D5617" s="169" t="s">
        <v>5482</v>
      </c>
      <c r="E5617" s="170">
        <v>27.879499999999997</v>
      </c>
      <c r="F5617" s="167" t="s">
        <v>11476</v>
      </c>
    </row>
    <row r="5618" spans="1:6" x14ac:dyDescent="0.3">
      <c r="A5618" s="167" t="s">
        <v>11596</v>
      </c>
      <c r="B5618" s="167" t="s">
        <v>5521</v>
      </c>
      <c r="C5618" s="168">
        <v>20</v>
      </c>
      <c r="D5618" s="169" t="s">
        <v>5482</v>
      </c>
      <c r="E5618" s="170">
        <v>27.879499999999997</v>
      </c>
      <c r="F5618" s="167" t="s">
        <v>11476</v>
      </c>
    </row>
    <row r="5619" spans="1:6" x14ac:dyDescent="0.3">
      <c r="A5619" s="167" t="s">
        <v>11597</v>
      </c>
      <c r="B5619" s="167" t="s">
        <v>5485</v>
      </c>
      <c r="C5619" s="168">
        <v>20</v>
      </c>
      <c r="D5619" s="169" t="s">
        <v>5482</v>
      </c>
      <c r="E5619" s="170">
        <v>16.585249999999998</v>
      </c>
      <c r="F5619" s="167" t="s">
        <v>11476</v>
      </c>
    </row>
    <row r="5620" spans="1:6" x14ac:dyDescent="0.3">
      <c r="A5620" s="167" t="s">
        <v>11598</v>
      </c>
      <c r="B5620" s="167" t="s">
        <v>6576</v>
      </c>
      <c r="C5620" s="168">
        <v>20</v>
      </c>
      <c r="D5620" s="169" t="s">
        <v>5482</v>
      </c>
      <c r="E5620" s="170">
        <v>16.585249999999998</v>
      </c>
      <c r="F5620" s="167" t="s">
        <v>11476</v>
      </c>
    </row>
    <row r="5621" spans="1:6" x14ac:dyDescent="0.3">
      <c r="A5621" s="167" t="s">
        <v>11599</v>
      </c>
      <c r="B5621" s="167" t="s">
        <v>5489</v>
      </c>
      <c r="C5621" s="168">
        <v>20</v>
      </c>
      <c r="D5621" s="169" t="s">
        <v>5482</v>
      </c>
      <c r="E5621" s="170">
        <v>17.195749999999997</v>
      </c>
      <c r="F5621" s="167" t="s">
        <v>11476</v>
      </c>
    </row>
    <row r="5622" spans="1:6" x14ac:dyDescent="0.3">
      <c r="A5622" s="167" t="s">
        <v>11600</v>
      </c>
      <c r="B5622" s="167" t="s">
        <v>5491</v>
      </c>
      <c r="C5622" s="168">
        <v>20</v>
      </c>
      <c r="D5622" s="169" t="s">
        <v>5482</v>
      </c>
      <c r="E5622" s="170">
        <v>17.195749999999997</v>
      </c>
      <c r="F5622" s="167" t="s">
        <v>11476</v>
      </c>
    </row>
    <row r="5623" spans="1:6" x14ac:dyDescent="0.3">
      <c r="A5623" s="167" t="s">
        <v>11601</v>
      </c>
      <c r="B5623" s="167" t="s">
        <v>5493</v>
      </c>
      <c r="C5623" s="168">
        <v>20</v>
      </c>
      <c r="D5623" s="169" t="s">
        <v>5482</v>
      </c>
      <c r="E5623" s="170">
        <v>17.195749999999997</v>
      </c>
      <c r="F5623" s="167" t="s">
        <v>11476</v>
      </c>
    </row>
    <row r="5624" spans="1:6" x14ac:dyDescent="0.3">
      <c r="A5624" s="167" t="s">
        <v>11602</v>
      </c>
      <c r="B5624" s="167" t="s">
        <v>6582</v>
      </c>
      <c r="C5624" s="168">
        <v>20</v>
      </c>
      <c r="D5624" s="169" t="s">
        <v>5482</v>
      </c>
      <c r="E5624" s="170">
        <v>15.669499999999998</v>
      </c>
      <c r="F5624" s="167" t="s">
        <v>11476</v>
      </c>
    </row>
    <row r="5625" spans="1:6" x14ac:dyDescent="0.3">
      <c r="A5625" s="167" t="s">
        <v>11603</v>
      </c>
      <c r="B5625" s="167" t="s">
        <v>5696</v>
      </c>
      <c r="C5625" s="168">
        <v>20</v>
      </c>
      <c r="D5625" s="169" t="s">
        <v>5482</v>
      </c>
      <c r="E5625" s="170">
        <v>17.195749999999997</v>
      </c>
      <c r="F5625" s="167" t="s">
        <v>11476</v>
      </c>
    </row>
    <row r="5626" spans="1:6" x14ac:dyDescent="0.3">
      <c r="A5626" s="167" t="s">
        <v>11604</v>
      </c>
      <c r="B5626" s="167" t="s">
        <v>5495</v>
      </c>
      <c r="C5626" s="168">
        <v>20</v>
      </c>
      <c r="D5626" s="169" t="s">
        <v>5482</v>
      </c>
      <c r="E5626" s="170">
        <v>17.195749999999997</v>
      </c>
      <c r="F5626" s="167" t="s">
        <v>11476</v>
      </c>
    </row>
    <row r="5627" spans="1:6" x14ac:dyDescent="0.3">
      <c r="A5627" s="167" t="s">
        <v>11605</v>
      </c>
      <c r="B5627" s="167" t="s">
        <v>5497</v>
      </c>
      <c r="C5627" s="168">
        <v>20</v>
      </c>
      <c r="D5627" s="169" t="s">
        <v>5482</v>
      </c>
      <c r="E5627" s="170">
        <v>17.195749999999997</v>
      </c>
      <c r="F5627" s="167" t="s">
        <v>11476</v>
      </c>
    </row>
    <row r="5628" spans="1:6" x14ac:dyDescent="0.3">
      <c r="A5628" s="167" t="s">
        <v>11606</v>
      </c>
      <c r="B5628" s="167" t="s">
        <v>5507</v>
      </c>
      <c r="C5628" s="168">
        <v>20</v>
      </c>
      <c r="D5628" s="169" t="s">
        <v>5482</v>
      </c>
      <c r="E5628" s="170">
        <v>17.195749999999997</v>
      </c>
      <c r="F5628" s="167" t="s">
        <v>11476</v>
      </c>
    </row>
    <row r="5629" spans="1:6" x14ac:dyDescent="0.3">
      <c r="A5629" s="167" t="s">
        <v>11607</v>
      </c>
      <c r="B5629" s="167" t="s">
        <v>5509</v>
      </c>
      <c r="C5629" s="168">
        <v>20</v>
      </c>
      <c r="D5629" s="169" t="s">
        <v>5482</v>
      </c>
      <c r="E5629" s="170">
        <v>17.195749999999997</v>
      </c>
      <c r="F5629" s="167" t="s">
        <v>11476</v>
      </c>
    </row>
    <row r="5630" spans="1:6" x14ac:dyDescent="0.3">
      <c r="A5630" s="167" t="s">
        <v>11608</v>
      </c>
      <c r="B5630" s="167" t="s">
        <v>5511</v>
      </c>
      <c r="C5630" s="168">
        <v>20</v>
      </c>
      <c r="D5630" s="169" t="s">
        <v>5482</v>
      </c>
      <c r="E5630" s="170">
        <v>17.195749999999997</v>
      </c>
      <c r="F5630" s="167" t="s">
        <v>11476</v>
      </c>
    </row>
    <row r="5631" spans="1:6" x14ac:dyDescent="0.3">
      <c r="A5631" s="167" t="s">
        <v>11609</v>
      </c>
      <c r="B5631" s="167" t="s">
        <v>5513</v>
      </c>
      <c r="C5631" s="168">
        <v>20</v>
      </c>
      <c r="D5631" s="169" t="s">
        <v>5482</v>
      </c>
      <c r="E5631" s="170">
        <v>17.195749999999997</v>
      </c>
      <c r="F5631" s="167" t="s">
        <v>11476</v>
      </c>
    </row>
    <row r="5632" spans="1:6" x14ac:dyDescent="0.3">
      <c r="A5632" s="167" t="s">
        <v>11610</v>
      </c>
      <c r="B5632" s="167" t="s">
        <v>5515</v>
      </c>
      <c r="C5632" s="168">
        <v>20</v>
      </c>
      <c r="D5632" s="169" t="s">
        <v>5482</v>
      </c>
      <c r="E5632" s="170">
        <v>17.195749999999997</v>
      </c>
      <c r="F5632" s="167" t="s">
        <v>11476</v>
      </c>
    </row>
    <row r="5633" spans="1:6" x14ac:dyDescent="0.3">
      <c r="A5633" s="167" t="s">
        <v>11611</v>
      </c>
      <c r="B5633" s="167" t="s">
        <v>5517</v>
      </c>
      <c r="C5633" s="168">
        <v>20</v>
      </c>
      <c r="D5633" s="169" t="s">
        <v>5482</v>
      </c>
      <c r="E5633" s="170">
        <v>17.195749999999997</v>
      </c>
      <c r="F5633" s="167" t="s">
        <v>11476</v>
      </c>
    </row>
    <row r="5634" spans="1:6" x14ac:dyDescent="0.3">
      <c r="A5634" s="167" t="s">
        <v>11612</v>
      </c>
      <c r="B5634" s="167" t="s">
        <v>5525</v>
      </c>
      <c r="C5634" s="168">
        <v>20</v>
      </c>
      <c r="D5634" s="169" t="s">
        <v>5482</v>
      </c>
      <c r="E5634" s="170">
        <v>17.195749999999997</v>
      </c>
      <c r="F5634" s="167" t="s">
        <v>11476</v>
      </c>
    </row>
    <row r="5635" spans="1:6" x14ac:dyDescent="0.3">
      <c r="A5635" s="167" t="s">
        <v>11613</v>
      </c>
      <c r="B5635" s="167" t="s">
        <v>5485</v>
      </c>
      <c r="C5635" s="168">
        <v>20</v>
      </c>
      <c r="D5635" s="169" t="s">
        <v>5482</v>
      </c>
      <c r="E5635" s="170">
        <v>26.861999999999998</v>
      </c>
      <c r="F5635" s="167" t="s">
        <v>11476</v>
      </c>
    </row>
    <row r="5636" spans="1:6" x14ac:dyDescent="0.3">
      <c r="A5636" s="167" t="s">
        <v>11614</v>
      </c>
      <c r="B5636" s="167" t="s">
        <v>6576</v>
      </c>
      <c r="C5636" s="168">
        <v>20</v>
      </c>
      <c r="D5636" s="169" t="s">
        <v>5482</v>
      </c>
      <c r="E5636" s="170">
        <v>26.861999999999998</v>
      </c>
      <c r="F5636" s="167" t="s">
        <v>11476</v>
      </c>
    </row>
    <row r="5637" spans="1:6" x14ac:dyDescent="0.3">
      <c r="A5637" s="167" t="s">
        <v>11615</v>
      </c>
      <c r="B5637" s="167" t="s">
        <v>5489</v>
      </c>
      <c r="C5637" s="168">
        <v>20</v>
      </c>
      <c r="D5637" s="169" t="s">
        <v>5482</v>
      </c>
      <c r="E5637" s="170">
        <v>27.879499999999997</v>
      </c>
      <c r="F5637" s="167" t="s">
        <v>11476</v>
      </c>
    </row>
    <row r="5638" spans="1:6" x14ac:dyDescent="0.3">
      <c r="A5638" s="167" t="s">
        <v>11616</v>
      </c>
      <c r="B5638" s="167" t="s">
        <v>5491</v>
      </c>
      <c r="C5638" s="168">
        <v>20</v>
      </c>
      <c r="D5638" s="169" t="s">
        <v>5482</v>
      </c>
      <c r="E5638" s="170">
        <v>27.879499999999997</v>
      </c>
      <c r="F5638" s="167" t="s">
        <v>11476</v>
      </c>
    </row>
    <row r="5639" spans="1:6" x14ac:dyDescent="0.3">
      <c r="A5639" s="167" t="s">
        <v>11617</v>
      </c>
      <c r="B5639" s="167" t="s">
        <v>5493</v>
      </c>
      <c r="C5639" s="168">
        <v>20</v>
      </c>
      <c r="D5639" s="169" t="s">
        <v>5482</v>
      </c>
      <c r="E5639" s="170">
        <v>27.879499999999997</v>
      </c>
      <c r="F5639" s="167" t="s">
        <v>11476</v>
      </c>
    </row>
    <row r="5640" spans="1:6" x14ac:dyDescent="0.3">
      <c r="A5640" s="167" t="s">
        <v>11618</v>
      </c>
      <c r="B5640" s="167" t="s">
        <v>6582</v>
      </c>
      <c r="C5640" s="168">
        <v>20</v>
      </c>
      <c r="D5640" s="169" t="s">
        <v>5482</v>
      </c>
      <c r="E5640" s="170">
        <v>25.539249999999999</v>
      </c>
      <c r="F5640" s="167" t="s">
        <v>11476</v>
      </c>
    </row>
    <row r="5641" spans="1:6" x14ac:dyDescent="0.3">
      <c r="A5641" s="167" t="s">
        <v>11619</v>
      </c>
      <c r="B5641" s="167" t="s">
        <v>5696</v>
      </c>
      <c r="C5641" s="168">
        <v>20</v>
      </c>
      <c r="D5641" s="169" t="s">
        <v>5482</v>
      </c>
      <c r="E5641" s="170">
        <v>27.879499999999997</v>
      </c>
      <c r="F5641" s="167" t="s">
        <v>11476</v>
      </c>
    </row>
    <row r="5642" spans="1:6" x14ac:dyDescent="0.3">
      <c r="A5642" s="167" t="s">
        <v>11620</v>
      </c>
      <c r="B5642" s="167" t="s">
        <v>5495</v>
      </c>
      <c r="C5642" s="168">
        <v>20</v>
      </c>
      <c r="D5642" s="169" t="s">
        <v>5482</v>
      </c>
      <c r="E5642" s="170">
        <v>27.879499999999997</v>
      </c>
      <c r="F5642" s="167" t="s">
        <v>11476</v>
      </c>
    </row>
    <row r="5643" spans="1:6" x14ac:dyDescent="0.3">
      <c r="A5643" s="167" t="s">
        <v>11621</v>
      </c>
      <c r="B5643" s="167" t="s">
        <v>5497</v>
      </c>
      <c r="C5643" s="168">
        <v>20</v>
      </c>
      <c r="D5643" s="169" t="s">
        <v>5482</v>
      </c>
      <c r="E5643" s="170">
        <v>27.879499999999997</v>
      </c>
      <c r="F5643" s="167" t="s">
        <v>11476</v>
      </c>
    </row>
    <row r="5644" spans="1:6" x14ac:dyDescent="0.3">
      <c r="A5644" s="167" t="s">
        <v>11622</v>
      </c>
      <c r="B5644" s="167" t="s">
        <v>5507</v>
      </c>
      <c r="C5644" s="168">
        <v>20</v>
      </c>
      <c r="D5644" s="169" t="s">
        <v>5482</v>
      </c>
      <c r="E5644" s="170">
        <v>27.879499999999997</v>
      </c>
      <c r="F5644" s="167" t="s">
        <v>11476</v>
      </c>
    </row>
    <row r="5645" spans="1:6" x14ac:dyDescent="0.3">
      <c r="A5645" s="167" t="s">
        <v>11623</v>
      </c>
      <c r="B5645" s="167" t="s">
        <v>5509</v>
      </c>
      <c r="C5645" s="168">
        <v>20</v>
      </c>
      <c r="D5645" s="169" t="s">
        <v>5482</v>
      </c>
      <c r="E5645" s="170">
        <v>27.879499999999997</v>
      </c>
      <c r="F5645" s="167" t="s">
        <v>11476</v>
      </c>
    </row>
    <row r="5646" spans="1:6" x14ac:dyDescent="0.3">
      <c r="A5646" s="167" t="s">
        <v>11624</v>
      </c>
      <c r="B5646" s="167" t="s">
        <v>5513</v>
      </c>
      <c r="C5646" s="168">
        <v>20</v>
      </c>
      <c r="D5646" s="169" t="s">
        <v>5482</v>
      </c>
      <c r="E5646" s="170">
        <v>27.879499999999997</v>
      </c>
      <c r="F5646" s="167" t="s">
        <v>11476</v>
      </c>
    </row>
    <row r="5647" spans="1:6" x14ac:dyDescent="0.3">
      <c r="A5647" s="167" t="s">
        <v>11625</v>
      </c>
      <c r="B5647" s="167" t="s">
        <v>5485</v>
      </c>
      <c r="C5647" s="168">
        <v>20</v>
      </c>
      <c r="D5647" s="169" t="s">
        <v>5482</v>
      </c>
      <c r="E5647" s="170">
        <v>16.28</v>
      </c>
      <c r="F5647" s="167" t="s">
        <v>11476</v>
      </c>
    </row>
    <row r="5648" spans="1:6" x14ac:dyDescent="0.3">
      <c r="A5648" s="167" t="s">
        <v>11626</v>
      </c>
      <c r="B5648" s="167" t="s">
        <v>6576</v>
      </c>
      <c r="C5648" s="168">
        <v>20</v>
      </c>
      <c r="D5648" s="169" t="s">
        <v>5482</v>
      </c>
      <c r="E5648" s="170">
        <v>16.28</v>
      </c>
      <c r="F5648" s="167" t="s">
        <v>11476</v>
      </c>
    </row>
    <row r="5649" spans="1:6" x14ac:dyDescent="0.3">
      <c r="A5649" s="167" t="s">
        <v>11627</v>
      </c>
      <c r="B5649" s="167" t="s">
        <v>5489</v>
      </c>
      <c r="C5649" s="168">
        <v>20</v>
      </c>
      <c r="D5649" s="169" t="s">
        <v>5482</v>
      </c>
      <c r="E5649" s="170">
        <v>16.992249999999999</v>
      </c>
      <c r="F5649" s="167" t="s">
        <v>11476</v>
      </c>
    </row>
    <row r="5650" spans="1:6" x14ac:dyDescent="0.3">
      <c r="A5650" s="167" t="s">
        <v>11628</v>
      </c>
      <c r="B5650" s="167" t="s">
        <v>5491</v>
      </c>
      <c r="C5650" s="168">
        <v>20</v>
      </c>
      <c r="D5650" s="169" t="s">
        <v>5482</v>
      </c>
      <c r="E5650" s="170">
        <v>16.992249999999999</v>
      </c>
      <c r="F5650" s="167" t="s">
        <v>11476</v>
      </c>
    </row>
    <row r="5651" spans="1:6" x14ac:dyDescent="0.3">
      <c r="A5651" s="167" t="s">
        <v>11629</v>
      </c>
      <c r="B5651" s="167" t="s">
        <v>5493</v>
      </c>
      <c r="C5651" s="168">
        <v>20</v>
      </c>
      <c r="D5651" s="169" t="s">
        <v>5482</v>
      </c>
      <c r="E5651" s="170">
        <v>16.992249999999999</v>
      </c>
      <c r="F5651" s="167" t="s">
        <v>11476</v>
      </c>
    </row>
    <row r="5652" spans="1:6" x14ac:dyDescent="0.3">
      <c r="A5652" s="167" t="s">
        <v>11630</v>
      </c>
      <c r="B5652" s="167" t="s">
        <v>6582</v>
      </c>
      <c r="C5652" s="168">
        <v>20</v>
      </c>
      <c r="D5652" s="169" t="s">
        <v>5482</v>
      </c>
      <c r="E5652" s="170">
        <v>15.364249999999998</v>
      </c>
      <c r="F5652" s="167" t="s">
        <v>11476</v>
      </c>
    </row>
    <row r="5653" spans="1:6" x14ac:dyDescent="0.3">
      <c r="A5653" s="167" t="s">
        <v>11631</v>
      </c>
      <c r="B5653" s="167" t="s">
        <v>5696</v>
      </c>
      <c r="C5653" s="168">
        <v>20</v>
      </c>
      <c r="D5653" s="169" t="s">
        <v>5482</v>
      </c>
      <c r="E5653" s="170">
        <v>16.992249999999999</v>
      </c>
      <c r="F5653" s="167" t="s">
        <v>11476</v>
      </c>
    </row>
    <row r="5654" spans="1:6" x14ac:dyDescent="0.3">
      <c r="A5654" s="167" t="s">
        <v>11632</v>
      </c>
      <c r="B5654" s="167" t="s">
        <v>5495</v>
      </c>
      <c r="C5654" s="168">
        <v>20</v>
      </c>
      <c r="D5654" s="169" t="s">
        <v>5482</v>
      </c>
      <c r="E5654" s="170">
        <v>16.992249999999999</v>
      </c>
      <c r="F5654" s="167" t="s">
        <v>11476</v>
      </c>
    </row>
    <row r="5655" spans="1:6" x14ac:dyDescent="0.3">
      <c r="A5655" s="167" t="s">
        <v>11633</v>
      </c>
      <c r="B5655" s="167" t="s">
        <v>5497</v>
      </c>
      <c r="C5655" s="168">
        <v>20</v>
      </c>
      <c r="D5655" s="169" t="s">
        <v>5482</v>
      </c>
      <c r="E5655" s="170">
        <v>16.992249999999999</v>
      </c>
      <c r="F5655" s="167" t="s">
        <v>11476</v>
      </c>
    </row>
    <row r="5656" spans="1:6" x14ac:dyDescent="0.3">
      <c r="A5656" s="167" t="s">
        <v>11634</v>
      </c>
      <c r="B5656" s="167" t="s">
        <v>5507</v>
      </c>
      <c r="C5656" s="168">
        <v>20</v>
      </c>
      <c r="D5656" s="169" t="s">
        <v>5482</v>
      </c>
      <c r="E5656" s="170">
        <v>16.992249999999999</v>
      </c>
      <c r="F5656" s="167" t="s">
        <v>11476</v>
      </c>
    </row>
    <row r="5657" spans="1:6" x14ac:dyDescent="0.3">
      <c r="A5657" s="167" t="s">
        <v>11635</v>
      </c>
      <c r="B5657" s="167" t="s">
        <v>5509</v>
      </c>
      <c r="C5657" s="168">
        <v>20</v>
      </c>
      <c r="D5657" s="169" t="s">
        <v>5482</v>
      </c>
      <c r="E5657" s="170">
        <v>16.992249999999999</v>
      </c>
      <c r="F5657" s="167" t="s">
        <v>11476</v>
      </c>
    </row>
    <row r="5658" spans="1:6" x14ac:dyDescent="0.3">
      <c r="A5658" s="167" t="s">
        <v>11636</v>
      </c>
      <c r="B5658" s="167" t="s">
        <v>5513</v>
      </c>
      <c r="C5658" s="168">
        <v>20</v>
      </c>
      <c r="D5658" s="169" t="s">
        <v>5482</v>
      </c>
      <c r="E5658" s="170">
        <v>16.992249999999999</v>
      </c>
      <c r="F5658" s="167" t="s">
        <v>11476</v>
      </c>
    </row>
    <row r="5659" spans="1:6" x14ac:dyDescent="0.3">
      <c r="A5659" s="167" t="s">
        <v>11637</v>
      </c>
      <c r="B5659" s="167" t="s">
        <v>5515</v>
      </c>
      <c r="C5659" s="168">
        <v>20</v>
      </c>
      <c r="D5659" s="169" t="s">
        <v>5482</v>
      </c>
      <c r="E5659" s="170">
        <v>16.992249999999999</v>
      </c>
      <c r="F5659" s="167" t="s">
        <v>11476</v>
      </c>
    </row>
    <row r="5660" spans="1:6" x14ac:dyDescent="0.3">
      <c r="A5660" s="167" t="s">
        <v>11638</v>
      </c>
      <c r="B5660" s="167" t="s">
        <v>5485</v>
      </c>
      <c r="C5660" s="168">
        <v>20</v>
      </c>
      <c r="D5660" s="169" t="s">
        <v>5482</v>
      </c>
      <c r="E5660" s="170">
        <v>26.454999999999998</v>
      </c>
      <c r="F5660" s="167" t="s">
        <v>11476</v>
      </c>
    </row>
    <row r="5661" spans="1:6" x14ac:dyDescent="0.3">
      <c r="A5661" s="167" t="s">
        <v>11639</v>
      </c>
      <c r="B5661" s="167" t="s">
        <v>6576</v>
      </c>
      <c r="C5661" s="168">
        <v>20</v>
      </c>
      <c r="D5661" s="169" t="s">
        <v>5482</v>
      </c>
      <c r="E5661" s="170">
        <v>26.454999999999998</v>
      </c>
      <c r="F5661" s="167" t="s">
        <v>11476</v>
      </c>
    </row>
    <row r="5662" spans="1:6" x14ac:dyDescent="0.3">
      <c r="A5662" s="167" t="s">
        <v>11640</v>
      </c>
      <c r="B5662" s="167" t="s">
        <v>5489</v>
      </c>
      <c r="C5662" s="168">
        <v>20</v>
      </c>
      <c r="D5662" s="169" t="s">
        <v>5482</v>
      </c>
      <c r="E5662" s="170">
        <v>27.472499999999997</v>
      </c>
      <c r="F5662" s="167" t="s">
        <v>11476</v>
      </c>
    </row>
    <row r="5663" spans="1:6" x14ac:dyDescent="0.3">
      <c r="A5663" s="167" t="s">
        <v>11641</v>
      </c>
      <c r="B5663" s="167" t="s">
        <v>5491</v>
      </c>
      <c r="C5663" s="168">
        <v>20</v>
      </c>
      <c r="D5663" s="169" t="s">
        <v>5482</v>
      </c>
      <c r="E5663" s="170">
        <v>27.472499999999997</v>
      </c>
      <c r="F5663" s="167" t="s">
        <v>11476</v>
      </c>
    </row>
    <row r="5664" spans="1:6" x14ac:dyDescent="0.3">
      <c r="A5664" s="167" t="s">
        <v>11642</v>
      </c>
      <c r="B5664" s="167" t="s">
        <v>5493</v>
      </c>
      <c r="C5664" s="168">
        <v>20</v>
      </c>
      <c r="D5664" s="169" t="s">
        <v>5482</v>
      </c>
      <c r="E5664" s="170">
        <v>27.472499999999997</v>
      </c>
      <c r="F5664" s="167" t="s">
        <v>11476</v>
      </c>
    </row>
    <row r="5665" spans="1:6" x14ac:dyDescent="0.3">
      <c r="A5665" s="167" t="s">
        <v>11643</v>
      </c>
      <c r="B5665" s="167" t="s">
        <v>6582</v>
      </c>
      <c r="C5665" s="168">
        <v>20</v>
      </c>
      <c r="D5665" s="169" t="s">
        <v>5482</v>
      </c>
      <c r="E5665" s="170">
        <v>25.234000000000002</v>
      </c>
      <c r="F5665" s="167" t="s">
        <v>11476</v>
      </c>
    </row>
    <row r="5666" spans="1:6" x14ac:dyDescent="0.3">
      <c r="A5666" s="167" t="s">
        <v>11644</v>
      </c>
      <c r="B5666" s="167" t="s">
        <v>5696</v>
      </c>
      <c r="C5666" s="168">
        <v>20</v>
      </c>
      <c r="D5666" s="169" t="s">
        <v>5482</v>
      </c>
      <c r="E5666" s="170">
        <v>27.472499999999997</v>
      </c>
      <c r="F5666" s="167" t="s">
        <v>11476</v>
      </c>
    </row>
    <row r="5667" spans="1:6" x14ac:dyDescent="0.3">
      <c r="A5667" s="167" t="s">
        <v>11645</v>
      </c>
      <c r="B5667" s="167" t="s">
        <v>5495</v>
      </c>
      <c r="C5667" s="168">
        <v>20</v>
      </c>
      <c r="D5667" s="169" t="s">
        <v>5482</v>
      </c>
      <c r="E5667" s="170">
        <v>27.472499999999997</v>
      </c>
      <c r="F5667" s="167" t="s">
        <v>11476</v>
      </c>
    </row>
    <row r="5668" spans="1:6" x14ac:dyDescent="0.3">
      <c r="A5668" s="167" t="s">
        <v>11646</v>
      </c>
      <c r="B5668" s="167" t="s">
        <v>5497</v>
      </c>
      <c r="C5668" s="168">
        <v>20</v>
      </c>
      <c r="D5668" s="169" t="s">
        <v>5482</v>
      </c>
      <c r="E5668" s="170">
        <v>27.472499999999997</v>
      </c>
      <c r="F5668" s="167" t="s">
        <v>11476</v>
      </c>
    </row>
    <row r="5669" spans="1:6" x14ac:dyDescent="0.3">
      <c r="A5669" s="167" t="s">
        <v>11647</v>
      </c>
      <c r="B5669" s="167" t="s">
        <v>5507</v>
      </c>
      <c r="C5669" s="168">
        <v>20</v>
      </c>
      <c r="D5669" s="169" t="s">
        <v>5482</v>
      </c>
      <c r="E5669" s="170">
        <v>27.472499999999997</v>
      </c>
      <c r="F5669" s="167" t="s">
        <v>11476</v>
      </c>
    </row>
    <row r="5670" spans="1:6" x14ac:dyDescent="0.3">
      <c r="A5670" s="167" t="s">
        <v>11648</v>
      </c>
      <c r="B5670" s="167" t="s">
        <v>5509</v>
      </c>
      <c r="C5670" s="168">
        <v>20</v>
      </c>
      <c r="D5670" s="169" t="s">
        <v>5482</v>
      </c>
      <c r="E5670" s="170">
        <v>27.472499999999997</v>
      </c>
      <c r="F5670" s="167" t="s">
        <v>11476</v>
      </c>
    </row>
    <row r="5671" spans="1:6" x14ac:dyDescent="0.3">
      <c r="A5671" s="167" t="s">
        <v>11649</v>
      </c>
      <c r="B5671" s="167" t="s">
        <v>5513</v>
      </c>
      <c r="C5671" s="168">
        <v>20</v>
      </c>
      <c r="D5671" s="169" t="s">
        <v>5482</v>
      </c>
      <c r="E5671" s="170">
        <v>27.472499999999997</v>
      </c>
      <c r="F5671" s="167" t="s">
        <v>11476</v>
      </c>
    </row>
    <row r="5672" spans="1:6" x14ac:dyDescent="0.3">
      <c r="A5672" s="167" t="s">
        <v>11650</v>
      </c>
      <c r="B5672" s="167" t="s">
        <v>5485</v>
      </c>
      <c r="C5672" s="168">
        <v>20</v>
      </c>
      <c r="D5672" s="169" t="s">
        <v>5482</v>
      </c>
      <c r="E5672" s="170">
        <v>16.686999999999998</v>
      </c>
      <c r="F5672" s="167" t="s">
        <v>11476</v>
      </c>
    </row>
    <row r="5673" spans="1:6" x14ac:dyDescent="0.3">
      <c r="A5673" s="167" t="s">
        <v>11651</v>
      </c>
      <c r="B5673" s="167" t="s">
        <v>6576</v>
      </c>
      <c r="C5673" s="168">
        <v>20</v>
      </c>
      <c r="D5673" s="169" t="s">
        <v>5482</v>
      </c>
      <c r="E5673" s="170">
        <v>16.686999999999998</v>
      </c>
      <c r="F5673" s="167" t="s">
        <v>11476</v>
      </c>
    </row>
    <row r="5674" spans="1:6" x14ac:dyDescent="0.3">
      <c r="A5674" s="167" t="s">
        <v>11652</v>
      </c>
      <c r="B5674" s="167" t="s">
        <v>5489</v>
      </c>
      <c r="C5674" s="168">
        <v>20</v>
      </c>
      <c r="D5674" s="169" t="s">
        <v>5482</v>
      </c>
      <c r="E5674" s="170">
        <v>17.399250000000002</v>
      </c>
      <c r="F5674" s="167" t="s">
        <v>11476</v>
      </c>
    </row>
    <row r="5675" spans="1:6" x14ac:dyDescent="0.3">
      <c r="A5675" s="167" t="s">
        <v>11653</v>
      </c>
      <c r="B5675" s="167" t="s">
        <v>5491</v>
      </c>
      <c r="C5675" s="168">
        <v>20</v>
      </c>
      <c r="D5675" s="169" t="s">
        <v>5482</v>
      </c>
      <c r="E5675" s="170">
        <v>17.399250000000002</v>
      </c>
      <c r="F5675" s="167" t="s">
        <v>11476</v>
      </c>
    </row>
    <row r="5676" spans="1:6" x14ac:dyDescent="0.3">
      <c r="A5676" s="167" t="s">
        <v>11654</v>
      </c>
      <c r="B5676" s="167" t="s">
        <v>5493</v>
      </c>
      <c r="C5676" s="168">
        <v>20</v>
      </c>
      <c r="D5676" s="169" t="s">
        <v>5482</v>
      </c>
      <c r="E5676" s="170">
        <v>17.399250000000002</v>
      </c>
      <c r="F5676" s="167" t="s">
        <v>11476</v>
      </c>
    </row>
    <row r="5677" spans="1:6" x14ac:dyDescent="0.3">
      <c r="A5677" s="167" t="s">
        <v>11655</v>
      </c>
      <c r="B5677" s="167" t="s">
        <v>6582</v>
      </c>
      <c r="C5677" s="168">
        <v>20</v>
      </c>
      <c r="D5677" s="169" t="s">
        <v>5482</v>
      </c>
      <c r="E5677" s="170">
        <v>15.822125</v>
      </c>
      <c r="F5677" s="167" t="s">
        <v>11476</v>
      </c>
    </row>
    <row r="5678" spans="1:6" x14ac:dyDescent="0.3">
      <c r="A5678" s="167" t="s">
        <v>11656</v>
      </c>
      <c r="B5678" s="167" t="s">
        <v>5696</v>
      </c>
      <c r="C5678" s="168">
        <v>20</v>
      </c>
      <c r="D5678" s="169" t="s">
        <v>5482</v>
      </c>
      <c r="E5678" s="170">
        <v>17.399250000000002</v>
      </c>
      <c r="F5678" s="167" t="s">
        <v>11476</v>
      </c>
    </row>
    <row r="5679" spans="1:6" x14ac:dyDescent="0.3">
      <c r="A5679" s="167" t="s">
        <v>11657</v>
      </c>
      <c r="B5679" s="167" t="s">
        <v>5495</v>
      </c>
      <c r="C5679" s="168">
        <v>20</v>
      </c>
      <c r="D5679" s="169" t="s">
        <v>5482</v>
      </c>
      <c r="E5679" s="170">
        <v>17.399250000000002</v>
      </c>
      <c r="F5679" s="167" t="s">
        <v>11476</v>
      </c>
    </row>
    <row r="5680" spans="1:6" x14ac:dyDescent="0.3">
      <c r="A5680" s="167" t="s">
        <v>11658</v>
      </c>
      <c r="B5680" s="167" t="s">
        <v>5497</v>
      </c>
      <c r="C5680" s="168">
        <v>20</v>
      </c>
      <c r="D5680" s="169" t="s">
        <v>5482</v>
      </c>
      <c r="E5680" s="170">
        <v>17.399250000000002</v>
      </c>
      <c r="F5680" s="167" t="s">
        <v>11476</v>
      </c>
    </row>
    <row r="5681" spans="1:6" x14ac:dyDescent="0.3">
      <c r="A5681" s="167" t="s">
        <v>11659</v>
      </c>
      <c r="B5681" s="167" t="s">
        <v>5507</v>
      </c>
      <c r="C5681" s="168">
        <v>20</v>
      </c>
      <c r="D5681" s="169" t="s">
        <v>5482</v>
      </c>
      <c r="E5681" s="170">
        <v>17.399250000000002</v>
      </c>
      <c r="F5681" s="167" t="s">
        <v>11476</v>
      </c>
    </row>
    <row r="5682" spans="1:6" x14ac:dyDescent="0.3">
      <c r="A5682" s="167" t="s">
        <v>11660</v>
      </c>
      <c r="B5682" s="167" t="s">
        <v>5509</v>
      </c>
      <c r="C5682" s="168">
        <v>20</v>
      </c>
      <c r="D5682" s="169" t="s">
        <v>5482</v>
      </c>
      <c r="E5682" s="170">
        <v>17.399250000000002</v>
      </c>
      <c r="F5682" s="167" t="s">
        <v>11476</v>
      </c>
    </row>
    <row r="5683" spans="1:6" x14ac:dyDescent="0.3">
      <c r="A5683" s="167" t="s">
        <v>11661</v>
      </c>
      <c r="B5683" s="167" t="s">
        <v>5511</v>
      </c>
      <c r="C5683" s="168">
        <v>20</v>
      </c>
      <c r="D5683" s="169" t="s">
        <v>5482</v>
      </c>
      <c r="E5683" s="170">
        <v>17.399250000000002</v>
      </c>
      <c r="F5683" s="167" t="s">
        <v>11476</v>
      </c>
    </row>
    <row r="5684" spans="1:6" x14ac:dyDescent="0.3">
      <c r="A5684" s="167" t="s">
        <v>11662</v>
      </c>
      <c r="B5684" s="167" t="s">
        <v>5513</v>
      </c>
      <c r="C5684" s="168">
        <v>20</v>
      </c>
      <c r="D5684" s="169" t="s">
        <v>5482</v>
      </c>
      <c r="E5684" s="170">
        <v>17.399250000000002</v>
      </c>
      <c r="F5684" s="167" t="s">
        <v>11476</v>
      </c>
    </row>
    <row r="5685" spans="1:6" x14ac:dyDescent="0.3">
      <c r="A5685" s="167" t="s">
        <v>11663</v>
      </c>
      <c r="B5685" s="167" t="s">
        <v>5515</v>
      </c>
      <c r="C5685" s="168">
        <v>20</v>
      </c>
      <c r="D5685" s="169" t="s">
        <v>5482</v>
      </c>
      <c r="E5685" s="170">
        <v>17.399250000000002</v>
      </c>
      <c r="F5685" s="167" t="s">
        <v>11476</v>
      </c>
    </row>
    <row r="5686" spans="1:6" x14ac:dyDescent="0.3">
      <c r="A5686" s="167" t="s">
        <v>11664</v>
      </c>
      <c r="B5686" s="167" t="s">
        <v>5517</v>
      </c>
      <c r="C5686" s="168">
        <v>20</v>
      </c>
      <c r="D5686" s="169" t="s">
        <v>5482</v>
      </c>
      <c r="E5686" s="170">
        <v>17.399250000000002</v>
      </c>
      <c r="F5686" s="167" t="s">
        <v>11476</v>
      </c>
    </row>
    <row r="5687" spans="1:6" x14ac:dyDescent="0.3">
      <c r="A5687" s="167" t="s">
        <v>11665</v>
      </c>
      <c r="B5687" s="167" t="s">
        <v>5572</v>
      </c>
      <c r="C5687" s="168">
        <v>20</v>
      </c>
      <c r="D5687" s="169" t="s">
        <v>5482</v>
      </c>
      <c r="E5687" s="170">
        <v>17.399250000000002</v>
      </c>
      <c r="F5687" s="167" t="s">
        <v>11476</v>
      </c>
    </row>
    <row r="5688" spans="1:6" x14ac:dyDescent="0.3">
      <c r="A5688" s="167" t="s">
        <v>11666</v>
      </c>
      <c r="B5688" s="167" t="s">
        <v>5525</v>
      </c>
      <c r="C5688" s="168">
        <v>20</v>
      </c>
      <c r="D5688" s="169" t="s">
        <v>5482</v>
      </c>
      <c r="E5688" s="170">
        <v>17.399250000000002</v>
      </c>
      <c r="F5688" s="167" t="s">
        <v>11476</v>
      </c>
    </row>
    <row r="5689" spans="1:6" x14ac:dyDescent="0.3">
      <c r="A5689" s="167" t="s">
        <v>11667</v>
      </c>
      <c r="B5689" s="167" t="s">
        <v>5485</v>
      </c>
      <c r="C5689" s="168">
        <v>20</v>
      </c>
      <c r="D5689" s="169" t="s">
        <v>5482</v>
      </c>
      <c r="E5689" s="170">
        <v>27.0655</v>
      </c>
      <c r="F5689" s="167" t="s">
        <v>11476</v>
      </c>
    </row>
    <row r="5690" spans="1:6" x14ac:dyDescent="0.3">
      <c r="A5690" s="167" t="s">
        <v>11668</v>
      </c>
      <c r="B5690" s="167" t="s">
        <v>6576</v>
      </c>
      <c r="C5690" s="168">
        <v>20</v>
      </c>
      <c r="D5690" s="169" t="s">
        <v>5482</v>
      </c>
      <c r="E5690" s="170">
        <v>27.0655</v>
      </c>
      <c r="F5690" s="167" t="s">
        <v>11476</v>
      </c>
    </row>
    <row r="5691" spans="1:6" x14ac:dyDescent="0.3">
      <c r="A5691" s="167" t="s">
        <v>11669</v>
      </c>
      <c r="B5691" s="167" t="s">
        <v>5489</v>
      </c>
      <c r="C5691" s="168">
        <v>20</v>
      </c>
      <c r="D5691" s="169" t="s">
        <v>5482</v>
      </c>
      <c r="E5691" s="170">
        <v>28.032125000000001</v>
      </c>
      <c r="F5691" s="167" t="s">
        <v>11476</v>
      </c>
    </row>
    <row r="5692" spans="1:6" x14ac:dyDescent="0.3">
      <c r="A5692" s="167" t="s">
        <v>11670</v>
      </c>
      <c r="B5692" s="167" t="s">
        <v>5491</v>
      </c>
      <c r="C5692" s="168">
        <v>20</v>
      </c>
      <c r="D5692" s="169" t="s">
        <v>5482</v>
      </c>
      <c r="E5692" s="170">
        <v>28.032125000000001</v>
      </c>
      <c r="F5692" s="167" t="s">
        <v>11476</v>
      </c>
    </row>
    <row r="5693" spans="1:6" x14ac:dyDescent="0.3">
      <c r="A5693" s="167" t="s">
        <v>11671</v>
      </c>
      <c r="B5693" s="167" t="s">
        <v>5493</v>
      </c>
      <c r="C5693" s="168">
        <v>20</v>
      </c>
      <c r="D5693" s="169" t="s">
        <v>5482</v>
      </c>
      <c r="E5693" s="170">
        <v>28.032125000000001</v>
      </c>
      <c r="F5693" s="167" t="s">
        <v>11476</v>
      </c>
    </row>
    <row r="5694" spans="1:6" x14ac:dyDescent="0.3">
      <c r="A5694" s="167" t="s">
        <v>11672</v>
      </c>
      <c r="B5694" s="167" t="s">
        <v>6582</v>
      </c>
      <c r="C5694" s="168">
        <v>20</v>
      </c>
      <c r="D5694" s="169" t="s">
        <v>5482</v>
      </c>
      <c r="E5694" s="170">
        <v>25.844499999999996</v>
      </c>
      <c r="F5694" s="167" t="s">
        <v>11476</v>
      </c>
    </row>
    <row r="5695" spans="1:6" x14ac:dyDescent="0.3">
      <c r="A5695" s="167" t="s">
        <v>11673</v>
      </c>
      <c r="B5695" s="167" t="s">
        <v>5696</v>
      </c>
      <c r="C5695" s="168">
        <v>20</v>
      </c>
      <c r="D5695" s="169" t="s">
        <v>5482</v>
      </c>
      <c r="E5695" s="170">
        <v>28.032125000000001</v>
      </c>
      <c r="F5695" s="167" t="s">
        <v>11476</v>
      </c>
    </row>
    <row r="5696" spans="1:6" x14ac:dyDescent="0.3">
      <c r="A5696" s="167" t="s">
        <v>11674</v>
      </c>
      <c r="B5696" s="167" t="s">
        <v>5495</v>
      </c>
      <c r="C5696" s="168">
        <v>20</v>
      </c>
      <c r="D5696" s="169" t="s">
        <v>5482</v>
      </c>
      <c r="E5696" s="170">
        <v>28.032125000000001</v>
      </c>
      <c r="F5696" s="167" t="s">
        <v>11476</v>
      </c>
    </row>
    <row r="5697" spans="1:6" x14ac:dyDescent="0.3">
      <c r="A5697" s="167" t="s">
        <v>11675</v>
      </c>
      <c r="B5697" s="167" t="s">
        <v>5497</v>
      </c>
      <c r="C5697" s="168">
        <v>20</v>
      </c>
      <c r="D5697" s="169" t="s">
        <v>5482</v>
      </c>
      <c r="E5697" s="170">
        <v>28.032125000000001</v>
      </c>
      <c r="F5697" s="167" t="s">
        <v>11476</v>
      </c>
    </row>
    <row r="5698" spans="1:6" x14ac:dyDescent="0.3">
      <c r="A5698" s="167" t="s">
        <v>11676</v>
      </c>
      <c r="B5698" s="167" t="s">
        <v>5507</v>
      </c>
      <c r="C5698" s="168">
        <v>20</v>
      </c>
      <c r="D5698" s="169" t="s">
        <v>5482</v>
      </c>
      <c r="E5698" s="170">
        <v>28.032125000000001</v>
      </c>
      <c r="F5698" s="167" t="s">
        <v>11476</v>
      </c>
    </row>
    <row r="5699" spans="1:6" x14ac:dyDescent="0.3">
      <c r="A5699" s="167" t="s">
        <v>11677</v>
      </c>
      <c r="B5699" s="167" t="s">
        <v>5509</v>
      </c>
      <c r="C5699" s="168">
        <v>20</v>
      </c>
      <c r="D5699" s="169" t="s">
        <v>5482</v>
      </c>
      <c r="E5699" s="170">
        <v>28.032125000000001</v>
      </c>
      <c r="F5699" s="167" t="s">
        <v>11476</v>
      </c>
    </row>
    <row r="5700" spans="1:6" x14ac:dyDescent="0.3">
      <c r="A5700" s="167" t="s">
        <v>11678</v>
      </c>
      <c r="B5700" s="167" t="s">
        <v>5511</v>
      </c>
      <c r="C5700" s="168">
        <v>20</v>
      </c>
      <c r="D5700" s="169" t="s">
        <v>5482</v>
      </c>
      <c r="E5700" s="170">
        <v>28.032125000000001</v>
      </c>
      <c r="F5700" s="167" t="s">
        <v>11476</v>
      </c>
    </row>
    <row r="5701" spans="1:6" x14ac:dyDescent="0.3">
      <c r="A5701" s="167" t="s">
        <v>11679</v>
      </c>
      <c r="B5701" s="167" t="s">
        <v>5513</v>
      </c>
      <c r="C5701" s="168">
        <v>20</v>
      </c>
      <c r="D5701" s="169" t="s">
        <v>5482</v>
      </c>
      <c r="E5701" s="170">
        <v>28.032125000000001</v>
      </c>
      <c r="F5701" s="167" t="s">
        <v>11476</v>
      </c>
    </row>
    <row r="5702" spans="1:6" x14ac:dyDescent="0.3">
      <c r="A5702" s="167" t="s">
        <v>11680</v>
      </c>
      <c r="B5702" s="167" t="s">
        <v>5572</v>
      </c>
      <c r="C5702" s="168">
        <v>20</v>
      </c>
      <c r="D5702" s="169" t="s">
        <v>5482</v>
      </c>
      <c r="E5702" s="170">
        <v>28.032125000000001</v>
      </c>
      <c r="F5702" s="167" t="s">
        <v>11476</v>
      </c>
    </row>
    <row r="5703" spans="1:6" x14ac:dyDescent="0.3">
      <c r="A5703" s="167" t="s">
        <v>11681</v>
      </c>
      <c r="B5703" s="167" t="s">
        <v>5521</v>
      </c>
      <c r="C5703" s="168">
        <v>20</v>
      </c>
      <c r="D5703" s="169" t="s">
        <v>5482</v>
      </c>
      <c r="E5703" s="170">
        <v>28.032125000000001</v>
      </c>
      <c r="F5703" s="167" t="s">
        <v>11476</v>
      </c>
    </row>
    <row r="5704" spans="1:6" x14ac:dyDescent="0.3">
      <c r="A5704" s="167" t="s">
        <v>11682</v>
      </c>
      <c r="B5704" s="167" t="s">
        <v>5525</v>
      </c>
      <c r="C5704" s="168">
        <v>20</v>
      </c>
      <c r="D5704" s="169" t="s">
        <v>5482</v>
      </c>
      <c r="E5704" s="170">
        <v>28.032125000000001</v>
      </c>
      <c r="F5704" s="167" t="s">
        <v>11476</v>
      </c>
    </row>
    <row r="5705" spans="1:6" x14ac:dyDescent="0.3">
      <c r="A5705" s="167" t="s">
        <v>11683</v>
      </c>
      <c r="B5705" s="167" t="s">
        <v>5485</v>
      </c>
      <c r="C5705" s="168">
        <v>20</v>
      </c>
      <c r="D5705" s="169" t="s">
        <v>5482</v>
      </c>
      <c r="E5705" s="170">
        <v>18.823749999999997</v>
      </c>
      <c r="F5705" s="167" t="s">
        <v>11476</v>
      </c>
    </row>
    <row r="5706" spans="1:6" x14ac:dyDescent="0.3">
      <c r="A5706" s="167" t="s">
        <v>11684</v>
      </c>
      <c r="B5706" s="167" t="s">
        <v>6576</v>
      </c>
      <c r="C5706" s="168">
        <v>20</v>
      </c>
      <c r="D5706" s="169" t="s">
        <v>5482</v>
      </c>
      <c r="E5706" s="170">
        <v>18.823749999999997</v>
      </c>
      <c r="F5706" s="167" t="s">
        <v>11476</v>
      </c>
    </row>
    <row r="5707" spans="1:6" x14ac:dyDescent="0.3">
      <c r="A5707" s="167" t="s">
        <v>11685</v>
      </c>
      <c r="B5707" s="167" t="s">
        <v>5489</v>
      </c>
      <c r="C5707" s="168">
        <v>20</v>
      </c>
      <c r="D5707" s="169" t="s">
        <v>5482</v>
      </c>
      <c r="E5707" s="170">
        <v>19.535999999999998</v>
      </c>
      <c r="F5707" s="167" t="s">
        <v>11476</v>
      </c>
    </row>
    <row r="5708" spans="1:6" x14ac:dyDescent="0.3">
      <c r="A5708" s="167" t="s">
        <v>11686</v>
      </c>
      <c r="B5708" s="167" t="s">
        <v>5491</v>
      </c>
      <c r="C5708" s="168">
        <v>20</v>
      </c>
      <c r="D5708" s="169" t="s">
        <v>5482</v>
      </c>
      <c r="E5708" s="170">
        <v>19.535999999999998</v>
      </c>
      <c r="F5708" s="167" t="s">
        <v>11476</v>
      </c>
    </row>
    <row r="5709" spans="1:6" x14ac:dyDescent="0.3">
      <c r="A5709" s="167" t="s">
        <v>11687</v>
      </c>
      <c r="B5709" s="167" t="s">
        <v>5493</v>
      </c>
      <c r="C5709" s="168">
        <v>20</v>
      </c>
      <c r="D5709" s="169" t="s">
        <v>5482</v>
      </c>
      <c r="E5709" s="170">
        <v>19.535999999999998</v>
      </c>
      <c r="F5709" s="167" t="s">
        <v>11476</v>
      </c>
    </row>
    <row r="5710" spans="1:6" x14ac:dyDescent="0.3">
      <c r="A5710" s="167" t="s">
        <v>11688</v>
      </c>
      <c r="B5710" s="167" t="s">
        <v>6582</v>
      </c>
      <c r="C5710" s="168">
        <v>20</v>
      </c>
      <c r="D5710" s="169" t="s">
        <v>5482</v>
      </c>
      <c r="E5710" s="170">
        <v>17.908000000000001</v>
      </c>
      <c r="F5710" s="167" t="s">
        <v>11476</v>
      </c>
    </row>
    <row r="5711" spans="1:6" x14ac:dyDescent="0.3">
      <c r="A5711" s="167" t="s">
        <v>11689</v>
      </c>
      <c r="B5711" s="167" t="s">
        <v>5696</v>
      </c>
      <c r="C5711" s="168">
        <v>20</v>
      </c>
      <c r="D5711" s="169" t="s">
        <v>5482</v>
      </c>
      <c r="E5711" s="170">
        <v>19.535999999999998</v>
      </c>
      <c r="F5711" s="167" t="s">
        <v>11476</v>
      </c>
    </row>
    <row r="5712" spans="1:6" x14ac:dyDescent="0.3">
      <c r="A5712" s="167" t="s">
        <v>11690</v>
      </c>
      <c r="B5712" s="167" t="s">
        <v>5495</v>
      </c>
      <c r="C5712" s="168">
        <v>20</v>
      </c>
      <c r="D5712" s="169" t="s">
        <v>5482</v>
      </c>
      <c r="E5712" s="170">
        <v>19.535999999999998</v>
      </c>
      <c r="F5712" s="167" t="s">
        <v>11476</v>
      </c>
    </row>
    <row r="5713" spans="1:6" x14ac:dyDescent="0.3">
      <c r="A5713" s="167" t="s">
        <v>11691</v>
      </c>
      <c r="B5713" s="167" t="s">
        <v>5497</v>
      </c>
      <c r="C5713" s="168">
        <v>20</v>
      </c>
      <c r="D5713" s="169" t="s">
        <v>5482</v>
      </c>
      <c r="E5713" s="170">
        <v>19.535999999999998</v>
      </c>
      <c r="F5713" s="167" t="s">
        <v>11476</v>
      </c>
    </row>
    <row r="5714" spans="1:6" x14ac:dyDescent="0.3">
      <c r="A5714" s="167" t="s">
        <v>11692</v>
      </c>
      <c r="B5714" s="167" t="s">
        <v>5507</v>
      </c>
      <c r="C5714" s="168">
        <v>20</v>
      </c>
      <c r="D5714" s="169" t="s">
        <v>5482</v>
      </c>
      <c r="E5714" s="170">
        <v>19.535999999999998</v>
      </c>
      <c r="F5714" s="167" t="s">
        <v>11476</v>
      </c>
    </row>
    <row r="5715" spans="1:6" x14ac:dyDescent="0.3">
      <c r="A5715" s="167" t="s">
        <v>11693</v>
      </c>
      <c r="B5715" s="167" t="s">
        <v>5509</v>
      </c>
      <c r="C5715" s="168">
        <v>20</v>
      </c>
      <c r="D5715" s="169" t="s">
        <v>5482</v>
      </c>
      <c r="E5715" s="170">
        <v>19.535999999999998</v>
      </c>
      <c r="F5715" s="167" t="s">
        <v>11476</v>
      </c>
    </row>
    <row r="5716" spans="1:6" x14ac:dyDescent="0.3">
      <c r="A5716" s="167" t="s">
        <v>11694</v>
      </c>
      <c r="B5716" s="167" t="s">
        <v>5511</v>
      </c>
      <c r="C5716" s="168">
        <v>20</v>
      </c>
      <c r="D5716" s="169" t="s">
        <v>5482</v>
      </c>
      <c r="E5716" s="170">
        <v>19.535999999999998</v>
      </c>
      <c r="F5716" s="167" t="s">
        <v>11476</v>
      </c>
    </row>
    <row r="5717" spans="1:6" x14ac:dyDescent="0.3">
      <c r="A5717" s="167" t="s">
        <v>11695</v>
      </c>
      <c r="B5717" s="167" t="s">
        <v>5513</v>
      </c>
      <c r="C5717" s="168">
        <v>20</v>
      </c>
      <c r="D5717" s="169" t="s">
        <v>5482</v>
      </c>
      <c r="E5717" s="170">
        <v>19.535999999999998</v>
      </c>
      <c r="F5717" s="167" t="s">
        <v>11476</v>
      </c>
    </row>
    <row r="5718" spans="1:6" x14ac:dyDescent="0.3">
      <c r="A5718" s="167" t="s">
        <v>11696</v>
      </c>
      <c r="B5718" s="167" t="s">
        <v>5485</v>
      </c>
      <c r="C5718" s="168">
        <v>20</v>
      </c>
      <c r="D5718" s="169" t="s">
        <v>5482</v>
      </c>
      <c r="E5718" s="170">
        <v>28.133875</v>
      </c>
      <c r="F5718" s="167" t="s">
        <v>11476</v>
      </c>
    </row>
    <row r="5719" spans="1:6" x14ac:dyDescent="0.3">
      <c r="A5719" s="167" t="s">
        <v>11697</v>
      </c>
      <c r="B5719" s="167" t="s">
        <v>6576</v>
      </c>
      <c r="C5719" s="168">
        <v>20</v>
      </c>
      <c r="D5719" s="169" t="s">
        <v>5482</v>
      </c>
      <c r="E5719" s="170">
        <v>28.133875</v>
      </c>
      <c r="F5719" s="167" t="s">
        <v>11476</v>
      </c>
    </row>
    <row r="5720" spans="1:6" x14ac:dyDescent="0.3">
      <c r="A5720" s="167" t="s">
        <v>11698</v>
      </c>
      <c r="B5720" s="167" t="s">
        <v>5489</v>
      </c>
      <c r="C5720" s="168">
        <v>20</v>
      </c>
      <c r="D5720" s="169" t="s">
        <v>5482</v>
      </c>
      <c r="E5720" s="170">
        <v>29.304000000000002</v>
      </c>
      <c r="F5720" s="167" t="s">
        <v>11476</v>
      </c>
    </row>
    <row r="5721" spans="1:6" x14ac:dyDescent="0.3">
      <c r="A5721" s="167" t="s">
        <v>11699</v>
      </c>
      <c r="B5721" s="167" t="s">
        <v>5491</v>
      </c>
      <c r="C5721" s="168">
        <v>20</v>
      </c>
      <c r="D5721" s="169" t="s">
        <v>5482</v>
      </c>
      <c r="E5721" s="170">
        <v>29.304000000000002</v>
      </c>
      <c r="F5721" s="167" t="s">
        <v>11476</v>
      </c>
    </row>
    <row r="5722" spans="1:6" x14ac:dyDescent="0.3">
      <c r="A5722" s="167" t="s">
        <v>11700</v>
      </c>
      <c r="B5722" s="167" t="s">
        <v>5493</v>
      </c>
      <c r="C5722" s="168">
        <v>20</v>
      </c>
      <c r="D5722" s="169" t="s">
        <v>5482</v>
      </c>
      <c r="E5722" s="170">
        <v>29.304000000000002</v>
      </c>
      <c r="F5722" s="167" t="s">
        <v>11476</v>
      </c>
    </row>
    <row r="5723" spans="1:6" x14ac:dyDescent="0.3">
      <c r="A5723" s="167" t="s">
        <v>11701</v>
      </c>
      <c r="B5723" s="167" t="s">
        <v>6582</v>
      </c>
      <c r="C5723" s="168">
        <v>20</v>
      </c>
      <c r="D5723" s="169" t="s">
        <v>5482</v>
      </c>
      <c r="E5723" s="170">
        <v>27.0655</v>
      </c>
      <c r="F5723" s="167" t="s">
        <v>11476</v>
      </c>
    </row>
    <row r="5724" spans="1:6" x14ac:dyDescent="0.3">
      <c r="A5724" s="167" t="s">
        <v>11702</v>
      </c>
      <c r="B5724" s="167" t="s">
        <v>5696</v>
      </c>
      <c r="C5724" s="168">
        <v>20</v>
      </c>
      <c r="D5724" s="169" t="s">
        <v>5482</v>
      </c>
      <c r="E5724" s="170">
        <v>29.304000000000002</v>
      </c>
      <c r="F5724" s="167" t="s">
        <v>11476</v>
      </c>
    </row>
    <row r="5725" spans="1:6" x14ac:dyDescent="0.3">
      <c r="A5725" s="167" t="s">
        <v>11703</v>
      </c>
      <c r="B5725" s="167" t="s">
        <v>5495</v>
      </c>
      <c r="C5725" s="168">
        <v>20</v>
      </c>
      <c r="D5725" s="169" t="s">
        <v>5482</v>
      </c>
      <c r="E5725" s="170">
        <v>29.304000000000002</v>
      </c>
      <c r="F5725" s="167" t="s">
        <v>11476</v>
      </c>
    </row>
    <row r="5726" spans="1:6" x14ac:dyDescent="0.3">
      <c r="A5726" s="167" t="s">
        <v>11704</v>
      </c>
      <c r="B5726" s="167" t="s">
        <v>5497</v>
      </c>
      <c r="C5726" s="168">
        <v>20</v>
      </c>
      <c r="D5726" s="169" t="s">
        <v>5482</v>
      </c>
      <c r="E5726" s="170">
        <v>29.304000000000002</v>
      </c>
      <c r="F5726" s="167" t="s">
        <v>11476</v>
      </c>
    </row>
    <row r="5727" spans="1:6" x14ac:dyDescent="0.3">
      <c r="A5727" s="167" t="s">
        <v>11705</v>
      </c>
      <c r="B5727" s="167" t="s">
        <v>5507</v>
      </c>
      <c r="C5727" s="168">
        <v>20</v>
      </c>
      <c r="D5727" s="169" t="s">
        <v>5482</v>
      </c>
      <c r="E5727" s="170">
        <v>29.304000000000002</v>
      </c>
      <c r="F5727" s="167" t="s">
        <v>11476</v>
      </c>
    </row>
    <row r="5728" spans="1:6" x14ac:dyDescent="0.3">
      <c r="A5728" s="167" t="s">
        <v>11706</v>
      </c>
      <c r="B5728" s="167" t="s">
        <v>5509</v>
      </c>
      <c r="C5728" s="168">
        <v>20</v>
      </c>
      <c r="D5728" s="169" t="s">
        <v>5482</v>
      </c>
      <c r="E5728" s="170">
        <v>29.304000000000002</v>
      </c>
      <c r="F5728" s="167" t="s">
        <v>11476</v>
      </c>
    </row>
    <row r="5729" spans="1:6" x14ac:dyDescent="0.3">
      <c r="A5729" s="167" t="s">
        <v>11707</v>
      </c>
      <c r="B5729" s="167" t="s">
        <v>5513</v>
      </c>
      <c r="C5729" s="168">
        <v>20</v>
      </c>
      <c r="D5729" s="169" t="s">
        <v>5482</v>
      </c>
      <c r="E5729" s="170">
        <v>29.304000000000002</v>
      </c>
      <c r="F5729" s="167" t="s">
        <v>11476</v>
      </c>
    </row>
    <row r="5730" spans="1:6" x14ac:dyDescent="0.3">
      <c r="A5730" s="167" t="s">
        <v>11708</v>
      </c>
      <c r="B5730" s="167" t="s">
        <v>5485</v>
      </c>
      <c r="C5730" s="168">
        <v>20</v>
      </c>
      <c r="D5730" s="169" t="s">
        <v>5482</v>
      </c>
      <c r="E5730" s="170">
        <v>19.027250000000002</v>
      </c>
      <c r="F5730" s="167" t="s">
        <v>11476</v>
      </c>
    </row>
    <row r="5731" spans="1:6" x14ac:dyDescent="0.3">
      <c r="A5731" s="167" t="s">
        <v>11709</v>
      </c>
      <c r="B5731" s="167" t="s">
        <v>6576</v>
      </c>
      <c r="C5731" s="168">
        <v>20</v>
      </c>
      <c r="D5731" s="169" t="s">
        <v>5482</v>
      </c>
      <c r="E5731" s="170">
        <v>19.027250000000002</v>
      </c>
      <c r="F5731" s="167" t="s">
        <v>11476</v>
      </c>
    </row>
    <row r="5732" spans="1:6" x14ac:dyDescent="0.3">
      <c r="A5732" s="167" t="s">
        <v>11710</v>
      </c>
      <c r="B5732" s="167" t="s">
        <v>5489</v>
      </c>
      <c r="C5732" s="168">
        <v>20</v>
      </c>
      <c r="D5732" s="169" t="s">
        <v>5482</v>
      </c>
      <c r="E5732" s="170">
        <v>19.841249999999999</v>
      </c>
      <c r="F5732" s="167" t="s">
        <v>11476</v>
      </c>
    </row>
    <row r="5733" spans="1:6" x14ac:dyDescent="0.3">
      <c r="A5733" s="167" t="s">
        <v>11711</v>
      </c>
      <c r="B5733" s="167" t="s">
        <v>5491</v>
      </c>
      <c r="C5733" s="168">
        <v>20</v>
      </c>
      <c r="D5733" s="169" t="s">
        <v>5482</v>
      </c>
      <c r="E5733" s="170">
        <v>19.841249999999999</v>
      </c>
      <c r="F5733" s="167" t="s">
        <v>11476</v>
      </c>
    </row>
    <row r="5734" spans="1:6" x14ac:dyDescent="0.3">
      <c r="A5734" s="167" t="s">
        <v>11712</v>
      </c>
      <c r="B5734" s="167" t="s">
        <v>5493</v>
      </c>
      <c r="C5734" s="168">
        <v>20</v>
      </c>
      <c r="D5734" s="169" t="s">
        <v>5482</v>
      </c>
      <c r="E5734" s="170">
        <v>19.841249999999999</v>
      </c>
      <c r="F5734" s="167" t="s">
        <v>11476</v>
      </c>
    </row>
    <row r="5735" spans="1:6" x14ac:dyDescent="0.3">
      <c r="A5735" s="167" t="s">
        <v>11713</v>
      </c>
      <c r="B5735" s="167" t="s">
        <v>6582</v>
      </c>
      <c r="C5735" s="168">
        <v>20</v>
      </c>
      <c r="D5735" s="169" t="s">
        <v>5482</v>
      </c>
      <c r="E5735" s="170">
        <v>18.315000000000001</v>
      </c>
      <c r="F5735" s="167" t="s">
        <v>11476</v>
      </c>
    </row>
    <row r="5736" spans="1:6" x14ac:dyDescent="0.3">
      <c r="A5736" s="167" t="s">
        <v>11714</v>
      </c>
      <c r="B5736" s="167" t="s">
        <v>5696</v>
      </c>
      <c r="C5736" s="168">
        <v>20</v>
      </c>
      <c r="D5736" s="169" t="s">
        <v>5482</v>
      </c>
      <c r="E5736" s="170">
        <v>19.841249999999999</v>
      </c>
      <c r="F5736" s="167" t="s">
        <v>11476</v>
      </c>
    </row>
    <row r="5737" spans="1:6" x14ac:dyDescent="0.3">
      <c r="A5737" s="167" t="s">
        <v>11715</v>
      </c>
      <c r="B5737" s="167" t="s">
        <v>5495</v>
      </c>
      <c r="C5737" s="168">
        <v>20</v>
      </c>
      <c r="D5737" s="169" t="s">
        <v>5482</v>
      </c>
      <c r="E5737" s="170">
        <v>19.841249999999999</v>
      </c>
      <c r="F5737" s="167" t="s">
        <v>11476</v>
      </c>
    </row>
    <row r="5738" spans="1:6" x14ac:dyDescent="0.3">
      <c r="A5738" s="167" t="s">
        <v>11716</v>
      </c>
      <c r="B5738" s="167" t="s">
        <v>5497</v>
      </c>
      <c r="C5738" s="168">
        <v>20</v>
      </c>
      <c r="D5738" s="169" t="s">
        <v>5482</v>
      </c>
      <c r="E5738" s="170">
        <v>19.841249999999999</v>
      </c>
      <c r="F5738" s="167" t="s">
        <v>11476</v>
      </c>
    </row>
    <row r="5739" spans="1:6" x14ac:dyDescent="0.3">
      <c r="A5739" s="167" t="s">
        <v>11717</v>
      </c>
      <c r="B5739" s="167" t="s">
        <v>5507</v>
      </c>
      <c r="C5739" s="168">
        <v>20</v>
      </c>
      <c r="D5739" s="169" t="s">
        <v>5482</v>
      </c>
      <c r="E5739" s="170">
        <v>19.841249999999999</v>
      </c>
      <c r="F5739" s="167" t="s">
        <v>11476</v>
      </c>
    </row>
    <row r="5740" spans="1:6" x14ac:dyDescent="0.3">
      <c r="A5740" s="167" t="s">
        <v>11718</v>
      </c>
      <c r="B5740" s="167" t="s">
        <v>5509</v>
      </c>
      <c r="C5740" s="168">
        <v>20</v>
      </c>
      <c r="D5740" s="169" t="s">
        <v>5482</v>
      </c>
      <c r="E5740" s="170">
        <v>19.841249999999999</v>
      </c>
      <c r="F5740" s="167" t="s">
        <v>11476</v>
      </c>
    </row>
    <row r="5741" spans="1:6" x14ac:dyDescent="0.3">
      <c r="A5741" s="167" t="s">
        <v>11719</v>
      </c>
      <c r="B5741" s="167" t="s">
        <v>5513</v>
      </c>
      <c r="C5741" s="168">
        <v>20</v>
      </c>
      <c r="D5741" s="169" t="s">
        <v>5482</v>
      </c>
      <c r="E5741" s="170">
        <v>19.841249999999999</v>
      </c>
      <c r="F5741" s="167" t="s">
        <v>11476</v>
      </c>
    </row>
    <row r="5742" spans="1:6" x14ac:dyDescent="0.3">
      <c r="A5742" s="167" t="s">
        <v>11720</v>
      </c>
      <c r="B5742" s="167" t="s">
        <v>5525</v>
      </c>
      <c r="C5742" s="168">
        <v>20</v>
      </c>
      <c r="D5742" s="169" t="s">
        <v>5482</v>
      </c>
      <c r="E5742" s="170">
        <v>19.841249999999999</v>
      </c>
      <c r="F5742" s="167" t="s">
        <v>11476</v>
      </c>
    </row>
    <row r="5743" spans="1:6" x14ac:dyDescent="0.3">
      <c r="A5743" s="167" t="s">
        <v>11721</v>
      </c>
      <c r="B5743" s="167" t="s">
        <v>5485</v>
      </c>
      <c r="C5743" s="168">
        <v>20</v>
      </c>
      <c r="D5743" s="169" t="s">
        <v>5482</v>
      </c>
      <c r="E5743" s="170">
        <v>28.642624999999995</v>
      </c>
      <c r="F5743" s="167" t="s">
        <v>11476</v>
      </c>
    </row>
    <row r="5744" spans="1:6" x14ac:dyDescent="0.3">
      <c r="A5744" s="167" t="s">
        <v>11722</v>
      </c>
      <c r="B5744" s="167" t="s">
        <v>6576</v>
      </c>
      <c r="C5744" s="168">
        <v>20</v>
      </c>
      <c r="D5744" s="169" t="s">
        <v>5482</v>
      </c>
      <c r="E5744" s="170">
        <v>28.642624999999995</v>
      </c>
      <c r="F5744" s="167" t="s">
        <v>11476</v>
      </c>
    </row>
    <row r="5745" spans="1:6" x14ac:dyDescent="0.3">
      <c r="A5745" s="167" t="s">
        <v>11723</v>
      </c>
      <c r="B5745" s="167" t="s">
        <v>5489</v>
      </c>
      <c r="C5745" s="168">
        <v>20</v>
      </c>
      <c r="D5745" s="169" t="s">
        <v>5482</v>
      </c>
      <c r="E5745" s="170">
        <v>29.812750000000001</v>
      </c>
      <c r="F5745" s="167" t="s">
        <v>11476</v>
      </c>
    </row>
    <row r="5746" spans="1:6" x14ac:dyDescent="0.3">
      <c r="A5746" s="167" t="s">
        <v>11724</v>
      </c>
      <c r="B5746" s="167" t="s">
        <v>5491</v>
      </c>
      <c r="C5746" s="168">
        <v>20</v>
      </c>
      <c r="D5746" s="169" t="s">
        <v>5482</v>
      </c>
      <c r="E5746" s="170">
        <v>29.812750000000001</v>
      </c>
      <c r="F5746" s="167" t="s">
        <v>11476</v>
      </c>
    </row>
    <row r="5747" spans="1:6" x14ac:dyDescent="0.3">
      <c r="A5747" s="167" t="s">
        <v>11725</v>
      </c>
      <c r="B5747" s="167" t="s">
        <v>5493</v>
      </c>
      <c r="C5747" s="168">
        <v>20</v>
      </c>
      <c r="D5747" s="169" t="s">
        <v>5482</v>
      </c>
      <c r="E5747" s="170">
        <v>29.812750000000001</v>
      </c>
      <c r="F5747" s="167" t="s">
        <v>11476</v>
      </c>
    </row>
    <row r="5748" spans="1:6" x14ac:dyDescent="0.3">
      <c r="A5748" s="167" t="s">
        <v>11726</v>
      </c>
      <c r="B5748" s="167" t="s">
        <v>6582</v>
      </c>
      <c r="C5748" s="168">
        <v>20</v>
      </c>
      <c r="D5748" s="169" t="s">
        <v>5482</v>
      </c>
      <c r="E5748" s="170">
        <v>27.472499999999997</v>
      </c>
      <c r="F5748" s="167" t="s">
        <v>11476</v>
      </c>
    </row>
    <row r="5749" spans="1:6" x14ac:dyDescent="0.3">
      <c r="A5749" s="167" t="s">
        <v>11727</v>
      </c>
      <c r="B5749" s="167" t="s">
        <v>5696</v>
      </c>
      <c r="C5749" s="168">
        <v>20</v>
      </c>
      <c r="D5749" s="169" t="s">
        <v>5482</v>
      </c>
      <c r="E5749" s="170">
        <v>29.812750000000001</v>
      </c>
      <c r="F5749" s="167" t="s">
        <v>11476</v>
      </c>
    </row>
    <row r="5750" spans="1:6" x14ac:dyDescent="0.3">
      <c r="A5750" s="167" t="s">
        <v>11728</v>
      </c>
      <c r="B5750" s="167" t="s">
        <v>5495</v>
      </c>
      <c r="C5750" s="168">
        <v>20</v>
      </c>
      <c r="D5750" s="169" t="s">
        <v>5482</v>
      </c>
      <c r="E5750" s="170">
        <v>29.812750000000001</v>
      </c>
      <c r="F5750" s="167" t="s">
        <v>11476</v>
      </c>
    </row>
    <row r="5751" spans="1:6" x14ac:dyDescent="0.3">
      <c r="A5751" s="167" t="s">
        <v>11729</v>
      </c>
      <c r="B5751" s="167" t="s">
        <v>5497</v>
      </c>
      <c r="C5751" s="168">
        <v>20</v>
      </c>
      <c r="D5751" s="169" t="s">
        <v>5482</v>
      </c>
      <c r="E5751" s="170">
        <v>29.812750000000001</v>
      </c>
      <c r="F5751" s="167" t="s">
        <v>11476</v>
      </c>
    </row>
    <row r="5752" spans="1:6" x14ac:dyDescent="0.3">
      <c r="A5752" s="167" t="s">
        <v>11730</v>
      </c>
      <c r="B5752" s="167" t="s">
        <v>5507</v>
      </c>
      <c r="C5752" s="168">
        <v>20</v>
      </c>
      <c r="D5752" s="169" t="s">
        <v>5482</v>
      </c>
      <c r="E5752" s="170">
        <v>29.812750000000001</v>
      </c>
      <c r="F5752" s="167" t="s">
        <v>11476</v>
      </c>
    </row>
    <row r="5753" spans="1:6" x14ac:dyDescent="0.3">
      <c r="A5753" s="167" t="s">
        <v>11731</v>
      </c>
      <c r="B5753" s="167" t="s">
        <v>5509</v>
      </c>
      <c r="C5753" s="168">
        <v>20</v>
      </c>
      <c r="D5753" s="169" t="s">
        <v>5482</v>
      </c>
      <c r="E5753" s="170">
        <v>29.812750000000001</v>
      </c>
      <c r="F5753" s="167" t="s">
        <v>11476</v>
      </c>
    </row>
    <row r="5754" spans="1:6" x14ac:dyDescent="0.3">
      <c r="A5754" s="167" t="s">
        <v>11732</v>
      </c>
      <c r="B5754" s="167" t="s">
        <v>5513</v>
      </c>
      <c r="C5754" s="168">
        <v>20</v>
      </c>
      <c r="D5754" s="169" t="s">
        <v>5482</v>
      </c>
      <c r="E5754" s="170">
        <v>29.812750000000001</v>
      </c>
      <c r="F5754" s="167" t="s">
        <v>11476</v>
      </c>
    </row>
    <row r="5755" spans="1:6" x14ac:dyDescent="0.3">
      <c r="A5755" s="167" t="s">
        <v>11733</v>
      </c>
      <c r="B5755" s="167" t="s">
        <v>5485</v>
      </c>
      <c r="C5755" s="168">
        <v>20</v>
      </c>
      <c r="D5755" s="169" t="s">
        <v>5482</v>
      </c>
      <c r="E5755" s="170">
        <v>18.823749999999997</v>
      </c>
      <c r="F5755" s="167" t="s">
        <v>11476</v>
      </c>
    </row>
    <row r="5756" spans="1:6" x14ac:dyDescent="0.3">
      <c r="A5756" s="167" t="s">
        <v>11734</v>
      </c>
      <c r="B5756" s="167" t="s">
        <v>6576</v>
      </c>
      <c r="C5756" s="168">
        <v>20</v>
      </c>
      <c r="D5756" s="169" t="s">
        <v>5482</v>
      </c>
      <c r="E5756" s="170">
        <v>18.823749999999997</v>
      </c>
      <c r="F5756" s="167" t="s">
        <v>11476</v>
      </c>
    </row>
    <row r="5757" spans="1:6" x14ac:dyDescent="0.3">
      <c r="A5757" s="167" t="s">
        <v>11735</v>
      </c>
      <c r="B5757" s="167" t="s">
        <v>5489</v>
      </c>
      <c r="C5757" s="168">
        <v>20</v>
      </c>
      <c r="D5757" s="169" t="s">
        <v>5482</v>
      </c>
      <c r="E5757" s="170">
        <v>19.63775</v>
      </c>
      <c r="F5757" s="167" t="s">
        <v>11476</v>
      </c>
    </row>
    <row r="5758" spans="1:6" x14ac:dyDescent="0.3">
      <c r="A5758" s="167" t="s">
        <v>11736</v>
      </c>
      <c r="B5758" s="167" t="s">
        <v>5491</v>
      </c>
      <c r="C5758" s="168">
        <v>20</v>
      </c>
      <c r="D5758" s="169" t="s">
        <v>5482</v>
      </c>
      <c r="E5758" s="170">
        <v>19.63775</v>
      </c>
      <c r="F5758" s="167" t="s">
        <v>11476</v>
      </c>
    </row>
    <row r="5759" spans="1:6" x14ac:dyDescent="0.3">
      <c r="A5759" s="167" t="s">
        <v>11737</v>
      </c>
      <c r="B5759" s="167" t="s">
        <v>5493</v>
      </c>
      <c r="C5759" s="168">
        <v>20</v>
      </c>
      <c r="D5759" s="169" t="s">
        <v>5482</v>
      </c>
      <c r="E5759" s="170">
        <v>19.63775</v>
      </c>
      <c r="F5759" s="167" t="s">
        <v>11476</v>
      </c>
    </row>
    <row r="5760" spans="1:6" x14ac:dyDescent="0.3">
      <c r="A5760" s="167" t="s">
        <v>11738</v>
      </c>
      <c r="B5760" s="167" t="s">
        <v>6582</v>
      </c>
      <c r="C5760" s="168">
        <v>20</v>
      </c>
      <c r="D5760" s="169" t="s">
        <v>5482</v>
      </c>
      <c r="E5760" s="170">
        <v>18.060624999999998</v>
      </c>
      <c r="F5760" s="167" t="s">
        <v>11476</v>
      </c>
    </row>
    <row r="5761" spans="1:6" x14ac:dyDescent="0.3">
      <c r="A5761" s="167" t="s">
        <v>11739</v>
      </c>
      <c r="B5761" s="167" t="s">
        <v>5696</v>
      </c>
      <c r="C5761" s="168">
        <v>20</v>
      </c>
      <c r="D5761" s="169" t="s">
        <v>5482</v>
      </c>
      <c r="E5761" s="170">
        <v>19.63775</v>
      </c>
      <c r="F5761" s="167" t="s">
        <v>11476</v>
      </c>
    </row>
    <row r="5762" spans="1:6" x14ac:dyDescent="0.3">
      <c r="A5762" s="167" t="s">
        <v>11740</v>
      </c>
      <c r="B5762" s="167" t="s">
        <v>5495</v>
      </c>
      <c r="C5762" s="168">
        <v>20</v>
      </c>
      <c r="D5762" s="169" t="s">
        <v>5482</v>
      </c>
      <c r="E5762" s="170">
        <v>19.63775</v>
      </c>
      <c r="F5762" s="167" t="s">
        <v>11476</v>
      </c>
    </row>
    <row r="5763" spans="1:6" x14ac:dyDescent="0.3">
      <c r="A5763" s="167" t="s">
        <v>11741</v>
      </c>
      <c r="B5763" s="167" t="s">
        <v>5497</v>
      </c>
      <c r="C5763" s="168">
        <v>20</v>
      </c>
      <c r="D5763" s="169" t="s">
        <v>5482</v>
      </c>
      <c r="E5763" s="170">
        <v>19.63775</v>
      </c>
      <c r="F5763" s="167" t="s">
        <v>11476</v>
      </c>
    </row>
    <row r="5764" spans="1:6" x14ac:dyDescent="0.3">
      <c r="A5764" s="167" t="s">
        <v>11742</v>
      </c>
      <c r="B5764" s="167" t="s">
        <v>5507</v>
      </c>
      <c r="C5764" s="168">
        <v>20</v>
      </c>
      <c r="D5764" s="169" t="s">
        <v>5482</v>
      </c>
      <c r="E5764" s="170">
        <v>19.63775</v>
      </c>
      <c r="F5764" s="167" t="s">
        <v>11476</v>
      </c>
    </row>
    <row r="5765" spans="1:6" x14ac:dyDescent="0.3">
      <c r="A5765" s="167" t="s">
        <v>11743</v>
      </c>
      <c r="B5765" s="167" t="s">
        <v>5509</v>
      </c>
      <c r="C5765" s="168">
        <v>20</v>
      </c>
      <c r="D5765" s="169" t="s">
        <v>5482</v>
      </c>
      <c r="E5765" s="170">
        <v>19.63775</v>
      </c>
      <c r="F5765" s="167" t="s">
        <v>11476</v>
      </c>
    </row>
    <row r="5766" spans="1:6" x14ac:dyDescent="0.3">
      <c r="A5766" s="167" t="s">
        <v>11744</v>
      </c>
      <c r="B5766" s="167" t="s">
        <v>5513</v>
      </c>
      <c r="C5766" s="168">
        <v>20</v>
      </c>
      <c r="D5766" s="169" t="s">
        <v>5482</v>
      </c>
      <c r="E5766" s="170">
        <v>19.63775</v>
      </c>
      <c r="F5766" s="167" t="s">
        <v>11476</v>
      </c>
    </row>
    <row r="5767" spans="1:6" x14ac:dyDescent="0.3">
      <c r="A5767" s="167" t="s">
        <v>11745</v>
      </c>
      <c r="B5767" s="167" t="s">
        <v>5485</v>
      </c>
      <c r="C5767" s="168">
        <v>20</v>
      </c>
      <c r="D5767" s="169" t="s">
        <v>5482</v>
      </c>
      <c r="E5767" s="170">
        <v>21.978000000000002</v>
      </c>
      <c r="F5767" s="167" t="s">
        <v>11746</v>
      </c>
    </row>
    <row r="5768" spans="1:6" x14ac:dyDescent="0.3">
      <c r="A5768" s="167" t="s">
        <v>11747</v>
      </c>
      <c r="B5768" s="167" t="s">
        <v>6576</v>
      </c>
      <c r="C5768" s="168">
        <v>20</v>
      </c>
      <c r="D5768" s="169" t="s">
        <v>5482</v>
      </c>
      <c r="E5768" s="170">
        <v>21.978000000000002</v>
      </c>
      <c r="F5768" s="167" t="s">
        <v>11746</v>
      </c>
    </row>
    <row r="5769" spans="1:6" x14ac:dyDescent="0.3">
      <c r="A5769" s="167" t="s">
        <v>11748</v>
      </c>
      <c r="B5769" s="167" t="s">
        <v>5489</v>
      </c>
      <c r="C5769" s="168">
        <v>20</v>
      </c>
      <c r="D5769" s="169" t="s">
        <v>5482</v>
      </c>
      <c r="E5769" s="170">
        <v>22.690249999999999</v>
      </c>
      <c r="F5769" s="167" t="s">
        <v>11746</v>
      </c>
    </row>
    <row r="5770" spans="1:6" x14ac:dyDescent="0.3">
      <c r="A5770" s="167" t="s">
        <v>11749</v>
      </c>
      <c r="B5770" s="167" t="s">
        <v>5491</v>
      </c>
      <c r="C5770" s="168">
        <v>20</v>
      </c>
      <c r="D5770" s="169" t="s">
        <v>5482</v>
      </c>
      <c r="E5770" s="170">
        <v>22.690249999999999</v>
      </c>
      <c r="F5770" s="167" t="s">
        <v>11746</v>
      </c>
    </row>
    <row r="5771" spans="1:6" x14ac:dyDescent="0.3">
      <c r="A5771" s="167" t="s">
        <v>11750</v>
      </c>
      <c r="B5771" s="167" t="s">
        <v>5493</v>
      </c>
      <c r="C5771" s="168">
        <v>20</v>
      </c>
      <c r="D5771" s="169" t="s">
        <v>5482</v>
      </c>
      <c r="E5771" s="170">
        <v>22.690249999999999</v>
      </c>
      <c r="F5771" s="167" t="s">
        <v>11746</v>
      </c>
    </row>
    <row r="5772" spans="1:6" x14ac:dyDescent="0.3">
      <c r="A5772" s="167" t="s">
        <v>11751</v>
      </c>
      <c r="B5772" s="167" t="s">
        <v>6582</v>
      </c>
      <c r="C5772" s="168">
        <v>20</v>
      </c>
      <c r="D5772" s="169" t="s">
        <v>5482</v>
      </c>
      <c r="E5772" s="170">
        <v>21.214874999999999</v>
      </c>
      <c r="F5772" s="167" t="s">
        <v>11746</v>
      </c>
    </row>
    <row r="5773" spans="1:6" x14ac:dyDescent="0.3">
      <c r="A5773" s="167" t="s">
        <v>11752</v>
      </c>
      <c r="B5773" s="167" t="s">
        <v>5696</v>
      </c>
      <c r="C5773" s="168">
        <v>20</v>
      </c>
      <c r="D5773" s="169" t="s">
        <v>5482</v>
      </c>
      <c r="E5773" s="170">
        <v>22.690249999999999</v>
      </c>
      <c r="F5773" s="167" t="s">
        <v>11746</v>
      </c>
    </row>
    <row r="5774" spans="1:6" x14ac:dyDescent="0.3">
      <c r="A5774" s="167" t="s">
        <v>11753</v>
      </c>
      <c r="B5774" s="167" t="s">
        <v>5495</v>
      </c>
      <c r="C5774" s="168">
        <v>20</v>
      </c>
      <c r="D5774" s="169" t="s">
        <v>5482</v>
      </c>
      <c r="E5774" s="170">
        <v>22.690249999999999</v>
      </c>
      <c r="F5774" s="167" t="s">
        <v>11746</v>
      </c>
    </row>
    <row r="5775" spans="1:6" x14ac:dyDescent="0.3">
      <c r="A5775" s="167" t="s">
        <v>11754</v>
      </c>
      <c r="B5775" s="167" t="s">
        <v>5497</v>
      </c>
      <c r="C5775" s="168">
        <v>20</v>
      </c>
      <c r="D5775" s="169" t="s">
        <v>5482</v>
      </c>
      <c r="E5775" s="170">
        <v>22.690249999999999</v>
      </c>
      <c r="F5775" s="167" t="s">
        <v>11746</v>
      </c>
    </row>
    <row r="5776" spans="1:6" x14ac:dyDescent="0.3">
      <c r="A5776" s="167" t="s">
        <v>11755</v>
      </c>
      <c r="B5776" s="167" t="s">
        <v>5555</v>
      </c>
      <c r="C5776" s="168">
        <v>20</v>
      </c>
      <c r="D5776" s="169" t="s">
        <v>5482</v>
      </c>
      <c r="E5776" s="170">
        <v>22.690249999999999</v>
      </c>
      <c r="F5776" s="167" t="s">
        <v>11746</v>
      </c>
    </row>
    <row r="5777" spans="1:6" x14ac:dyDescent="0.3">
      <c r="A5777" s="167" t="s">
        <v>11756</v>
      </c>
      <c r="B5777" s="167" t="s">
        <v>5534</v>
      </c>
      <c r="C5777" s="168">
        <v>20</v>
      </c>
      <c r="D5777" s="169" t="s">
        <v>5482</v>
      </c>
      <c r="E5777" s="170">
        <v>22.690249999999999</v>
      </c>
      <c r="F5777" s="167" t="s">
        <v>11746</v>
      </c>
    </row>
    <row r="5778" spans="1:6" x14ac:dyDescent="0.3">
      <c r="A5778" s="167" t="s">
        <v>11757</v>
      </c>
      <c r="B5778" s="167" t="s">
        <v>5507</v>
      </c>
      <c r="C5778" s="168">
        <v>20</v>
      </c>
      <c r="D5778" s="169" t="s">
        <v>5482</v>
      </c>
      <c r="E5778" s="170">
        <v>22.690249999999999</v>
      </c>
      <c r="F5778" s="167" t="s">
        <v>11746</v>
      </c>
    </row>
    <row r="5779" spans="1:6" x14ac:dyDescent="0.3">
      <c r="A5779" s="167" t="s">
        <v>11758</v>
      </c>
      <c r="B5779" s="167" t="s">
        <v>5509</v>
      </c>
      <c r="C5779" s="168">
        <v>20</v>
      </c>
      <c r="D5779" s="169" t="s">
        <v>5482</v>
      </c>
      <c r="E5779" s="170">
        <v>22.690249999999999</v>
      </c>
      <c r="F5779" s="167" t="s">
        <v>11746</v>
      </c>
    </row>
    <row r="5780" spans="1:6" x14ac:dyDescent="0.3">
      <c r="A5780" s="167" t="s">
        <v>11759</v>
      </c>
      <c r="B5780" s="167" t="s">
        <v>5511</v>
      </c>
      <c r="C5780" s="168">
        <v>20</v>
      </c>
      <c r="D5780" s="169" t="s">
        <v>5482</v>
      </c>
      <c r="E5780" s="170">
        <v>22.690249999999999</v>
      </c>
      <c r="F5780" s="167" t="s">
        <v>11746</v>
      </c>
    </row>
    <row r="5781" spans="1:6" x14ac:dyDescent="0.3">
      <c r="A5781" s="167" t="s">
        <v>11760</v>
      </c>
      <c r="B5781" s="167" t="s">
        <v>5513</v>
      </c>
      <c r="C5781" s="168">
        <v>20</v>
      </c>
      <c r="D5781" s="169" t="s">
        <v>5482</v>
      </c>
      <c r="E5781" s="170">
        <v>22.690249999999999</v>
      </c>
      <c r="F5781" s="167" t="s">
        <v>11746</v>
      </c>
    </row>
    <row r="5782" spans="1:6" x14ac:dyDescent="0.3">
      <c r="A5782" s="167" t="s">
        <v>11761</v>
      </c>
      <c r="B5782" s="167" t="s">
        <v>5485</v>
      </c>
      <c r="C5782" s="168">
        <v>20</v>
      </c>
      <c r="D5782" s="169" t="s">
        <v>5482</v>
      </c>
      <c r="E5782" s="170">
        <v>36.019499999999994</v>
      </c>
      <c r="F5782" s="167" t="s">
        <v>11746</v>
      </c>
    </row>
    <row r="5783" spans="1:6" x14ac:dyDescent="0.3">
      <c r="A5783" s="167" t="s">
        <v>11762</v>
      </c>
      <c r="B5783" s="167" t="s">
        <v>6576</v>
      </c>
      <c r="C5783" s="168">
        <v>20</v>
      </c>
      <c r="D5783" s="169" t="s">
        <v>5482</v>
      </c>
      <c r="E5783" s="170">
        <v>36.019499999999994</v>
      </c>
      <c r="F5783" s="167" t="s">
        <v>11746</v>
      </c>
    </row>
    <row r="5784" spans="1:6" x14ac:dyDescent="0.3">
      <c r="A5784" s="167" t="s">
        <v>11763</v>
      </c>
      <c r="B5784" s="167" t="s">
        <v>5489</v>
      </c>
      <c r="C5784" s="168">
        <v>20</v>
      </c>
      <c r="D5784" s="169" t="s">
        <v>5482</v>
      </c>
      <c r="E5784" s="170">
        <v>37.138750000000002</v>
      </c>
      <c r="F5784" s="167" t="s">
        <v>11746</v>
      </c>
    </row>
    <row r="5785" spans="1:6" x14ac:dyDescent="0.3">
      <c r="A5785" s="167" t="s">
        <v>11764</v>
      </c>
      <c r="B5785" s="167" t="s">
        <v>5491</v>
      </c>
      <c r="C5785" s="168">
        <v>20</v>
      </c>
      <c r="D5785" s="169" t="s">
        <v>5482</v>
      </c>
      <c r="E5785" s="170">
        <v>37.138750000000002</v>
      </c>
      <c r="F5785" s="167" t="s">
        <v>11746</v>
      </c>
    </row>
    <row r="5786" spans="1:6" x14ac:dyDescent="0.3">
      <c r="A5786" s="167" t="s">
        <v>11765</v>
      </c>
      <c r="B5786" s="167" t="s">
        <v>5493</v>
      </c>
      <c r="C5786" s="168">
        <v>20</v>
      </c>
      <c r="D5786" s="169" t="s">
        <v>5482</v>
      </c>
      <c r="E5786" s="170">
        <v>37.138750000000002</v>
      </c>
      <c r="F5786" s="167" t="s">
        <v>11746</v>
      </c>
    </row>
    <row r="5787" spans="1:6" x14ac:dyDescent="0.3">
      <c r="A5787" s="167" t="s">
        <v>11766</v>
      </c>
      <c r="B5787" s="167" t="s">
        <v>6582</v>
      </c>
      <c r="C5787" s="168">
        <v>20</v>
      </c>
      <c r="D5787" s="169" t="s">
        <v>5482</v>
      </c>
      <c r="E5787" s="170">
        <v>34.747624999999999</v>
      </c>
      <c r="F5787" s="167" t="s">
        <v>11746</v>
      </c>
    </row>
    <row r="5788" spans="1:6" x14ac:dyDescent="0.3">
      <c r="A5788" s="167" t="s">
        <v>11767</v>
      </c>
      <c r="B5788" s="167" t="s">
        <v>5696</v>
      </c>
      <c r="C5788" s="168">
        <v>20</v>
      </c>
      <c r="D5788" s="169" t="s">
        <v>5482</v>
      </c>
      <c r="E5788" s="170">
        <v>37.138750000000002</v>
      </c>
      <c r="F5788" s="167" t="s">
        <v>11746</v>
      </c>
    </row>
    <row r="5789" spans="1:6" x14ac:dyDescent="0.3">
      <c r="A5789" s="167" t="s">
        <v>11768</v>
      </c>
      <c r="B5789" s="167" t="s">
        <v>5495</v>
      </c>
      <c r="C5789" s="168">
        <v>20</v>
      </c>
      <c r="D5789" s="169" t="s">
        <v>5482</v>
      </c>
      <c r="E5789" s="170">
        <v>37.138750000000002</v>
      </c>
      <c r="F5789" s="167" t="s">
        <v>11746</v>
      </c>
    </row>
    <row r="5790" spans="1:6" x14ac:dyDescent="0.3">
      <c r="A5790" s="167" t="s">
        <v>11769</v>
      </c>
      <c r="B5790" s="167" t="s">
        <v>5497</v>
      </c>
      <c r="C5790" s="168">
        <v>20</v>
      </c>
      <c r="D5790" s="169" t="s">
        <v>5482</v>
      </c>
      <c r="E5790" s="170">
        <v>37.138750000000002</v>
      </c>
      <c r="F5790" s="167" t="s">
        <v>11746</v>
      </c>
    </row>
    <row r="5791" spans="1:6" x14ac:dyDescent="0.3">
      <c r="A5791" s="167" t="s">
        <v>11770</v>
      </c>
      <c r="B5791" s="167" t="s">
        <v>5507</v>
      </c>
      <c r="C5791" s="168">
        <v>20</v>
      </c>
      <c r="D5791" s="169" t="s">
        <v>5482</v>
      </c>
      <c r="E5791" s="170">
        <v>37.138750000000002</v>
      </c>
      <c r="F5791" s="167" t="s">
        <v>11746</v>
      </c>
    </row>
    <row r="5792" spans="1:6" x14ac:dyDescent="0.3">
      <c r="A5792" s="167" t="s">
        <v>11771</v>
      </c>
      <c r="B5792" s="167" t="s">
        <v>5509</v>
      </c>
      <c r="C5792" s="168">
        <v>20</v>
      </c>
      <c r="D5792" s="169" t="s">
        <v>5482</v>
      </c>
      <c r="E5792" s="170">
        <v>37.138750000000002</v>
      </c>
      <c r="F5792" s="167" t="s">
        <v>11746</v>
      </c>
    </row>
    <row r="5793" spans="1:6" x14ac:dyDescent="0.3">
      <c r="A5793" s="167" t="s">
        <v>11772</v>
      </c>
      <c r="B5793" s="167" t="s">
        <v>5513</v>
      </c>
      <c r="C5793" s="168">
        <v>20</v>
      </c>
      <c r="D5793" s="169" t="s">
        <v>5482</v>
      </c>
      <c r="E5793" s="170">
        <v>37.138750000000002</v>
      </c>
      <c r="F5793" s="167" t="s">
        <v>11746</v>
      </c>
    </row>
    <row r="5794" spans="1:6" x14ac:dyDescent="0.3">
      <c r="A5794" s="167" t="s">
        <v>11773</v>
      </c>
      <c r="B5794" s="167" t="s">
        <v>5485</v>
      </c>
      <c r="C5794" s="168">
        <v>20</v>
      </c>
      <c r="D5794" s="169" t="s">
        <v>5482</v>
      </c>
      <c r="E5794" s="170">
        <v>24.114750000000001</v>
      </c>
      <c r="F5794" s="167" t="s">
        <v>11746</v>
      </c>
    </row>
    <row r="5795" spans="1:6" x14ac:dyDescent="0.3">
      <c r="A5795" s="167" t="s">
        <v>11774</v>
      </c>
      <c r="B5795" s="167" t="s">
        <v>6576</v>
      </c>
      <c r="C5795" s="168">
        <v>20</v>
      </c>
      <c r="D5795" s="169" t="s">
        <v>5482</v>
      </c>
      <c r="E5795" s="170">
        <v>24.114750000000001</v>
      </c>
      <c r="F5795" s="167" t="s">
        <v>11746</v>
      </c>
    </row>
    <row r="5796" spans="1:6" x14ac:dyDescent="0.3">
      <c r="A5796" s="167" t="s">
        <v>11775</v>
      </c>
      <c r="B5796" s="167" t="s">
        <v>5489</v>
      </c>
      <c r="C5796" s="168">
        <v>20</v>
      </c>
      <c r="D5796" s="169" t="s">
        <v>5482</v>
      </c>
      <c r="E5796" s="170">
        <v>24.979624999999999</v>
      </c>
      <c r="F5796" s="167" t="s">
        <v>11746</v>
      </c>
    </row>
    <row r="5797" spans="1:6" x14ac:dyDescent="0.3">
      <c r="A5797" s="167" t="s">
        <v>11776</v>
      </c>
      <c r="B5797" s="167" t="s">
        <v>5491</v>
      </c>
      <c r="C5797" s="168">
        <v>20</v>
      </c>
      <c r="D5797" s="169" t="s">
        <v>5482</v>
      </c>
      <c r="E5797" s="170">
        <v>25.030500000000004</v>
      </c>
      <c r="F5797" s="167" t="s">
        <v>11746</v>
      </c>
    </row>
    <row r="5798" spans="1:6" x14ac:dyDescent="0.3">
      <c r="A5798" s="167" t="s">
        <v>11777</v>
      </c>
      <c r="B5798" s="167" t="s">
        <v>5493</v>
      </c>
      <c r="C5798" s="168">
        <v>20</v>
      </c>
      <c r="D5798" s="169" t="s">
        <v>5482</v>
      </c>
      <c r="E5798" s="170">
        <v>25.030500000000004</v>
      </c>
      <c r="F5798" s="167" t="s">
        <v>11746</v>
      </c>
    </row>
    <row r="5799" spans="1:6" x14ac:dyDescent="0.3">
      <c r="A5799" s="167" t="s">
        <v>11778</v>
      </c>
      <c r="B5799" s="167" t="s">
        <v>6582</v>
      </c>
      <c r="C5799" s="168">
        <v>20</v>
      </c>
      <c r="D5799" s="169" t="s">
        <v>5482</v>
      </c>
      <c r="E5799" s="170">
        <v>23.4025</v>
      </c>
      <c r="F5799" s="167" t="s">
        <v>11746</v>
      </c>
    </row>
    <row r="5800" spans="1:6" x14ac:dyDescent="0.3">
      <c r="A5800" s="167" t="s">
        <v>11779</v>
      </c>
      <c r="B5800" s="167" t="s">
        <v>5696</v>
      </c>
      <c r="C5800" s="168">
        <v>20</v>
      </c>
      <c r="D5800" s="169" t="s">
        <v>5482</v>
      </c>
      <c r="E5800" s="170">
        <v>25.030500000000004</v>
      </c>
      <c r="F5800" s="167" t="s">
        <v>11746</v>
      </c>
    </row>
    <row r="5801" spans="1:6" x14ac:dyDescent="0.3">
      <c r="A5801" s="167" t="s">
        <v>11780</v>
      </c>
      <c r="B5801" s="167" t="s">
        <v>5495</v>
      </c>
      <c r="C5801" s="168">
        <v>20</v>
      </c>
      <c r="D5801" s="169" t="s">
        <v>5482</v>
      </c>
      <c r="E5801" s="170">
        <v>25.030500000000004</v>
      </c>
      <c r="F5801" s="167" t="s">
        <v>11746</v>
      </c>
    </row>
    <row r="5802" spans="1:6" x14ac:dyDescent="0.3">
      <c r="A5802" s="167" t="s">
        <v>11781</v>
      </c>
      <c r="B5802" s="167" t="s">
        <v>5497</v>
      </c>
      <c r="C5802" s="168">
        <v>20</v>
      </c>
      <c r="D5802" s="169" t="s">
        <v>5482</v>
      </c>
      <c r="E5802" s="170">
        <v>25.030500000000004</v>
      </c>
      <c r="F5802" s="167" t="s">
        <v>11746</v>
      </c>
    </row>
    <row r="5803" spans="1:6" x14ac:dyDescent="0.3">
      <c r="A5803" s="167" t="s">
        <v>11782</v>
      </c>
      <c r="B5803" s="167" t="s">
        <v>5507</v>
      </c>
      <c r="C5803" s="168">
        <v>20</v>
      </c>
      <c r="D5803" s="169" t="s">
        <v>5482</v>
      </c>
      <c r="E5803" s="170">
        <v>25.030500000000004</v>
      </c>
      <c r="F5803" s="167" t="s">
        <v>11746</v>
      </c>
    </row>
    <row r="5804" spans="1:6" x14ac:dyDescent="0.3">
      <c r="A5804" s="167" t="s">
        <v>11783</v>
      </c>
      <c r="B5804" s="167" t="s">
        <v>5509</v>
      </c>
      <c r="C5804" s="168">
        <v>20</v>
      </c>
      <c r="D5804" s="169" t="s">
        <v>5482</v>
      </c>
      <c r="E5804" s="170">
        <v>25.030500000000004</v>
      </c>
      <c r="F5804" s="167" t="s">
        <v>11746</v>
      </c>
    </row>
    <row r="5805" spans="1:6" x14ac:dyDescent="0.3">
      <c r="A5805" s="167" t="s">
        <v>11784</v>
      </c>
      <c r="B5805" s="167" t="s">
        <v>5513</v>
      </c>
      <c r="C5805" s="168">
        <v>20</v>
      </c>
      <c r="D5805" s="169" t="s">
        <v>5482</v>
      </c>
      <c r="E5805" s="170">
        <v>25.030500000000004</v>
      </c>
      <c r="F5805" s="167" t="s">
        <v>11746</v>
      </c>
    </row>
    <row r="5806" spans="1:6" x14ac:dyDescent="0.3">
      <c r="A5806" s="167" t="s">
        <v>11785</v>
      </c>
      <c r="B5806" s="167" t="s">
        <v>5515</v>
      </c>
      <c r="C5806" s="168">
        <v>20</v>
      </c>
      <c r="D5806" s="169" t="s">
        <v>5482</v>
      </c>
      <c r="E5806" s="170">
        <v>25.030500000000004</v>
      </c>
      <c r="F5806" s="167" t="s">
        <v>11746</v>
      </c>
    </row>
    <row r="5807" spans="1:6" x14ac:dyDescent="0.3">
      <c r="A5807" s="167" t="s">
        <v>11786</v>
      </c>
      <c r="B5807" s="167" t="s">
        <v>5517</v>
      </c>
      <c r="C5807" s="168">
        <v>20</v>
      </c>
      <c r="D5807" s="169" t="s">
        <v>5482</v>
      </c>
      <c r="E5807" s="170">
        <v>25.030500000000004</v>
      </c>
      <c r="F5807" s="167" t="s">
        <v>11746</v>
      </c>
    </row>
    <row r="5808" spans="1:6" x14ac:dyDescent="0.3">
      <c r="A5808" s="167" t="s">
        <v>11787</v>
      </c>
      <c r="B5808" s="167" t="s">
        <v>5485</v>
      </c>
      <c r="C5808" s="168">
        <v>20</v>
      </c>
      <c r="D5808" s="169" t="s">
        <v>5482</v>
      </c>
      <c r="E5808" s="170">
        <v>25.030500000000004</v>
      </c>
      <c r="F5808" s="167" t="s">
        <v>11746</v>
      </c>
    </row>
    <row r="5809" spans="1:6" x14ac:dyDescent="0.3">
      <c r="A5809" s="167" t="s">
        <v>11788</v>
      </c>
      <c r="B5809" s="167" t="s">
        <v>6576</v>
      </c>
      <c r="C5809" s="168">
        <v>20</v>
      </c>
      <c r="D5809" s="169" t="s">
        <v>5482</v>
      </c>
      <c r="E5809" s="170">
        <v>25.030500000000004</v>
      </c>
      <c r="F5809" s="167" t="s">
        <v>11746</v>
      </c>
    </row>
    <row r="5810" spans="1:6" x14ac:dyDescent="0.3">
      <c r="A5810" s="167" t="s">
        <v>11789</v>
      </c>
      <c r="B5810" s="167" t="s">
        <v>5489</v>
      </c>
      <c r="C5810" s="168">
        <v>20</v>
      </c>
      <c r="D5810" s="169" t="s">
        <v>5482</v>
      </c>
      <c r="E5810" s="170">
        <v>25.742750000000001</v>
      </c>
      <c r="F5810" s="167" t="s">
        <v>11746</v>
      </c>
    </row>
    <row r="5811" spans="1:6" x14ac:dyDescent="0.3">
      <c r="A5811" s="167" t="s">
        <v>11790</v>
      </c>
      <c r="B5811" s="167" t="s">
        <v>5491</v>
      </c>
      <c r="C5811" s="168">
        <v>20</v>
      </c>
      <c r="D5811" s="169" t="s">
        <v>5482</v>
      </c>
      <c r="E5811" s="170">
        <v>25.742750000000001</v>
      </c>
      <c r="F5811" s="167" t="s">
        <v>11746</v>
      </c>
    </row>
    <row r="5812" spans="1:6" x14ac:dyDescent="0.3">
      <c r="A5812" s="167" t="s">
        <v>11791</v>
      </c>
      <c r="B5812" s="167" t="s">
        <v>5493</v>
      </c>
      <c r="C5812" s="168">
        <v>20</v>
      </c>
      <c r="D5812" s="169" t="s">
        <v>5482</v>
      </c>
      <c r="E5812" s="170">
        <v>25.742750000000001</v>
      </c>
      <c r="F5812" s="167" t="s">
        <v>11746</v>
      </c>
    </row>
    <row r="5813" spans="1:6" x14ac:dyDescent="0.3">
      <c r="A5813" s="167" t="s">
        <v>11792</v>
      </c>
      <c r="B5813" s="167" t="s">
        <v>6582</v>
      </c>
      <c r="C5813" s="168">
        <v>20</v>
      </c>
      <c r="D5813" s="169" t="s">
        <v>5482</v>
      </c>
      <c r="E5813" s="170">
        <v>24.114750000000001</v>
      </c>
      <c r="F5813" s="167" t="s">
        <v>11746</v>
      </c>
    </row>
    <row r="5814" spans="1:6" x14ac:dyDescent="0.3">
      <c r="A5814" s="167" t="s">
        <v>11793</v>
      </c>
      <c r="B5814" s="167" t="s">
        <v>5696</v>
      </c>
      <c r="C5814" s="168">
        <v>20</v>
      </c>
      <c r="D5814" s="169" t="s">
        <v>5482</v>
      </c>
      <c r="E5814" s="170">
        <v>25.742750000000001</v>
      </c>
      <c r="F5814" s="167" t="s">
        <v>11746</v>
      </c>
    </row>
    <row r="5815" spans="1:6" x14ac:dyDescent="0.3">
      <c r="A5815" s="167" t="s">
        <v>11794</v>
      </c>
      <c r="B5815" s="167" t="s">
        <v>5495</v>
      </c>
      <c r="C5815" s="168">
        <v>20</v>
      </c>
      <c r="D5815" s="169" t="s">
        <v>5482</v>
      </c>
      <c r="E5815" s="170">
        <v>25.742750000000001</v>
      </c>
      <c r="F5815" s="167" t="s">
        <v>11746</v>
      </c>
    </row>
    <row r="5816" spans="1:6" x14ac:dyDescent="0.3">
      <c r="A5816" s="167" t="s">
        <v>11795</v>
      </c>
      <c r="B5816" s="167" t="s">
        <v>5497</v>
      </c>
      <c r="C5816" s="168">
        <v>20</v>
      </c>
      <c r="D5816" s="169" t="s">
        <v>5482</v>
      </c>
      <c r="E5816" s="170">
        <v>25.742750000000001</v>
      </c>
      <c r="F5816" s="167" t="s">
        <v>11746</v>
      </c>
    </row>
    <row r="5817" spans="1:6" x14ac:dyDescent="0.3">
      <c r="A5817" s="167" t="s">
        <v>11796</v>
      </c>
      <c r="B5817" s="167" t="s">
        <v>5507</v>
      </c>
      <c r="C5817" s="168">
        <v>20</v>
      </c>
      <c r="D5817" s="169" t="s">
        <v>5482</v>
      </c>
      <c r="E5817" s="170">
        <v>25.742750000000001</v>
      </c>
      <c r="F5817" s="167" t="s">
        <v>11746</v>
      </c>
    </row>
    <row r="5818" spans="1:6" x14ac:dyDescent="0.3">
      <c r="A5818" s="167" t="s">
        <v>11797</v>
      </c>
      <c r="B5818" s="167" t="s">
        <v>5509</v>
      </c>
      <c r="C5818" s="168">
        <v>20</v>
      </c>
      <c r="D5818" s="169" t="s">
        <v>5482</v>
      </c>
      <c r="E5818" s="170">
        <v>25.742750000000001</v>
      </c>
      <c r="F5818" s="167" t="s">
        <v>11746</v>
      </c>
    </row>
    <row r="5819" spans="1:6" x14ac:dyDescent="0.3">
      <c r="A5819" s="167" t="s">
        <v>11798</v>
      </c>
      <c r="B5819" s="167" t="s">
        <v>5513</v>
      </c>
      <c r="C5819" s="168">
        <v>20</v>
      </c>
      <c r="D5819" s="169" t="s">
        <v>5482</v>
      </c>
      <c r="E5819" s="170">
        <v>25.742750000000001</v>
      </c>
      <c r="F5819" s="167" t="s">
        <v>11746</v>
      </c>
    </row>
    <row r="5820" spans="1:6" x14ac:dyDescent="0.3">
      <c r="A5820" s="167" t="s">
        <v>11799</v>
      </c>
      <c r="B5820" s="167" t="s">
        <v>5485</v>
      </c>
      <c r="C5820" s="168">
        <v>20</v>
      </c>
      <c r="D5820" s="169" t="s">
        <v>5482</v>
      </c>
      <c r="E5820" s="170">
        <v>28.896999999999998</v>
      </c>
      <c r="F5820" s="167" t="s">
        <v>11800</v>
      </c>
    </row>
    <row r="5821" spans="1:6" x14ac:dyDescent="0.3">
      <c r="A5821" s="167" t="s">
        <v>11801</v>
      </c>
      <c r="B5821" s="167" t="s">
        <v>6576</v>
      </c>
      <c r="C5821" s="168">
        <v>20</v>
      </c>
      <c r="D5821" s="169" t="s">
        <v>5482</v>
      </c>
      <c r="E5821" s="170">
        <v>28.896999999999998</v>
      </c>
      <c r="F5821" s="167" t="s">
        <v>11800</v>
      </c>
    </row>
    <row r="5822" spans="1:6" x14ac:dyDescent="0.3">
      <c r="A5822" s="167" t="s">
        <v>11802</v>
      </c>
      <c r="B5822" s="167" t="s">
        <v>5489</v>
      </c>
      <c r="C5822" s="168">
        <v>20</v>
      </c>
      <c r="D5822" s="169" t="s">
        <v>5482</v>
      </c>
      <c r="E5822" s="170">
        <v>29.609250000000003</v>
      </c>
      <c r="F5822" s="167" t="s">
        <v>11800</v>
      </c>
    </row>
    <row r="5823" spans="1:6" x14ac:dyDescent="0.3">
      <c r="A5823" s="167" t="s">
        <v>11803</v>
      </c>
      <c r="B5823" s="167" t="s">
        <v>5491</v>
      </c>
      <c r="C5823" s="168">
        <v>20</v>
      </c>
      <c r="D5823" s="169" t="s">
        <v>5482</v>
      </c>
      <c r="E5823" s="170">
        <v>29.609250000000003</v>
      </c>
      <c r="F5823" s="167" t="s">
        <v>11800</v>
      </c>
    </row>
    <row r="5824" spans="1:6" x14ac:dyDescent="0.3">
      <c r="A5824" s="167" t="s">
        <v>11804</v>
      </c>
      <c r="B5824" s="167" t="s">
        <v>5493</v>
      </c>
      <c r="C5824" s="168">
        <v>20</v>
      </c>
      <c r="D5824" s="169" t="s">
        <v>5482</v>
      </c>
      <c r="E5824" s="170">
        <v>29.609250000000003</v>
      </c>
      <c r="F5824" s="167" t="s">
        <v>11800</v>
      </c>
    </row>
    <row r="5825" spans="1:6" x14ac:dyDescent="0.3">
      <c r="A5825" s="167" t="s">
        <v>11805</v>
      </c>
      <c r="B5825" s="167" t="s">
        <v>6582</v>
      </c>
      <c r="C5825" s="168">
        <v>20</v>
      </c>
      <c r="D5825" s="169" t="s">
        <v>5482</v>
      </c>
      <c r="E5825" s="170">
        <v>27.879499999999997</v>
      </c>
      <c r="F5825" s="167" t="s">
        <v>11800</v>
      </c>
    </row>
    <row r="5826" spans="1:6" x14ac:dyDescent="0.3">
      <c r="A5826" s="167" t="s">
        <v>11806</v>
      </c>
      <c r="B5826" s="167" t="s">
        <v>5696</v>
      </c>
      <c r="C5826" s="168">
        <v>20</v>
      </c>
      <c r="D5826" s="169" t="s">
        <v>5482</v>
      </c>
      <c r="E5826" s="170">
        <v>29.609250000000003</v>
      </c>
      <c r="F5826" s="167" t="s">
        <v>11800</v>
      </c>
    </row>
    <row r="5827" spans="1:6" x14ac:dyDescent="0.3">
      <c r="A5827" s="167" t="s">
        <v>11807</v>
      </c>
      <c r="B5827" s="167" t="s">
        <v>5495</v>
      </c>
      <c r="C5827" s="168">
        <v>20</v>
      </c>
      <c r="D5827" s="169" t="s">
        <v>5482</v>
      </c>
      <c r="E5827" s="170">
        <v>29.609250000000003</v>
      </c>
      <c r="F5827" s="167" t="s">
        <v>11800</v>
      </c>
    </row>
    <row r="5828" spans="1:6" x14ac:dyDescent="0.3">
      <c r="A5828" s="167" t="s">
        <v>11808</v>
      </c>
      <c r="B5828" s="167" t="s">
        <v>5497</v>
      </c>
      <c r="C5828" s="168">
        <v>20</v>
      </c>
      <c r="D5828" s="169" t="s">
        <v>5482</v>
      </c>
      <c r="E5828" s="170">
        <v>29.609250000000003</v>
      </c>
      <c r="F5828" s="167" t="s">
        <v>11800</v>
      </c>
    </row>
    <row r="5829" spans="1:6" x14ac:dyDescent="0.3">
      <c r="A5829" s="167" t="s">
        <v>11809</v>
      </c>
      <c r="B5829" s="167" t="s">
        <v>5507</v>
      </c>
      <c r="C5829" s="168">
        <v>20</v>
      </c>
      <c r="D5829" s="169" t="s">
        <v>5482</v>
      </c>
      <c r="E5829" s="170">
        <v>29.609250000000003</v>
      </c>
      <c r="F5829" s="167" t="s">
        <v>11800</v>
      </c>
    </row>
    <row r="5830" spans="1:6" x14ac:dyDescent="0.3">
      <c r="A5830" s="167" t="s">
        <v>11810</v>
      </c>
      <c r="B5830" s="167" t="s">
        <v>5509</v>
      </c>
      <c r="C5830" s="168">
        <v>20</v>
      </c>
      <c r="D5830" s="169" t="s">
        <v>5482</v>
      </c>
      <c r="E5830" s="170">
        <v>29.609250000000003</v>
      </c>
      <c r="F5830" s="167" t="s">
        <v>11800</v>
      </c>
    </row>
    <row r="5831" spans="1:6" x14ac:dyDescent="0.3">
      <c r="A5831" s="167" t="s">
        <v>11811</v>
      </c>
      <c r="B5831" s="167" t="s">
        <v>5513</v>
      </c>
      <c r="C5831" s="168">
        <v>20</v>
      </c>
      <c r="D5831" s="169" t="s">
        <v>5482</v>
      </c>
      <c r="E5831" s="170">
        <v>29.609250000000003</v>
      </c>
      <c r="F5831" s="167" t="s">
        <v>11800</v>
      </c>
    </row>
    <row r="5832" spans="1:6" x14ac:dyDescent="0.3">
      <c r="A5832" s="167" t="s">
        <v>11812</v>
      </c>
      <c r="B5832" s="167" t="s">
        <v>5485</v>
      </c>
      <c r="C5832" s="168">
        <v>20</v>
      </c>
      <c r="D5832" s="169" t="s">
        <v>5482</v>
      </c>
      <c r="E5832" s="170">
        <v>29.253124999999997</v>
      </c>
      <c r="F5832" s="167" t="s">
        <v>11800</v>
      </c>
    </row>
    <row r="5833" spans="1:6" x14ac:dyDescent="0.3">
      <c r="A5833" s="167" t="s">
        <v>11813</v>
      </c>
      <c r="B5833" s="167" t="s">
        <v>6576</v>
      </c>
      <c r="C5833" s="168">
        <v>20</v>
      </c>
      <c r="D5833" s="169" t="s">
        <v>5482</v>
      </c>
      <c r="E5833" s="170">
        <v>29.253124999999997</v>
      </c>
      <c r="F5833" s="167" t="s">
        <v>11800</v>
      </c>
    </row>
    <row r="5834" spans="1:6" x14ac:dyDescent="0.3">
      <c r="A5834" s="167" t="s">
        <v>11814</v>
      </c>
      <c r="B5834" s="167" t="s">
        <v>5489</v>
      </c>
      <c r="C5834" s="168">
        <v>20</v>
      </c>
      <c r="D5834" s="169" t="s">
        <v>5482</v>
      </c>
      <c r="E5834" s="170">
        <v>29.914499999999997</v>
      </c>
      <c r="F5834" s="167" t="s">
        <v>11800</v>
      </c>
    </row>
    <row r="5835" spans="1:6" x14ac:dyDescent="0.3">
      <c r="A5835" s="167" t="s">
        <v>11815</v>
      </c>
      <c r="B5835" s="167" t="s">
        <v>5491</v>
      </c>
      <c r="C5835" s="168">
        <v>20</v>
      </c>
      <c r="D5835" s="169" t="s">
        <v>5482</v>
      </c>
      <c r="E5835" s="170">
        <v>29.914499999999997</v>
      </c>
      <c r="F5835" s="167" t="s">
        <v>11800</v>
      </c>
    </row>
    <row r="5836" spans="1:6" x14ac:dyDescent="0.3">
      <c r="A5836" s="167" t="s">
        <v>11816</v>
      </c>
      <c r="B5836" s="167" t="s">
        <v>5493</v>
      </c>
      <c r="C5836" s="168">
        <v>20</v>
      </c>
      <c r="D5836" s="169" t="s">
        <v>5482</v>
      </c>
      <c r="E5836" s="170">
        <v>29.914499999999997</v>
      </c>
      <c r="F5836" s="167" t="s">
        <v>11800</v>
      </c>
    </row>
    <row r="5837" spans="1:6" x14ac:dyDescent="0.3">
      <c r="A5837" s="167" t="s">
        <v>11817</v>
      </c>
      <c r="B5837" s="167" t="s">
        <v>6582</v>
      </c>
      <c r="C5837" s="168">
        <v>20</v>
      </c>
      <c r="D5837" s="169" t="s">
        <v>5482</v>
      </c>
      <c r="E5837" s="170">
        <v>28.286500000000004</v>
      </c>
      <c r="F5837" s="167" t="s">
        <v>11800</v>
      </c>
    </row>
    <row r="5838" spans="1:6" x14ac:dyDescent="0.3">
      <c r="A5838" s="167" t="s">
        <v>11818</v>
      </c>
      <c r="B5838" s="167" t="s">
        <v>5696</v>
      </c>
      <c r="C5838" s="168">
        <v>20</v>
      </c>
      <c r="D5838" s="169" t="s">
        <v>5482</v>
      </c>
      <c r="E5838" s="170">
        <v>29.914499999999997</v>
      </c>
      <c r="F5838" s="167" t="s">
        <v>11800</v>
      </c>
    </row>
    <row r="5839" spans="1:6" x14ac:dyDescent="0.3">
      <c r="A5839" s="167" t="s">
        <v>11819</v>
      </c>
      <c r="B5839" s="167" t="s">
        <v>5495</v>
      </c>
      <c r="C5839" s="168">
        <v>20</v>
      </c>
      <c r="D5839" s="169" t="s">
        <v>5482</v>
      </c>
      <c r="E5839" s="170">
        <v>29.914499999999997</v>
      </c>
      <c r="F5839" s="167" t="s">
        <v>11800</v>
      </c>
    </row>
    <row r="5840" spans="1:6" x14ac:dyDescent="0.3">
      <c r="A5840" s="167" t="s">
        <v>11820</v>
      </c>
      <c r="B5840" s="167" t="s">
        <v>5497</v>
      </c>
      <c r="C5840" s="168">
        <v>20</v>
      </c>
      <c r="D5840" s="169" t="s">
        <v>5482</v>
      </c>
      <c r="E5840" s="170">
        <v>29.914499999999997</v>
      </c>
      <c r="F5840" s="167" t="s">
        <v>11800</v>
      </c>
    </row>
    <row r="5841" spans="1:6" x14ac:dyDescent="0.3">
      <c r="A5841" s="167" t="s">
        <v>11821</v>
      </c>
      <c r="B5841" s="167" t="s">
        <v>5507</v>
      </c>
      <c r="C5841" s="168">
        <v>20</v>
      </c>
      <c r="D5841" s="169" t="s">
        <v>5482</v>
      </c>
      <c r="E5841" s="170">
        <v>29.914499999999997</v>
      </c>
      <c r="F5841" s="167" t="s">
        <v>11800</v>
      </c>
    </row>
    <row r="5842" spans="1:6" x14ac:dyDescent="0.3">
      <c r="A5842" s="167" t="s">
        <v>11822</v>
      </c>
      <c r="B5842" s="167" t="s">
        <v>5509</v>
      </c>
      <c r="C5842" s="168">
        <v>20</v>
      </c>
      <c r="D5842" s="169" t="s">
        <v>5482</v>
      </c>
      <c r="E5842" s="170">
        <v>29.914499999999997</v>
      </c>
      <c r="F5842" s="167" t="s">
        <v>11800</v>
      </c>
    </row>
    <row r="5843" spans="1:6" x14ac:dyDescent="0.3">
      <c r="A5843" s="167" t="s">
        <v>11823</v>
      </c>
      <c r="B5843" s="167" t="s">
        <v>5513</v>
      </c>
      <c r="C5843" s="168">
        <v>20</v>
      </c>
      <c r="D5843" s="169" t="s">
        <v>5482</v>
      </c>
      <c r="E5843" s="170">
        <v>29.914499999999997</v>
      </c>
      <c r="F5843" s="167" t="s">
        <v>11800</v>
      </c>
    </row>
    <row r="5844" spans="1:6" x14ac:dyDescent="0.3">
      <c r="A5844" s="167" t="s">
        <v>11824</v>
      </c>
      <c r="B5844" s="167" t="s">
        <v>5491</v>
      </c>
      <c r="C5844" s="168">
        <v>24</v>
      </c>
      <c r="D5844" s="169" t="s">
        <v>5482</v>
      </c>
      <c r="E5844" s="170">
        <v>18.315000000000001</v>
      </c>
      <c r="F5844" s="167" t="s">
        <v>11825</v>
      </c>
    </row>
    <row r="5845" spans="1:6" x14ac:dyDescent="0.3">
      <c r="A5845" s="167" t="s">
        <v>11826</v>
      </c>
      <c r="B5845" s="167" t="s">
        <v>5493</v>
      </c>
      <c r="C5845" s="168">
        <v>24</v>
      </c>
      <c r="D5845" s="169" t="s">
        <v>5482</v>
      </c>
      <c r="E5845" s="170">
        <v>18.315000000000001</v>
      </c>
      <c r="F5845" s="167" t="s">
        <v>11825</v>
      </c>
    </row>
    <row r="5846" spans="1:6" x14ac:dyDescent="0.3">
      <c r="A5846" s="167" t="s">
        <v>11827</v>
      </c>
      <c r="B5846" s="167" t="s">
        <v>5497</v>
      </c>
      <c r="C5846" s="168">
        <v>24</v>
      </c>
      <c r="D5846" s="169" t="s">
        <v>5482</v>
      </c>
      <c r="E5846" s="170">
        <v>18.315000000000001</v>
      </c>
      <c r="F5846" s="167" t="s">
        <v>11825</v>
      </c>
    </row>
    <row r="5847" spans="1:6" x14ac:dyDescent="0.3">
      <c r="A5847" s="167" t="s">
        <v>11828</v>
      </c>
      <c r="B5847" s="167" t="s">
        <v>11829</v>
      </c>
      <c r="C5847" s="168">
        <v>24</v>
      </c>
      <c r="D5847" s="169" t="s">
        <v>5482</v>
      </c>
      <c r="E5847" s="170">
        <v>18.315000000000001</v>
      </c>
      <c r="F5847" s="167" t="s">
        <v>11825</v>
      </c>
    </row>
    <row r="5848" spans="1:6" x14ac:dyDescent="0.3">
      <c r="A5848" s="167" t="s">
        <v>11830</v>
      </c>
      <c r="B5848" s="167" t="s">
        <v>5501</v>
      </c>
      <c r="C5848" s="168">
        <v>24</v>
      </c>
      <c r="D5848" s="169" t="s">
        <v>5482</v>
      </c>
      <c r="E5848" s="170">
        <v>18.315000000000001</v>
      </c>
      <c r="F5848" s="167" t="s">
        <v>11825</v>
      </c>
    </row>
    <row r="5849" spans="1:6" x14ac:dyDescent="0.3">
      <c r="A5849" s="167" t="s">
        <v>11831</v>
      </c>
      <c r="B5849" s="167" t="s">
        <v>5509</v>
      </c>
      <c r="C5849" s="168">
        <v>24</v>
      </c>
      <c r="D5849" s="169" t="s">
        <v>5482</v>
      </c>
      <c r="E5849" s="170">
        <v>18.315000000000001</v>
      </c>
      <c r="F5849" s="167" t="s">
        <v>11825</v>
      </c>
    </row>
    <row r="5850" spans="1:6" x14ac:dyDescent="0.3">
      <c r="A5850" s="167" t="s">
        <v>11832</v>
      </c>
      <c r="B5850" s="167" t="s">
        <v>5517</v>
      </c>
      <c r="C5850" s="168">
        <v>24</v>
      </c>
      <c r="D5850" s="169" t="s">
        <v>5482</v>
      </c>
      <c r="E5850" s="170">
        <v>18.315000000000001</v>
      </c>
      <c r="F5850" s="167" t="s">
        <v>11825</v>
      </c>
    </row>
    <row r="5851" spans="1:6" x14ac:dyDescent="0.3">
      <c r="A5851" s="167" t="s">
        <v>11833</v>
      </c>
      <c r="B5851" s="167" t="s">
        <v>5489</v>
      </c>
      <c r="C5851" s="168">
        <v>24</v>
      </c>
      <c r="D5851" s="169" t="s">
        <v>5482</v>
      </c>
      <c r="E5851" s="170">
        <v>18.315000000000001</v>
      </c>
      <c r="F5851" s="167" t="s">
        <v>11825</v>
      </c>
    </row>
    <row r="5852" spans="1:6" x14ac:dyDescent="0.3">
      <c r="A5852" s="167" t="s">
        <v>11834</v>
      </c>
      <c r="B5852" s="167" t="s">
        <v>5491</v>
      </c>
      <c r="C5852" s="168">
        <v>24</v>
      </c>
      <c r="D5852" s="169" t="s">
        <v>5482</v>
      </c>
      <c r="E5852" s="170">
        <v>18.315000000000001</v>
      </c>
      <c r="F5852" s="167" t="s">
        <v>11825</v>
      </c>
    </row>
    <row r="5853" spans="1:6" x14ac:dyDescent="0.3">
      <c r="A5853" s="167" t="s">
        <v>11835</v>
      </c>
      <c r="B5853" s="167" t="s">
        <v>5493</v>
      </c>
      <c r="C5853" s="168">
        <v>24</v>
      </c>
      <c r="D5853" s="169" t="s">
        <v>5482</v>
      </c>
      <c r="E5853" s="170">
        <v>18.315000000000001</v>
      </c>
      <c r="F5853" s="167" t="s">
        <v>11825</v>
      </c>
    </row>
    <row r="5854" spans="1:6" x14ac:dyDescent="0.3">
      <c r="A5854" s="167" t="s">
        <v>11836</v>
      </c>
      <c r="B5854" s="167" t="s">
        <v>5497</v>
      </c>
      <c r="C5854" s="168">
        <v>24</v>
      </c>
      <c r="D5854" s="169" t="s">
        <v>5482</v>
      </c>
      <c r="E5854" s="170">
        <v>18.315000000000001</v>
      </c>
      <c r="F5854" s="167" t="s">
        <v>11825</v>
      </c>
    </row>
    <row r="5855" spans="1:6" x14ac:dyDescent="0.3">
      <c r="A5855" s="167" t="s">
        <v>11837</v>
      </c>
      <c r="B5855" s="167" t="s">
        <v>11829</v>
      </c>
      <c r="C5855" s="168">
        <v>24</v>
      </c>
      <c r="D5855" s="169" t="s">
        <v>5482</v>
      </c>
      <c r="E5855" s="170">
        <v>18.315000000000001</v>
      </c>
      <c r="F5855" s="167" t="s">
        <v>11825</v>
      </c>
    </row>
    <row r="5856" spans="1:6" x14ac:dyDescent="0.3">
      <c r="A5856" s="167" t="s">
        <v>11838</v>
      </c>
      <c r="B5856" s="167" t="s">
        <v>5501</v>
      </c>
      <c r="C5856" s="168">
        <v>24</v>
      </c>
      <c r="D5856" s="169" t="s">
        <v>5482</v>
      </c>
      <c r="E5856" s="170">
        <v>18.315000000000001</v>
      </c>
      <c r="F5856" s="167" t="s">
        <v>11825</v>
      </c>
    </row>
    <row r="5857" spans="1:6" x14ac:dyDescent="0.3">
      <c r="A5857" s="167" t="s">
        <v>11839</v>
      </c>
      <c r="B5857" s="167" t="s">
        <v>5491</v>
      </c>
      <c r="C5857" s="168">
        <v>24</v>
      </c>
      <c r="D5857" s="169" t="s">
        <v>5482</v>
      </c>
      <c r="E5857" s="170">
        <v>22.130625000000002</v>
      </c>
      <c r="F5857" s="167" t="s">
        <v>11840</v>
      </c>
    </row>
    <row r="5858" spans="1:6" x14ac:dyDescent="0.3">
      <c r="A5858" s="167" t="s">
        <v>11841</v>
      </c>
      <c r="B5858" s="167" t="s">
        <v>5493</v>
      </c>
      <c r="C5858" s="168">
        <v>24</v>
      </c>
      <c r="D5858" s="169" t="s">
        <v>5482</v>
      </c>
      <c r="E5858" s="170">
        <v>22.130625000000002</v>
      </c>
      <c r="F5858" s="167" t="s">
        <v>11840</v>
      </c>
    </row>
    <row r="5859" spans="1:6" x14ac:dyDescent="0.3">
      <c r="A5859" s="167" t="s">
        <v>11842</v>
      </c>
      <c r="B5859" s="167" t="s">
        <v>5696</v>
      </c>
      <c r="C5859" s="168">
        <v>24</v>
      </c>
      <c r="D5859" s="169" t="s">
        <v>5482</v>
      </c>
      <c r="E5859" s="170">
        <v>22.130625000000002</v>
      </c>
      <c r="F5859" s="167" t="s">
        <v>11840</v>
      </c>
    </row>
    <row r="5860" spans="1:6" x14ac:dyDescent="0.3">
      <c r="A5860" s="167" t="s">
        <v>11843</v>
      </c>
      <c r="B5860" s="167" t="s">
        <v>5699</v>
      </c>
      <c r="C5860" s="168">
        <v>24</v>
      </c>
      <c r="D5860" s="169" t="s">
        <v>5482</v>
      </c>
      <c r="E5860" s="170">
        <v>22.130625000000002</v>
      </c>
      <c r="F5860" s="167" t="s">
        <v>11840</v>
      </c>
    </row>
    <row r="5861" spans="1:6" x14ac:dyDescent="0.3">
      <c r="A5861" s="167" t="s">
        <v>11844</v>
      </c>
      <c r="B5861" s="167" t="s">
        <v>5497</v>
      </c>
      <c r="C5861" s="168">
        <v>24</v>
      </c>
      <c r="D5861" s="169" t="s">
        <v>5482</v>
      </c>
      <c r="E5861" s="170">
        <v>22.130625000000002</v>
      </c>
      <c r="F5861" s="167" t="s">
        <v>11840</v>
      </c>
    </row>
    <row r="5862" spans="1:6" x14ac:dyDescent="0.3">
      <c r="A5862" s="167" t="s">
        <v>11845</v>
      </c>
      <c r="B5862" s="167" t="s">
        <v>11829</v>
      </c>
      <c r="C5862" s="168">
        <v>24</v>
      </c>
      <c r="D5862" s="169" t="s">
        <v>5482</v>
      </c>
      <c r="E5862" s="170">
        <v>22.130625000000002</v>
      </c>
      <c r="F5862" s="167" t="s">
        <v>11840</v>
      </c>
    </row>
    <row r="5863" spans="1:6" x14ac:dyDescent="0.3">
      <c r="A5863" s="167" t="s">
        <v>11846</v>
      </c>
      <c r="B5863" s="167" t="s">
        <v>5501</v>
      </c>
      <c r="C5863" s="168">
        <v>24</v>
      </c>
      <c r="D5863" s="169" t="s">
        <v>5482</v>
      </c>
      <c r="E5863" s="170">
        <v>22.130625000000002</v>
      </c>
      <c r="F5863" s="167" t="s">
        <v>11840</v>
      </c>
    </row>
    <row r="5864" spans="1:6" x14ac:dyDescent="0.3">
      <c r="A5864" s="167" t="s">
        <v>11847</v>
      </c>
      <c r="B5864" s="167" t="s">
        <v>5507</v>
      </c>
      <c r="C5864" s="168">
        <v>24</v>
      </c>
      <c r="D5864" s="169" t="s">
        <v>5482</v>
      </c>
      <c r="E5864" s="170">
        <v>22.130625000000002</v>
      </c>
      <c r="F5864" s="167" t="s">
        <v>11840</v>
      </c>
    </row>
    <row r="5865" spans="1:6" x14ac:dyDescent="0.3">
      <c r="A5865" s="167" t="s">
        <v>11848</v>
      </c>
      <c r="B5865" s="167" t="s">
        <v>5509</v>
      </c>
      <c r="C5865" s="168">
        <v>24</v>
      </c>
      <c r="D5865" s="169" t="s">
        <v>5482</v>
      </c>
      <c r="E5865" s="170">
        <v>22.130625000000002</v>
      </c>
      <c r="F5865" s="167" t="s">
        <v>11840</v>
      </c>
    </row>
    <row r="5866" spans="1:6" x14ac:dyDescent="0.3">
      <c r="A5866" s="167" t="s">
        <v>11849</v>
      </c>
      <c r="B5866" s="167" t="s">
        <v>5517</v>
      </c>
      <c r="C5866" s="168">
        <v>24</v>
      </c>
      <c r="D5866" s="169" t="s">
        <v>5482</v>
      </c>
      <c r="E5866" s="170">
        <v>22.130625000000002</v>
      </c>
      <c r="F5866" s="167" t="s">
        <v>11840</v>
      </c>
    </row>
    <row r="5867" spans="1:6" x14ac:dyDescent="0.3">
      <c r="A5867" s="167" t="s">
        <v>11850</v>
      </c>
      <c r="B5867" s="167" t="s">
        <v>5525</v>
      </c>
      <c r="C5867" s="168">
        <v>24</v>
      </c>
      <c r="D5867" s="169" t="s">
        <v>5482</v>
      </c>
      <c r="E5867" s="170">
        <v>22.130625000000002</v>
      </c>
      <c r="F5867" s="167" t="s">
        <v>11840</v>
      </c>
    </row>
    <row r="5868" spans="1:6" x14ac:dyDescent="0.3">
      <c r="A5868" s="167" t="s">
        <v>11851</v>
      </c>
      <c r="B5868" s="167" t="s">
        <v>5489</v>
      </c>
      <c r="C5868" s="168">
        <v>24</v>
      </c>
      <c r="D5868" s="169" t="s">
        <v>5482</v>
      </c>
      <c r="E5868" s="170">
        <v>22.130625000000002</v>
      </c>
      <c r="F5868" s="167" t="s">
        <v>11840</v>
      </c>
    </row>
    <row r="5869" spans="1:6" x14ac:dyDescent="0.3">
      <c r="A5869" s="167" t="s">
        <v>11852</v>
      </c>
      <c r="B5869" s="167" t="s">
        <v>5491</v>
      </c>
      <c r="C5869" s="168">
        <v>24</v>
      </c>
      <c r="D5869" s="169" t="s">
        <v>5482</v>
      </c>
      <c r="E5869" s="170">
        <v>22.130625000000002</v>
      </c>
      <c r="F5869" s="167" t="s">
        <v>11840</v>
      </c>
    </row>
    <row r="5870" spans="1:6" x14ac:dyDescent="0.3">
      <c r="A5870" s="167" t="s">
        <v>11853</v>
      </c>
      <c r="B5870" s="167" t="s">
        <v>5493</v>
      </c>
      <c r="C5870" s="168">
        <v>24</v>
      </c>
      <c r="D5870" s="169" t="s">
        <v>5482</v>
      </c>
      <c r="E5870" s="170">
        <v>22.130625000000002</v>
      </c>
      <c r="F5870" s="167" t="s">
        <v>11840</v>
      </c>
    </row>
    <row r="5871" spans="1:6" x14ac:dyDescent="0.3">
      <c r="A5871" s="167" t="s">
        <v>11854</v>
      </c>
      <c r="B5871" s="167" t="s">
        <v>5497</v>
      </c>
      <c r="C5871" s="168">
        <v>24</v>
      </c>
      <c r="D5871" s="169" t="s">
        <v>5482</v>
      </c>
      <c r="E5871" s="170">
        <v>22.130625000000002</v>
      </c>
      <c r="F5871" s="167" t="s">
        <v>11840</v>
      </c>
    </row>
    <row r="5872" spans="1:6" x14ac:dyDescent="0.3">
      <c r="A5872" s="167" t="s">
        <v>11855</v>
      </c>
      <c r="B5872" s="167" t="s">
        <v>11829</v>
      </c>
      <c r="C5872" s="168">
        <v>24</v>
      </c>
      <c r="D5872" s="169" t="s">
        <v>5482</v>
      </c>
      <c r="E5872" s="170">
        <v>22.130625000000002</v>
      </c>
      <c r="F5872" s="167" t="s">
        <v>11840</v>
      </c>
    </row>
    <row r="5873" spans="1:6" x14ac:dyDescent="0.3">
      <c r="A5873" s="167" t="s">
        <v>11856</v>
      </c>
      <c r="B5873" s="167" t="s">
        <v>5501</v>
      </c>
      <c r="C5873" s="168">
        <v>24</v>
      </c>
      <c r="D5873" s="169" t="s">
        <v>5482</v>
      </c>
      <c r="E5873" s="170">
        <v>22.130625000000002</v>
      </c>
      <c r="F5873" s="167" t="s">
        <v>11840</v>
      </c>
    </row>
    <row r="5874" spans="1:6" x14ac:dyDescent="0.3">
      <c r="A5874" s="167" t="s">
        <v>11857</v>
      </c>
      <c r="B5874" s="167" t="s">
        <v>5505</v>
      </c>
      <c r="C5874" s="168">
        <v>24</v>
      </c>
      <c r="D5874" s="169" t="s">
        <v>5482</v>
      </c>
      <c r="E5874" s="170">
        <v>22.130625000000002</v>
      </c>
      <c r="F5874" s="167" t="s">
        <v>11840</v>
      </c>
    </row>
    <row r="5875" spans="1:6" x14ac:dyDescent="0.3">
      <c r="A5875" s="167" t="s">
        <v>11858</v>
      </c>
      <c r="B5875" s="167" t="s">
        <v>5509</v>
      </c>
      <c r="C5875" s="168">
        <v>24</v>
      </c>
      <c r="D5875" s="169" t="s">
        <v>5482</v>
      </c>
      <c r="E5875" s="170">
        <v>22.130625000000002</v>
      </c>
      <c r="F5875" s="167" t="s">
        <v>11840</v>
      </c>
    </row>
    <row r="5876" spans="1:6" x14ac:dyDescent="0.3">
      <c r="A5876" s="167" t="s">
        <v>11859</v>
      </c>
      <c r="B5876" s="167" t="s">
        <v>5511</v>
      </c>
      <c r="C5876" s="168">
        <v>24</v>
      </c>
      <c r="D5876" s="169" t="s">
        <v>5482</v>
      </c>
      <c r="E5876" s="170">
        <v>22.130625000000002</v>
      </c>
      <c r="F5876" s="167" t="s">
        <v>11840</v>
      </c>
    </row>
    <row r="5877" spans="1:6" x14ac:dyDescent="0.3">
      <c r="A5877" s="167" t="s">
        <v>11860</v>
      </c>
      <c r="B5877" s="167" t="s">
        <v>5517</v>
      </c>
      <c r="C5877" s="168">
        <v>24</v>
      </c>
      <c r="D5877" s="169" t="s">
        <v>5482</v>
      </c>
      <c r="E5877" s="170">
        <v>22.130625000000002</v>
      </c>
      <c r="F5877" s="167" t="s">
        <v>11840</v>
      </c>
    </row>
    <row r="5878" spans="1:6" x14ac:dyDescent="0.3">
      <c r="A5878" s="167" t="s">
        <v>11861</v>
      </c>
      <c r="B5878" s="167" t="s">
        <v>5681</v>
      </c>
      <c r="C5878" s="168">
        <v>50</v>
      </c>
      <c r="D5878" s="169" t="s">
        <v>5482</v>
      </c>
      <c r="E5878" s="170">
        <v>1.0175000000000001</v>
      </c>
      <c r="F5878" s="167" t="s">
        <v>11862</v>
      </c>
    </row>
    <row r="5879" spans="1:6" x14ac:dyDescent="0.3">
      <c r="A5879" s="167" t="s">
        <v>11863</v>
      </c>
      <c r="B5879" s="167" t="s">
        <v>6119</v>
      </c>
      <c r="C5879" s="168">
        <v>1</v>
      </c>
      <c r="D5879" s="169" t="s">
        <v>5482</v>
      </c>
      <c r="E5879" s="170">
        <v>208.58749999999998</v>
      </c>
      <c r="F5879" s="167" t="s">
        <v>11864</v>
      </c>
    </row>
    <row r="5880" spans="1:6" x14ac:dyDescent="0.3">
      <c r="A5880" s="167" t="s">
        <v>11865</v>
      </c>
      <c r="B5880" s="167" t="s">
        <v>6119</v>
      </c>
      <c r="C5880" s="168">
        <v>1</v>
      </c>
      <c r="D5880" s="169" t="s">
        <v>5482</v>
      </c>
      <c r="E5880" s="170">
        <v>345.95</v>
      </c>
      <c r="F5880" s="167" t="s">
        <v>11866</v>
      </c>
    </row>
    <row r="5881" spans="1:6" x14ac:dyDescent="0.3">
      <c r="A5881" s="167" t="s">
        <v>11867</v>
      </c>
      <c r="B5881" s="167" t="s">
        <v>6119</v>
      </c>
      <c r="C5881" s="168">
        <v>1</v>
      </c>
      <c r="D5881" s="169" t="s">
        <v>5482</v>
      </c>
      <c r="E5881" s="170">
        <v>101.75</v>
      </c>
      <c r="F5881" s="167" t="s">
        <v>11868</v>
      </c>
    </row>
    <row r="5882" spans="1:6" x14ac:dyDescent="0.3">
      <c r="A5882" s="167" t="s">
        <v>11869</v>
      </c>
      <c r="B5882" s="167" t="s">
        <v>6119</v>
      </c>
      <c r="C5882" s="168">
        <v>1</v>
      </c>
      <c r="D5882" s="169" t="s">
        <v>5482</v>
      </c>
      <c r="E5882" s="170">
        <v>42.226249999999993</v>
      </c>
      <c r="F5882" s="167" t="s">
        <v>8869</v>
      </c>
    </row>
    <row r="5883" spans="1:6" x14ac:dyDescent="0.3">
      <c r="A5883" s="167" t="s">
        <v>11870</v>
      </c>
      <c r="B5883" s="167" t="s">
        <v>5489</v>
      </c>
      <c r="C5883" s="168">
        <v>10</v>
      </c>
      <c r="D5883" s="169" t="s">
        <v>5482</v>
      </c>
      <c r="E5883" s="170">
        <v>30.552750000000003</v>
      </c>
      <c r="F5883" s="167" t="s">
        <v>11871</v>
      </c>
    </row>
    <row r="5884" spans="1:6" x14ac:dyDescent="0.3">
      <c r="A5884" s="167" t="s">
        <v>11872</v>
      </c>
      <c r="B5884" s="167" t="s">
        <v>5491</v>
      </c>
      <c r="C5884" s="168">
        <v>10</v>
      </c>
      <c r="D5884" s="169" t="s">
        <v>5482</v>
      </c>
      <c r="E5884" s="170">
        <v>30.552750000000003</v>
      </c>
      <c r="F5884" s="167" t="s">
        <v>11871</v>
      </c>
    </row>
    <row r="5885" spans="1:6" x14ac:dyDescent="0.3">
      <c r="A5885" s="167" t="s">
        <v>11873</v>
      </c>
      <c r="B5885" s="167" t="s">
        <v>5493</v>
      </c>
      <c r="C5885" s="168">
        <v>10</v>
      </c>
      <c r="D5885" s="169" t="s">
        <v>5482</v>
      </c>
      <c r="E5885" s="170">
        <v>30.552750000000003</v>
      </c>
      <c r="F5885" s="167" t="s">
        <v>11871</v>
      </c>
    </row>
    <row r="5886" spans="1:6" x14ac:dyDescent="0.3">
      <c r="A5886" s="167" t="s">
        <v>11874</v>
      </c>
      <c r="B5886" s="167" t="s">
        <v>5497</v>
      </c>
      <c r="C5886" s="168">
        <v>10</v>
      </c>
      <c r="D5886" s="169" t="s">
        <v>5482</v>
      </c>
      <c r="E5886" s="170">
        <v>30.552750000000003</v>
      </c>
      <c r="F5886" s="167" t="s">
        <v>11871</v>
      </c>
    </row>
    <row r="5887" spans="1:6" x14ac:dyDescent="0.3">
      <c r="A5887" s="167" t="s">
        <v>11875</v>
      </c>
      <c r="B5887" s="167" t="s">
        <v>5501</v>
      </c>
      <c r="C5887" s="168">
        <v>10</v>
      </c>
      <c r="D5887" s="169" t="s">
        <v>5482</v>
      </c>
      <c r="E5887" s="170">
        <v>30.552750000000003</v>
      </c>
      <c r="F5887" s="167" t="s">
        <v>11871</v>
      </c>
    </row>
    <row r="5888" spans="1:6" x14ac:dyDescent="0.3">
      <c r="A5888" s="167" t="s">
        <v>11876</v>
      </c>
      <c r="B5888" s="167" t="s">
        <v>5507</v>
      </c>
      <c r="C5888" s="168">
        <v>10</v>
      </c>
      <c r="D5888" s="169" t="s">
        <v>5482</v>
      </c>
      <c r="E5888" s="170">
        <v>30.552750000000003</v>
      </c>
      <c r="F5888" s="167" t="s">
        <v>11871</v>
      </c>
    </row>
    <row r="5889" spans="1:6" x14ac:dyDescent="0.3">
      <c r="A5889" s="167" t="s">
        <v>11877</v>
      </c>
      <c r="B5889" s="167" t="s">
        <v>5509</v>
      </c>
      <c r="C5889" s="168">
        <v>10</v>
      </c>
      <c r="D5889" s="169" t="s">
        <v>5482</v>
      </c>
      <c r="E5889" s="170">
        <v>30.552750000000003</v>
      </c>
      <c r="F5889" s="167" t="s">
        <v>11871</v>
      </c>
    </row>
    <row r="5890" spans="1:6" x14ac:dyDescent="0.3">
      <c r="A5890" s="167" t="s">
        <v>11878</v>
      </c>
      <c r="B5890" s="167" t="s">
        <v>5515</v>
      </c>
      <c r="C5890" s="168">
        <v>10</v>
      </c>
      <c r="D5890" s="169" t="s">
        <v>5482</v>
      </c>
      <c r="E5890" s="170">
        <v>30.552750000000003</v>
      </c>
      <c r="F5890" s="167" t="s">
        <v>11871</v>
      </c>
    </row>
    <row r="5891" spans="1:6" x14ac:dyDescent="0.3">
      <c r="A5891" s="167" t="s">
        <v>11879</v>
      </c>
      <c r="B5891" s="167" t="s">
        <v>5525</v>
      </c>
      <c r="C5891" s="168">
        <v>10</v>
      </c>
      <c r="D5891" s="169" t="s">
        <v>5482</v>
      </c>
      <c r="E5891" s="170">
        <v>30.552750000000003</v>
      </c>
      <c r="F5891" s="167" t="s">
        <v>11871</v>
      </c>
    </row>
    <row r="5892" spans="1:6" x14ac:dyDescent="0.3">
      <c r="A5892" s="167" t="s">
        <v>11880</v>
      </c>
      <c r="B5892" s="167" t="s">
        <v>5489</v>
      </c>
      <c r="C5892" s="168">
        <v>10</v>
      </c>
      <c r="D5892" s="169" t="s">
        <v>5482</v>
      </c>
      <c r="E5892" s="170">
        <v>28.304999999999993</v>
      </c>
      <c r="F5892" s="167" t="s">
        <v>11881</v>
      </c>
    </row>
    <row r="5893" spans="1:6" x14ac:dyDescent="0.3">
      <c r="A5893" s="167" t="s">
        <v>11882</v>
      </c>
      <c r="B5893" s="167" t="s">
        <v>5491</v>
      </c>
      <c r="C5893" s="168">
        <v>10</v>
      </c>
      <c r="D5893" s="169" t="s">
        <v>5482</v>
      </c>
      <c r="E5893" s="170">
        <v>28.304999999999993</v>
      </c>
      <c r="F5893" s="167" t="s">
        <v>11881</v>
      </c>
    </row>
    <row r="5894" spans="1:6" x14ac:dyDescent="0.3">
      <c r="A5894" s="167" t="s">
        <v>11883</v>
      </c>
      <c r="B5894" s="167" t="s">
        <v>5493</v>
      </c>
      <c r="C5894" s="168">
        <v>10</v>
      </c>
      <c r="D5894" s="169" t="s">
        <v>5482</v>
      </c>
      <c r="E5894" s="170">
        <v>28.304999999999993</v>
      </c>
      <c r="F5894" s="167" t="s">
        <v>11881</v>
      </c>
    </row>
    <row r="5895" spans="1:6" x14ac:dyDescent="0.3">
      <c r="A5895" s="167" t="s">
        <v>11884</v>
      </c>
      <c r="B5895" s="167" t="s">
        <v>5497</v>
      </c>
      <c r="C5895" s="168">
        <v>10</v>
      </c>
      <c r="D5895" s="169" t="s">
        <v>5482</v>
      </c>
      <c r="E5895" s="170">
        <v>28.304999999999993</v>
      </c>
      <c r="F5895" s="167" t="s">
        <v>11881</v>
      </c>
    </row>
    <row r="5896" spans="1:6" x14ac:dyDescent="0.3">
      <c r="A5896" s="167" t="s">
        <v>11885</v>
      </c>
      <c r="B5896" s="167" t="s">
        <v>5501</v>
      </c>
      <c r="C5896" s="168">
        <v>10</v>
      </c>
      <c r="D5896" s="169" t="s">
        <v>5482</v>
      </c>
      <c r="E5896" s="170">
        <v>28.304999999999993</v>
      </c>
      <c r="F5896" s="167" t="s">
        <v>11881</v>
      </c>
    </row>
    <row r="5897" spans="1:6" x14ac:dyDescent="0.3">
      <c r="A5897" s="167" t="s">
        <v>11886</v>
      </c>
      <c r="B5897" s="167" t="s">
        <v>5507</v>
      </c>
      <c r="C5897" s="168">
        <v>10</v>
      </c>
      <c r="D5897" s="169" t="s">
        <v>5482</v>
      </c>
      <c r="E5897" s="170">
        <v>28.304999999999993</v>
      </c>
      <c r="F5897" s="167" t="s">
        <v>11881</v>
      </c>
    </row>
    <row r="5898" spans="1:6" x14ac:dyDescent="0.3">
      <c r="A5898" s="167" t="s">
        <v>11887</v>
      </c>
      <c r="B5898" s="167" t="s">
        <v>5509</v>
      </c>
      <c r="C5898" s="168">
        <v>10</v>
      </c>
      <c r="D5898" s="169" t="s">
        <v>5482</v>
      </c>
      <c r="E5898" s="170">
        <v>28.304999999999993</v>
      </c>
      <c r="F5898" s="167" t="s">
        <v>11881</v>
      </c>
    </row>
    <row r="5899" spans="1:6" x14ac:dyDescent="0.3">
      <c r="A5899" s="167" t="s">
        <v>11888</v>
      </c>
      <c r="B5899" s="167" t="s">
        <v>5513</v>
      </c>
      <c r="C5899" s="168">
        <v>10</v>
      </c>
      <c r="D5899" s="169" t="s">
        <v>5482</v>
      </c>
      <c r="E5899" s="170">
        <v>28.304999999999993</v>
      </c>
      <c r="F5899" s="167" t="s">
        <v>11881</v>
      </c>
    </row>
    <row r="5900" spans="1:6" x14ac:dyDescent="0.3">
      <c r="A5900" s="167" t="s">
        <v>11889</v>
      </c>
      <c r="B5900" s="167" t="s">
        <v>5515</v>
      </c>
      <c r="C5900" s="168">
        <v>10</v>
      </c>
      <c r="D5900" s="169" t="s">
        <v>5482</v>
      </c>
      <c r="E5900" s="170">
        <v>28.304999999999993</v>
      </c>
      <c r="F5900" s="167" t="s">
        <v>11881</v>
      </c>
    </row>
    <row r="5901" spans="1:6" x14ac:dyDescent="0.3">
      <c r="A5901" s="167" t="s">
        <v>11890</v>
      </c>
      <c r="B5901" s="167" t="s">
        <v>5525</v>
      </c>
      <c r="C5901" s="168">
        <v>10</v>
      </c>
      <c r="D5901" s="169" t="s">
        <v>5482</v>
      </c>
      <c r="E5901" s="170">
        <v>28.304999999999993</v>
      </c>
      <c r="F5901" s="167" t="s">
        <v>11881</v>
      </c>
    </row>
    <row r="5902" spans="1:6" x14ac:dyDescent="0.3">
      <c r="A5902" s="167" t="s">
        <v>11891</v>
      </c>
      <c r="B5902" s="167" t="s">
        <v>5481</v>
      </c>
      <c r="C5902" s="168">
        <v>1</v>
      </c>
      <c r="D5902" s="169" t="s">
        <v>5482</v>
      </c>
      <c r="E5902" s="170">
        <v>102.76749999999998</v>
      </c>
      <c r="F5902" s="167" t="s">
        <v>11881</v>
      </c>
    </row>
    <row r="5903" spans="1:6" x14ac:dyDescent="0.3">
      <c r="A5903" s="167" t="s">
        <v>11892</v>
      </c>
      <c r="B5903" s="167" t="s">
        <v>5489</v>
      </c>
      <c r="C5903" s="168">
        <v>10</v>
      </c>
      <c r="D5903" s="169" t="s">
        <v>5482</v>
      </c>
      <c r="E5903" s="170">
        <v>35.048249999999996</v>
      </c>
      <c r="F5903" s="167" t="s">
        <v>11893</v>
      </c>
    </row>
    <row r="5904" spans="1:6" x14ac:dyDescent="0.3">
      <c r="A5904" s="167" t="s">
        <v>11894</v>
      </c>
      <c r="B5904" s="167" t="s">
        <v>5491</v>
      </c>
      <c r="C5904" s="168">
        <v>10</v>
      </c>
      <c r="D5904" s="169" t="s">
        <v>5482</v>
      </c>
      <c r="E5904" s="170">
        <v>35.048249999999996</v>
      </c>
      <c r="F5904" s="167" t="s">
        <v>11893</v>
      </c>
    </row>
    <row r="5905" spans="1:6" x14ac:dyDescent="0.3">
      <c r="A5905" s="167" t="s">
        <v>11895</v>
      </c>
      <c r="B5905" s="167" t="s">
        <v>5493</v>
      </c>
      <c r="C5905" s="168">
        <v>10</v>
      </c>
      <c r="D5905" s="169" t="s">
        <v>5482</v>
      </c>
      <c r="E5905" s="170">
        <v>35.048249999999996</v>
      </c>
      <c r="F5905" s="167" t="s">
        <v>11893</v>
      </c>
    </row>
    <row r="5906" spans="1:6" x14ac:dyDescent="0.3">
      <c r="A5906" s="167" t="s">
        <v>11896</v>
      </c>
      <c r="B5906" s="167" t="s">
        <v>5495</v>
      </c>
      <c r="C5906" s="168">
        <v>10</v>
      </c>
      <c r="D5906" s="169" t="s">
        <v>5482</v>
      </c>
      <c r="E5906" s="170">
        <v>35.048249999999996</v>
      </c>
      <c r="F5906" s="167" t="s">
        <v>11893</v>
      </c>
    </row>
    <row r="5907" spans="1:6" x14ac:dyDescent="0.3">
      <c r="A5907" s="167" t="s">
        <v>11897</v>
      </c>
      <c r="B5907" s="167" t="s">
        <v>5497</v>
      </c>
      <c r="C5907" s="168">
        <v>10</v>
      </c>
      <c r="D5907" s="169" t="s">
        <v>5482</v>
      </c>
      <c r="E5907" s="170">
        <v>35.048249999999996</v>
      </c>
      <c r="F5907" s="167" t="s">
        <v>11893</v>
      </c>
    </row>
    <row r="5908" spans="1:6" x14ac:dyDescent="0.3">
      <c r="A5908" s="167" t="s">
        <v>11898</v>
      </c>
      <c r="B5908" s="167" t="s">
        <v>5501</v>
      </c>
      <c r="C5908" s="168">
        <v>10</v>
      </c>
      <c r="D5908" s="169" t="s">
        <v>5482</v>
      </c>
      <c r="E5908" s="170">
        <v>35.048249999999996</v>
      </c>
      <c r="F5908" s="167" t="s">
        <v>11893</v>
      </c>
    </row>
    <row r="5909" spans="1:6" x14ac:dyDescent="0.3">
      <c r="A5909" s="167" t="s">
        <v>11899</v>
      </c>
      <c r="B5909" s="167" t="s">
        <v>5507</v>
      </c>
      <c r="C5909" s="168">
        <v>10</v>
      </c>
      <c r="D5909" s="169" t="s">
        <v>5482</v>
      </c>
      <c r="E5909" s="170">
        <v>35.048249999999996</v>
      </c>
      <c r="F5909" s="167" t="s">
        <v>11893</v>
      </c>
    </row>
    <row r="5910" spans="1:6" x14ac:dyDescent="0.3">
      <c r="A5910" s="167" t="s">
        <v>11900</v>
      </c>
      <c r="B5910" s="167" t="s">
        <v>5509</v>
      </c>
      <c r="C5910" s="168">
        <v>10</v>
      </c>
      <c r="D5910" s="169" t="s">
        <v>5482</v>
      </c>
      <c r="E5910" s="170">
        <v>35.048249999999996</v>
      </c>
      <c r="F5910" s="167" t="s">
        <v>11893</v>
      </c>
    </row>
    <row r="5911" spans="1:6" x14ac:dyDescent="0.3">
      <c r="A5911" s="167" t="s">
        <v>11901</v>
      </c>
      <c r="B5911" s="167" t="s">
        <v>5511</v>
      </c>
      <c r="C5911" s="168">
        <v>10</v>
      </c>
      <c r="D5911" s="169" t="s">
        <v>5482</v>
      </c>
      <c r="E5911" s="170">
        <v>35.048249999999996</v>
      </c>
      <c r="F5911" s="167" t="s">
        <v>11893</v>
      </c>
    </row>
    <row r="5912" spans="1:6" x14ac:dyDescent="0.3">
      <c r="A5912" s="167" t="s">
        <v>11902</v>
      </c>
      <c r="B5912" s="167" t="s">
        <v>5513</v>
      </c>
      <c r="C5912" s="168">
        <v>10</v>
      </c>
      <c r="D5912" s="169" t="s">
        <v>5482</v>
      </c>
      <c r="E5912" s="170">
        <v>35.048249999999996</v>
      </c>
      <c r="F5912" s="167" t="s">
        <v>11893</v>
      </c>
    </row>
    <row r="5913" spans="1:6" x14ac:dyDescent="0.3">
      <c r="A5913" s="167" t="s">
        <v>11903</v>
      </c>
      <c r="B5913" s="167" t="s">
        <v>5515</v>
      </c>
      <c r="C5913" s="168">
        <v>10</v>
      </c>
      <c r="D5913" s="169" t="s">
        <v>5482</v>
      </c>
      <c r="E5913" s="170">
        <v>35.048249999999996</v>
      </c>
      <c r="F5913" s="167" t="s">
        <v>11893</v>
      </c>
    </row>
    <row r="5914" spans="1:6" x14ac:dyDescent="0.3">
      <c r="A5914" s="167" t="s">
        <v>11904</v>
      </c>
      <c r="B5914" s="167" t="s">
        <v>5525</v>
      </c>
      <c r="C5914" s="168">
        <v>10</v>
      </c>
      <c r="D5914" s="169" t="s">
        <v>5482</v>
      </c>
      <c r="E5914" s="170">
        <v>35.048249999999996</v>
      </c>
      <c r="F5914" s="167" t="s">
        <v>11893</v>
      </c>
    </row>
    <row r="5915" spans="1:6" x14ac:dyDescent="0.3">
      <c r="A5915" s="167" t="s">
        <v>11905</v>
      </c>
      <c r="B5915" s="167" t="s">
        <v>5481</v>
      </c>
      <c r="C5915" s="168">
        <v>1</v>
      </c>
      <c r="D5915" s="169" t="s">
        <v>5482</v>
      </c>
      <c r="E5915" s="170">
        <v>134.92049999999998</v>
      </c>
      <c r="F5915" s="167" t="s">
        <v>11893</v>
      </c>
    </row>
    <row r="5916" spans="1:6" x14ac:dyDescent="0.3">
      <c r="A5916" s="167" t="s">
        <v>11906</v>
      </c>
      <c r="B5916" s="167" t="s">
        <v>5489</v>
      </c>
      <c r="C5916" s="168">
        <v>10</v>
      </c>
      <c r="D5916" s="169" t="s">
        <v>5482</v>
      </c>
      <c r="E5916" s="170">
        <v>2.5391249999999994</v>
      </c>
      <c r="F5916" s="167" t="s">
        <v>11907</v>
      </c>
    </row>
    <row r="5917" spans="1:6" x14ac:dyDescent="0.3">
      <c r="A5917" s="167" t="s">
        <v>11908</v>
      </c>
      <c r="B5917" s="167" t="s">
        <v>5491</v>
      </c>
      <c r="C5917" s="168">
        <v>10</v>
      </c>
      <c r="D5917" s="169" t="s">
        <v>5482</v>
      </c>
      <c r="E5917" s="170">
        <v>2.5391249999999994</v>
      </c>
      <c r="F5917" s="167" t="s">
        <v>11907</v>
      </c>
    </row>
    <row r="5918" spans="1:6" x14ac:dyDescent="0.3">
      <c r="A5918" s="167" t="s">
        <v>11909</v>
      </c>
      <c r="B5918" s="167" t="s">
        <v>5493</v>
      </c>
      <c r="C5918" s="168">
        <v>10</v>
      </c>
      <c r="D5918" s="169" t="s">
        <v>5482</v>
      </c>
      <c r="E5918" s="170">
        <v>2.5391249999999994</v>
      </c>
      <c r="F5918" s="167" t="s">
        <v>11907</v>
      </c>
    </row>
    <row r="5919" spans="1:6" x14ac:dyDescent="0.3">
      <c r="A5919" s="167" t="s">
        <v>11910</v>
      </c>
      <c r="B5919" s="167" t="s">
        <v>5495</v>
      </c>
      <c r="C5919" s="168">
        <v>10</v>
      </c>
      <c r="D5919" s="169" t="s">
        <v>5482</v>
      </c>
      <c r="E5919" s="170">
        <v>2.5391249999999994</v>
      </c>
      <c r="F5919" s="167" t="s">
        <v>11907</v>
      </c>
    </row>
    <row r="5920" spans="1:6" x14ac:dyDescent="0.3">
      <c r="A5920" s="167" t="s">
        <v>11911</v>
      </c>
      <c r="B5920" s="167" t="s">
        <v>5497</v>
      </c>
      <c r="C5920" s="168">
        <v>10</v>
      </c>
      <c r="D5920" s="169" t="s">
        <v>5482</v>
      </c>
      <c r="E5920" s="170">
        <v>2.5391249999999994</v>
      </c>
      <c r="F5920" s="167" t="s">
        <v>11907</v>
      </c>
    </row>
    <row r="5921" spans="1:6" x14ac:dyDescent="0.3">
      <c r="A5921" s="167" t="s">
        <v>11912</v>
      </c>
      <c r="B5921" s="167" t="s">
        <v>5501</v>
      </c>
      <c r="C5921" s="168">
        <v>10</v>
      </c>
      <c r="D5921" s="169" t="s">
        <v>5482</v>
      </c>
      <c r="E5921" s="170">
        <v>2.5391249999999994</v>
      </c>
      <c r="F5921" s="167" t="s">
        <v>11907</v>
      </c>
    </row>
    <row r="5922" spans="1:6" x14ac:dyDescent="0.3">
      <c r="A5922" s="167" t="s">
        <v>11913</v>
      </c>
      <c r="B5922" s="167" t="s">
        <v>5507</v>
      </c>
      <c r="C5922" s="168">
        <v>10</v>
      </c>
      <c r="D5922" s="169" t="s">
        <v>5482</v>
      </c>
      <c r="E5922" s="170">
        <v>2.5391249999999994</v>
      </c>
      <c r="F5922" s="167" t="s">
        <v>11907</v>
      </c>
    </row>
    <row r="5923" spans="1:6" x14ac:dyDescent="0.3">
      <c r="A5923" s="167" t="s">
        <v>11914</v>
      </c>
      <c r="B5923" s="167" t="s">
        <v>5509</v>
      </c>
      <c r="C5923" s="168">
        <v>10</v>
      </c>
      <c r="D5923" s="169" t="s">
        <v>5482</v>
      </c>
      <c r="E5923" s="170">
        <v>2.5391249999999994</v>
      </c>
      <c r="F5923" s="167" t="s">
        <v>11907</v>
      </c>
    </row>
    <row r="5924" spans="1:6" x14ac:dyDescent="0.3">
      <c r="A5924" s="167" t="s">
        <v>11915</v>
      </c>
      <c r="B5924" s="167" t="s">
        <v>5513</v>
      </c>
      <c r="C5924" s="168">
        <v>10</v>
      </c>
      <c r="D5924" s="169" t="s">
        <v>5482</v>
      </c>
      <c r="E5924" s="170">
        <v>2.5391249999999994</v>
      </c>
      <c r="F5924" s="167" t="s">
        <v>11907</v>
      </c>
    </row>
    <row r="5925" spans="1:6" x14ac:dyDescent="0.3">
      <c r="A5925" s="167" t="s">
        <v>11916</v>
      </c>
      <c r="B5925" s="167" t="s">
        <v>5515</v>
      </c>
      <c r="C5925" s="168">
        <v>10</v>
      </c>
      <c r="D5925" s="169" t="s">
        <v>5482</v>
      </c>
      <c r="E5925" s="170">
        <v>2.5391249999999994</v>
      </c>
      <c r="F5925" s="167" t="s">
        <v>11907</v>
      </c>
    </row>
    <row r="5926" spans="1:6" x14ac:dyDescent="0.3">
      <c r="A5926" s="167" t="s">
        <v>11917</v>
      </c>
      <c r="B5926" s="167" t="s">
        <v>5525</v>
      </c>
      <c r="C5926" s="168">
        <v>10</v>
      </c>
      <c r="D5926" s="169" t="s">
        <v>5482</v>
      </c>
      <c r="E5926" s="170">
        <v>2.5391249999999994</v>
      </c>
      <c r="F5926" s="167" t="s">
        <v>11907</v>
      </c>
    </row>
    <row r="5927" spans="1:6" x14ac:dyDescent="0.3">
      <c r="A5927" s="167" t="s">
        <v>11918</v>
      </c>
      <c r="B5927" s="167" t="s">
        <v>5489</v>
      </c>
      <c r="C5927" s="168">
        <v>10</v>
      </c>
      <c r="D5927" s="169" t="s">
        <v>5482</v>
      </c>
      <c r="E5927" s="170">
        <v>22.227749999999997</v>
      </c>
      <c r="F5927" s="167" t="s">
        <v>11919</v>
      </c>
    </row>
    <row r="5928" spans="1:6" x14ac:dyDescent="0.3">
      <c r="A5928" s="167" t="s">
        <v>11920</v>
      </c>
      <c r="B5928" s="167" t="s">
        <v>5491</v>
      </c>
      <c r="C5928" s="168">
        <v>10</v>
      </c>
      <c r="D5928" s="169" t="s">
        <v>5482</v>
      </c>
      <c r="E5928" s="170">
        <v>22.227749999999997</v>
      </c>
      <c r="F5928" s="167" t="s">
        <v>11919</v>
      </c>
    </row>
    <row r="5929" spans="1:6" x14ac:dyDescent="0.3">
      <c r="A5929" s="167" t="s">
        <v>11921</v>
      </c>
      <c r="B5929" s="167" t="s">
        <v>5493</v>
      </c>
      <c r="C5929" s="168">
        <v>10</v>
      </c>
      <c r="D5929" s="169" t="s">
        <v>5482</v>
      </c>
      <c r="E5929" s="170">
        <v>22.227749999999997</v>
      </c>
      <c r="F5929" s="167" t="s">
        <v>11919</v>
      </c>
    </row>
    <row r="5930" spans="1:6" x14ac:dyDescent="0.3">
      <c r="A5930" s="167" t="s">
        <v>11922</v>
      </c>
      <c r="B5930" s="167" t="s">
        <v>5495</v>
      </c>
      <c r="C5930" s="168">
        <v>10</v>
      </c>
      <c r="D5930" s="169" t="s">
        <v>5482</v>
      </c>
      <c r="E5930" s="170">
        <v>22.227749999999997</v>
      </c>
      <c r="F5930" s="167" t="s">
        <v>11919</v>
      </c>
    </row>
    <row r="5931" spans="1:6" x14ac:dyDescent="0.3">
      <c r="A5931" s="167" t="s">
        <v>11923</v>
      </c>
      <c r="B5931" s="167" t="s">
        <v>5497</v>
      </c>
      <c r="C5931" s="168">
        <v>10</v>
      </c>
      <c r="D5931" s="169" t="s">
        <v>5482</v>
      </c>
      <c r="E5931" s="170">
        <v>22.227749999999997</v>
      </c>
      <c r="F5931" s="167" t="s">
        <v>11919</v>
      </c>
    </row>
    <row r="5932" spans="1:6" x14ac:dyDescent="0.3">
      <c r="A5932" s="167" t="s">
        <v>11924</v>
      </c>
      <c r="B5932" s="167" t="s">
        <v>5501</v>
      </c>
      <c r="C5932" s="168">
        <v>10</v>
      </c>
      <c r="D5932" s="169" t="s">
        <v>5482</v>
      </c>
      <c r="E5932" s="170">
        <v>22.227749999999997</v>
      </c>
      <c r="F5932" s="167" t="s">
        <v>11919</v>
      </c>
    </row>
    <row r="5933" spans="1:6" x14ac:dyDescent="0.3">
      <c r="A5933" s="167" t="s">
        <v>11925</v>
      </c>
      <c r="B5933" s="167" t="s">
        <v>5507</v>
      </c>
      <c r="C5933" s="168">
        <v>10</v>
      </c>
      <c r="D5933" s="169" t="s">
        <v>5482</v>
      </c>
      <c r="E5933" s="170">
        <v>22.227749999999997</v>
      </c>
      <c r="F5933" s="167" t="s">
        <v>11919</v>
      </c>
    </row>
    <row r="5934" spans="1:6" x14ac:dyDescent="0.3">
      <c r="A5934" s="167" t="s">
        <v>11926</v>
      </c>
      <c r="B5934" s="167" t="s">
        <v>5509</v>
      </c>
      <c r="C5934" s="168">
        <v>10</v>
      </c>
      <c r="D5934" s="169" t="s">
        <v>5482</v>
      </c>
      <c r="E5934" s="170">
        <v>22.227749999999997</v>
      </c>
      <c r="F5934" s="167" t="s">
        <v>11919</v>
      </c>
    </row>
    <row r="5935" spans="1:6" x14ac:dyDescent="0.3">
      <c r="A5935" s="167" t="s">
        <v>11927</v>
      </c>
      <c r="B5935" s="167" t="s">
        <v>5511</v>
      </c>
      <c r="C5935" s="168">
        <v>10</v>
      </c>
      <c r="D5935" s="169" t="s">
        <v>5482</v>
      </c>
      <c r="E5935" s="170">
        <v>22.227749999999997</v>
      </c>
      <c r="F5935" s="167" t="s">
        <v>11919</v>
      </c>
    </row>
    <row r="5936" spans="1:6" x14ac:dyDescent="0.3">
      <c r="A5936" s="167" t="s">
        <v>11928</v>
      </c>
      <c r="B5936" s="167" t="s">
        <v>5513</v>
      </c>
      <c r="C5936" s="168">
        <v>10</v>
      </c>
      <c r="D5936" s="169" t="s">
        <v>5482</v>
      </c>
      <c r="E5936" s="170">
        <v>22.227749999999997</v>
      </c>
      <c r="F5936" s="167" t="s">
        <v>11919</v>
      </c>
    </row>
    <row r="5937" spans="1:6" x14ac:dyDescent="0.3">
      <c r="A5937" s="167" t="s">
        <v>11929</v>
      </c>
      <c r="B5937" s="167" t="s">
        <v>5515</v>
      </c>
      <c r="C5937" s="168">
        <v>10</v>
      </c>
      <c r="D5937" s="169" t="s">
        <v>5482</v>
      </c>
      <c r="E5937" s="170">
        <v>22.227749999999997</v>
      </c>
      <c r="F5937" s="167" t="s">
        <v>11919</v>
      </c>
    </row>
    <row r="5938" spans="1:6" x14ac:dyDescent="0.3">
      <c r="A5938" s="167" t="s">
        <v>11930</v>
      </c>
      <c r="B5938" s="167" t="s">
        <v>5525</v>
      </c>
      <c r="C5938" s="168">
        <v>10</v>
      </c>
      <c r="D5938" s="169" t="s">
        <v>5482</v>
      </c>
      <c r="E5938" s="170">
        <v>22.227749999999997</v>
      </c>
      <c r="F5938" s="167" t="s">
        <v>11919</v>
      </c>
    </row>
    <row r="5939" spans="1:6" x14ac:dyDescent="0.3">
      <c r="A5939" s="167" t="s">
        <v>11931</v>
      </c>
      <c r="B5939" s="167" t="s">
        <v>5481</v>
      </c>
      <c r="C5939" s="168">
        <v>1</v>
      </c>
      <c r="D5939" s="169" t="s">
        <v>5482</v>
      </c>
      <c r="E5939" s="170">
        <v>103.785</v>
      </c>
      <c r="F5939" s="167" t="s">
        <v>11919</v>
      </c>
    </row>
    <row r="5940" spans="1:6" x14ac:dyDescent="0.3">
      <c r="A5940" s="167" t="s">
        <v>11932</v>
      </c>
      <c r="B5940" s="167" t="s">
        <v>5491</v>
      </c>
      <c r="C5940" s="168">
        <v>10</v>
      </c>
      <c r="D5940" s="169" t="s">
        <v>5482</v>
      </c>
      <c r="E5940" s="170">
        <v>7.6173749999999991</v>
      </c>
      <c r="F5940" s="167" t="s">
        <v>11933</v>
      </c>
    </row>
    <row r="5941" spans="1:6" x14ac:dyDescent="0.3">
      <c r="A5941" s="167" t="s">
        <v>11934</v>
      </c>
      <c r="B5941" s="167" t="s">
        <v>5493</v>
      </c>
      <c r="C5941" s="168">
        <v>10</v>
      </c>
      <c r="D5941" s="169" t="s">
        <v>5482</v>
      </c>
      <c r="E5941" s="170">
        <v>7.6173749999999991</v>
      </c>
      <c r="F5941" s="167" t="s">
        <v>11933</v>
      </c>
    </row>
    <row r="5942" spans="1:6" x14ac:dyDescent="0.3">
      <c r="A5942" s="167" t="s">
        <v>11935</v>
      </c>
      <c r="B5942" s="167" t="s">
        <v>5497</v>
      </c>
      <c r="C5942" s="168">
        <v>10</v>
      </c>
      <c r="D5942" s="169" t="s">
        <v>5482</v>
      </c>
      <c r="E5942" s="170">
        <v>7.6173749999999991</v>
      </c>
      <c r="F5942" s="167" t="s">
        <v>11933</v>
      </c>
    </row>
    <row r="5943" spans="1:6" x14ac:dyDescent="0.3">
      <c r="A5943" s="167" t="s">
        <v>11936</v>
      </c>
      <c r="B5943" s="167" t="s">
        <v>11937</v>
      </c>
      <c r="C5943" s="168">
        <v>10</v>
      </c>
      <c r="D5943" s="169" t="s">
        <v>5482</v>
      </c>
      <c r="E5943" s="170">
        <v>7.6173749999999991</v>
      </c>
      <c r="F5943" s="167" t="s">
        <v>11933</v>
      </c>
    </row>
    <row r="5944" spans="1:6" x14ac:dyDescent="0.3">
      <c r="A5944" s="167" t="s">
        <v>11938</v>
      </c>
      <c r="B5944" s="167" t="s">
        <v>11939</v>
      </c>
      <c r="C5944" s="168">
        <v>10</v>
      </c>
      <c r="D5944" s="169" t="s">
        <v>5482</v>
      </c>
      <c r="E5944" s="170">
        <v>7.6173749999999991</v>
      </c>
      <c r="F5944" s="167" t="s">
        <v>11933</v>
      </c>
    </row>
    <row r="5945" spans="1:6" x14ac:dyDescent="0.3">
      <c r="A5945" s="167" t="s">
        <v>11940</v>
      </c>
      <c r="B5945" s="167" t="s">
        <v>5501</v>
      </c>
      <c r="C5945" s="168">
        <v>10</v>
      </c>
      <c r="D5945" s="169" t="s">
        <v>5482</v>
      </c>
      <c r="E5945" s="170">
        <v>7.6173749999999991</v>
      </c>
      <c r="F5945" s="167" t="s">
        <v>11933</v>
      </c>
    </row>
    <row r="5946" spans="1:6" x14ac:dyDescent="0.3">
      <c r="A5946" s="167" t="s">
        <v>11941</v>
      </c>
      <c r="B5946" s="167" t="s">
        <v>5507</v>
      </c>
      <c r="C5946" s="168">
        <v>10</v>
      </c>
      <c r="D5946" s="169" t="s">
        <v>5482</v>
      </c>
      <c r="E5946" s="170">
        <v>7.6173749999999991</v>
      </c>
      <c r="F5946" s="167" t="s">
        <v>11933</v>
      </c>
    </row>
    <row r="5947" spans="1:6" x14ac:dyDescent="0.3">
      <c r="A5947" s="167" t="s">
        <v>11942</v>
      </c>
      <c r="B5947" s="167" t="s">
        <v>5509</v>
      </c>
      <c r="C5947" s="168">
        <v>10</v>
      </c>
      <c r="D5947" s="169" t="s">
        <v>5482</v>
      </c>
      <c r="E5947" s="170">
        <v>7.6173749999999991</v>
      </c>
      <c r="F5947" s="167" t="s">
        <v>11933</v>
      </c>
    </row>
    <row r="5948" spans="1:6" x14ac:dyDescent="0.3">
      <c r="A5948" s="167" t="s">
        <v>11943</v>
      </c>
      <c r="B5948" s="167" t="s">
        <v>5515</v>
      </c>
      <c r="C5948" s="168">
        <v>10</v>
      </c>
      <c r="D5948" s="169" t="s">
        <v>5482</v>
      </c>
      <c r="E5948" s="170">
        <v>7.6173749999999991</v>
      </c>
      <c r="F5948" s="167" t="s">
        <v>11933</v>
      </c>
    </row>
    <row r="5949" spans="1:6" x14ac:dyDescent="0.3">
      <c r="A5949" s="167" t="s">
        <v>11944</v>
      </c>
      <c r="B5949" s="167" t="s">
        <v>5525</v>
      </c>
      <c r="C5949" s="168">
        <v>10</v>
      </c>
      <c r="D5949" s="169" t="s">
        <v>5482</v>
      </c>
      <c r="E5949" s="170">
        <v>7.6173749999999991</v>
      </c>
      <c r="F5949" s="167" t="s">
        <v>11933</v>
      </c>
    </row>
    <row r="5950" spans="1:6" x14ac:dyDescent="0.3">
      <c r="A5950" s="167" t="s">
        <v>11945</v>
      </c>
      <c r="B5950" s="167" t="s">
        <v>5489</v>
      </c>
      <c r="C5950" s="168">
        <v>10</v>
      </c>
      <c r="D5950" s="169" t="s">
        <v>5482</v>
      </c>
      <c r="E5950" s="170">
        <v>8.6996249999999975</v>
      </c>
      <c r="F5950" s="167" t="s">
        <v>11933</v>
      </c>
    </row>
    <row r="5951" spans="1:6" x14ac:dyDescent="0.3">
      <c r="A5951" s="167" t="s">
        <v>11946</v>
      </c>
      <c r="B5951" s="167" t="s">
        <v>5491</v>
      </c>
      <c r="C5951" s="168">
        <v>10</v>
      </c>
      <c r="D5951" s="169" t="s">
        <v>5482</v>
      </c>
      <c r="E5951" s="170">
        <v>8.6996249999999975</v>
      </c>
      <c r="F5951" s="167" t="s">
        <v>11933</v>
      </c>
    </row>
    <row r="5952" spans="1:6" x14ac:dyDescent="0.3">
      <c r="A5952" s="167" t="s">
        <v>11947</v>
      </c>
      <c r="B5952" s="167" t="s">
        <v>5493</v>
      </c>
      <c r="C5952" s="168">
        <v>10</v>
      </c>
      <c r="D5952" s="169" t="s">
        <v>5482</v>
      </c>
      <c r="E5952" s="170">
        <v>8.6996249999999975</v>
      </c>
      <c r="F5952" s="167" t="s">
        <v>11933</v>
      </c>
    </row>
    <row r="5953" spans="1:6" x14ac:dyDescent="0.3">
      <c r="A5953" s="167" t="s">
        <v>11948</v>
      </c>
      <c r="B5953" s="167" t="s">
        <v>5497</v>
      </c>
      <c r="C5953" s="168">
        <v>10</v>
      </c>
      <c r="D5953" s="169" t="s">
        <v>5482</v>
      </c>
      <c r="E5953" s="170">
        <v>8.6996249999999975</v>
      </c>
      <c r="F5953" s="167" t="s">
        <v>11933</v>
      </c>
    </row>
    <row r="5954" spans="1:6" x14ac:dyDescent="0.3">
      <c r="A5954" s="167" t="s">
        <v>11949</v>
      </c>
      <c r="B5954" s="167" t="s">
        <v>11937</v>
      </c>
      <c r="C5954" s="168">
        <v>10</v>
      </c>
      <c r="D5954" s="169" t="s">
        <v>5482</v>
      </c>
      <c r="E5954" s="170">
        <v>8.6996249999999975</v>
      </c>
      <c r="F5954" s="167" t="s">
        <v>11933</v>
      </c>
    </row>
    <row r="5955" spans="1:6" x14ac:dyDescent="0.3">
      <c r="A5955" s="167" t="s">
        <v>11950</v>
      </c>
      <c r="B5955" s="167" t="s">
        <v>11939</v>
      </c>
      <c r="C5955" s="168">
        <v>10</v>
      </c>
      <c r="D5955" s="169" t="s">
        <v>5482</v>
      </c>
      <c r="E5955" s="170">
        <v>8.6996249999999975</v>
      </c>
      <c r="F5955" s="167" t="s">
        <v>11933</v>
      </c>
    </row>
    <row r="5956" spans="1:6" x14ac:dyDescent="0.3">
      <c r="A5956" s="167" t="s">
        <v>11951</v>
      </c>
      <c r="B5956" s="167" t="s">
        <v>5501</v>
      </c>
      <c r="C5956" s="168">
        <v>10</v>
      </c>
      <c r="D5956" s="169" t="s">
        <v>5482</v>
      </c>
      <c r="E5956" s="170">
        <v>8.6996249999999975</v>
      </c>
      <c r="F5956" s="167" t="s">
        <v>11933</v>
      </c>
    </row>
    <row r="5957" spans="1:6" x14ac:dyDescent="0.3">
      <c r="A5957" s="167" t="s">
        <v>11952</v>
      </c>
      <c r="B5957" s="167" t="s">
        <v>5507</v>
      </c>
      <c r="C5957" s="168">
        <v>10</v>
      </c>
      <c r="D5957" s="169" t="s">
        <v>5482</v>
      </c>
      <c r="E5957" s="170">
        <v>8.6996249999999975</v>
      </c>
      <c r="F5957" s="167" t="s">
        <v>11933</v>
      </c>
    </row>
    <row r="5958" spans="1:6" x14ac:dyDescent="0.3">
      <c r="A5958" s="167" t="s">
        <v>11953</v>
      </c>
      <c r="B5958" s="167" t="s">
        <v>5509</v>
      </c>
      <c r="C5958" s="168">
        <v>10</v>
      </c>
      <c r="D5958" s="169" t="s">
        <v>5482</v>
      </c>
      <c r="E5958" s="170">
        <v>8.6996249999999975</v>
      </c>
      <c r="F5958" s="167" t="s">
        <v>11933</v>
      </c>
    </row>
    <row r="5959" spans="1:6" x14ac:dyDescent="0.3">
      <c r="A5959" s="167" t="s">
        <v>11954</v>
      </c>
      <c r="B5959" s="167" t="s">
        <v>5511</v>
      </c>
      <c r="C5959" s="168">
        <v>10</v>
      </c>
      <c r="D5959" s="169" t="s">
        <v>5482</v>
      </c>
      <c r="E5959" s="170">
        <v>8.6996249999999975</v>
      </c>
      <c r="F5959" s="167" t="s">
        <v>11933</v>
      </c>
    </row>
    <row r="5960" spans="1:6" x14ac:dyDescent="0.3">
      <c r="A5960" s="167" t="s">
        <v>11955</v>
      </c>
      <c r="B5960" s="167" t="s">
        <v>5513</v>
      </c>
      <c r="C5960" s="168">
        <v>10</v>
      </c>
      <c r="D5960" s="169" t="s">
        <v>5482</v>
      </c>
      <c r="E5960" s="170">
        <v>8.6996249999999975</v>
      </c>
      <c r="F5960" s="167" t="s">
        <v>11933</v>
      </c>
    </row>
    <row r="5961" spans="1:6" x14ac:dyDescent="0.3">
      <c r="A5961" s="167" t="s">
        <v>11956</v>
      </c>
      <c r="B5961" s="167" t="s">
        <v>5515</v>
      </c>
      <c r="C5961" s="168">
        <v>10</v>
      </c>
      <c r="D5961" s="169" t="s">
        <v>5482</v>
      </c>
      <c r="E5961" s="170">
        <v>8.6996249999999975</v>
      </c>
      <c r="F5961" s="167" t="s">
        <v>11933</v>
      </c>
    </row>
    <row r="5962" spans="1:6" x14ac:dyDescent="0.3">
      <c r="A5962" s="167" t="s">
        <v>11957</v>
      </c>
      <c r="B5962" s="167" t="s">
        <v>5523</v>
      </c>
      <c r="C5962" s="168">
        <v>10</v>
      </c>
      <c r="D5962" s="169" t="s">
        <v>5482</v>
      </c>
      <c r="E5962" s="170">
        <v>8.6996249999999975</v>
      </c>
      <c r="F5962" s="167" t="s">
        <v>11933</v>
      </c>
    </row>
    <row r="5963" spans="1:6" x14ac:dyDescent="0.3">
      <c r="A5963" s="167" t="s">
        <v>11958</v>
      </c>
      <c r="B5963" s="167" t="s">
        <v>5525</v>
      </c>
      <c r="C5963" s="168">
        <v>10</v>
      </c>
      <c r="D5963" s="169" t="s">
        <v>5482</v>
      </c>
      <c r="E5963" s="170">
        <v>8.6996249999999975</v>
      </c>
      <c r="F5963" s="167" t="s">
        <v>11933</v>
      </c>
    </row>
    <row r="5964" spans="1:6" x14ac:dyDescent="0.3">
      <c r="A5964" s="167" t="s">
        <v>11959</v>
      </c>
      <c r="B5964" s="167" t="s">
        <v>5509</v>
      </c>
      <c r="C5964" s="168">
        <v>1</v>
      </c>
      <c r="D5964" s="169" t="s">
        <v>5482</v>
      </c>
      <c r="E5964" s="170">
        <v>12.487500000000001</v>
      </c>
      <c r="F5964" s="167" t="s">
        <v>11933</v>
      </c>
    </row>
    <row r="5965" spans="1:6" x14ac:dyDescent="0.3">
      <c r="A5965" s="167" t="s">
        <v>11960</v>
      </c>
      <c r="B5965" s="167" t="s">
        <v>5513</v>
      </c>
      <c r="C5965" s="168">
        <v>1</v>
      </c>
      <c r="D5965" s="169" t="s">
        <v>5482</v>
      </c>
      <c r="E5965" s="170">
        <v>12.487500000000001</v>
      </c>
      <c r="F5965" s="167" t="s">
        <v>11933</v>
      </c>
    </row>
    <row r="5966" spans="1:6" x14ac:dyDescent="0.3">
      <c r="A5966" s="167" t="s">
        <v>11961</v>
      </c>
      <c r="B5966" s="167" t="s">
        <v>11962</v>
      </c>
      <c r="C5966" s="168">
        <v>10</v>
      </c>
      <c r="D5966" s="169" t="s">
        <v>5482</v>
      </c>
      <c r="E5966" s="170">
        <v>37.952749999999995</v>
      </c>
      <c r="F5966" s="167" t="s">
        <v>11933</v>
      </c>
    </row>
    <row r="5967" spans="1:6" x14ac:dyDescent="0.3">
      <c r="A5967" s="167" t="s">
        <v>11963</v>
      </c>
      <c r="B5967" s="167" t="s">
        <v>11962</v>
      </c>
      <c r="C5967" s="168">
        <v>1</v>
      </c>
      <c r="D5967" s="169" t="s">
        <v>5482</v>
      </c>
      <c r="E5967" s="170">
        <v>42.429749999999999</v>
      </c>
      <c r="F5967" s="167" t="s">
        <v>11933</v>
      </c>
    </row>
    <row r="5968" spans="1:6" x14ac:dyDescent="0.3">
      <c r="A5968" s="167" t="s">
        <v>11964</v>
      </c>
      <c r="B5968" s="167" t="s">
        <v>5491</v>
      </c>
      <c r="C5968" s="168">
        <v>10</v>
      </c>
      <c r="D5968" s="169" t="s">
        <v>5482</v>
      </c>
      <c r="E5968" s="170">
        <v>13.403249999999998</v>
      </c>
      <c r="F5968" s="167" t="s">
        <v>11933</v>
      </c>
    </row>
    <row r="5969" spans="1:6" x14ac:dyDescent="0.3">
      <c r="A5969" s="167" t="s">
        <v>11965</v>
      </c>
      <c r="B5969" s="167" t="s">
        <v>5493</v>
      </c>
      <c r="C5969" s="168">
        <v>10</v>
      </c>
      <c r="D5969" s="169" t="s">
        <v>5482</v>
      </c>
      <c r="E5969" s="170">
        <v>13.403249999999998</v>
      </c>
      <c r="F5969" s="167" t="s">
        <v>11933</v>
      </c>
    </row>
    <row r="5970" spans="1:6" x14ac:dyDescent="0.3">
      <c r="A5970" s="167" t="s">
        <v>11966</v>
      </c>
      <c r="B5970" s="167" t="s">
        <v>5497</v>
      </c>
      <c r="C5970" s="168">
        <v>10</v>
      </c>
      <c r="D5970" s="169" t="s">
        <v>5482</v>
      </c>
      <c r="E5970" s="170">
        <v>13.403249999999998</v>
      </c>
      <c r="F5970" s="167" t="s">
        <v>11933</v>
      </c>
    </row>
    <row r="5971" spans="1:6" x14ac:dyDescent="0.3">
      <c r="A5971" s="167" t="s">
        <v>11967</v>
      </c>
      <c r="B5971" s="167" t="s">
        <v>11937</v>
      </c>
      <c r="C5971" s="168">
        <v>10</v>
      </c>
      <c r="D5971" s="169" t="s">
        <v>5482</v>
      </c>
      <c r="E5971" s="170">
        <v>13.403249999999998</v>
      </c>
      <c r="F5971" s="167" t="s">
        <v>11933</v>
      </c>
    </row>
    <row r="5972" spans="1:6" x14ac:dyDescent="0.3">
      <c r="A5972" s="167" t="s">
        <v>11968</v>
      </c>
      <c r="B5972" s="167" t="s">
        <v>11939</v>
      </c>
      <c r="C5972" s="168">
        <v>10</v>
      </c>
      <c r="D5972" s="169" t="s">
        <v>5482</v>
      </c>
      <c r="E5972" s="170">
        <v>13.403249999999998</v>
      </c>
      <c r="F5972" s="167" t="s">
        <v>11933</v>
      </c>
    </row>
    <row r="5973" spans="1:6" x14ac:dyDescent="0.3">
      <c r="A5973" s="167" t="s">
        <v>11969</v>
      </c>
      <c r="B5973" s="167" t="s">
        <v>5501</v>
      </c>
      <c r="C5973" s="168">
        <v>10</v>
      </c>
      <c r="D5973" s="169" t="s">
        <v>5482</v>
      </c>
      <c r="E5973" s="170">
        <v>13.403249999999998</v>
      </c>
      <c r="F5973" s="167" t="s">
        <v>11933</v>
      </c>
    </row>
    <row r="5974" spans="1:6" x14ac:dyDescent="0.3">
      <c r="A5974" s="167" t="s">
        <v>11970</v>
      </c>
      <c r="B5974" s="167" t="s">
        <v>5507</v>
      </c>
      <c r="C5974" s="168">
        <v>10</v>
      </c>
      <c r="D5974" s="169" t="s">
        <v>5482</v>
      </c>
      <c r="E5974" s="170">
        <v>13.403249999999998</v>
      </c>
      <c r="F5974" s="167" t="s">
        <v>11933</v>
      </c>
    </row>
    <row r="5975" spans="1:6" x14ac:dyDescent="0.3">
      <c r="A5975" s="167" t="s">
        <v>11971</v>
      </c>
      <c r="B5975" s="167" t="s">
        <v>5509</v>
      </c>
      <c r="C5975" s="168">
        <v>10</v>
      </c>
      <c r="D5975" s="169" t="s">
        <v>5482</v>
      </c>
      <c r="E5975" s="170">
        <v>13.403249999999998</v>
      </c>
      <c r="F5975" s="167" t="s">
        <v>11933</v>
      </c>
    </row>
    <row r="5976" spans="1:6" x14ac:dyDescent="0.3">
      <c r="A5976" s="167" t="s">
        <v>11972</v>
      </c>
      <c r="B5976" s="167" t="s">
        <v>5513</v>
      </c>
      <c r="C5976" s="168">
        <v>10</v>
      </c>
      <c r="D5976" s="169" t="s">
        <v>5482</v>
      </c>
      <c r="E5976" s="170">
        <v>13.403249999999998</v>
      </c>
      <c r="F5976" s="167" t="s">
        <v>11933</v>
      </c>
    </row>
    <row r="5977" spans="1:6" x14ac:dyDescent="0.3">
      <c r="A5977" s="167" t="s">
        <v>11973</v>
      </c>
      <c r="B5977" s="167" t="s">
        <v>5525</v>
      </c>
      <c r="C5977" s="168">
        <v>10</v>
      </c>
      <c r="D5977" s="169" t="s">
        <v>5482</v>
      </c>
      <c r="E5977" s="170">
        <v>13.403249999999998</v>
      </c>
      <c r="F5977" s="167" t="s">
        <v>11933</v>
      </c>
    </row>
    <row r="5978" spans="1:6" x14ac:dyDescent="0.3">
      <c r="A5978" s="167" t="s">
        <v>11974</v>
      </c>
      <c r="B5978" s="167" t="s">
        <v>5509</v>
      </c>
      <c r="C5978" s="168">
        <v>1</v>
      </c>
      <c r="D5978" s="169" t="s">
        <v>5482</v>
      </c>
      <c r="E5978" s="170">
        <v>15.983999999999998</v>
      </c>
      <c r="F5978" s="167" t="s">
        <v>11933</v>
      </c>
    </row>
    <row r="5979" spans="1:6" x14ac:dyDescent="0.3">
      <c r="A5979" s="167" t="s">
        <v>11975</v>
      </c>
      <c r="B5979" s="167" t="s">
        <v>5513</v>
      </c>
      <c r="C5979" s="168">
        <v>1</v>
      </c>
      <c r="D5979" s="169" t="s">
        <v>5482</v>
      </c>
      <c r="E5979" s="170">
        <v>15.983999999999998</v>
      </c>
      <c r="F5979" s="167" t="s">
        <v>11933</v>
      </c>
    </row>
    <row r="5980" spans="1:6" x14ac:dyDescent="0.3">
      <c r="A5980" s="167" t="s">
        <v>11976</v>
      </c>
      <c r="B5980" s="167" t="s">
        <v>11962</v>
      </c>
      <c r="C5980" s="168">
        <v>10</v>
      </c>
      <c r="D5980" s="169" t="s">
        <v>5482</v>
      </c>
      <c r="E5980" s="170">
        <v>58.70975</v>
      </c>
      <c r="F5980" s="167" t="s">
        <v>11933</v>
      </c>
    </row>
    <row r="5981" spans="1:6" x14ac:dyDescent="0.3">
      <c r="A5981" s="167" t="s">
        <v>11977</v>
      </c>
      <c r="B5981" s="167" t="s">
        <v>11962</v>
      </c>
      <c r="C5981" s="168">
        <v>1</v>
      </c>
      <c r="D5981" s="169" t="s">
        <v>5482</v>
      </c>
      <c r="E5981" s="170">
        <v>62.983249999999998</v>
      </c>
      <c r="F5981" s="167" t="s">
        <v>11933</v>
      </c>
    </row>
    <row r="5982" spans="1:6" x14ac:dyDescent="0.3">
      <c r="A5982" s="167" t="s">
        <v>11978</v>
      </c>
      <c r="B5982" s="167" t="s">
        <v>5491</v>
      </c>
      <c r="C5982" s="168">
        <v>10</v>
      </c>
      <c r="D5982" s="169" t="s">
        <v>5482</v>
      </c>
      <c r="E5982" s="170">
        <v>6.7016249999999991</v>
      </c>
      <c r="F5982" s="167" t="s">
        <v>11979</v>
      </c>
    </row>
    <row r="5983" spans="1:6" x14ac:dyDescent="0.3">
      <c r="A5983" s="167" t="s">
        <v>11980</v>
      </c>
      <c r="B5983" s="167" t="s">
        <v>5493</v>
      </c>
      <c r="C5983" s="168">
        <v>10</v>
      </c>
      <c r="D5983" s="169" t="s">
        <v>5482</v>
      </c>
      <c r="E5983" s="170">
        <v>6.7016249999999991</v>
      </c>
      <c r="F5983" s="167" t="s">
        <v>11979</v>
      </c>
    </row>
    <row r="5984" spans="1:6" x14ac:dyDescent="0.3">
      <c r="A5984" s="167" t="s">
        <v>11981</v>
      </c>
      <c r="B5984" s="167" t="s">
        <v>5497</v>
      </c>
      <c r="C5984" s="168">
        <v>10</v>
      </c>
      <c r="D5984" s="169" t="s">
        <v>5482</v>
      </c>
      <c r="E5984" s="170">
        <v>6.7016249999999991</v>
      </c>
      <c r="F5984" s="167" t="s">
        <v>11979</v>
      </c>
    </row>
    <row r="5985" spans="1:6" x14ac:dyDescent="0.3">
      <c r="A5985" s="167" t="s">
        <v>11982</v>
      </c>
      <c r="B5985" s="167" t="s">
        <v>5507</v>
      </c>
      <c r="C5985" s="168">
        <v>10</v>
      </c>
      <c r="D5985" s="169" t="s">
        <v>5482</v>
      </c>
      <c r="E5985" s="170">
        <v>6.7016249999999991</v>
      </c>
      <c r="F5985" s="167" t="s">
        <v>11979</v>
      </c>
    </row>
    <row r="5986" spans="1:6" x14ac:dyDescent="0.3">
      <c r="A5986" s="167" t="s">
        <v>11983</v>
      </c>
      <c r="B5986" s="167" t="s">
        <v>5509</v>
      </c>
      <c r="C5986" s="168">
        <v>10</v>
      </c>
      <c r="D5986" s="169" t="s">
        <v>5482</v>
      </c>
      <c r="E5986" s="170">
        <v>6.7016249999999991</v>
      </c>
      <c r="F5986" s="167" t="s">
        <v>11979</v>
      </c>
    </row>
    <row r="5987" spans="1:6" x14ac:dyDescent="0.3">
      <c r="A5987" s="167" t="s">
        <v>11984</v>
      </c>
      <c r="B5987" s="167" t="s">
        <v>6119</v>
      </c>
      <c r="C5987" s="168">
        <v>10</v>
      </c>
      <c r="D5987" s="169" t="s">
        <v>5482</v>
      </c>
      <c r="E5987" s="170">
        <v>12.237749999999997</v>
      </c>
      <c r="F5987" s="167" t="s">
        <v>11985</v>
      </c>
    </row>
    <row r="5988" spans="1:6" x14ac:dyDescent="0.3">
      <c r="A5988" s="167" t="s">
        <v>11986</v>
      </c>
      <c r="B5988" s="167" t="s">
        <v>5491</v>
      </c>
      <c r="C5988" s="168">
        <v>10</v>
      </c>
      <c r="D5988" s="169" t="s">
        <v>5482</v>
      </c>
      <c r="E5988" s="170">
        <v>38.877749999999999</v>
      </c>
      <c r="F5988" s="167" t="s">
        <v>11871</v>
      </c>
    </row>
    <row r="5989" spans="1:6" x14ac:dyDescent="0.3">
      <c r="A5989" s="167" t="s">
        <v>11987</v>
      </c>
      <c r="B5989" s="167" t="s">
        <v>5493</v>
      </c>
      <c r="C5989" s="168">
        <v>10</v>
      </c>
      <c r="D5989" s="169" t="s">
        <v>5482</v>
      </c>
      <c r="E5989" s="170">
        <v>38.877749999999999</v>
      </c>
      <c r="F5989" s="167" t="s">
        <v>11871</v>
      </c>
    </row>
    <row r="5990" spans="1:6" x14ac:dyDescent="0.3">
      <c r="A5990" s="167" t="s">
        <v>11988</v>
      </c>
      <c r="B5990" s="167" t="s">
        <v>5497</v>
      </c>
      <c r="C5990" s="168">
        <v>10</v>
      </c>
      <c r="D5990" s="169" t="s">
        <v>5482</v>
      </c>
      <c r="E5990" s="170">
        <v>38.877749999999999</v>
      </c>
      <c r="F5990" s="167" t="s">
        <v>11871</v>
      </c>
    </row>
    <row r="5991" spans="1:6" x14ac:dyDescent="0.3">
      <c r="A5991" s="167" t="s">
        <v>11989</v>
      </c>
      <c r="B5991" s="167" t="s">
        <v>5501</v>
      </c>
      <c r="C5991" s="168">
        <v>10</v>
      </c>
      <c r="D5991" s="169" t="s">
        <v>5482</v>
      </c>
      <c r="E5991" s="170">
        <v>38.877749999999999</v>
      </c>
      <c r="F5991" s="167" t="s">
        <v>11871</v>
      </c>
    </row>
    <row r="5992" spans="1:6" x14ac:dyDescent="0.3">
      <c r="A5992" s="167" t="s">
        <v>11990</v>
      </c>
      <c r="B5992" s="167" t="s">
        <v>5507</v>
      </c>
      <c r="C5992" s="168">
        <v>10</v>
      </c>
      <c r="D5992" s="169" t="s">
        <v>5482</v>
      </c>
      <c r="E5992" s="170">
        <v>38.877749999999999</v>
      </c>
      <c r="F5992" s="167" t="s">
        <v>11871</v>
      </c>
    </row>
    <row r="5993" spans="1:6" x14ac:dyDescent="0.3">
      <c r="A5993" s="167" t="s">
        <v>11991</v>
      </c>
      <c r="B5993" s="167" t="s">
        <v>5509</v>
      </c>
      <c r="C5993" s="168">
        <v>10</v>
      </c>
      <c r="D5993" s="169" t="s">
        <v>5482</v>
      </c>
      <c r="E5993" s="170">
        <v>38.877749999999999</v>
      </c>
      <c r="F5993" s="167" t="s">
        <v>11871</v>
      </c>
    </row>
    <row r="5994" spans="1:6" x14ac:dyDescent="0.3">
      <c r="A5994" s="167" t="s">
        <v>11992</v>
      </c>
      <c r="B5994" s="167" t="s">
        <v>5515</v>
      </c>
      <c r="C5994" s="168">
        <v>10</v>
      </c>
      <c r="D5994" s="169" t="s">
        <v>5482</v>
      </c>
      <c r="E5994" s="170">
        <v>38.877749999999999</v>
      </c>
      <c r="F5994" s="167" t="s">
        <v>11871</v>
      </c>
    </row>
    <row r="5995" spans="1:6" x14ac:dyDescent="0.3">
      <c r="A5995" s="167" t="s">
        <v>11993</v>
      </c>
      <c r="B5995" s="167" t="s">
        <v>5525</v>
      </c>
      <c r="C5995" s="168">
        <v>10</v>
      </c>
      <c r="D5995" s="169" t="s">
        <v>5482</v>
      </c>
      <c r="E5995" s="170">
        <v>38.877749999999999</v>
      </c>
      <c r="F5995" s="167" t="s">
        <v>11871</v>
      </c>
    </row>
    <row r="5996" spans="1:6" x14ac:dyDescent="0.3">
      <c r="A5996" s="167" t="s">
        <v>11994</v>
      </c>
      <c r="B5996" s="167" t="s">
        <v>5491</v>
      </c>
      <c r="C5996" s="168">
        <v>10</v>
      </c>
      <c r="D5996" s="169" t="s">
        <v>5482</v>
      </c>
      <c r="E5996" s="170">
        <v>35.631</v>
      </c>
      <c r="F5996" s="167" t="s">
        <v>11881</v>
      </c>
    </row>
    <row r="5997" spans="1:6" x14ac:dyDescent="0.3">
      <c r="A5997" s="167" t="s">
        <v>11995</v>
      </c>
      <c r="B5997" s="167" t="s">
        <v>5493</v>
      </c>
      <c r="C5997" s="168">
        <v>10</v>
      </c>
      <c r="D5997" s="169" t="s">
        <v>5482</v>
      </c>
      <c r="E5997" s="170">
        <v>35.631</v>
      </c>
      <c r="F5997" s="167" t="s">
        <v>11881</v>
      </c>
    </row>
    <row r="5998" spans="1:6" x14ac:dyDescent="0.3">
      <c r="A5998" s="167" t="s">
        <v>11996</v>
      </c>
      <c r="B5998" s="167" t="s">
        <v>5497</v>
      </c>
      <c r="C5998" s="168">
        <v>10</v>
      </c>
      <c r="D5998" s="169" t="s">
        <v>5482</v>
      </c>
      <c r="E5998" s="170">
        <v>35.631</v>
      </c>
      <c r="F5998" s="167" t="s">
        <v>11881</v>
      </c>
    </row>
    <row r="5999" spans="1:6" x14ac:dyDescent="0.3">
      <c r="A5999" s="167" t="s">
        <v>11997</v>
      </c>
      <c r="B5999" s="167" t="s">
        <v>5501</v>
      </c>
      <c r="C5999" s="168">
        <v>10</v>
      </c>
      <c r="D5999" s="169" t="s">
        <v>5482</v>
      </c>
      <c r="E5999" s="170">
        <v>35.631</v>
      </c>
      <c r="F5999" s="167" t="s">
        <v>11881</v>
      </c>
    </row>
    <row r="6000" spans="1:6" x14ac:dyDescent="0.3">
      <c r="A6000" s="167" t="s">
        <v>11998</v>
      </c>
      <c r="B6000" s="167" t="s">
        <v>5507</v>
      </c>
      <c r="C6000" s="168">
        <v>10</v>
      </c>
      <c r="D6000" s="169" t="s">
        <v>5482</v>
      </c>
      <c r="E6000" s="170">
        <v>35.631</v>
      </c>
      <c r="F6000" s="167" t="s">
        <v>11881</v>
      </c>
    </row>
    <row r="6001" spans="1:6" x14ac:dyDescent="0.3">
      <c r="A6001" s="167" t="s">
        <v>11999</v>
      </c>
      <c r="B6001" s="167" t="s">
        <v>5509</v>
      </c>
      <c r="C6001" s="168">
        <v>10</v>
      </c>
      <c r="D6001" s="169" t="s">
        <v>5482</v>
      </c>
      <c r="E6001" s="170">
        <v>35.631</v>
      </c>
      <c r="F6001" s="167" t="s">
        <v>11881</v>
      </c>
    </row>
    <row r="6002" spans="1:6" x14ac:dyDescent="0.3">
      <c r="A6002" s="167" t="s">
        <v>12000</v>
      </c>
      <c r="B6002" s="167" t="s">
        <v>5525</v>
      </c>
      <c r="C6002" s="168">
        <v>10</v>
      </c>
      <c r="D6002" s="169" t="s">
        <v>5482</v>
      </c>
      <c r="E6002" s="170">
        <v>35.631</v>
      </c>
      <c r="F6002" s="167" t="s">
        <v>11881</v>
      </c>
    </row>
    <row r="6003" spans="1:6" x14ac:dyDescent="0.3">
      <c r="A6003" s="167" t="s">
        <v>12001</v>
      </c>
      <c r="B6003" s="167" t="s">
        <v>5481</v>
      </c>
      <c r="C6003" s="168">
        <v>1</v>
      </c>
      <c r="D6003" s="169" t="s">
        <v>5482</v>
      </c>
      <c r="E6003" s="170">
        <v>95.492374999999981</v>
      </c>
      <c r="F6003" s="167" t="s">
        <v>11881</v>
      </c>
    </row>
    <row r="6004" spans="1:6" x14ac:dyDescent="0.3">
      <c r="A6004" s="167" t="s">
        <v>12002</v>
      </c>
      <c r="B6004" s="167" t="s">
        <v>5489</v>
      </c>
      <c r="C6004" s="168">
        <v>10</v>
      </c>
      <c r="D6004" s="169" t="s">
        <v>5482</v>
      </c>
      <c r="E6004" s="170">
        <v>39.626999999999995</v>
      </c>
      <c r="F6004" s="167" t="s">
        <v>11893</v>
      </c>
    </row>
    <row r="6005" spans="1:6" x14ac:dyDescent="0.3">
      <c r="A6005" s="167" t="s">
        <v>12003</v>
      </c>
      <c r="B6005" s="167" t="s">
        <v>5491</v>
      </c>
      <c r="C6005" s="168">
        <v>10</v>
      </c>
      <c r="D6005" s="169" t="s">
        <v>5482</v>
      </c>
      <c r="E6005" s="170">
        <v>39.626999999999995</v>
      </c>
      <c r="F6005" s="167" t="s">
        <v>11893</v>
      </c>
    </row>
    <row r="6006" spans="1:6" x14ac:dyDescent="0.3">
      <c r="A6006" s="167" t="s">
        <v>12004</v>
      </c>
      <c r="B6006" s="167" t="s">
        <v>5493</v>
      </c>
      <c r="C6006" s="168">
        <v>10</v>
      </c>
      <c r="D6006" s="169" t="s">
        <v>5482</v>
      </c>
      <c r="E6006" s="170">
        <v>39.626999999999995</v>
      </c>
      <c r="F6006" s="167" t="s">
        <v>11893</v>
      </c>
    </row>
    <row r="6007" spans="1:6" x14ac:dyDescent="0.3">
      <c r="A6007" s="167" t="s">
        <v>12005</v>
      </c>
      <c r="B6007" s="167" t="s">
        <v>5495</v>
      </c>
      <c r="C6007" s="168">
        <v>10</v>
      </c>
      <c r="D6007" s="169" t="s">
        <v>5482</v>
      </c>
      <c r="E6007" s="170">
        <v>39.626999999999995</v>
      </c>
      <c r="F6007" s="167" t="s">
        <v>11893</v>
      </c>
    </row>
    <row r="6008" spans="1:6" x14ac:dyDescent="0.3">
      <c r="A6008" s="167" t="s">
        <v>12006</v>
      </c>
      <c r="B6008" s="167" t="s">
        <v>5497</v>
      </c>
      <c r="C6008" s="168">
        <v>10</v>
      </c>
      <c r="D6008" s="169" t="s">
        <v>5482</v>
      </c>
      <c r="E6008" s="170">
        <v>39.626999999999995</v>
      </c>
      <c r="F6008" s="167" t="s">
        <v>11893</v>
      </c>
    </row>
    <row r="6009" spans="1:6" x14ac:dyDescent="0.3">
      <c r="A6009" s="167" t="s">
        <v>12007</v>
      </c>
      <c r="B6009" s="167" t="s">
        <v>5501</v>
      </c>
      <c r="C6009" s="168">
        <v>10</v>
      </c>
      <c r="D6009" s="169" t="s">
        <v>5482</v>
      </c>
      <c r="E6009" s="170">
        <v>39.626999999999995</v>
      </c>
      <c r="F6009" s="167" t="s">
        <v>11893</v>
      </c>
    </row>
    <row r="6010" spans="1:6" x14ac:dyDescent="0.3">
      <c r="A6010" s="167" t="s">
        <v>12008</v>
      </c>
      <c r="B6010" s="167" t="s">
        <v>5507</v>
      </c>
      <c r="C6010" s="168">
        <v>10</v>
      </c>
      <c r="D6010" s="169" t="s">
        <v>5482</v>
      </c>
      <c r="E6010" s="170">
        <v>39.626999999999995</v>
      </c>
      <c r="F6010" s="167" t="s">
        <v>11893</v>
      </c>
    </row>
    <row r="6011" spans="1:6" x14ac:dyDescent="0.3">
      <c r="A6011" s="167" t="s">
        <v>12009</v>
      </c>
      <c r="B6011" s="167" t="s">
        <v>5509</v>
      </c>
      <c r="C6011" s="168">
        <v>10</v>
      </c>
      <c r="D6011" s="169" t="s">
        <v>5482</v>
      </c>
      <c r="E6011" s="170">
        <v>39.626999999999995</v>
      </c>
      <c r="F6011" s="167" t="s">
        <v>11893</v>
      </c>
    </row>
    <row r="6012" spans="1:6" x14ac:dyDescent="0.3">
      <c r="A6012" s="167" t="s">
        <v>12010</v>
      </c>
      <c r="B6012" s="167" t="s">
        <v>5515</v>
      </c>
      <c r="C6012" s="168">
        <v>10</v>
      </c>
      <c r="D6012" s="169" t="s">
        <v>5482</v>
      </c>
      <c r="E6012" s="170">
        <v>39.626999999999995</v>
      </c>
      <c r="F6012" s="167" t="s">
        <v>11893</v>
      </c>
    </row>
    <row r="6013" spans="1:6" x14ac:dyDescent="0.3">
      <c r="A6013" s="167" t="s">
        <v>12011</v>
      </c>
      <c r="B6013" s="167" t="s">
        <v>5525</v>
      </c>
      <c r="C6013" s="168">
        <v>10</v>
      </c>
      <c r="D6013" s="169" t="s">
        <v>5482</v>
      </c>
      <c r="E6013" s="170">
        <v>39.626999999999995</v>
      </c>
      <c r="F6013" s="167" t="s">
        <v>11893</v>
      </c>
    </row>
    <row r="6014" spans="1:6" x14ac:dyDescent="0.3">
      <c r="A6014" s="167" t="s">
        <v>12012</v>
      </c>
      <c r="B6014" s="167" t="s">
        <v>5481</v>
      </c>
      <c r="C6014" s="168">
        <v>1</v>
      </c>
      <c r="D6014" s="169" t="s">
        <v>5482</v>
      </c>
      <c r="E6014" s="170">
        <v>129.2225</v>
      </c>
      <c r="F6014" s="167" t="s">
        <v>11893</v>
      </c>
    </row>
    <row r="6015" spans="1:6" x14ac:dyDescent="0.3">
      <c r="A6015" s="167" t="s">
        <v>12013</v>
      </c>
      <c r="B6015" s="167" t="s">
        <v>5491</v>
      </c>
      <c r="C6015" s="168">
        <v>10</v>
      </c>
      <c r="D6015" s="169" t="s">
        <v>5482</v>
      </c>
      <c r="E6015" s="170">
        <v>35.048249999999996</v>
      </c>
      <c r="F6015" s="167" t="s">
        <v>12014</v>
      </c>
    </row>
    <row r="6016" spans="1:6" x14ac:dyDescent="0.3">
      <c r="A6016" s="167" t="s">
        <v>12015</v>
      </c>
      <c r="B6016" s="167" t="s">
        <v>5493</v>
      </c>
      <c r="C6016" s="168">
        <v>10</v>
      </c>
      <c r="D6016" s="169" t="s">
        <v>5482</v>
      </c>
      <c r="E6016" s="170">
        <v>35.048249999999996</v>
      </c>
      <c r="F6016" s="167" t="s">
        <v>12014</v>
      </c>
    </row>
    <row r="6017" spans="1:6" x14ac:dyDescent="0.3">
      <c r="A6017" s="167" t="s">
        <v>12016</v>
      </c>
      <c r="B6017" s="167" t="s">
        <v>5497</v>
      </c>
      <c r="C6017" s="168">
        <v>10</v>
      </c>
      <c r="D6017" s="169" t="s">
        <v>5482</v>
      </c>
      <c r="E6017" s="170">
        <v>35.048249999999996</v>
      </c>
      <c r="F6017" s="167" t="s">
        <v>12014</v>
      </c>
    </row>
    <row r="6018" spans="1:6" x14ac:dyDescent="0.3">
      <c r="A6018" s="167" t="s">
        <v>12017</v>
      </c>
      <c r="B6018" s="167" t="s">
        <v>5501</v>
      </c>
      <c r="C6018" s="168">
        <v>10</v>
      </c>
      <c r="D6018" s="169" t="s">
        <v>5482</v>
      </c>
      <c r="E6018" s="170">
        <v>35.048249999999996</v>
      </c>
      <c r="F6018" s="167" t="s">
        <v>12014</v>
      </c>
    </row>
    <row r="6019" spans="1:6" x14ac:dyDescent="0.3">
      <c r="A6019" s="167" t="s">
        <v>12018</v>
      </c>
      <c r="B6019" s="167" t="s">
        <v>5507</v>
      </c>
      <c r="C6019" s="168">
        <v>10</v>
      </c>
      <c r="D6019" s="169" t="s">
        <v>5482</v>
      </c>
      <c r="E6019" s="170">
        <v>35.048249999999996</v>
      </c>
      <c r="F6019" s="167" t="s">
        <v>12014</v>
      </c>
    </row>
    <row r="6020" spans="1:6" x14ac:dyDescent="0.3">
      <c r="A6020" s="167" t="s">
        <v>12019</v>
      </c>
      <c r="B6020" s="167" t="s">
        <v>5509</v>
      </c>
      <c r="C6020" s="168">
        <v>10</v>
      </c>
      <c r="D6020" s="169" t="s">
        <v>5482</v>
      </c>
      <c r="E6020" s="170">
        <v>35.048249999999996</v>
      </c>
      <c r="F6020" s="167" t="s">
        <v>12014</v>
      </c>
    </row>
    <row r="6021" spans="1:6" x14ac:dyDescent="0.3">
      <c r="A6021" s="167" t="s">
        <v>12020</v>
      </c>
      <c r="B6021" s="167" t="s">
        <v>5515</v>
      </c>
      <c r="C6021" s="168">
        <v>10</v>
      </c>
      <c r="D6021" s="169" t="s">
        <v>5482</v>
      </c>
      <c r="E6021" s="170">
        <v>35.048249999999996</v>
      </c>
      <c r="F6021" s="167" t="s">
        <v>12014</v>
      </c>
    </row>
    <row r="6022" spans="1:6" x14ac:dyDescent="0.3">
      <c r="A6022" s="167" t="s">
        <v>12021</v>
      </c>
      <c r="B6022" s="167" t="s">
        <v>5525</v>
      </c>
      <c r="C6022" s="168">
        <v>10</v>
      </c>
      <c r="D6022" s="169" t="s">
        <v>5482</v>
      </c>
      <c r="E6022" s="170">
        <v>35.048249999999996</v>
      </c>
      <c r="F6022" s="167" t="s">
        <v>12014</v>
      </c>
    </row>
    <row r="6023" spans="1:6" x14ac:dyDescent="0.3">
      <c r="A6023" s="167" t="s">
        <v>12022</v>
      </c>
      <c r="B6023" s="167" t="s">
        <v>5489</v>
      </c>
      <c r="C6023" s="168">
        <v>10</v>
      </c>
      <c r="D6023" s="169" t="s">
        <v>5482</v>
      </c>
      <c r="E6023" s="170">
        <v>39.044249999999991</v>
      </c>
      <c r="F6023" s="167" t="s">
        <v>12014</v>
      </c>
    </row>
    <row r="6024" spans="1:6" x14ac:dyDescent="0.3">
      <c r="A6024" s="167" t="s">
        <v>12023</v>
      </c>
      <c r="B6024" s="167" t="s">
        <v>5491</v>
      </c>
      <c r="C6024" s="168">
        <v>10</v>
      </c>
      <c r="D6024" s="169" t="s">
        <v>5482</v>
      </c>
      <c r="E6024" s="170">
        <v>39.044249999999991</v>
      </c>
      <c r="F6024" s="167" t="s">
        <v>12014</v>
      </c>
    </row>
    <row r="6025" spans="1:6" x14ac:dyDescent="0.3">
      <c r="A6025" s="167" t="s">
        <v>12024</v>
      </c>
      <c r="B6025" s="167" t="s">
        <v>5493</v>
      </c>
      <c r="C6025" s="168">
        <v>10</v>
      </c>
      <c r="D6025" s="169" t="s">
        <v>5482</v>
      </c>
      <c r="E6025" s="170">
        <v>39.044249999999991</v>
      </c>
      <c r="F6025" s="167" t="s">
        <v>12014</v>
      </c>
    </row>
    <row r="6026" spans="1:6" x14ac:dyDescent="0.3">
      <c r="A6026" s="167" t="s">
        <v>12025</v>
      </c>
      <c r="B6026" s="167" t="s">
        <v>5495</v>
      </c>
      <c r="C6026" s="168">
        <v>10</v>
      </c>
      <c r="D6026" s="169" t="s">
        <v>5482</v>
      </c>
      <c r="E6026" s="170">
        <v>39.044249999999991</v>
      </c>
      <c r="F6026" s="167" t="s">
        <v>12014</v>
      </c>
    </row>
    <row r="6027" spans="1:6" x14ac:dyDescent="0.3">
      <c r="A6027" s="167" t="s">
        <v>12026</v>
      </c>
      <c r="B6027" s="167" t="s">
        <v>5497</v>
      </c>
      <c r="C6027" s="168">
        <v>10</v>
      </c>
      <c r="D6027" s="169" t="s">
        <v>5482</v>
      </c>
      <c r="E6027" s="170">
        <v>39.044249999999991</v>
      </c>
      <c r="F6027" s="167" t="s">
        <v>12014</v>
      </c>
    </row>
    <row r="6028" spans="1:6" x14ac:dyDescent="0.3">
      <c r="A6028" s="167" t="s">
        <v>12027</v>
      </c>
      <c r="B6028" s="167" t="s">
        <v>5501</v>
      </c>
      <c r="C6028" s="168">
        <v>10</v>
      </c>
      <c r="D6028" s="169" t="s">
        <v>5482</v>
      </c>
      <c r="E6028" s="170">
        <v>39.044249999999991</v>
      </c>
      <c r="F6028" s="167" t="s">
        <v>12014</v>
      </c>
    </row>
    <row r="6029" spans="1:6" x14ac:dyDescent="0.3">
      <c r="A6029" s="167" t="s">
        <v>12028</v>
      </c>
      <c r="B6029" s="167" t="s">
        <v>5507</v>
      </c>
      <c r="C6029" s="168">
        <v>10</v>
      </c>
      <c r="D6029" s="169" t="s">
        <v>5482</v>
      </c>
      <c r="E6029" s="170">
        <v>39.044249999999991</v>
      </c>
      <c r="F6029" s="167" t="s">
        <v>12014</v>
      </c>
    </row>
    <row r="6030" spans="1:6" x14ac:dyDescent="0.3">
      <c r="A6030" s="167" t="s">
        <v>12029</v>
      </c>
      <c r="B6030" s="167" t="s">
        <v>5509</v>
      </c>
      <c r="C6030" s="168">
        <v>10</v>
      </c>
      <c r="D6030" s="169" t="s">
        <v>5482</v>
      </c>
      <c r="E6030" s="170">
        <v>39.044249999999991</v>
      </c>
      <c r="F6030" s="167" t="s">
        <v>12014</v>
      </c>
    </row>
    <row r="6031" spans="1:6" x14ac:dyDescent="0.3">
      <c r="A6031" s="167" t="s">
        <v>12030</v>
      </c>
      <c r="B6031" s="167" t="s">
        <v>5515</v>
      </c>
      <c r="C6031" s="168">
        <v>10</v>
      </c>
      <c r="D6031" s="169" t="s">
        <v>5482</v>
      </c>
      <c r="E6031" s="170">
        <v>39.044249999999991</v>
      </c>
      <c r="F6031" s="167" t="s">
        <v>12014</v>
      </c>
    </row>
    <row r="6032" spans="1:6" x14ac:dyDescent="0.3">
      <c r="A6032" s="167" t="s">
        <v>12031</v>
      </c>
      <c r="B6032" s="167" t="s">
        <v>5525</v>
      </c>
      <c r="C6032" s="168">
        <v>10</v>
      </c>
      <c r="D6032" s="169" t="s">
        <v>5482</v>
      </c>
      <c r="E6032" s="170">
        <v>39.044249999999991</v>
      </c>
      <c r="F6032" s="167" t="s">
        <v>12014</v>
      </c>
    </row>
    <row r="6033" spans="1:6" x14ac:dyDescent="0.3">
      <c r="A6033" s="167" t="s">
        <v>12032</v>
      </c>
      <c r="B6033" s="167" t="s">
        <v>6572</v>
      </c>
      <c r="C6033" s="168">
        <v>1</v>
      </c>
      <c r="D6033" s="169" t="s">
        <v>5482</v>
      </c>
      <c r="E6033" s="170">
        <v>136.03975</v>
      </c>
      <c r="F6033" s="167" t="s">
        <v>12014</v>
      </c>
    </row>
    <row r="6034" spans="1:6" x14ac:dyDescent="0.3">
      <c r="A6034" s="167" t="s">
        <v>12033</v>
      </c>
      <c r="B6034" s="167" t="s">
        <v>5491</v>
      </c>
      <c r="C6034" s="168">
        <v>10</v>
      </c>
      <c r="D6034" s="169" t="s">
        <v>5482</v>
      </c>
      <c r="E6034" s="170">
        <v>52.03125</v>
      </c>
      <c r="F6034" s="167" t="s">
        <v>12014</v>
      </c>
    </row>
    <row r="6035" spans="1:6" x14ac:dyDescent="0.3">
      <c r="A6035" s="167" t="s">
        <v>12034</v>
      </c>
      <c r="B6035" s="167" t="s">
        <v>5493</v>
      </c>
      <c r="C6035" s="168">
        <v>10</v>
      </c>
      <c r="D6035" s="169" t="s">
        <v>5482</v>
      </c>
      <c r="E6035" s="170">
        <v>52.03125</v>
      </c>
      <c r="F6035" s="167" t="s">
        <v>12014</v>
      </c>
    </row>
    <row r="6036" spans="1:6" x14ac:dyDescent="0.3">
      <c r="A6036" s="167" t="s">
        <v>12035</v>
      </c>
      <c r="B6036" s="167" t="s">
        <v>5497</v>
      </c>
      <c r="C6036" s="168">
        <v>10</v>
      </c>
      <c r="D6036" s="169" t="s">
        <v>5482</v>
      </c>
      <c r="E6036" s="170">
        <v>52.03125</v>
      </c>
      <c r="F6036" s="167" t="s">
        <v>12014</v>
      </c>
    </row>
    <row r="6037" spans="1:6" x14ac:dyDescent="0.3">
      <c r="A6037" s="167" t="s">
        <v>12036</v>
      </c>
      <c r="B6037" s="167" t="s">
        <v>5501</v>
      </c>
      <c r="C6037" s="168">
        <v>10</v>
      </c>
      <c r="D6037" s="169" t="s">
        <v>5482</v>
      </c>
      <c r="E6037" s="170">
        <v>52.03125</v>
      </c>
      <c r="F6037" s="167" t="s">
        <v>12014</v>
      </c>
    </row>
    <row r="6038" spans="1:6" x14ac:dyDescent="0.3">
      <c r="A6038" s="167" t="s">
        <v>12037</v>
      </c>
      <c r="B6038" s="167" t="s">
        <v>5507</v>
      </c>
      <c r="C6038" s="168">
        <v>10</v>
      </c>
      <c r="D6038" s="169" t="s">
        <v>5482</v>
      </c>
      <c r="E6038" s="170">
        <v>52.03125</v>
      </c>
      <c r="F6038" s="167" t="s">
        <v>12014</v>
      </c>
    </row>
    <row r="6039" spans="1:6" x14ac:dyDescent="0.3">
      <c r="A6039" s="167" t="s">
        <v>12038</v>
      </c>
      <c r="B6039" s="167" t="s">
        <v>5509</v>
      </c>
      <c r="C6039" s="168">
        <v>10</v>
      </c>
      <c r="D6039" s="169" t="s">
        <v>5482</v>
      </c>
      <c r="E6039" s="170">
        <v>52.03125</v>
      </c>
      <c r="F6039" s="167" t="s">
        <v>12014</v>
      </c>
    </row>
    <row r="6040" spans="1:6" x14ac:dyDescent="0.3">
      <c r="A6040" s="167" t="s">
        <v>12039</v>
      </c>
      <c r="B6040" s="167" t="s">
        <v>5681</v>
      </c>
      <c r="C6040" s="168">
        <v>10</v>
      </c>
      <c r="D6040" s="169" t="s">
        <v>5482</v>
      </c>
      <c r="E6040" s="170">
        <v>4.6786499999999993</v>
      </c>
      <c r="F6040" s="167" t="s">
        <v>12040</v>
      </c>
    </row>
    <row r="6041" spans="1:6" x14ac:dyDescent="0.3">
      <c r="A6041" s="167" t="s">
        <v>12041</v>
      </c>
      <c r="B6041" s="167" t="s">
        <v>5491</v>
      </c>
      <c r="C6041" s="168">
        <v>10</v>
      </c>
      <c r="D6041" s="169" t="s">
        <v>5482</v>
      </c>
      <c r="E6041" s="170">
        <v>11.446874999999999</v>
      </c>
      <c r="F6041" s="167" t="s">
        <v>11933</v>
      </c>
    </row>
    <row r="6042" spans="1:6" x14ac:dyDescent="0.3">
      <c r="A6042" s="167" t="s">
        <v>12042</v>
      </c>
      <c r="B6042" s="167" t="s">
        <v>5493</v>
      </c>
      <c r="C6042" s="168">
        <v>10</v>
      </c>
      <c r="D6042" s="169" t="s">
        <v>5482</v>
      </c>
      <c r="E6042" s="170">
        <v>11.446874999999999</v>
      </c>
      <c r="F6042" s="167" t="s">
        <v>11933</v>
      </c>
    </row>
    <row r="6043" spans="1:6" x14ac:dyDescent="0.3">
      <c r="A6043" s="167" t="s">
        <v>12043</v>
      </c>
      <c r="B6043" s="167" t="s">
        <v>5497</v>
      </c>
      <c r="C6043" s="168">
        <v>10</v>
      </c>
      <c r="D6043" s="169" t="s">
        <v>5482</v>
      </c>
      <c r="E6043" s="170">
        <v>11.446874999999999</v>
      </c>
      <c r="F6043" s="167" t="s">
        <v>11933</v>
      </c>
    </row>
    <row r="6044" spans="1:6" x14ac:dyDescent="0.3">
      <c r="A6044" s="167" t="s">
        <v>12044</v>
      </c>
      <c r="B6044" s="167" t="s">
        <v>11937</v>
      </c>
      <c r="C6044" s="168">
        <v>10</v>
      </c>
      <c r="D6044" s="169" t="s">
        <v>5482</v>
      </c>
      <c r="E6044" s="170">
        <v>11.446874999999999</v>
      </c>
      <c r="F6044" s="167" t="s">
        <v>11933</v>
      </c>
    </row>
    <row r="6045" spans="1:6" x14ac:dyDescent="0.3">
      <c r="A6045" s="167" t="s">
        <v>12045</v>
      </c>
      <c r="B6045" s="167" t="s">
        <v>11939</v>
      </c>
      <c r="C6045" s="168">
        <v>10</v>
      </c>
      <c r="D6045" s="169" t="s">
        <v>5482</v>
      </c>
      <c r="E6045" s="170">
        <v>11.446874999999999</v>
      </c>
      <c r="F6045" s="167" t="s">
        <v>11933</v>
      </c>
    </row>
    <row r="6046" spans="1:6" x14ac:dyDescent="0.3">
      <c r="A6046" s="167" t="s">
        <v>12046</v>
      </c>
      <c r="B6046" s="167" t="s">
        <v>5501</v>
      </c>
      <c r="C6046" s="168">
        <v>10</v>
      </c>
      <c r="D6046" s="169" t="s">
        <v>5482</v>
      </c>
      <c r="E6046" s="170">
        <v>11.446874999999999</v>
      </c>
      <c r="F6046" s="167" t="s">
        <v>11933</v>
      </c>
    </row>
    <row r="6047" spans="1:6" x14ac:dyDescent="0.3">
      <c r="A6047" s="167" t="s">
        <v>12047</v>
      </c>
      <c r="B6047" s="167" t="s">
        <v>5507</v>
      </c>
      <c r="C6047" s="168">
        <v>10</v>
      </c>
      <c r="D6047" s="169" t="s">
        <v>5482</v>
      </c>
      <c r="E6047" s="170">
        <v>11.446874999999999</v>
      </c>
      <c r="F6047" s="167" t="s">
        <v>11933</v>
      </c>
    </row>
    <row r="6048" spans="1:6" x14ac:dyDescent="0.3">
      <c r="A6048" s="167" t="s">
        <v>12048</v>
      </c>
      <c r="B6048" s="167" t="s">
        <v>5509</v>
      </c>
      <c r="C6048" s="168">
        <v>10</v>
      </c>
      <c r="D6048" s="169" t="s">
        <v>5482</v>
      </c>
      <c r="E6048" s="170">
        <v>11.446874999999999</v>
      </c>
      <c r="F6048" s="167" t="s">
        <v>11933</v>
      </c>
    </row>
    <row r="6049" spans="1:6" x14ac:dyDescent="0.3">
      <c r="A6049" s="167" t="s">
        <v>12049</v>
      </c>
      <c r="B6049" s="167" t="s">
        <v>5515</v>
      </c>
      <c r="C6049" s="168">
        <v>10</v>
      </c>
      <c r="D6049" s="169" t="s">
        <v>5482</v>
      </c>
      <c r="E6049" s="170">
        <v>11.446874999999999</v>
      </c>
      <c r="F6049" s="167" t="s">
        <v>11933</v>
      </c>
    </row>
    <row r="6050" spans="1:6" x14ac:dyDescent="0.3">
      <c r="A6050" s="167" t="s">
        <v>12050</v>
      </c>
      <c r="B6050" s="167" t="s">
        <v>5525</v>
      </c>
      <c r="C6050" s="168">
        <v>10</v>
      </c>
      <c r="D6050" s="169" t="s">
        <v>5482</v>
      </c>
      <c r="E6050" s="170">
        <v>11.446874999999999</v>
      </c>
      <c r="F6050" s="167" t="s">
        <v>11933</v>
      </c>
    </row>
    <row r="6051" spans="1:6" x14ac:dyDescent="0.3">
      <c r="A6051" s="167" t="s">
        <v>12051</v>
      </c>
      <c r="B6051" s="167" t="s">
        <v>5491</v>
      </c>
      <c r="C6051" s="168">
        <v>10</v>
      </c>
      <c r="D6051" s="169" t="s">
        <v>5482</v>
      </c>
      <c r="E6051" s="170">
        <v>15.151499999999999</v>
      </c>
      <c r="F6051" s="167" t="s">
        <v>11933</v>
      </c>
    </row>
    <row r="6052" spans="1:6" x14ac:dyDescent="0.3">
      <c r="A6052" s="167" t="s">
        <v>12052</v>
      </c>
      <c r="B6052" s="167" t="s">
        <v>5493</v>
      </c>
      <c r="C6052" s="168">
        <v>10</v>
      </c>
      <c r="D6052" s="169" t="s">
        <v>5482</v>
      </c>
      <c r="E6052" s="170">
        <v>15.151499999999999</v>
      </c>
      <c r="F6052" s="167" t="s">
        <v>11933</v>
      </c>
    </row>
    <row r="6053" spans="1:6" x14ac:dyDescent="0.3">
      <c r="A6053" s="167" t="s">
        <v>12053</v>
      </c>
      <c r="B6053" s="167" t="s">
        <v>5497</v>
      </c>
      <c r="C6053" s="168">
        <v>10</v>
      </c>
      <c r="D6053" s="169" t="s">
        <v>5482</v>
      </c>
      <c r="E6053" s="170">
        <v>15.151499999999999</v>
      </c>
      <c r="F6053" s="167" t="s">
        <v>11933</v>
      </c>
    </row>
    <row r="6054" spans="1:6" x14ac:dyDescent="0.3">
      <c r="A6054" s="167" t="s">
        <v>12054</v>
      </c>
      <c r="B6054" s="167" t="s">
        <v>11937</v>
      </c>
      <c r="C6054" s="168">
        <v>10</v>
      </c>
      <c r="D6054" s="169" t="s">
        <v>5482</v>
      </c>
      <c r="E6054" s="170">
        <v>15.151499999999999</v>
      </c>
      <c r="F6054" s="167" t="s">
        <v>11933</v>
      </c>
    </row>
    <row r="6055" spans="1:6" x14ac:dyDescent="0.3">
      <c r="A6055" s="167" t="s">
        <v>12055</v>
      </c>
      <c r="B6055" s="167" t="s">
        <v>11939</v>
      </c>
      <c r="C6055" s="168">
        <v>10</v>
      </c>
      <c r="D6055" s="169" t="s">
        <v>5482</v>
      </c>
      <c r="E6055" s="170">
        <v>15.151499999999999</v>
      </c>
      <c r="F6055" s="167" t="s">
        <v>11933</v>
      </c>
    </row>
    <row r="6056" spans="1:6" x14ac:dyDescent="0.3">
      <c r="A6056" s="167" t="s">
        <v>12056</v>
      </c>
      <c r="B6056" s="167" t="s">
        <v>5501</v>
      </c>
      <c r="C6056" s="168">
        <v>10</v>
      </c>
      <c r="D6056" s="169" t="s">
        <v>5482</v>
      </c>
      <c r="E6056" s="170">
        <v>15.151499999999999</v>
      </c>
      <c r="F6056" s="167" t="s">
        <v>11933</v>
      </c>
    </row>
    <row r="6057" spans="1:6" x14ac:dyDescent="0.3">
      <c r="A6057" s="167" t="s">
        <v>12057</v>
      </c>
      <c r="B6057" s="167" t="s">
        <v>5507</v>
      </c>
      <c r="C6057" s="168">
        <v>10</v>
      </c>
      <c r="D6057" s="169" t="s">
        <v>5482</v>
      </c>
      <c r="E6057" s="170">
        <v>15.151499999999999</v>
      </c>
      <c r="F6057" s="167" t="s">
        <v>11933</v>
      </c>
    </row>
    <row r="6058" spans="1:6" x14ac:dyDescent="0.3">
      <c r="A6058" s="167" t="s">
        <v>12058</v>
      </c>
      <c r="B6058" s="167" t="s">
        <v>5509</v>
      </c>
      <c r="C6058" s="168">
        <v>10</v>
      </c>
      <c r="D6058" s="169" t="s">
        <v>5482</v>
      </c>
      <c r="E6058" s="170">
        <v>15.151499999999999</v>
      </c>
      <c r="F6058" s="167" t="s">
        <v>11933</v>
      </c>
    </row>
    <row r="6059" spans="1:6" x14ac:dyDescent="0.3">
      <c r="A6059" s="167" t="s">
        <v>12059</v>
      </c>
      <c r="B6059" s="167" t="s">
        <v>5513</v>
      </c>
      <c r="C6059" s="168">
        <v>10</v>
      </c>
      <c r="D6059" s="169" t="s">
        <v>5482</v>
      </c>
      <c r="E6059" s="170">
        <v>15.151499999999999</v>
      </c>
      <c r="F6059" s="167" t="s">
        <v>11933</v>
      </c>
    </row>
    <row r="6060" spans="1:6" x14ac:dyDescent="0.3">
      <c r="A6060" s="167" t="s">
        <v>12060</v>
      </c>
      <c r="B6060" s="167" t="s">
        <v>5515</v>
      </c>
      <c r="C6060" s="168">
        <v>10</v>
      </c>
      <c r="D6060" s="169" t="s">
        <v>5482</v>
      </c>
      <c r="E6060" s="170">
        <v>15.151499999999999</v>
      </c>
      <c r="F6060" s="167" t="s">
        <v>11933</v>
      </c>
    </row>
    <row r="6061" spans="1:6" x14ac:dyDescent="0.3">
      <c r="A6061" s="167" t="s">
        <v>12061</v>
      </c>
      <c r="B6061" s="167" t="s">
        <v>5525</v>
      </c>
      <c r="C6061" s="168">
        <v>10</v>
      </c>
      <c r="D6061" s="169" t="s">
        <v>5482</v>
      </c>
      <c r="E6061" s="170">
        <v>15.151499999999999</v>
      </c>
      <c r="F6061" s="167" t="s">
        <v>11933</v>
      </c>
    </row>
    <row r="6062" spans="1:6" x14ac:dyDescent="0.3">
      <c r="A6062" s="167" t="s">
        <v>12062</v>
      </c>
      <c r="B6062" s="167" t="s">
        <v>6572</v>
      </c>
      <c r="C6062" s="168">
        <v>1</v>
      </c>
      <c r="D6062" s="169" t="s">
        <v>5482</v>
      </c>
      <c r="E6062" s="170">
        <v>44.464749999999995</v>
      </c>
      <c r="F6062" s="167" t="s">
        <v>11933</v>
      </c>
    </row>
    <row r="6063" spans="1:6" x14ac:dyDescent="0.3">
      <c r="A6063" s="167" t="s">
        <v>12063</v>
      </c>
      <c r="B6063" s="167" t="s">
        <v>5491</v>
      </c>
      <c r="C6063" s="168">
        <v>10</v>
      </c>
      <c r="D6063" s="169" t="s">
        <v>5482</v>
      </c>
      <c r="E6063" s="170">
        <v>22.477499999999999</v>
      </c>
      <c r="F6063" s="167" t="s">
        <v>11933</v>
      </c>
    </row>
    <row r="6064" spans="1:6" x14ac:dyDescent="0.3">
      <c r="A6064" s="167" t="s">
        <v>12064</v>
      </c>
      <c r="B6064" s="167" t="s">
        <v>5493</v>
      </c>
      <c r="C6064" s="168">
        <v>10</v>
      </c>
      <c r="D6064" s="169" t="s">
        <v>5482</v>
      </c>
      <c r="E6064" s="170">
        <v>22.477499999999999</v>
      </c>
      <c r="F6064" s="167" t="s">
        <v>11933</v>
      </c>
    </row>
    <row r="6065" spans="1:6" x14ac:dyDescent="0.3">
      <c r="A6065" s="167" t="s">
        <v>12065</v>
      </c>
      <c r="B6065" s="167" t="s">
        <v>5497</v>
      </c>
      <c r="C6065" s="168">
        <v>10</v>
      </c>
      <c r="D6065" s="169" t="s">
        <v>5482</v>
      </c>
      <c r="E6065" s="170">
        <v>22.477499999999999</v>
      </c>
      <c r="F6065" s="167" t="s">
        <v>11933</v>
      </c>
    </row>
    <row r="6066" spans="1:6" x14ac:dyDescent="0.3">
      <c r="A6066" s="167" t="s">
        <v>12066</v>
      </c>
      <c r="B6066" s="167" t="s">
        <v>11937</v>
      </c>
      <c r="C6066" s="168">
        <v>10</v>
      </c>
      <c r="D6066" s="169" t="s">
        <v>5482</v>
      </c>
      <c r="E6066" s="170">
        <v>22.477499999999999</v>
      </c>
      <c r="F6066" s="167" t="s">
        <v>11933</v>
      </c>
    </row>
    <row r="6067" spans="1:6" x14ac:dyDescent="0.3">
      <c r="A6067" s="167" t="s">
        <v>12067</v>
      </c>
      <c r="B6067" s="167" t="s">
        <v>11939</v>
      </c>
      <c r="C6067" s="168">
        <v>10</v>
      </c>
      <c r="D6067" s="169" t="s">
        <v>5482</v>
      </c>
      <c r="E6067" s="170">
        <v>22.477499999999999</v>
      </c>
      <c r="F6067" s="167" t="s">
        <v>11933</v>
      </c>
    </row>
    <row r="6068" spans="1:6" x14ac:dyDescent="0.3">
      <c r="A6068" s="167" t="s">
        <v>12068</v>
      </c>
      <c r="B6068" s="167" t="s">
        <v>5501</v>
      </c>
      <c r="C6068" s="168">
        <v>10</v>
      </c>
      <c r="D6068" s="169" t="s">
        <v>5482</v>
      </c>
      <c r="E6068" s="170">
        <v>22.477499999999999</v>
      </c>
      <c r="F6068" s="167" t="s">
        <v>11933</v>
      </c>
    </row>
    <row r="6069" spans="1:6" x14ac:dyDescent="0.3">
      <c r="A6069" s="167" t="s">
        <v>12069</v>
      </c>
      <c r="B6069" s="167" t="s">
        <v>5507</v>
      </c>
      <c r="C6069" s="168">
        <v>10</v>
      </c>
      <c r="D6069" s="169" t="s">
        <v>5482</v>
      </c>
      <c r="E6069" s="170">
        <v>22.477499999999999</v>
      </c>
      <c r="F6069" s="167" t="s">
        <v>11933</v>
      </c>
    </row>
    <row r="6070" spans="1:6" x14ac:dyDescent="0.3">
      <c r="A6070" s="167" t="s">
        <v>12070</v>
      </c>
      <c r="B6070" s="167" t="s">
        <v>5509</v>
      </c>
      <c r="C6070" s="168">
        <v>10</v>
      </c>
      <c r="D6070" s="169" t="s">
        <v>5482</v>
      </c>
      <c r="E6070" s="170">
        <v>22.477499999999999</v>
      </c>
      <c r="F6070" s="167" t="s">
        <v>11933</v>
      </c>
    </row>
    <row r="6071" spans="1:6" x14ac:dyDescent="0.3">
      <c r="A6071" s="167" t="s">
        <v>12071</v>
      </c>
      <c r="B6071" s="167" t="s">
        <v>5513</v>
      </c>
      <c r="C6071" s="168">
        <v>10</v>
      </c>
      <c r="D6071" s="169" t="s">
        <v>5482</v>
      </c>
      <c r="E6071" s="170">
        <v>22.477499999999999</v>
      </c>
      <c r="F6071" s="167" t="s">
        <v>11933</v>
      </c>
    </row>
    <row r="6072" spans="1:6" x14ac:dyDescent="0.3">
      <c r="A6072" s="167" t="s">
        <v>12072</v>
      </c>
      <c r="B6072" s="167" t="s">
        <v>5491</v>
      </c>
      <c r="C6072" s="168">
        <v>10</v>
      </c>
      <c r="D6072" s="169" t="s">
        <v>5482</v>
      </c>
      <c r="E6072" s="170">
        <v>6.7016249999999991</v>
      </c>
      <c r="F6072" s="167" t="s">
        <v>12073</v>
      </c>
    </row>
    <row r="6073" spans="1:6" x14ac:dyDescent="0.3">
      <c r="A6073" s="167" t="s">
        <v>12074</v>
      </c>
      <c r="B6073" s="167" t="s">
        <v>5493</v>
      </c>
      <c r="C6073" s="168">
        <v>10</v>
      </c>
      <c r="D6073" s="169" t="s">
        <v>5482</v>
      </c>
      <c r="E6073" s="170">
        <v>6.7016249999999991</v>
      </c>
      <c r="F6073" s="167" t="s">
        <v>12073</v>
      </c>
    </row>
    <row r="6074" spans="1:6" x14ac:dyDescent="0.3">
      <c r="A6074" s="167" t="s">
        <v>12075</v>
      </c>
      <c r="B6074" s="167" t="s">
        <v>5497</v>
      </c>
      <c r="C6074" s="168">
        <v>10</v>
      </c>
      <c r="D6074" s="169" t="s">
        <v>5482</v>
      </c>
      <c r="E6074" s="170">
        <v>6.7016249999999991</v>
      </c>
      <c r="F6074" s="167" t="s">
        <v>12073</v>
      </c>
    </row>
    <row r="6075" spans="1:6" x14ac:dyDescent="0.3">
      <c r="A6075" s="167" t="s">
        <v>12076</v>
      </c>
      <c r="B6075" s="167" t="s">
        <v>5507</v>
      </c>
      <c r="C6075" s="168">
        <v>10</v>
      </c>
      <c r="D6075" s="169" t="s">
        <v>5482</v>
      </c>
      <c r="E6075" s="170">
        <v>6.7016249999999991</v>
      </c>
      <c r="F6075" s="167" t="s">
        <v>12073</v>
      </c>
    </row>
    <row r="6076" spans="1:6" x14ac:dyDescent="0.3">
      <c r="A6076" s="167" t="s">
        <v>12077</v>
      </c>
      <c r="B6076" s="167" t="s">
        <v>5509</v>
      </c>
      <c r="C6076" s="168">
        <v>10</v>
      </c>
      <c r="D6076" s="169" t="s">
        <v>5482</v>
      </c>
      <c r="E6076" s="170">
        <v>6.7016249999999991</v>
      </c>
      <c r="F6076" s="167" t="s">
        <v>12073</v>
      </c>
    </row>
    <row r="6077" spans="1:6" x14ac:dyDescent="0.3">
      <c r="A6077" s="167" t="s">
        <v>12078</v>
      </c>
      <c r="B6077" s="167" t="s">
        <v>6119</v>
      </c>
      <c r="C6077" s="168">
        <v>10</v>
      </c>
      <c r="D6077" s="169" t="s">
        <v>5482</v>
      </c>
      <c r="E6077" s="170">
        <v>12.237749999999997</v>
      </c>
      <c r="F6077" s="167" t="s">
        <v>11985</v>
      </c>
    </row>
    <row r="6078" spans="1:6" x14ac:dyDescent="0.3">
      <c r="A6078" s="167" t="s">
        <v>12079</v>
      </c>
      <c r="B6078" s="167" t="s">
        <v>5489</v>
      </c>
      <c r="C6078" s="168">
        <v>10</v>
      </c>
      <c r="D6078" s="169" t="s">
        <v>5482</v>
      </c>
      <c r="E6078" s="170">
        <v>7.7838749999999992</v>
      </c>
      <c r="F6078" s="167" t="s">
        <v>12080</v>
      </c>
    </row>
    <row r="6079" spans="1:6" x14ac:dyDescent="0.3">
      <c r="A6079" s="167" t="s">
        <v>12081</v>
      </c>
      <c r="B6079" s="167" t="s">
        <v>5491</v>
      </c>
      <c r="C6079" s="168">
        <v>10</v>
      </c>
      <c r="D6079" s="169" t="s">
        <v>5482</v>
      </c>
      <c r="E6079" s="170">
        <v>7.7838749999999992</v>
      </c>
      <c r="F6079" s="167" t="s">
        <v>12080</v>
      </c>
    </row>
    <row r="6080" spans="1:6" x14ac:dyDescent="0.3">
      <c r="A6080" s="167" t="s">
        <v>12082</v>
      </c>
      <c r="B6080" s="167" t="s">
        <v>5493</v>
      </c>
      <c r="C6080" s="168">
        <v>10</v>
      </c>
      <c r="D6080" s="169" t="s">
        <v>5482</v>
      </c>
      <c r="E6080" s="170">
        <v>7.7838749999999992</v>
      </c>
      <c r="F6080" s="167" t="s">
        <v>12080</v>
      </c>
    </row>
    <row r="6081" spans="1:6" x14ac:dyDescent="0.3">
      <c r="A6081" s="167" t="s">
        <v>12083</v>
      </c>
      <c r="B6081" s="167" t="s">
        <v>5497</v>
      </c>
      <c r="C6081" s="168">
        <v>10</v>
      </c>
      <c r="D6081" s="169" t="s">
        <v>5482</v>
      </c>
      <c r="E6081" s="170">
        <v>7.7838749999999992</v>
      </c>
      <c r="F6081" s="167" t="s">
        <v>12080</v>
      </c>
    </row>
    <row r="6082" spans="1:6" x14ac:dyDescent="0.3">
      <c r="A6082" s="167" t="s">
        <v>12084</v>
      </c>
      <c r="B6082" s="167" t="s">
        <v>5501</v>
      </c>
      <c r="C6082" s="168">
        <v>10</v>
      </c>
      <c r="D6082" s="169" t="s">
        <v>5482</v>
      </c>
      <c r="E6082" s="170">
        <v>7.7838749999999992</v>
      </c>
      <c r="F6082" s="167" t="s">
        <v>12080</v>
      </c>
    </row>
    <row r="6083" spans="1:6" x14ac:dyDescent="0.3">
      <c r="A6083" s="167" t="s">
        <v>12085</v>
      </c>
      <c r="B6083" s="167" t="s">
        <v>5507</v>
      </c>
      <c r="C6083" s="168">
        <v>10</v>
      </c>
      <c r="D6083" s="169" t="s">
        <v>5482</v>
      </c>
      <c r="E6083" s="170">
        <v>7.7838749999999992</v>
      </c>
      <c r="F6083" s="167" t="s">
        <v>12080</v>
      </c>
    </row>
    <row r="6084" spans="1:6" x14ac:dyDescent="0.3">
      <c r="A6084" s="167" t="s">
        <v>12086</v>
      </c>
      <c r="B6084" s="167" t="s">
        <v>5509</v>
      </c>
      <c r="C6084" s="168">
        <v>10</v>
      </c>
      <c r="D6084" s="169" t="s">
        <v>5482</v>
      </c>
      <c r="E6084" s="170">
        <v>7.7838749999999992</v>
      </c>
      <c r="F6084" s="167" t="s">
        <v>12080</v>
      </c>
    </row>
    <row r="6085" spans="1:6" x14ac:dyDescent="0.3">
      <c r="A6085" s="167" t="s">
        <v>12087</v>
      </c>
      <c r="B6085" s="167" t="s">
        <v>5515</v>
      </c>
      <c r="C6085" s="168">
        <v>10</v>
      </c>
      <c r="D6085" s="169" t="s">
        <v>5482</v>
      </c>
      <c r="E6085" s="170">
        <v>7.7838749999999992</v>
      </c>
      <c r="F6085" s="167" t="s">
        <v>12080</v>
      </c>
    </row>
    <row r="6086" spans="1:6" x14ac:dyDescent="0.3">
      <c r="A6086" s="167" t="s">
        <v>12088</v>
      </c>
      <c r="B6086" s="167" t="s">
        <v>5489</v>
      </c>
      <c r="C6086" s="168">
        <v>5</v>
      </c>
      <c r="D6086" s="169" t="s">
        <v>5482</v>
      </c>
      <c r="E6086" s="170">
        <v>22.384999999999998</v>
      </c>
      <c r="F6086" s="167" t="s">
        <v>12089</v>
      </c>
    </row>
    <row r="6087" spans="1:6" x14ac:dyDescent="0.3">
      <c r="A6087" s="167" t="s">
        <v>12090</v>
      </c>
      <c r="B6087" s="167" t="s">
        <v>5491</v>
      </c>
      <c r="C6087" s="168">
        <v>5</v>
      </c>
      <c r="D6087" s="169" t="s">
        <v>5482</v>
      </c>
      <c r="E6087" s="170">
        <v>22.384999999999998</v>
      </c>
      <c r="F6087" s="167" t="s">
        <v>12089</v>
      </c>
    </row>
    <row r="6088" spans="1:6" x14ac:dyDescent="0.3">
      <c r="A6088" s="167" t="s">
        <v>12091</v>
      </c>
      <c r="B6088" s="167" t="s">
        <v>5493</v>
      </c>
      <c r="C6088" s="168">
        <v>5</v>
      </c>
      <c r="D6088" s="169" t="s">
        <v>5482</v>
      </c>
      <c r="E6088" s="170">
        <v>22.384999999999998</v>
      </c>
      <c r="F6088" s="167" t="s">
        <v>12089</v>
      </c>
    </row>
    <row r="6089" spans="1:6" x14ac:dyDescent="0.3">
      <c r="A6089" s="167" t="s">
        <v>12092</v>
      </c>
      <c r="B6089" s="167" t="s">
        <v>5497</v>
      </c>
      <c r="C6089" s="168">
        <v>5</v>
      </c>
      <c r="D6089" s="169" t="s">
        <v>5482</v>
      </c>
      <c r="E6089" s="170">
        <v>22.384999999999998</v>
      </c>
      <c r="F6089" s="167" t="s">
        <v>12089</v>
      </c>
    </row>
    <row r="6090" spans="1:6" x14ac:dyDescent="0.3">
      <c r="A6090" s="167" t="s">
        <v>12093</v>
      </c>
      <c r="B6090" s="167" t="s">
        <v>5785</v>
      </c>
      <c r="C6090" s="168">
        <v>5</v>
      </c>
      <c r="D6090" s="169" t="s">
        <v>5482</v>
      </c>
      <c r="E6090" s="170">
        <v>22.384999999999998</v>
      </c>
      <c r="F6090" s="167" t="s">
        <v>12089</v>
      </c>
    </row>
    <row r="6091" spans="1:6" x14ac:dyDescent="0.3">
      <c r="A6091" s="167" t="s">
        <v>12094</v>
      </c>
      <c r="B6091" s="167" t="s">
        <v>5507</v>
      </c>
      <c r="C6091" s="168">
        <v>5</v>
      </c>
      <c r="D6091" s="169" t="s">
        <v>5482</v>
      </c>
      <c r="E6091" s="170">
        <v>22.384999999999998</v>
      </c>
      <c r="F6091" s="167" t="s">
        <v>12089</v>
      </c>
    </row>
    <row r="6092" spans="1:6" x14ac:dyDescent="0.3">
      <c r="A6092" s="167" t="s">
        <v>12095</v>
      </c>
      <c r="B6092" s="167" t="s">
        <v>5509</v>
      </c>
      <c r="C6092" s="168">
        <v>5</v>
      </c>
      <c r="D6092" s="169" t="s">
        <v>5482</v>
      </c>
      <c r="E6092" s="170">
        <v>22.384999999999998</v>
      </c>
      <c r="F6092" s="167" t="s">
        <v>12089</v>
      </c>
    </row>
    <row r="6093" spans="1:6" x14ac:dyDescent="0.3">
      <c r="A6093" s="167" t="s">
        <v>12096</v>
      </c>
      <c r="B6093" s="167" t="s">
        <v>5513</v>
      </c>
      <c r="C6093" s="168">
        <v>5</v>
      </c>
      <c r="D6093" s="169" t="s">
        <v>5482</v>
      </c>
      <c r="E6093" s="170">
        <v>22.384999999999998</v>
      </c>
      <c r="F6093" s="167" t="s">
        <v>12089</v>
      </c>
    </row>
    <row r="6094" spans="1:6" x14ac:dyDescent="0.3">
      <c r="A6094" s="167" t="s">
        <v>12097</v>
      </c>
      <c r="B6094" s="167" t="s">
        <v>5515</v>
      </c>
      <c r="C6094" s="168">
        <v>5</v>
      </c>
      <c r="D6094" s="169" t="s">
        <v>5482</v>
      </c>
      <c r="E6094" s="170">
        <v>22.384999999999998</v>
      </c>
      <c r="F6094" s="167" t="s">
        <v>12089</v>
      </c>
    </row>
    <row r="6095" spans="1:6" x14ac:dyDescent="0.3">
      <c r="A6095" s="167" t="s">
        <v>12098</v>
      </c>
      <c r="B6095" s="167" t="s">
        <v>5517</v>
      </c>
      <c r="C6095" s="168">
        <v>5</v>
      </c>
      <c r="D6095" s="169" t="s">
        <v>5482</v>
      </c>
      <c r="E6095" s="170">
        <v>22.384999999999998</v>
      </c>
      <c r="F6095" s="167" t="s">
        <v>12089</v>
      </c>
    </row>
    <row r="6096" spans="1:6" x14ac:dyDescent="0.3">
      <c r="A6096" s="167" t="s">
        <v>12099</v>
      </c>
      <c r="B6096" s="167" t="s">
        <v>5525</v>
      </c>
      <c r="C6096" s="168">
        <v>5</v>
      </c>
      <c r="D6096" s="169" t="s">
        <v>5482</v>
      </c>
      <c r="E6096" s="170">
        <v>22.384999999999998</v>
      </c>
      <c r="F6096" s="167" t="s">
        <v>12089</v>
      </c>
    </row>
    <row r="6097" spans="1:6" x14ac:dyDescent="0.3">
      <c r="A6097" s="167" t="s">
        <v>12100</v>
      </c>
      <c r="B6097" s="167" t="s">
        <v>5489</v>
      </c>
      <c r="C6097" s="168">
        <v>5</v>
      </c>
      <c r="D6097" s="169" t="s">
        <v>5482</v>
      </c>
      <c r="E6097" s="170">
        <v>9.0187500000000007</v>
      </c>
      <c r="F6097" s="167" t="s">
        <v>12101</v>
      </c>
    </row>
    <row r="6098" spans="1:6" x14ac:dyDescent="0.3">
      <c r="A6098" s="167" t="s">
        <v>12102</v>
      </c>
      <c r="B6098" s="167" t="s">
        <v>5491</v>
      </c>
      <c r="C6098" s="168">
        <v>5</v>
      </c>
      <c r="D6098" s="169" t="s">
        <v>5482</v>
      </c>
      <c r="E6098" s="170">
        <v>9.0187500000000007</v>
      </c>
      <c r="F6098" s="167" t="s">
        <v>12101</v>
      </c>
    </row>
    <row r="6099" spans="1:6" x14ac:dyDescent="0.3">
      <c r="A6099" s="167" t="s">
        <v>12103</v>
      </c>
      <c r="B6099" s="167" t="s">
        <v>5493</v>
      </c>
      <c r="C6099" s="168">
        <v>5</v>
      </c>
      <c r="D6099" s="169" t="s">
        <v>5482</v>
      </c>
      <c r="E6099" s="170">
        <v>9.0187500000000007</v>
      </c>
      <c r="F6099" s="167" t="s">
        <v>12101</v>
      </c>
    </row>
    <row r="6100" spans="1:6" x14ac:dyDescent="0.3">
      <c r="A6100" s="167" t="s">
        <v>12104</v>
      </c>
      <c r="B6100" s="167" t="s">
        <v>5497</v>
      </c>
      <c r="C6100" s="168">
        <v>5</v>
      </c>
      <c r="D6100" s="169" t="s">
        <v>5482</v>
      </c>
      <c r="E6100" s="170">
        <v>9.0187500000000007</v>
      </c>
      <c r="F6100" s="167" t="s">
        <v>12101</v>
      </c>
    </row>
    <row r="6101" spans="1:6" x14ac:dyDescent="0.3">
      <c r="A6101" s="167" t="s">
        <v>12105</v>
      </c>
      <c r="B6101" s="167" t="s">
        <v>5785</v>
      </c>
      <c r="C6101" s="168">
        <v>5</v>
      </c>
      <c r="D6101" s="169" t="s">
        <v>5482</v>
      </c>
      <c r="E6101" s="170">
        <v>9.0187500000000007</v>
      </c>
      <c r="F6101" s="167" t="s">
        <v>12101</v>
      </c>
    </row>
    <row r="6102" spans="1:6" x14ac:dyDescent="0.3">
      <c r="A6102" s="167" t="s">
        <v>12106</v>
      </c>
      <c r="B6102" s="167" t="s">
        <v>5507</v>
      </c>
      <c r="C6102" s="168">
        <v>5</v>
      </c>
      <c r="D6102" s="169" t="s">
        <v>5482</v>
      </c>
      <c r="E6102" s="170">
        <v>9.0187500000000007</v>
      </c>
      <c r="F6102" s="167" t="s">
        <v>12101</v>
      </c>
    </row>
    <row r="6103" spans="1:6" x14ac:dyDescent="0.3">
      <c r="A6103" s="167" t="s">
        <v>12107</v>
      </c>
      <c r="B6103" s="167" t="s">
        <v>5509</v>
      </c>
      <c r="C6103" s="168">
        <v>5</v>
      </c>
      <c r="D6103" s="169" t="s">
        <v>5482</v>
      </c>
      <c r="E6103" s="170">
        <v>9.0187500000000007</v>
      </c>
      <c r="F6103" s="167" t="s">
        <v>12101</v>
      </c>
    </row>
    <row r="6104" spans="1:6" x14ac:dyDescent="0.3">
      <c r="A6104" s="167" t="s">
        <v>12108</v>
      </c>
      <c r="B6104" s="167" t="s">
        <v>5513</v>
      </c>
      <c r="C6104" s="168">
        <v>5</v>
      </c>
      <c r="D6104" s="169" t="s">
        <v>5482</v>
      </c>
      <c r="E6104" s="170">
        <v>9.0187500000000007</v>
      </c>
      <c r="F6104" s="167" t="s">
        <v>12101</v>
      </c>
    </row>
    <row r="6105" spans="1:6" x14ac:dyDescent="0.3">
      <c r="A6105" s="167" t="s">
        <v>12109</v>
      </c>
      <c r="B6105" s="167" t="s">
        <v>5515</v>
      </c>
      <c r="C6105" s="168">
        <v>5</v>
      </c>
      <c r="D6105" s="169" t="s">
        <v>5482</v>
      </c>
      <c r="E6105" s="170">
        <v>9.0187500000000007</v>
      </c>
      <c r="F6105" s="167" t="s">
        <v>12101</v>
      </c>
    </row>
    <row r="6106" spans="1:6" x14ac:dyDescent="0.3">
      <c r="A6106" s="167" t="s">
        <v>12110</v>
      </c>
      <c r="B6106" s="167" t="s">
        <v>5517</v>
      </c>
      <c r="C6106" s="168">
        <v>5</v>
      </c>
      <c r="D6106" s="169" t="s">
        <v>5482</v>
      </c>
      <c r="E6106" s="170">
        <v>9.0187500000000007</v>
      </c>
      <c r="F6106" s="167" t="s">
        <v>12101</v>
      </c>
    </row>
    <row r="6107" spans="1:6" x14ac:dyDescent="0.3">
      <c r="A6107" s="167" t="s">
        <v>12111</v>
      </c>
      <c r="B6107" s="167" t="s">
        <v>5525</v>
      </c>
      <c r="C6107" s="168">
        <v>5</v>
      </c>
      <c r="D6107" s="169" t="s">
        <v>5482</v>
      </c>
      <c r="E6107" s="170">
        <v>9.0187500000000007</v>
      </c>
      <c r="F6107" s="167" t="s">
        <v>12101</v>
      </c>
    </row>
    <row r="6108" spans="1:6" x14ac:dyDescent="0.3">
      <c r="A6108" s="167" t="s">
        <v>12112</v>
      </c>
      <c r="B6108" s="167" t="s">
        <v>5491</v>
      </c>
      <c r="C6108" s="168">
        <v>10</v>
      </c>
      <c r="D6108" s="169" t="s">
        <v>5482</v>
      </c>
      <c r="E6108" s="170">
        <v>44.622</v>
      </c>
      <c r="F6108" s="167" t="s">
        <v>11881</v>
      </c>
    </row>
    <row r="6109" spans="1:6" x14ac:dyDescent="0.3">
      <c r="A6109" s="167" t="s">
        <v>12113</v>
      </c>
      <c r="B6109" s="167" t="s">
        <v>5493</v>
      </c>
      <c r="C6109" s="168">
        <v>10</v>
      </c>
      <c r="D6109" s="169" t="s">
        <v>5482</v>
      </c>
      <c r="E6109" s="170">
        <v>44.622</v>
      </c>
      <c r="F6109" s="167" t="s">
        <v>11881</v>
      </c>
    </row>
    <row r="6110" spans="1:6" x14ac:dyDescent="0.3">
      <c r="A6110" s="167" t="s">
        <v>12114</v>
      </c>
      <c r="B6110" s="167" t="s">
        <v>5497</v>
      </c>
      <c r="C6110" s="168">
        <v>10</v>
      </c>
      <c r="D6110" s="169" t="s">
        <v>5482</v>
      </c>
      <c r="E6110" s="170">
        <v>44.622</v>
      </c>
      <c r="F6110" s="167" t="s">
        <v>11881</v>
      </c>
    </row>
    <row r="6111" spans="1:6" x14ac:dyDescent="0.3">
      <c r="A6111" s="167" t="s">
        <v>12115</v>
      </c>
      <c r="B6111" s="167" t="s">
        <v>5501</v>
      </c>
      <c r="C6111" s="168">
        <v>10</v>
      </c>
      <c r="D6111" s="169" t="s">
        <v>5482</v>
      </c>
      <c r="E6111" s="170">
        <v>44.622</v>
      </c>
      <c r="F6111" s="167" t="s">
        <v>11881</v>
      </c>
    </row>
    <row r="6112" spans="1:6" x14ac:dyDescent="0.3">
      <c r="A6112" s="167" t="s">
        <v>12116</v>
      </c>
      <c r="B6112" s="167" t="s">
        <v>5507</v>
      </c>
      <c r="C6112" s="168">
        <v>10</v>
      </c>
      <c r="D6112" s="169" t="s">
        <v>5482</v>
      </c>
      <c r="E6112" s="170">
        <v>44.622</v>
      </c>
      <c r="F6112" s="167" t="s">
        <v>11881</v>
      </c>
    </row>
    <row r="6113" spans="1:6" x14ac:dyDescent="0.3">
      <c r="A6113" s="167" t="s">
        <v>12117</v>
      </c>
      <c r="B6113" s="167" t="s">
        <v>5509</v>
      </c>
      <c r="C6113" s="168">
        <v>10</v>
      </c>
      <c r="D6113" s="169" t="s">
        <v>5482</v>
      </c>
      <c r="E6113" s="170">
        <v>44.622</v>
      </c>
      <c r="F6113" s="167" t="s">
        <v>11881</v>
      </c>
    </row>
    <row r="6114" spans="1:6" x14ac:dyDescent="0.3">
      <c r="A6114" s="167" t="s">
        <v>12118</v>
      </c>
      <c r="B6114" s="167" t="s">
        <v>5491</v>
      </c>
      <c r="C6114" s="168">
        <v>10</v>
      </c>
      <c r="D6114" s="169" t="s">
        <v>5482</v>
      </c>
      <c r="E6114" s="170">
        <v>52.780499999999989</v>
      </c>
      <c r="F6114" s="167" t="s">
        <v>11893</v>
      </c>
    </row>
    <row r="6115" spans="1:6" x14ac:dyDescent="0.3">
      <c r="A6115" s="167" t="s">
        <v>12119</v>
      </c>
      <c r="B6115" s="167" t="s">
        <v>5493</v>
      </c>
      <c r="C6115" s="168">
        <v>10</v>
      </c>
      <c r="D6115" s="169" t="s">
        <v>5482</v>
      </c>
      <c r="E6115" s="170">
        <v>52.780499999999989</v>
      </c>
      <c r="F6115" s="167" t="s">
        <v>11893</v>
      </c>
    </row>
    <row r="6116" spans="1:6" x14ac:dyDescent="0.3">
      <c r="A6116" s="167" t="s">
        <v>12120</v>
      </c>
      <c r="B6116" s="167" t="s">
        <v>5497</v>
      </c>
      <c r="C6116" s="168">
        <v>10</v>
      </c>
      <c r="D6116" s="169" t="s">
        <v>5482</v>
      </c>
      <c r="E6116" s="170">
        <v>52.780499999999989</v>
      </c>
      <c r="F6116" s="167" t="s">
        <v>11893</v>
      </c>
    </row>
    <row r="6117" spans="1:6" x14ac:dyDescent="0.3">
      <c r="A6117" s="167" t="s">
        <v>12121</v>
      </c>
      <c r="B6117" s="167" t="s">
        <v>5501</v>
      </c>
      <c r="C6117" s="168">
        <v>10</v>
      </c>
      <c r="D6117" s="169" t="s">
        <v>5482</v>
      </c>
      <c r="E6117" s="170">
        <v>52.780499999999989</v>
      </c>
      <c r="F6117" s="167" t="s">
        <v>11893</v>
      </c>
    </row>
    <row r="6118" spans="1:6" x14ac:dyDescent="0.3">
      <c r="A6118" s="167" t="s">
        <v>12122</v>
      </c>
      <c r="B6118" s="167" t="s">
        <v>5507</v>
      </c>
      <c r="C6118" s="168">
        <v>10</v>
      </c>
      <c r="D6118" s="169" t="s">
        <v>5482</v>
      </c>
      <c r="E6118" s="170">
        <v>52.780499999999989</v>
      </c>
      <c r="F6118" s="167" t="s">
        <v>11893</v>
      </c>
    </row>
    <row r="6119" spans="1:6" x14ac:dyDescent="0.3">
      <c r="A6119" s="167" t="s">
        <v>12123</v>
      </c>
      <c r="B6119" s="167" t="s">
        <v>5509</v>
      </c>
      <c r="C6119" s="168">
        <v>10</v>
      </c>
      <c r="D6119" s="169" t="s">
        <v>5482</v>
      </c>
      <c r="E6119" s="170">
        <v>52.780499999999989</v>
      </c>
      <c r="F6119" s="167" t="s">
        <v>11893</v>
      </c>
    </row>
    <row r="6120" spans="1:6" x14ac:dyDescent="0.3">
      <c r="A6120" s="167" t="s">
        <v>12124</v>
      </c>
      <c r="B6120" s="167" t="s">
        <v>5491</v>
      </c>
      <c r="C6120" s="168">
        <v>10</v>
      </c>
      <c r="D6120" s="169" t="s">
        <v>5482</v>
      </c>
      <c r="E6120" s="170">
        <v>10.572749999999999</v>
      </c>
      <c r="F6120" s="167" t="s">
        <v>12125</v>
      </c>
    </row>
    <row r="6121" spans="1:6" x14ac:dyDescent="0.3">
      <c r="A6121" s="167" t="s">
        <v>12126</v>
      </c>
      <c r="B6121" s="167" t="s">
        <v>5493</v>
      </c>
      <c r="C6121" s="168">
        <v>10</v>
      </c>
      <c r="D6121" s="169" t="s">
        <v>5482</v>
      </c>
      <c r="E6121" s="170">
        <v>10.572749999999999</v>
      </c>
      <c r="F6121" s="167" t="s">
        <v>12125</v>
      </c>
    </row>
    <row r="6122" spans="1:6" x14ac:dyDescent="0.3">
      <c r="A6122" s="167" t="s">
        <v>12127</v>
      </c>
      <c r="B6122" s="167" t="s">
        <v>5497</v>
      </c>
      <c r="C6122" s="168">
        <v>10</v>
      </c>
      <c r="D6122" s="169" t="s">
        <v>5482</v>
      </c>
      <c r="E6122" s="170">
        <v>10.572749999999999</v>
      </c>
      <c r="F6122" s="167" t="s">
        <v>12125</v>
      </c>
    </row>
    <row r="6123" spans="1:6" x14ac:dyDescent="0.3">
      <c r="A6123" s="167" t="s">
        <v>12128</v>
      </c>
      <c r="B6123" s="167" t="s">
        <v>11937</v>
      </c>
      <c r="C6123" s="168">
        <v>10</v>
      </c>
      <c r="D6123" s="169" t="s">
        <v>5482</v>
      </c>
      <c r="E6123" s="170">
        <v>10.572749999999999</v>
      </c>
      <c r="F6123" s="167" t="s">
        <v>12125</v>
      </c>
    </row>
    <row r="6124" spans="1:6" x14ac:dyDescent="0.3">
      <c r="A6124" s="167" t="s">
        <v>12129</v>
      </c>
      <c r="B6124" s="167" t="s">
        <v>11939</v>
      </c>
      <c r="C6124" s="168">
        <v>10</v>
      </c>
      <c r="D6124" s="169" t="s">
        <v>5482</v>
      </c>
      <c r="E6124" s="170">
        <v>10.572749999999999</v>
      </c>
      <c r="F6124" s="167" t="s">
        <v>12125</v>
      </c>
    </row>
    <row r="6125" spans="1:6" x14ac:dyDescent="0.3">
      <c r="A6125" s="167" t="s">
        <v>12130</v>
      </c>
      <c r="B6125" s="167" t="s">
        <v>5507</v>
      </c>
      <c r="C6125" s="168">
        <v>10</v>
      </c>
      <c r="D6125" s="169" t="s">
        <v>5482</v>
      </c>
      <c r="E6125" s="170">
        <v>10.572749999999999</v>
      </c>
      <c r="F6125" s="167" t="s">
        <v>12125</v>
      </c>
    </row>
    <row r="6126" spans="1:6" x14ac:dyDescent="0.3">
      <c r="A6126" s="167" t="s">
        <v>12131</v>
      </c>
      <c r="B6126" s="167" t="s">
        <v>5509</v>
      </c>
      <c r="C6126" s="168">
        <v>10</v>
      </c>
      <c r="D6126" s="169" t="s">
        <v>5482</v>
      </c>
      <c r="E6126" s="170">
        <v>10.572749999999999</v>
      </c>
      <c r="F6126" s="167" t="s">
        <v>12125</v>
      </c>
    </row>
    <row r="6127" spans="1:6" x14ac:dyDescent="0.3">
      <c r="A6127" s="167" t="s">
        <v>12132</v>
      </c>
      <c r="B6127" s="167" t="s">
        <v>5481</v>
      </c>
      <c r="C6127" s="168">
        <v>1</v>
      </c>
      <c r="D6127" s="169" t="s">
        <v>5482</v>
      </c>
      <c r="E6127" s="170">
        <v>126.06825000000002</v>
      </c>
      <c r="F6127" s="167" t="s">
        <v>11871</v>
      </c>
    </row>
    <row r="6128" spans="1:6" x14ac:dyDescent="0.3">
      <c r="A6128" s="167" t="s">
        <v>12133</v>
      </c>
      <c r="B6128" s="167" t="s">
        <v>5509</v>
      </c>
      <c r="C6128" s="168">
        <v>1</v>
      </c>
      <c r="D6128" s="169" t="s">
        <v>5482</v>
      </c>
      <c r="E6128" s="170">
        <v>63.695499999999996</v>
      </c>
      <c r="F6128" s="167" t="s">
        <v>11871</v>
      </c>
    </row>
    <row r="6129" spans="1:6" x14ac:dyDescent="0.3">
      <c r="A6129" s="167" t="s">
        <v>12134</v>
      </c>
      <c r="B6129" s="167" t="s">
        <v>5513</v>
      </c>
      <c r="C6129" s="168">
        <v>1</v>
      </c>
      <c r="D6129" s="169" t="s">
        <v>5482</v>
      </c>
      <c r="E6129" s="170">
        <v>63.695499999999996</v>
      </c>
      <c r="F6129" s="167" t="s">
        <v>11871</v>
      </c>
    </row>
    <row r="6130" spans="1:6" x14ac:dyDescent="0.3">
      <c r="A6130" s="167" t="s">
        <v>12135</v>
      </c>
      <c r="B6130" s="167" t="s">
        <v>5481</v>
      </c>
      <c r="C6130" s="168">
        <v>1</v>
      </c>
      <c r="D6130" s="169" t="s">
        <v>5482</v>
      </c>
      <c r="E6130" s="170">
        <v>98.59575000000001</v>
      </c>
      <c r="F6130" s="167" t="s">
        <v>11881</v>
      </c>
    </row>
    <row r="6131" spans="1:6" x14ac:dyDescent="0.3">
      <c r="A6131" s="167" t="s">
        <v>12136</v>
      </c>
      <c r="B6131" s="167" t="s">
        <v>5509</v>
      </c>
      <c r="C6131" s="168">
        <v>1</v>
      </c>
      <c r="D6131" s="169" t="s">
        <v>5482</v>
      </c>
      <c r="E6131" s="170">
        <v>51.688999999999993</v>
      </c>
      <c r="F6131" s="167" t="s">
        <v>11881</v>
      </c>
    </row>
    <row r="6132" spans="1:6" x14ac:dyDescent="0.3">
      <c r="A6132" s="167" t="s">
        <v>12137</v>
      </c>
      <c r="B6132" s="167" t="s">
        <v>5513</v>
      </c>
      <c r="C6132" s="168">
        <v>1</v>
      </c>
      <c r="D6132" s="169" t="s">
        <v>5482</v>
      </c>
      <c r="E6132" s="170">
        <v>51.688999999999993</v>
      </c>
      <c r="F6132" s="167" t="s">
        <v>11881</v>
      </c>
    </row>
    <row r="6133" spans="1:6" x14ac:dyDescent="0.3">
      <c r="A6133" s="167" t="s">
        <v>12138</v>
      </c>
      <c r="B6133" s="167" t="s">
        <v>5481</v>
      </c>
      <c r="C6133" s="168">
        <v>1</v>
      </c>
      <c r="D6133" s="169" t="s">
        <v>5482</v>
      </c>
      <c r="E6133" s="170">
        <v>129.42600000000002</v>
      </c>
      <c r="F6133" s="167" t="s">
        <v>11893</v>
      </c>
    </row>
    <row r="6134" spans="1:6" x14ac:dyDescent="0.3">
      <c r="A6134" s="167" t="s">
        <v>12139</v>
      </c>
      <c r="B6134" s="167" t="s">
        <v>5509</v>
      </c>
      <c r="C6134" s="168">
        <v>1</v>
      </c>
      <c r="D6134" s="169" t="s">
        <v>5482</v>
      </c>
      <c r="E6134" s="170">
        <v>66.239249999999984</v>
      </c>
      <c r="F6134" s="167" t="s">
        <v>11893</v>
      </c>
    </row>
    <row r="6135" spans="1:6" x14ac:dyDescent="0.3">
      <c r="A6135" s="167" t="s">
        <v>12140</v>
      </c>
      <c r="B6135" s="167" t="s">
        <v>5513</v>
      </c>
      <c r="C6135" s="168">
        <v>1</v>
      </c>
      <c r="D6135" s="169" t="s">
        <v>5482</v>
      </c>
      <c r="E6135" s="170">
        <v>66.239249999999984</v>
      </c>
      <c r="F6135" s="167" t="s">
        <v>11893</v>
      </c>
    </row>
    <row r="6136" spans="1:6" x14ac:dyDescent="0.3">
      <c r="A6136" s="167" t="s">
        <v>12141</v>
      </c>
      <c r="B6136" s="167" t="s">
        <v>5481</v>
      </c>
      <c r="C6136" s="168">
        <v>1</v>
      </c>
      <c r="D6136" s="169" t="s">
        <v>5482</v>
      </c>
      <c r="E6136" s="170">
        <v>103.07274999999998</v>
      </c>
      <c r="F6136" s="167" t="s">
        <v>11919</v>
      </c>
    </row>
    <row r="6137" spans="1:6" x14ac:dyDescent="0.3">
      <c r="A6137" s="167" t="s">
        <v>12142</v>
      </c>
      <c r="B6137" s="167" t="s">
        <v>5509</v>
      </c>
      <c r="C6137" s="168">
        <v>1</v>
      </c>
      <c r="D6137" s="169" t="s">
        <v>5482</v>
      </c>
      <c r="E6137" s="170">
        <v>52.706499999999991</v>
      </c>
      <c r="F6137" s="167" t="s">
        <v>11919</v>
      </c>
    </row>
    <row r="6138" spans="1:6" x14ac:dyDescent="0.3">
      <c r="A6138" s="167" t="s">
        <v>12143</v>
      </c>
      <c r="B6138" s="167" t="s">
        <v>5513</v>
      </c>
      <c r="C6138" s="168">
        <v>1</v>
      </c>
      <c r="D6138" s="169" t="s">
        <v>5482</v>
      </c>
      <c r="E6138" s="170">
        <v>52.706499999999991</v>
      </c>
      <c r="F6138" s="167" t="s">
        <v>11919</v>
      </c>
    </row>
    <row r="6139" spans="1:6" x14ac:dyDescent="0.3">
      <c r="A6139" s="167" t="s">
        <v>12144</v>
      </c>
      <c r="B6139" s="167" t="s">
        <v>5481</v>
      </c>
      <c r="C6139" s="168">
        <v>1</v>
      </c>
      <c r="D6139" s="169" t="s">
        <v>5482</v>
      </c>
      <c r="E6139" s="170">
        <v>57.793999999999997</v>
      </c>
      <c r="F6139" s="167" t="s">
        <v>12145</v>
      </c>
    </row>
    <row r="6140" spans="1:6" x14ac:dyDescent="0.3">
      <c r="A6140" s="167" t="s">
        <v>12146</v>
      </c>
      <c r="B6140" s="167" t="s">
        <v>5509</v>
      </c>
      <c r="C6140" s="168">
        <v>1</v>
      </c>
      <c r="D6140" s="169" t="s">
        <v>5482</v>
      </c>
      <c r="E6140" s="170">
        <v>38.257999999999996</v>
      </c>
      <c r="F6140" s="167" t="s">
        <v>12145</v>
      </c>
    </row>
    <row r="6141" spans="1:6" x14ac:dyDescent="0.3">
      <c r="A6141" s="167" t="s">
        <v>12147</v>
      </c>
      <c r="B6141" s="167" t="s">
        <v>5513</v>
      </c>
      <c r="C6141" s="168">
        <v>1</v>
      </c>
      <c r="D6141" s="169" t="s">
        <v>5482</v>
      </c>
      <c r="E6141" s="170">
        <v>38.257999999999996</v>
      </c>
      <c r="F6141" s="167" t="s">
        <v>12145</v>
      </c>
    </row>
    <row r="6142" spans="1:6" x14ac:dyDescent="0.3">
      <c r="A6142" s="167" t="s">
        <v>12148</v>
      </c>
      <c r="B6142" s="167" t="s">
        <v>5481</v>
      </c>
      <c r="C6142" s="168">
        <v>1</v>
      </c>
      <c r="D6142" s="169" t="s">
        <v>5482</v>
      </c>
      <c r="E6142" s="170">
        <v>69.8005</v>
      </c>
      <c r="F6142" s="167" t="s">
        <v>12149</v>
      </c>
    </row>
    <row r="6143" spans="1:6" x14ac:dyDescent="0.3">
      <c r="A6143" s="167" t="s">
        <v>12150</v>
      </c>
      <c r="B6143" s="167" t="s">
        <v>5509</v>
      </c>
      <c r="C6143" s="168">
        <v>1</v>
      </c>
      <c r="D6143" s="169" t="s">
        <v>5482</v>
      </c>
      <c r="E6143" s="170">
        <v>45.583999999999989</v>
      </c>
      <c r="F6143" s="167" t="s">
        <v>12149</v>
      </c>
    </row>
    <row r="6144" spans="1:6" x14ac:dyDescent="0.3">
      <c r="A6144" s="167" t="s">
        <v>12151</v>
      </c>
      <c r="B6144" s="167" t="s">
        <v>5513</v>
      </c>
      <c r="C6144" s="168">
        <v>1</v>
      </c>
      <c r="D6144" s="169" t="s">
        <v>5482</v>
      </c>
      <c r="E6144" s="170">
        <v>45.583999999999989</v>
      </c>
      <c r="F6144" s="167" t="s">
        <v>12149</v>
      </c>
    </row>
    <row r="6145" spans="1:6" x14ac:dyDescent="0.3">
      <c r="A6145" s="167" t="s">
        <v>12152</v>
      </c>
      <c r="B6145" s="167" t="s">
        <v>5481</v>
      </c>
      <c r="C6145" s="168">
        <v>1</v>
      </c>
      <c r="D6145" s="169" t="s">
        <v>5482</v>
      </c>
      <c r="E6145" s="170">
        <v>69.8005</v>
      </c>
      <c r="F6145" s="167" t="s">
        <v>12153</v>
      </c>
    </row>
    <row r="6146" spans="1:6" x14ac:dyDescent="0.3">
      <c r="A6146" s="167" t="s">
        <v>12154</v>
      </c>
      <c r="B6146" s="167" t="s">
        <v>5509</v>
      </c>
      <c r="C6146" s="168">
        <v>1</v>
      </c>
      <c r="D6146" s="169" t="s">
        <v>5482</v>
      </c>
      <c r="E6146" s="170">
        <v>45.583999999999989</v>
      </c>
      <c r="F6146" s="167" t="s">
        <v>12153</v>
      </c>
    </row>
    <row r="6147" spans="1:6" x14ac:dyDescent="0.3">
      <c r="A6147" s="167" t="s">
        <v>12155</v>
      </c>
      <c r="B6147" s="167" t="s">
        <v>5513</v>
      </c>
      <c r="C6147" s="168">
        <v>1</v>
      </c>
      <c r="D6147" s="169" t="s">
        <v>5482</v>
      </c>
      <c r="E6147" s="170">
        <v>45.583999999999989</v>
      </c>
      <c r="F6147" s="167" t="s">
        <v>12153</v>
      </c>
    </row>
    <row r="6148" spans="1:6" x14ac:dyDescent="0.3">
      <c r="A6148" s="167" t="s">
        <v>12156</v>
      </c>
      <c r="B6148" s="167" t="s">
        <v>5481</v>
      </c>
      <c r="C6148" s="168">
        <v>1</v>
      </c>
      <c r="D6148" s="169" t="s">
        <v>5482</v>
      </c>
      <c r="E6148" s="170">
        <v>86.792749999999998</v>
      </c>
      <c r="F6148" s="167" t="s">
        <v>12157</v>
      </c>
    </row>
    <row r="6149" spans="1:6" x14ac:dyDescent="0.3">
      <c r="A6149" s="167" t="s">
        <v>12158</v>
      </c>
      <c r="B6149" s="167" t="s">
        <v>5509</v>
      </c>
      <c r="C6149" s="168">
        <v>1</v>
      </c>
      <c r="D6149" s="169" t="s">
        <v>5482</v>
      </c>
      <c r="E6149" s="170">
        <v>67.968999999999994</v>
      </c>
      <c r="F6149" s="167" t="s">
        <v>12157</v>
      </c>
    </row>
    <row r="6150" spans="1:6" x14ac:dyDescent="0.3">
      <c r="A6150" s="167" t="s">
        <v>12159</v>
      </c>
      <c r="B6150" s="167" t="s">
        <v>5513</v>
      </c>
      <c r="C6150" s="168">
        <v>1</v>
      </c>
      <c r="D6150" s="169" t="s">
        <v>5482</v>
      </c>
      <c r="E6150" s="170">
        <v>67.968999999999994</v>
      </c>
      <c r="F6150" s="167" t="s">
        <v>12157</v>
      </c>
    </row>
    <row r="6151" spans="1:6" x14ac:dyDescent="0.3">
      <c r="A6151" s="167" t="s">
        <v>12160</v>
      </c>
      <c r="B6151" s="167" t="s">
        <v>5481</v>
      </c>
      <c r="C6151" s="168">
        <v>1</v>
      </c>
      <c r="D6151" s="169" t="s">
        <v>5482</v>
      </c>
      <c r="E6151" s="170">
        <v>86.792749999999998</v>
      </c>
      <c r="F6151" s="167" t="s">
        <v>12161</v>
      </c>
    </row>
    <row r="6152" spans="1:6" x14ac:dyDescent="0.3">
      <c r="A6152" s="167" t="s">
        <v>12162</v>
      </c>
      <c r="B6152" s="167" t="s">
        <v>5509</v>
      </c>
      <c r="C6152" s="168">
        <v>1</v>
      </c>
      <c r="D6152" s="169" t="s">
        <v>5482</v>
      </c>
      <c r="E6152" s="170">
        <v>67.968999999999994</v>
      </c>
      <c r="F6152" s="167" t="s">
        <v>12161</v>
      </c>
    </row>
    <row r="6153" spans="1:6" x14ac:dyDescent="0.3">
      <c r="A6153" s="167" t="s">
        <v>12163</v>
      </c>
      <c r="B6153" s="167" t="s">
        <v>5513</v>
      </c>
      <c r="C6153" s="168">
        <v>1</v>
      </c>
      <c r="D6153" s="169" t="s">
        <v>5482</v>
      </c>
      <c r="E6153" s="170">
        <v>67.968999999999994</v>
      </c>
      <c r="F6153" s="167" t="s">
        <v>12161</v>
      </c>
    </row>
    <row r="6154" spans="1:6" x14ac:dyDescent="0.3">
      <c r="A6154" s="167" t="s">
        <v>12164</v>
      </c>
      <c r="B6154" s="167" t="s">
        <v>5481</v>
      </c>
      <c r="C6154" s="168">
        <v>1</v>
      </c>
      <c r="D6154" s="169" t="s">
        <v>5482</v>
      </c>
      <c r="E6154" s="170">
        <v>40.59825</v>
      </c>
      <c r="F6154" s="167" t="s">
        <v>12165</v>
      </c>
    </row>
    <row r="6155" spans="1:6" x14ac:dyDescent="0.3">
      <c r="A6155" s="167" t="s">
        <v>12166</v>
      </c>
      <c r="B6155" s="167" t="s">
        <v>5509</v>
      </c>
      <c r="C6155" s="168">
        <v>1</v>
      </c>
      <c r="D6155" s="169" t="s">
        <v>5482</v>
      </c>
      <c r="E6155" s="170">
        <v>36.52825</v>
      </c>
      <c r="F6155" s="167" t="s">
        <v>12165</v>
      </c>
    </row>
    <row r="6156" spans="1:6" x14ac:dyDescent="0.3">
      <c r="A6156" s="167" t="s">
        <v>12167</v>
      </c>
      <c r="B6156" s="167" t="s">
        <v>5513</v>
      </c>
      <c r="C6156" s="168">
        <v>1</v>
      </c>
      <c r="D6156" s="169" t="s">
        <v>5482</v>
      </c>
      <c r="E6156" s="170">
        <v>36.52825</v>
      </c>
      <c r="F6156" s="167" t="s">
        <v>12165</v>
      </c>
    </row>
    <row r="6157" spans="1:6" x14ac:dyDescent="0.3">
      <c r="A6157" s="167" t="s">
        <v>12168</v>
      </c>
      <c r="B6157" s="167" t="s">
        <v>5481</v>
      </c>
      <c r="C6157" s="168">
        <v>1</v>
      </c>
      <c r="D6157" s="169" t="s">
        <v>5482</v>
      </c>
      <c r="E6157" s="170">
        <v>40.59825</v>
      </c>
      <c r="F6157" s="167" t="s">
        <v>12169</v>
      </c>
    </row>
    <row r="6158" spans="1:6" x14ac:dyDescent="0.3">
      <c r="A6158" s="167" t="s">
        <v>12170</v>
      </c>
      <c r="B6158" s="167" t="s">
        <v>5509</v>
      </c>
      <c r="C6158" s="168">
        <v>1</v>
      </c>
      <c r="D6158" s="169" t="s">
        <v>5482</v>
      </c>
      <c r="E6158" s="170">
        <v>36.52825</v>
      </c>
      <c r="F6158" s="167" t="s">
        <v>12169</v>
      </c>
    </row>
    <row r="6159" spans="1:6" x14ac:dyDescent="0.3">
      <c r="A6159" s="167" t="s">
        <v>12171</v>
      </c>
      <c r="B6159" s="167" t="s">
        <v>5513</v>
      </c>
      <c r="C6159" s="168">
        <v>1</v>
      </c>
      <c r="D6159" s="169" t="s">
        <v>5482</v>
      </c>
      <c r="E6159" s="170">
        <v>36.52825</v>
      </c>
      <c r="F6159" s="167" t="s">
        <v>12169</v>
      </c>
    </row>
    <row r="6160" spans="1:6" x14ac:dyDescent="0.3">
      <c r="A6160" s="167" t="s">
        <v>12172</v>
      </c>
      <c r="B6160" s="167" t="s">
        <v>5481</v>
      </c>
      <c r="C6160" s="168">
        <v>1</v>
      </c>
      <c r="D6160" s="169" t="s">
        <v>5482</v>
      </c>
      <c r="E6160" s="170">
        <v>57.895749999999992</v>
      </c>
      <c r="F6160" s="167" t="s">
        <v>12173</v>
      </c>
    </row>
    <row r="6161" spans="1:6" x14ac:dyDescent="0.3">
      <c r="A6161" s="167" t="s">
        <v>12174</v>
      </c>
      <c r="B6161" s="167" t="s">
        <v>5509</v>
      </c>
      <c r="C6161" s="168">
        <v>1</v>
      </c>
      <c r="D6161" s="169" t="s">
        <v>5482</v>
      </c>
      <c r="E6161" s="170">
        <v>44.973500000000001</v>
      </c>
      <c r="F6161" s="167" t="s">
        <v>12173</v>
      </c>
    </row>
    <row r="6162" spans="1:6" x14ac:dyDescent="0.3">
      <c r="A6162" s="167" t="s">
        <v>12175</v>
      </c>
      <c r="B6162" s="167" t="s">
        <v>5513</v>
      </c>
      <c r="C6162" s="168">
        <v>1</v>
      </c>
      <c r="D6162" s="169" t="s">
        <v>5482</v>
      </c>
      <c r="E6162" s="170">
        <v>44.973500000000001</v>
      </c>
      <c r="F6162" s="167" t="s">
        <v>12173</v>
      </c>
    </row>
    <row r="6163" spans="1:6" x14ac:dyDescent="0.3">
      <c r="A6163" s="167" t="s">
        <v>12176</v>
      </c>
      <c r="B6163" s="167" t="s">
        <v>11962</v>
      </c>
      <c r="C6163" s="168">
        <v>1</v>
      </c>
      <c r="D6163" s="169" t="s">
        <v>5482</v>
      </c>
      <c r="E6163" s="170">
        <v>31.338999999999995</v>
      </c>
      <c r="F6163" s="167" t="s">
        <v>12101</v>
      </c>
    </row>
    <row r="6164" spans="1:6" x14ac:dyDescent="0.3">
      <c r="A6164" s="167" t="s">
        <v>12177</v>
      </c>
      <c r="B6164" s="167" t="s">
        <v>5509</v>
      </c>
      <c r="C6164" s="168">
        <v>1</v>
      </c>
      <c r="D6164" s="169" t="s">
        <v>5482</v>
      </c>
      <c r="E6164" s="170">
        <v>17.094000000000001</v>
      </c>
      <c r="F6164" s="167" t="s">
        <v>12101</v>
      </c>
    </row>
    <row r="6165" spans="1:6" x14ac:dyDescent="0.3">
      <c r="A6165" s="167" t="s">
        <v>12178</v>
      </c>
      <c r="B6165" s="167" t="s">
        <v>5513</v>
      </c>
      <c r="C6165" s="168">
        <v>1</v>
      </c>
      <c r="D6165" s="169" t="s">
        <v>5482</v>
      </c>
      <c r="E6165" s="170">
        <v>17.094000000000001</v>
      </c>
      <c r="F6165" s="167" t="s">
        <v>12101</v>
      </c>
    </row>
    <row r="6166" spans="1:6" x14ac:dyDescent="0.3">
      <c r="A6166" s="167" t="s">
        <v>12179</v>
      </c>
      <c r="B6166" s="167" t="s">
        <v>11962</v>
      </c>
      <c r="C6166" s="168">
        <v>1</v>
      </c>
      <c r="D6166" s="169" t="s">
        <v>5482</v>
      </c>
      <c r="E6166" s="170">
        <v>46.296250000000001</v>
      </c>
      <c r="F6166" s="167" t="s">
        <v>12101</v>
      </c>
    </row>
    <row r="6167" spans="1:6" x14ac:dyDescent="0.3">
      <c r="A6167" s="167" t="s">
        <v>12180</v>
      </c>
      <c r="B6167" s="167" t="s">
        <v>5509</v>
      </c>
      <c r="C6167" s="168">
        <v>1</v>
      </c>
      <c r="D6167" s="169" t="s">
        <v>5482</v>
      </c>
      <c r="E6167" s="170">
        <v>21.978000000000002</v>
      </c>
      <c r="F6167" s="167" t="s">
        <v>12101</v>
      </c>
    </row>
    <row r="6168" spans="1:6" x14ac:dyDescent="0.3">
      <c r="A6168" s="167" t="s">
        <v>12181</v>
      </c>
      <c r="B6168" s="167" t="s">
        <v>5513</v>
      </c>
      <c r="C6168" s="168">
        <v>1</v>
      </c>
      <c r="D6168" s="169" t="s">
        <v>5482</v>
      </c>
      <c r="E6168" s="170">
        <v>21.978000000000002</v>
      </c>
      <c r="F6168" s="167" t="s">
        <v>12101</v>
      </c>
    </row>
    <row r="6169" spans="1:6" x14ac:dyDescent="0.3">
      <c r="A6169" s="167" t="s">
        <v>12182</v>
      </c>
      <c r="B6169" s="167" t="s">
        <v>11962</v>
      </c>
      <c r="C6169" s="168">
        <v>1</v>
      </c>
      <c r="D6169" s="169" t="s">
        <v>5482</v>
      </c>
      <c r="E6169" s="170">
        <v>66.340999999999994</v>
      </c>
      <c r="F6169" s="167" t="s">
        <v>12101</v>
      </c>
    </row>
    <row r="6170" spans="1:6" x14ac:dyDescent="0.3">
      <c r="A6170" s="167" t="s">
        <v>12183</v>
      </c>
      <c r="B6170" s="167" t="s">
        <v>11962</v>
      </c>
      <c r="C6170" s="168">
        <v>1</v>
      </c>
      <c r="D6170" s="169" t="s">
        <v>5482</v>
      </c>
      <c r="E6170" s="170">
        <v>60.134249999999994</v>
      </c>
      <c r="F6170" s="167" t="s">
        <v>12101</v>
      </c>
    </row>
    <row r="6171" spans="1:6" x14ac:dyDescent="0.3">
      <c r="A6171" s="167" t="s">
        <v>12184</v>
      </c>
      <c r="B6171" s="167" t="s">
        <v>5509</v>
      </c>
      <c r="C6171" s="168">
        <v>1</v>
      </c>
      <c r="D6171" s="169" t="s">
        <v>5482</v>
      </c>
      <c r="E6171" s="170">
        <v>28.6935</v>
      </c>
      <c r="F6171" s="167" t="s">
        <v>12101</v>
      </c>
    </row>
    <row r="6172" spans="1:6" x14ac:dyDescent="0.3">
      <c r="A6172" s="167" t="s">
        <v>12185</v>
      </c>
      <c r="B6172" s="167" t="s">
        <v>5513</v>
      </c>
      <c r="C6172" s="168">
        <v>1</v>
      </c>
      <c r="D6172" s="169" t="s">
        <v>5482</v>
      </c>
      <c r="E6172" s="170">
        <v>28.6935</v>
      </c>
      <c r="F6172" s="167" t="s">
        <v>12101</v>
      </c>
    </row>
    <row r="6173" spans="1:6" x14ac:dyDescent="0.3">
      <c r="A6173" s="167" t="s">
        <v>12186</v>
      </c>
      <c r="B6173" s="167" t="s">
        <v>11962</v>
      </c>
      <c r="C6173" s="168">
        <v>5</v>
      </c>
      <c r="D6173" s="169" t="s">
        <v>5482</v>
      </c>
      <c r="E6173" s="170">
        <v>5.0366250000000008</v>
      </c>
      <c r="F6173" s="167" t="s">
        <v>12187</v>
      </c>
    </row>
    <row r="6174" spans="1:6" x14ac:dyDescent="0.3">
      <c r="A6174" s="167" t="s">
        <v>12188</v>
      </c>
      <c r="B6174" s="167" t="s">
        <v>5489</v>
      </c>
      <c r="C6174" s="168">
        <v>5</v>
      </c>
      <c r="D6174" s="169" t="s">
        <v>5482</v>
      </c>
      <c r="E6174" s="170">
        <v>41.162499999999994</v>
      </c>
      <c r="F6174" s="167" t="s">
        <v>12189</v>
      </c>
    </row>
    <row r="6175" spans="1:6" x14ac:dyDescent="0.3">
      <c r="A6175" s="167" t="s">
        <v>12190</v>
      </c>
      <c r="B6175" s="167" t="s">
        <v>5491</v>
      </c>
      <c r="C6175" s="168">
        <v>5</v>
      </c>
      <c r="D6175" s="169" t="s">
        <v>5482</v>
      </c>
      <c r="E6175" s="170">
        <v>41.162499999999994</v>
      </c>
      <c r="F6175" s="167" t="s">
        <v>12189</v>
      </c>
    </row>
    <row r="6176" spans="1:6" x14ac:dyDescent="0.3">
      <c r="A6176" s="167" t="s">
        <v>12191</v>
      </c>
      <c r="B6176" s="167" t="s">
        <v>5493</v>
      </c>
      <c r="C6176" s="168">
        <v>5</v>
      </c>
      <c r="D6176" s="169" t="s">
        <v>5482</v>
      </c>
      <c r="E6176" s="170">
        <v>41.162499999999994</v>
      </c>
      <c r="F6176" s="167" t="s">
        <v>12189</v>
      </c>
    </row>
    <row r="6177" spans="1:6" x14ac:dyDescent="0.3">
      <c r="A6177" s="167" t="s">
        <v>12192</v>
      </c>
      <c r="B6177" s="167" t="s">
        <v>5495</v>
      </c>
      <c r="C6177" s="168">
        <v>5</v>
      </c>
      <c r="D6177" s="169" t="s">
        <v>5482</v>
      </c>
      <c r="E6177" s="170">
        <v>41.162499999999994</v>
      </c>
      <c r="F6177" s="167" t="s">
        <v>12189</v>
      </c>
    </row>
    <row r="6178" spans="1:6" x14ac:dyDescent="0.3">
      <c r="A6178" s="167" t="s">
        <v>12193</v>
      </c>
      <c r="B6178" s="167" t="s">
        <v>5699</v>
      </c>
      <c r="C6178" s="168">
        <v>5</v>
      </c>
      <c r="D6178" s="169" t="s">
        <v>5482</v>
      </c>
      <c r="E6178" s="170">
        <v>41.162499999999994</v>
      </c>
      <c r="F6178" s="167" t="s">
        <v>12189</v>
      </c>
    </row>
    <row r="6179" spans="1:6" x14ac:dyDescent="0.3">
      <c r="A6179" s="167" t="s">
        <v>12194</v>
      </c>
      <c r="B6179" s="167" t="s">
        <v>5497</v>
      </c>
      <c r="C6179" s="168">
        <v>5</v>
      </c>
      <c r="D6179" s="169" t="s">
        <v>5482</v>
      </c>
      <c r="E6179" s="170">
        <v>41.162499999999994</v>
      </c>
      <c r="F6179" s="167" t="s">
        <v>12189</v>
      </c>
    </row>
    <row r="6180" spans="1:6" x14ac:dyDescent="0.3">
      <c r="A6180" s="167" t="s">
        <v>12195</v>
      </c>
      <c r="B6180" s="167" t="s">
        <v>5785</v>
      </c>
      <c r="C6180" s="168">
        <v>5</v>
      </c>
      <c r="D6180" s="169" t="s">
        <v>5482</v>
      </c>
      <c r="E6180" s="170">
        <v>41.162499999999994</v>
      </c>
      <c r="F6180" s="167" t="s">
        <v>12189</v>
      </c>
    </row>
    <row r="6181" spans="1:6" x14ac:dyDescent="0.3">
      <c r="A6181" s="167" t="s">
        <v>12196</v>
      </c>
      <c r="B6181" s="167" t="s">
        <v>5507</v>
      </c>
      <c r="C6181" s="168">
        <v>5</v>
      </c>
      <c r="D6181" s="169" t="s">
        <v>5482</v>
      </c>
      <c r="E6181" s="170">
        <v>41.162499999999994</v>
      </c>
      <c r="F6181" s="167" t="s">
        <v>12189</v>
      </c>
    </row>
    <row r="6182" spans="1:6" x14ac:dyDescent="0.3">
      <c r="A6182" s="167" t="s">
        <v>12197</v>
      </c>
      <c r="B6182" s="167" t="s">
        <v>5509</v>
      </c>
      <c r="C6182" s="168">
        <v>5</v>
      </c>
      <c r="D6182" s="169" t="s">
        <v>5482</v>
      </c>
      <c r="E6182" s="170">
        <v>41.162499999999994</v>
      </c>
      <c r="F6182" s="167" t="s">
        <v>12189</v>
      </c>
    </row>
    <row r="6183" spans="1:6" x14ac:dyDescent="0.3">
      <c r="A6183" s="167" t="s">
        <v>12198</v>
      </c>
      <c r="B6183" s="167" t="s">
        <v>5513</v>
      </c>
      <c r="C6183" s="168">
        <v>5</v>
      </c>
      <c r="D6183" s="169" t="s">
        <v>5482</v>
      </c>
      <c r="E6183" s="170">
        <v>41.162499999999994</v>
      </c>
      <c r="F6183" s="167" t="s">
        <v>12189</v>
      </c>
    </row>
    <row r="6184" spans="1:6" x14ac:dyDescent="0.3">
      <c r="A6184" s="167" t="s">
        <v>12199</v>
      </c>
      <c r="B6184" s="167" t="s">
        <v>5515</v>
      </c>
      <c r="C6184" s="168">
        <v>5</v>
      </c>
      <c r="D6184" s="169" t="s">
        <v>5482</v>
      </c>
      <c r="E6184" s="170">
        <v>41.162499999999994</v>
      </c>
      <c r="F6184" s="167" t="s">
        <v>12189</v>
      </c>
    </row>
    <row r="6185" spans="1:6" x14ac:dyDescent="0.3">
      <c r="A6185" s="167" t="s">
        <v>12200</v>
      </c>
      <c r="B6185" s="167" t="s">
        <v>5517</v>
      </c>
      <c r="C6185" s="168">
        <v>5</v>
      </c>
      <c r="D6185" s="169" t="s">
        <v>5482</v>
      </c>
      <c r="E6185" s="170">
        <v>41.162499999999994</v>
      </c>
      <c r="F6185" s="167" t="s">
        <v>12189</v>
      </c>
    </row>
    <row r="6186" spans="1:6" x14ac:dyDescent="0.3">
      <c r="A6186" s="167" t="s">
        <v>12201</v>
      </c>
      <c r="B6186" s="167" t="s">
        <v>5525</v>
      </c>
      <c r="C6186" s="168">
        <v>5</v>
      </c>
      <c r="D6186" s="169" t="s">
        <v>5482</v>
      </c>
      <c r="E6186" s="170">
        <v>41.162499999999994</v>
      </c>
      <c r="F6186" s="167" t="s">
        <v>12189</v>
      </c>
    </row>
    <row r="6187" spans="1:6" x14ac:dyDescent="0.3">
      <c r="A6187" s="167" t="s">
        <v>12202</v>
      </c>
      <c r="B6187" s="167" t="s">
        <v>5489</v>
      </c>
      <c r="C6187" s="168">
        <v>10</v>
      </c>
      <c r="D6187" s="169" t="s">
        <v>5482</v>
      </c>
      <c r="E6187" s="170">
        <v>21.395249999999997</v>
      </c>
      <c r="F6187" s="167" t="s">
        <v>12145</v>
      </c>
    </row>
    <row r="6188" spans="1:6" x14ac:dyDescent="0.3">
      <c r="A6188" s="167" t="s">
        <v>12203</v>
      </c>
      <c r="B6188" s="167" t="s">
        <v>5491</v>
      </c>
      <c r="C6188" s="168">
        <v>10</v>
      </c>
      <c r="D6188" s="169" t="s">
        <v>5482</v>
      </c>
      <c r="E6188" s="170">
        <v>21.395249999999997</v>
      </c>
      <c r="F6188" s="167" t="s">
        <v>12145</v>
      </c>
    </row>
    <row r="6189" spans="1:6" x14ac:dyDescent="0.3">
      <c r="A6189" s="167" t="s">
        <v>12204</v>
      </c>
      <c r="B6189" s="167" t="s">
        <v>5493</v>
      </c>
      <c r="C6189" s="168">
        <v>10</v>
      </c>
      <c r="D6189" s="169" t="s">
        <v>5482</v>
      </c>
      <c r="E6189" s="170">
        <v>21.395249999999997</v>
      </c>
      <c r="F6189" s="167" t="s">
        <v>12145</v>
      </c>
    </row>
    <row r="6190" spans="1:6" x14ac:dyDescent="0.3">
      <c r="A6190" s="167" t="s">
        <v>12205</v>
      </c>
      <c r="B6190" s="167" t="s">
        <v>5495</v>
      </c>
      <c r="C6190" s="168">
        <v>10</v>
      </c>
      <c r="D6190" s="169" t="s">
        <v>5482</v>
      </c>
      <c r="E6190" s="170">
        <v>21.395249999999997</v>
      </c>
      <c r="F6190" s="167" t="s">
        <v>12145</v>
      </c>
    </row>
    <row r="6191" spans="1:6" x14ac:dyDescent="0.3">
      <c r="A6191" s="167" t="s">
        <v>12206</v>
      </c>
      <c r="B6191" s="167" t="s">
        <v>5497</v>
      </c>
      <c r="C6191" s="168">
        <v>10</v>
      </c>
      <c r="D6191" s="169" t="s">
        <v>5482</v>
      </c>
      <c r="E6191" s="170">
        <v>21.395249999999997</v>
      </c>
      <c r="F6191" s="167" t="s">
        <v>12145</v>
      </c>
    </row>
    <row r="6192" spans="1:6" x14ac:dyDescent="0.3">
      <c r="A6192" s="167" t="s">
        <v>12207</v>
      </c>
      <c r="B6192" s="167" t="s">
        <v>5501</v>
      </c>
      <c r="C6192" s="168">
        <v>10</v>
      </c>
      <c r="D6192" s="169" t="s">
        <v>5482</v>
      </c>
      <c r="E6192" s="170">
        <v>21.395249999999997</v>
      </c>
      <c r="F6192" s="167" t="s">
        <v>12145</v>
      </c>
    </row>
    <row r="6193" spans="1:6" x14ac:dyDescent="0.3">
      <c r="A6193" s="167" t="s">
        <v>12208</v>
      </c>
      <c r="B6193" s="167" t="s">
        <v>5507</v>
      </c>
      <c r="C6193" s="168">
        <v>10</v>
      </c>
      <c r="D6193" s="169" t="s">
        <v>5482</v>
      </c>
      <c r="E6193" s="170">
        <v>21.395249999999997</v>
      </c>
      <c r="F6193" s="167" t="s">
        <v>12145</v>
      </c>
    </row>
    <row r="6194" spans="1:6" x14ac:dyDescent="0.3">
      <c r="A6194" s="167" t="s">
        <v>12209</v>
      </c>
      <c r="B6194" s="167" t="s">
        <v>5509</v>
      </c>
      <c r="C6194" s="168">
        <v>10</v>
      </c>
      <c r="D6194" s="169" t="s">
        <v>5482</v>
      </c>
      <c r="E6194" s="170">
        <v>21.395249999999997</v>
      </c>
      <c r="F6194" s="167" t="s">
        <v>12145</v>
      </c>
    </row>
    <row r="6195" spans="1:6" x14ac:dyDescent="0.3">
      <c r="A6195" s="167" t="s">
        <v>12210</v>
      </c>
      <c r="B6195" s="167" t="s">
        <v>5511</v>
      </c>
      <c r="C6195" s="168">
        <v>10</v>
      </c>
      <c r="D6195" s="169" t="s">
        <v>5482</v>
      </c>
      <c r="E6195" s="170">
        <v>21.395249999999997</v>
      </c>
      <c r="F6195" s="167" t="s">
        <v>12145</v>
      </c>
    </row>
    <row r="6196" spans="1:6" x14ac:dyDescent="0.3">
      <c r="A6196" s="167" t="s">
        <v>12211</v>
      </c>
      <c r="B6196" s="167" t="s">
        <v>5513</v>
      </c>
      <c r="C6196" s="168">
        <v>10</v>
      </c>
      <c r="D6196" s="169" t="s">
        <v>5482</v>
      </c>
      <c r="E6196" s="170">
        <v>21.395249999999997</v>
      </c>
      <c r="F6196" s="167" t="s">
        <v>12145</v>
      </c>
    </row>
    <row r="6197" spans="1:6" x14ac:dyDescent="0.3">
      <c r="A6197" s="167" t="s">
        <v>12212</v>
      </c>
      <c r="B6197" s="167" t="s">
        <v>5515</v>
      </c>
      <c r="C6197" s="168">
        <v>10</v>
      </c>
      <c r="D6197" s="169" t="s">
        <v>5482</v>
      </c>
      <c r="E6197" s="170">
        <v>21.395249999999997</v>
      </c>
      <c r="F6197" s="167" t="s">
        <v>12145</v>
      </c>
    </row>
    <row r="6198" spans="1:6" x14ac:dyDescent="0.3">
      <c r="A6198" s="167" t="s">
        <v>12213</v>
      </c>
      <c r="B6198" s="167" t="s">
        <v>5525</v>
      </c>
      <c r="C6198" s="168">
        <v>10</v>
      </c>
      <c r="D6198" s="169" t="s">
        <v>5482</v>
      </c>
      <c r="E6198" s="170">
        <v>21.395249999999997</v>
      </c>
      <c r="F6198" s="167" t="s">
        <v>12145</v>
      </c>
    </row>
    <row r="6199" spans="1:6" x14ac:dyDescent="0.3">
      <c r="A6199" s="167" t="s">
        <v>12214</v>
      </c>
      <c r="B6199" s="167" t="s">
        <v>5481</v>
      </c>
      <c r="C6199" s="168">
        <v>1</v>
      </c>
      <c r="D6199" s="169" t="s">
        <v>5482</v>
      </c>
      <c r="E6199" s="170">
        <v>61.100874999999988</v>
      </c>
      <c r="F6199" s="167" t="s">
        <v>12145</v>
      </c>
    </row>
    <row r="6200" spans="1:6" x14ac:dyDescent="0.3">
      <c r="A6200" s="167" t="s">
        <v>12215</v>
      </c>
      <c r="B6200" s="167" t="s">
        <v>5489</v>
      </c>
      <c r="C6200" s="168">
        <v>10</v>
      </c>
      <c r="D6200" s="169" t="s">
        <v>5482</v>
      </c>
      <c r="E6200" s="170">
        <v>22.477499999999999</v>
      </c>
      <c r="F6200" s="167" t="s">
        <v>12216</v>
      </c>
    </row>
    <row r="6201" spans="1:6" x14ac:dyDescent="0.3">
      <c r="A6201" s="167" t="s">
        <v>12217</v>
      </c>
      <c r="B6201" s="167" t="s">
        <v>5491</v>
      </c>
      <c r="C6201" s="168">
        <v>10</v>
      </c>
      <c r="D6201" s="169" t="s">
        <v>5482</v>
      </c>
      <c r="E6201" s="170">
        <v>22.477499999999999</v>
      </c>
      <c r="F6201" s="167" t="s">
        <v>12216</v>
      </c>
    </row>
    <row r="6202" spans="1:6" x14ac:dyDescent="0.3">
      <c r="A6202" s="167" t="s">
        <v>12218</v>
      </c>
      <c r="B6202" s="167" t="s">
        <v>5493</v>
      </c>
      <c r="C6202" s="168">
        <v>10</v>
      </c>
      <c r="D6202" s="169" t="s">
        <v>5482</v>
      </c>
      <c r="E6202" s="170">
        <v>22.477499999999999</v>
      </c>
      <c r="F6202" s="167" t="s">
        <v>12216</v>
      </c>
    </row>
    <row r="6203" spans="1:6" x14ac:dyDescent="0.3">
      <c r="A6203" s="167" t="s">
        <v>12219</v>
      </c>
      <c r="B6203" s="167" t="s">
        <v>5495</v>
      </c>
      <c r="C6203" s="168">
        <v>10</v>
      </c>
      <c r="D6203" s="169" t="s">
        <v>5482</v>
      </c>
      <c r="E6203" s="170">
        <v>22.477499999999999</v>
      </c>
      <c r="F6203" s="167" t="s">
        <v>12216</v>
      </c>
    </row>
    <row r="6204" spans="1:6" x14ac:dyDescent="0.3">
      <c r="A6204" s="167" t="s">
        <v>12220</v>
      </c>
      <c r="B6204" s="167" t="s">
        <v>5497</v>
      </c>
      <c r="C6204" s="168">
        <v>10</v>
      </c>
      <c r="D6204" s="169" t="s">
        <v>5482</v>
      </c>
      <c r="E6204" s="170">
        <v>22.477499999999999</v>
      </c>
      <c r="F6204" s="167" t="s">
        <v>12216</v>
      </c>
    </row>
    <row r="6205" spans="1:6" x14ac:dyDescent="0.3">
      <c r="A6205" s="167" t="s">
        <v>12221</v>
      </c>
      <c r="B6205" s="167" t="s">
        <v>5501</v>
      </c>
      <c r="C6205" s="168">
        <v>10</v>
      </c>
      <c r="D6205" s="169" t="s">
        <v>5482</v>
      </c>
      <c r="E6205" s="170">
        <v>22.477499999999999</v>
      </c>
      <c r="F6205" s="167" t="s">
        <v>12216</v>
      </c>
    </row>
    <row r="6206" spans="1:6" x14ac:dyDescent="0.3">
      <c r="A6206" s="167" t="s">
        <v>12222</v>
      </c>
      <c r="B6206" s="167" t="s">
        <v>5507</v>
      </c>
      <c r="C6206" s="168">
        <v>10</v>
      </c>
      <c r="D6206" s="169" t="s">
        <v>5482</v>
      </c>
      <c r="E6206" s="170">
        <v>22.477499999999999</v>
      </c>
      <c r="F6206" s="167" t="s">
        <v>12216</v>
      </c>
    </row>
    <row r="6207" spans="1:6" x14ac:dyDescent="0.3">
      <c r="A6207" s="167" t="s">
        <v>12223</v>
      </c>
      <c r="B6207" s="167" t="s">
        <v>5509</v>
      </c>
      <c r="C6207" s="168">
        <v>10</v>
      </c>
      <c r="D6207" s="169" t="s">
        <v>5482</v>
      </c>
      <c r="E6207" s="170">
        <v>22.477499999999999</v>
      </c>
      <c r="F6207" s="167" t="s">
        <v>12216</v>
      </c>
    </row>
    <row r="6208" spans="1:6" x14ac:dyDescent="0.3">
      <c r="A6208" s="167" t="s">
        <v>12224</v>
      </c>
      <c r="B6208" s="167" t="s">
        <v>5511</v>
      </c>
      <c r="C6208" s="168">
        <v>10</v>
      </c>
      <c r="D6208" s="169" t="s">
        <v>5482</v>
      </c>
      <c r="E6208" s="170">
        <v>22.477499999999999</v>
      </c>
      <c r="F6208" s="167" t="s">
        <v>12216</v>
      </c>
    </row>
    <row r="6209" spans="1:6" x14ac:dyDescent="0.3">
      <c r="A6209" s="167" t="s">
        <v>12225</v>
      </c>
      <c r="B6209" s="167" t="s">
        <v>5513</v>
      </c>
      <c r="C6209" s="168">
        <v>10</v>
      </c>
      <c r="D6209" s="169" t="s">
        <v>5482</v>
      </c>
      <c r="E6209" s="170">
        <v>22.477499999999999</v>
      </c>
      <c r="F6209" s="167" t="s">
        <v>12216</v>
      </c>
    </row>
    <row r="6210" spans="1:6" x14ac:dyDescent="0.3">
      <c r="A6210" s="167" t="s">
        <v>12226</v>
      </c>
      <c r="B6210" s="167" t="s">
        <v>5515</v>
      </c>
      <c r="C6210" s="168">
        <v>10</v>
      </c>
      <c r="D6210" s="169" t="s">
        <v>5482</v>
      </c>
      <c r="E6210" s="170">
        <v>22.477499999999999</v>
      </c>
      <c r="F6210" s="167" t="s">
        <v>12216</v>
      </c>
    </row>
    <row r="6211" spans="1:6" x14ac:dyDescent="0.3">
      <c r="A6211" s="167" t="s">
        <v>12227</v>
      </c>
      <c r="B6211" s="167" t="s">
        <v>5525</v>
      </c>
      <c r="C6211" s="168">
        <v>10</v>
      </c>
      <c r="D6211" s="169" t="s">
        <v>5482</v>
      </c>
      <c r="E6211" s="170">
        <v>22.477499999999999</v>
      </c>
      <c r="F6211" s="167" t="s">
        <v>12216</v>
      </c>
    </row>
    <row r="6212" spans="1:6" x14ac:dyDescent="0.3">
      <c r="A6212" s="167" t="s">
        <v>12228</v>
      </c>
      <c r="B6212" s="167" t="s">
        <v>5481</v>
      </c>
      <c r="C6212" s="168">
        <v>1</v>
      </c>
      <c r="D6212" s="169" t="s">
        <v>5482</v>
      </c>
      <c r="E6212" s="170">
        <v>73.361749999999986</v>
      </c>
      <c r="F6212" s="167" t="s">
        <v>12216</v>
      </c>
    </row>
    <row r="6213" spans="1:6" x14ac:dyDescent="0.3">
      <c r="A6213" s="167" t="s">
        <v>12229</v>
      </c>
      <c r="B6213" s="167" t="s">
        <v>5489</v>
      </c>
      <c r="C6213" s="168">
        <v>10</v>
      </c>
      <c r="D6213" s="169" t="s">
        <v>5482</v>
      </c>
      <c r="E6213" s="170">
        <v>6.327</v>
      </c>
      <c r="F6213" s="167" t="s">
        <v>12230</v>
      </c>
    </row>
    <row r="6214" spans="1:6" x14ac:dyDescent="0.3">
      <c r="A6214" s="167" t="s">
        <v>12231</v>
      </c>
      <c r="B6214" s="167" t="s">
        <v>5491</v>
      </c>
      <c r="C6214" s="168">
        <v>10</v>
      </c>
      <c r="D6214" s="169" t="s">
        <v>5482</v>
      </c>
      <c r="E6214" s="170">
        <v>6.327</v>
      </c>
      <c r="F6214" s="167" t="s">
        <v>12230</v>
      </c>
    </row>
    <row r="6215" spans="1:6" x14ac:dyDescent="0.3">
      <c r="A6215" s="167" t="s">
        <v>12232</v>
      </c>
      <c r="B6215" s="167" t="s">
        <v>5493</v>
      </c>
      <c r="C6215" s="168">
        <v>10</v>
      </c>
      <c r="D6215" s="169" t="s">
        <v>5482</v>
      </c>
      <c r="E6215" s="170">
        <v>6.327</v>
      </c>
      <c r="F6215" s="167" t="s">
        <v>12230</v>
      </c>
    </row>
    <row r="6216" spans="1:6" x14ac:dyDescent="0.3">
      <c r="A6216" s="167" t="s">
        <v>12233</v>
      </c>
      <c r="B6216" s="167" t="s">
        <v>5495</v>
      </c>
      <c r="C6216" s="168">
        <v>10</v>
      </c>
      <c r="D6216" s="169" t="s">
        <v>5482</v>
      </c>
      <c r="E6216" s="170">
        <v>6.327</v>
      </c>
      <c r="F6216" s="167" t="s">
        <v>12230</v>
      </c>
    </row>
    <row r="6217" spans="1:6" x14ac:dyDescent="0.3">
      <c r="A6217" s="167" t="s">
        <v>12234</v>
      </c>
      <c r="B6217" s="167" t="s">
        <v>5497</v>
      </c>
      <c r="C6217" s="168">
        <v>10</v>
      </c>
      <c r="D6217" s="169" t="s">
        <v>5482</v>
      </c>
      <c r="E6217" s="170">
        <v>6.327</v>
      </c>
      <c r="F6217" s="167" t="s">
        <v>12230</v>
      </c>
    </row>
    <row r="6218" spans="1:6" x14ac:dyDescent="0.3">
      <c r="A6218" s="167" t="s">
        <v>12235</v>
      </c>
      <c r="B6218" s="167" t="s">
        <v>5501</v>
      </c>
      <c r="C6218" s="168">
        <v>10</v>
      </c>
      <c r="D6218" s="169" t="s">
        <v>5482</v>
      </c>
      <c r="E6218" s="170">
        <v>6.327</v>
      </c>
      <c r="F6218" s="167" t="s">
        <v>12230</v>
      </c>
    </row>
    <row r="6219" spans="1:6" x14ac:dyDescent="0.3">
      <c r="A6219" s="167" t="s">
        <v>12236</v>
      </c>
      <c r="B6219" s="167" t="s">
        <v>5507</v>
      </c>
      <c r="C6219" s="168">
        <v>10</v>
      </c>
      <c r="D6219" s="169" t="s">
        <v>5482</v>
      </c>
      <c r="E6219" s="170">
        <v>6.327</v>
      </c>
      <c r="F6219" s="167" t="s">
        <v>12230</v>
      </c>
    </row>
    <row r="6220" spans="1:6" x14ac:dyDescent="0.3">
      <c r="A6220" s="167" t="s">
        <v>12237</v>
      </c>
      <c r="B6220" s="167" t="s">
        <v>5509</v>
      </c>
      <c r="C6220" s="168">
        <v>10</v>
      </c>
      <c r="D6220" s="169" t="s">
        <v>5482</v>
      </c>
      <c r="E6220" s="170">
        <v>6.327</v>
      </c>
      <c r="F6220" s="167" t="s">
        <v>12230</v>
      </c>
    </row>
    <row r="6221" spans="1:6" x14ac:dyDescent="0.3">
      <c r="A6221" s="167" t="s">
        <v>12238</v>
      </c>
      <c r="B6221" s="167" t="s">
        <v>5511</v>
      </c>
      <c r="C6221" s="168">
        <v>10</v>
      </c>
      <c r="D6221" s="169" t="s">
        <v>5482</v>
      </c>
      <c r="E6221" s="170">
        <v>6.327</v>
      </c>
      <c r="F6221" s="167" t="s">
        <v>12230</v>
      </c>
    </row>
    <row r="6222" spans="1:6" x14ac:dyDescent="0.3">
      <c r="A6222" s="167" t="s">
        <v>12239</v>
      </c>
      <c r="B6222" s="167" t="s">
        <v>5513</v>
      </c>
      <c r="C6222" s="168">
        <v>10</v>
      </c>
      <c r="D6222" s="169" t="s">
        <v>5482</v>
      </c>
      <c r="E6222" s="170">
        <v>6.327</v>
      </c>
      <c r="F6222" s="167" t="s">
        <v>12230</v>
      </c>
    </row>
    <row r="6223" spans="1:6" x14ac:dyDescent="0.3">
      <c r="A6223" s="167" t="s">
        <v>12240</v>
      </c>
      <c r="B6223" s="167" t="s">
        <v>5515</v>
      </c>
      <c r="C6223" s="168">
        <v>10</v>
      </c>
      <c r="D6223" s="169" t="s">
        <v>5482</v>
      </c>
      <c r="E6223" s="170">
        <v>6.327</v>
      </c>
      <c r="F6223" s="167" t="s">
        <v>12230</v>
      </c>
    </row>
    <row r="6224" spans="1:6" x14ac:dyDescent="0.3">
      <c r="A6224" s="167" t="s">
        <v>12241</v>
      </c>
      <c r="B6224" s="167" t="s">
        <v>5525</v>
      </c>
      <c r="C6224" s="168">
        <v>10</v>
      </c>
      <c r="D6224" s="169" t="s">
        <v>5482</v>
      </c>
      <c r="E6224" s="170">
        <v>6.327</v>
      </c>
      <c r="F6224" s="167" t="s">
        <v>12230</v>
      </c>
    </row>
    <row r="6225" spans="1:6" x14ac:dyDescent="0.3">
      <c r="A6225" s="167" t="s">
        <v>12242</v>
      </c>
      <c r="B6225" s="167" t="s">
        <v>5489</v>
      </c>
      <c r="C6225" s="168">
        <v>10</v>
      </c>
      <c r="D6225" s="169" t="s">
        <v>5482</v>
      </c>
      <c r="E6225" s="170">
        <v>8.6996249999999975</v>
      </c>
      <c r="F6225" s="167" t="s">
        <v>12230</v>
      </c>
    </row>
    <row r="6226" spans="1:6" x14ac:dyDescent="0.3">
      <c r="A6226" s="167" t="s">
        <v>12243</v>
      </c>
      <c r="B6226" s="167" t="s">
        <v>5491</v>
      </c>
      <c r="C6226" s="168">
        <v>10</v>
      </c>
      <c r="D6226" s="169" t="s">
        <v>5482</v>
      </c>
      <c r="E6226" s="170">
        <v>8.6996249999999975</v>
      </c>
      <c r="F6226" s="167" t="s">
        <v>12230</v>
      </c>
    </row>
    <row r="6227" spans="1:6" x14ac:dyDescent="0.3">
      <c r="A6227" s="167" t="s">
        <v>12244</v>
      </c>
      <c r="B6227" s="167" t="s">
        <v>5493</v>
      </c>
      <c r="C6227" s="168">
        <v>10</v>
      </c>
      <c r="D6227" s="169" t="s">
        <v>5482</v>
      </c>
      <c r="E6227" s="170">
        <v>8.6996249999999975</v>
      </c>
      <c r="F6227" s="167" t="s">
        <v>12230</v>
      </c>
    </row>
    <row r="6228" spans="1:6" x14ac:dyDescent="0.3">
      <c r="A6228" s="167" t="s">
        <v>12245</v>
      </c>
      <c r="B6228" s="167" t="s">
        <v>5495</v>
      </c>
      <c r="C6228" s="168">
        <v>10</v>
      </c>
      <c r="D6228" s="169" t="s">
        <v>5482</v>
      </c>
      <c r="E6228" s="170">
        <v>8.6996249999999975</v>
      </c>
      <c r="F6228" s="167" t="s">
        <v>12230</v>
      </c>
    </row>
    <row r="6229" spans="1:6" x14ac:dyDescent="0.3">
      <c r="A6229" s="167" t="s">
        <v>12246</v>
      </c>
      <c r="B6229" s="167" t="s">
        <v>5497</v>
      </c>
      <c r="C6229" s="168">
        <v>10</v>
      </c>
      <c r="D6229" s="169" t="s">
        <v>5482</v>
      </c>
      <c r="E6229" s="170">
        <v>8.6996249999999975</v>
      </c>
      <c r="F6229" s="167" t="s">
        <v>12230</v>
      </c>
    </row>
    <row r="6230" spans="1:6" x14ac:dyDescent="0.3">
      <c r="A6230" s="167" t="s">
        <v>12247</v>
      </c>
      <c r="B6230" s="167" t="s">
        <v>5501</v>
      </c>
      <c r="C6230" s="168">
        <v>10</v>
      </c>
      <c r="D6230" s="169" t="s">
        <v>5482</v>
      </c>
      <c r="E6230" s="170">
        <v>8.6996249999999975</v>
      </c>
      <c r="F6230" s="167" t="s">
        <v>12230</v>
      </c>
    </row>
    <row r="6231" spans="1:6" x14ac:dyDescent="0.3">
      <c r="A6231" s="167" t="s">
        <v>12248</v>
      </c>
      <c r="B6231" s="167" t="s">
        <v>5507</v>
      </c>
      <c r="C6231" s="168">
        <v>10</v>
      </c>
      <c r="D6231" s="169" t="s">
        <v>5482</v>
      </c>
      <c r="E6231" s="170">
        <v>8.6996249999999975</v>
      </c>
      <c r="F6231" s="167" t="s">
        <v>12230</v>
      </c>
    </row>
    <row r="6232" spans="1:6" x14ac:dyDescent="0.3">
      <c r="A6232" s="167" t="s">
        <v>12249</v>
      </c>
      <c r="B6232" s="167" t="s">
        <v>5509</v>
      </c>
      <c r="C6232" s="168">
        <v>10</v>
      </c>
      <c r="D6232" s="169" t="s">
        <v>5482</v>
      </c>
      <c r="E6232" s="170">
        <v>8.6996249999999975</v>
      </c>
      <c r="F6232" s="167" t="s">
        <v>12230</v>
      </c>
    </row>
    <row r="6233" spans="1:6" x14ac:dyDescent="0.3">
      <c r="A6233" s="167" t="s">
        <v>12250</v>
      </c>
      <c r="B6233" s="167" t="s">
        <v>5511</v>
      </c>
      <c r="C6233" s="168">
        <v>10</v>
      </c>
      <c r="D6233" s="169" t="s">
        <v>5482</v>
      </c>
      <c r="E6233" s="170">
        <v>8.6996249999999975</v>
      </c>
      <c r="F6233" s="167" t="s">
        <v>12230</v>
      </c>
    </row>
    <row r="6234" spans="1:6" x14ac:dyDescent="0.3">
      <c r="A6234" s="167" t="s">
        <v>12251</v>
      </c>
      <c r="B6234" s="167" t="s">
        <v>5513</v>
      </c>
      <c r="C6234" s="168">
        <v>10</v>
      </c>
      <c r="D6234" s="169" t="s">
        <v>5482</v>
      </c>
      <c r="E6234" s="170">
        <v>8.6996249999999975</v>
      </c>
      <c r="F6234" s="167" t="s">
        <v>12230</v>
      </c>
    </row>
    <row r="6235" spans="1:6" x14ac:dyDescent="0.3">
      <c r="A6235" s="167" t="s">
        <v>12252</v>
      </c>
      <c r="B6235" s="167" t="s">
        <v>5515</v>
      </c>
      <c r="C6235" s="168">
        <v>10</v>
      </c>
      <c r="D6235" s="169" t="s">
        <v>5482</v>
      </c>
      <c r="E6235" s="170">
        <v>8.6996249999999975</v>
      </c>
      <c r="F6235" s="167" t="s">
        <v>12230</v>
      </c>
    </row>
    <row r="6236" spans="1:6" x14ac:dyDescent="0.3">
      <c r="A6236" s="167" t="s">
        <v>12253</v>
      </c>
      <c r="B6236" s="167" t="s">
        <v>5525</v>
      </c>
      <c r="C6236" s="168">
        <v>10</v>
      </c>
      <c r="D6236" s="169" t="s">
        <v>5482</v>
      </c>
      <c r="E6236" s="170">
        <v>8.6996249999999975</v>
      </c>
      <c r="F6236" s="167" t="s">
        <v>12230</v>
      </c>
    </row>
    <row r="6237" spans="1:6" x14ac:dyDescent="0.3">
      <c r="A6237" s="167" t="s">
        <v>12254</v>
      </c>
      <c r="B6237" s="167" t="s">
        <v>6572</v>
      </c>
      <c r="C6237" s="168">
        <v>1</v>
      </c>
      <c r="D6237" s="169" t="s">
        <v>5482</v>
      </c>
      <c r="E6237" s="170">
        <v>26.454999999999998</v>
      </c>
      <c r="F6237" s="167" t="s">
        <v>12230</v>
      </c>
    </row>
    <row r="6238" spans="1:6" x14ac:dyDescent="0.3">
      <c r="A6238" s="167" t="s">
        <v>12255</v>
      </c>
      <c r="B6238" s="167" t="s">
        <v>5491</v>
      </c>
      <c r="C6238" s="168">
        <v>10</v>
      </c>
      <c r="D6238" s="169" t="s">
        <v>5482</v>
      </c>
      <c r="E6238" s="170">
        <v>16.733249999999998</v>
      </c>
      <c r="F6238" s="167" t="s">
        <v>12230</v>
      </c>
    </row>
    <row r="6239" spans="1:6" x14ac:dyDescent="0.3">
      <c r="A6239" s="167" t="s">
        <v>12256</v>
      </c>
      <c r="B6239" s="167" t="s">
        <v>5493</v>
      </c>
      <c r="C6239" s="168">
        <v>10</v>
      </c>
      <c r="D6239" s="169" t="s">
        <v>5482</v>
      </c>
      <c r="E6239" s="170">
        <v>16.733249999999998</v>
      </c>
      <c r="F6239" s="167" t="s">
        <v>12230</v>
      </c>
    </row>
    <row r="6240" spans="1:6" x14ac:dyDescent="0.3">
      <c r="A6240" s="167" t="s">
        <v>12257</v>
      </c>
      <c r="B6240" s="167" t="s">
        <v>5497</v>
      </c>
      <c r="C6240" s="168">
        <v>10</v>
      </c>
      <c r="D6240" s="169" t="s">
        <v>5482</v>
      </c>
      <c r="E6240" s="170">
        <v>16.733249999999998</v>
      </c>
      <c r="F6240" s="167" t="s">
        <v>12230</v>
      </c>
    </row>
    <row r="6241" spans="1:6" x14ac:dyDescent="0.3">
      <c r="A6241" s="167" t="s">
        <v>12258</v>
      </c>
      <c r="B6241" s="167" t="s">
        <v>5507</v>
      </c>
      <c r="C6241" s="168">
        <v>10</v>
      </c>
      <c r="D6241" s="169" t="s">
        <v>5482</v>
      </c>
      <c r="E6241" s="170">
        <v>16.733249999999998</v>
      </c>
      <c r="F6241" s="167" t="s">
        <v>12230</v>
      </c>
    </row>
    <row r="6242" spans="1:6" x14ac:dyDescent="0.3">
      <c r="A6242" s="167" t="s">
        <v>12259</v>
      </c>
      <c r="B6242" s="167" t="s">
        <v>5509</v>
      </c>
      <c r="C6242" s="168">
        <v>10</v>
      </c>
      <c r="D6242" s="169" t="s">
        <v>5482</v>
      </c>
      <c r="E6242" s="170">
        <v>16.733249999999998</v>
      </c>
      <c r="F6242" s="167" t="s">
        <v>12230</v>
      </c>
    </row>
    <row r="6243" spans="1:6" x14ac:dyDescent="0.3">
      <c r="A6243" s="167" t="s">
        <v>12260</v>
      </c>
      <c r="B6243" s="167" t="s">
        <v>5491</v>
      </c>
      <c r="C6243" s="168">
        <v>10</v>
      </c>
      <c r="D6243" s="169" t="s">
        <v>5482</v>
      </c>
      <c r="E6243" s="170">
        <v>4.9533749999999994</v>
      </c>
      <c r="F6243" s="167" t="s">
        <v>12261</v>
      </c>
    </row>
    <row r="6244" spans="1:6" x14ac:dyDescent="0.3">
      <c r="A6244" s="167" t="s">
        <v>12262</v>
      </c>
      <c r="B6244" s="167" t="s">
        <v>5493</v>
      </c>
      <c r="C6244" s="168">
        <v>10</v>
      </c>
      <c r="D6244" s="169" t="s">
        <v>5482</v>
      </c>
      <c r="E6244" s="170">
        <v>4.9533749999999994</v>
      </c>
      <c r="F6244" s="167" t="s">
        <v>12261</v>
      </c>
    </row>
    <row r="6245" spans="1:6" x14ac:dyDescent="0.3">
      <c r="A6245" s="167" t="s">
        <v>12263</v>
      </c>
      <c r="B6245" s="167" t="s">
        <v>5497</v>
      </c>
      <c r="C6245" s="168">
        <v>10</v>
      </c>
      <c r="D6245" s="169" t="s">
        <v>5482</v>
      </c>
      <c r="E6245" s="170">
        <v>4.9533749999999994</v>
      </c>
      <c r="F6245" s="167" t="s">
        <v>12261</v>
      </c>
    </row>
    <row r="6246" spans="1:6" x14ac:dyDescent="0.3">
      <c r="A6246" s="167" t="s">
        <v>12264</v>
      </c>
      <c r="B6246" s="167" t="s">
        <v>5507</v>
      </c>
      <c r="C6246" s="168">
        <v>10</v>
      </c>
      <c r="D6246" s="169" t="s">
        <v>5482</v>
      </c>
      <c r="E6246" s="170">
        <v>4.9533749999999994</v>
      </c>
      <c r="F6246" s="167" t="s">
        <v>12261</v>
      </c>
    </row>
    <row r="6247" spans="1:6" x14ac:dyDescent="0.3">
      <c r="A6247" s="167" t="s">
        <v>12265</v>
      </c>
      <c r="B6247" s="167" t="s">
        <v>5509</v>
      </c>
      <c r="C6247" s="168">
        <v>10</v>
      </c>
      <c r="D6247" s="169" t="s">
        <v>5482</v>
      </c>
      <c r="E6247" s="170">
        <v>4.9533749999999994</v>
      </c>
      <c r="F6247" s="167" t="s">
        <v>12261</v>
      </c>
    </row>
    <row r="6248" spans="1:6" x14ac:dyDescent="0.3">
      <c r="A6248" s="167" t="s">
        <v>12266</v>
      </c>
      <c r="B6248" s="167" t="s">
        <v>5683</v>
      </c>
      <c r="C6248" s="168">
        <v>10</v>
      </c>
      <c r="D6248" s="169" t="s">
        <v>5482</v>
      </c>
      <c r="E6248" s="170">
        <v>0.66599999999999993</v>
      </c>
      <c r="F6248" s="167" t="s">
        <v>12187</v>
      </c>
    </row>
    <row r="6249" spans="1:6" x14ac:dyDescent="0.3">
      <c r="A6249" s="167" t="s">
        <v>12267</v>
      </c>
      <c r="B6249" s="167" t="s">
        <v>6119</v>
      </c>
      <c r="C6249" s="168">
        <v>10</v>
      </c>
      <c r="D6249" s="169" t="s">
        <v>5482</v>
      </c>
      <c r="E6249" s="170">
        <v>2.0165000000000002</v>
      </c>
      <c r="F6249" s="167" t="s">
        <v>12268</v>
      </c>
    </row>
    <row r="6250" spans="1:6" x14ac:dyDescent="0.3">
      <c r="A6250" s="167" t="s">
        <v>12269</v>
      </c>
      <c r="B6250" s="167" t="s">
        <v>5489</v>
      </c>
      <c r="C6250" s="168">
        <v>10</v>
      </c>
      <c r="D6250" s="169" t="s">
        <v>5482</v>
      </c>
      <c r="E6250" s="170">
        <v>5.0782499999999988</v>
      </c>
      <c r="F6250" s="167" t="s">
        <v>12270</v>
      </c>
    </row>
    <row r="6251" spans="1:6" x14ac:dyDescent="0.3">
      <c r="A6251" s="167" t="s">
        <v>12271</v>
      </c>
      <c r="B6251" s="167" t="s">
        <v>5491</v>
      </c>
      <c r="C6251" s="168">
        <v>10</v>
      </c>
      <c r="D6251" s="169" t="s">
        <v>5482</v>
      </c>
      <c r="E6251" s="170">
        <v>5.0782499999999988</v>
      </c>
      <c r="F6251" s="167" t="s">
        <v>12270</v>
      </c>
    </row>
    <row r="6252" spans="1:6" x14ac:dyDescent="0.3">
      <c r="A6252" s="167" t="s">
        <v>12272</v>
      </c>
      <c r="B6252" s="167" t="s">
        <v>5493</v>
      </c>
      <c r="C6252" s="168">
        <v>10</v>
      </c>
      <c r="D6252" s="169" t="s">
        <v>5482</v>
      </c>
      <c r="E6252" s="170">
        <v>5.0782499999999988</v>
      </c>
      <c r="F6252" s="167" t="s">
        <v>12270</v>
      </c>
    </row>
    <row r="6253" spans="1:6" x14ac:dyDescent="0.3">
      <c r="A6253" s="167" t="s">
        <v>12273</v>
      </c>
      <c r="B6253" s="167" t="s">
        <v>5495</v>
      </c>
      <c r="C6253" s="168">
        <v>10</v>
      </c>
      <c r="D6253" s="169" t="s">
        <v>5482</v>
      </c>
      <c r="E6253" s="170">
        <v>5.0782499999999988</v>
      </c>
      <c r="F6253" s="167" t="s">
        <v>12270</v>
      </c>
    </row>
    <row r="6254" spans="1:6" x14ac:dyDescent="0.3">
      <c r="A6254" s="167" t="s">
        <v>12274</v>
      </c>
      <c r="B6254" s="167" t="s">
        <v>5497</v>
      </c>
      <c r="C6254" s="168">
        <v>10</v>
      </c>
      <c r="D6254" s="169" t="s">
        <v>5482</v>
      </c>
      <c r="E6254" s="170">
        <v>5.0782499999999988</v>
      </c>
      <c r="F6254" s="167" t="s">
        <v>12270</v>
      </c>
    </row>
    <row r="6255" spans="1:6" x14ac:dyDescent="0.3">
      <c r="A6255" s="167" t="s">
        <v>12275</v>
      </c>
      <c r="B6255" s="167" t="s">
        <v>5501</v>
      </c>
      <c r="C6255" s="168">
        <v>10</v>
      </c>
      <c r="D6255" s="169" t="s">
        <v>5482</v>
      </c>
      <c r="E6255" s="170">
        <v>5.0782499999999988</v>
      </c>
      <c r="F6255" s="167" t="s">
        <v>12270</v>
      </c>
    </row>
    <row r="6256" spans="1:6" x14ac:dyDescent="0.3">
      <c r="A6256" s="167" t="s">
        <v>12276</v>
      </c>
      <c r="B6256" s="167" t="s">
        <v>5507</v>
      </c>
      <c r="C6256" s="168">
        <v>10</v>
      </c>
      <c r="D6256" s="169" t="s">
        <v>5482</v>
      </c>
      <c r="E6256" s="170">
        <v>5.0782499999999988</v>
      </c>
      <c r="F6256" s="167" t="s">
        <v>12270</v>
      </c>
    </row>
    <row r="6257" spans="1:6" x14ac:dyDescent="0.3">
      <c r="A6257" s="167" t="s">
        <v>12277</v>
      </c>
      <c r="B6257" s="167" t="s">
        <v>5509</v>
      </c>
      <c r="C6257" s="168">
        <v>10</v>
      </c>
      <c r="D6257" s="169" t="s">
        <v>5482</v>
      </c>
      <c r="E6257" s="170">
        <v>5.0782499999999988</v>
      </c>
      <c r="F6257" s="167" t="s">
        <v>12270</v>
      </c>
    </row>
    <row r="6258" spans="1:6" x14ac:dyDescent="0.3">
      <c r="A6258" s="167" t="s">
        <v>12278</v>
      </c>
      <c r="B6258" s="167" t="s">
        <v>5511</v>
      </c>
      <c r="C6258" s="168">
        <v>10</v>
      </c>
      <c r="D6258" s="169" t="s">
        <v>5482</v>
      </c>
      <c r="E6258" s="170">
        <v>5.0782499999999988</v>
      </c>
      <c r="F6258" s="167" t="s">
        <v>12270</v>
      </c>
    </row>
    <row r="6259" spans="1:6" x14ac:dyDescent="0.3">
      <c r="A6259" s="167" t="s">
        <v>12279</v>
      </c>
      <c r="B6259" s="167" t="s">
        <v>5513</v>
      </c>
      <c r="C6259" s="168">
        <v>10</v>
      </c>
      <c r="D6259" s="169" t="s">
        <v>5482</v>
      </c>
      <c r="E6259" s="170">
        <v>5.0782499999999988</v>
      </c>
      <c r="F6259" s="167" t="s">
        <v>12270</v>
      </c>
    </row>
    <row r="6260" spans="1:6" x14ac:dyDescent="0.3">
      <c r="A6260" s="167" t="s">
        <v>12280</v>
      </c>
      <c r="B6260" s="167" t="s">
        <v>5515</v>
      </c>
      <c r="C6260" s="168">
        <v>10</v>
      </c>
      <c r="D6260" s="169" t="s">
        <v>5482</v>
      </c>
      <c r="E6260" s="170">
        <v>5.0782499999999988</v>
      </c>
      <c r="F6260" s="167" t="s">
        <v>12270</v>
      </c>
    </row>
    <row r="6261" spans="1:6" x14ac:dyDescent="0.3">
      <c r="A6261" s="167" t="s">
        <v>12281</v>
      </c>
      <c r="B6261" s="167" t="s">
        <v>5523</v>
      </c>
      <c r="C6261" s="168">
        <v>10</v>
      </c>
      <c r="D6261" s="169" t="s">
        <v>5482</v>
      </c>
      <c r="E6261" s="170">
        <v>5.0782499999999988</v>
      </c>
      <c r="F6261" s="167" t="s">
        <v>12270</v>
      </c>
    </row>
    <row r="6262" spans="1:6" x14ac:dyDescent="0.3">
      <c r="A6262" s="167" t="s">
        <v>12282</v>
      </c>
      <c r="B6262" s="167" t="s">
        <v>5525</v>
      </c>
      <c r="C6262" s="168">
        <v>10</v>
      </c>
      <c r="D6262" s="169" t="s">
        <v>5482</v>
      </c>
      <c r="E6262" s="170">
        <v>5.0782499999999988</v>
      </c>
      <c r="F6262" s="167" t="s">
        <v>12270</v>
      </c>
    </row>
    <row r="6263" spans="1:6" x14ac:dyDescent="0.3">
      <c r="A6263" s="167" t="s">
        <v>12283</v>
      </c>
      <c r="B6263" s="167" t="s">
        <v>5481</v>
      </c>
      <c r="C6263" s="168">
        <v>1</v>
      </c>
      <c r="D6263" s="169" t="s">
        <v>5482</v>
      </c>
      <c r="E6263" s="170">
        <v>19.535999999999998</v>
      </c>
      <c r="F6263" s="167" t="s">
        <v>12270</v>
      </c>
    </row>
    <row r="6264" spans="1:6" x14ac:dyDescent="0.3">
      <c r="A6264" s="167" t="s">
        <v>12284</v>
      </c>
      <c r="B6264" s="167" t="s">
        <v>5491</v>
      </c>
      <c r="C6264" s="168">
        <v>10</v>
      </c>
      <c r="D6264" s="169" t="s">
        <v>5482</v>
      </c>
      <c r="E6264" s="170">
        <v>4.453875</v>
      </c>
      <c r="F6264" s="167" t="s">
        <v>12285</v>
      </c>
    </row>
    <row r="6265" spans="1:6" x14ac:dyDescent="0.3">
      <c r="A6265" s="167" t="s">
        <v>12286</v>
      </c>
      <c r="B6265" s="167" t="s">
        <v>5493</v>
      </c>
      <c r="C6265" s="168">
        <v>10</v>
      </c>
      <c r="D6265" s="169" t="s">
        <v>5482</v>
      </c>
      <c r="E6265" s="170">
        <v>4.453875</v>
      </c>
      <c r="F6265" s="167" t="s">
        <v>12285</v>
      </c>
    </row>
    <row r="6266" spans="1:6" x14ac:dyDescent="0.3">
      <c r="A6266" s="167" t="s">
        <v>12287</v>
      </c>
      <c r="B6266" s="167" t="s">
        <v>5497</v>
      </c>
      <c r="C6266" s="168">
        <v>10</v>
      </c>
      <c r="D6266" s="169" t="s">
        <v>5482</v>
      </c>
      <c r="E6266" s="170">
        <v>4.453875</v>
      </c>
      <c r="F6266" s="167" t="s">
        <v>12285</v>
      </c>
    </row>
    <row r="6267" spans="1:6" x14ac:dyDescent="0.3">
      <c r="A6267" s="167" t="s">
        <v>12288</v>
      </c>
      <c r="B6267" s="167" t="s">
        <v>5501</v>
      </c>
      <c r="C6267" s="168">
        <v>10</v>
      </c>
      <c r="D6267" s="169" t="s">
        <v>5482</v>
      </c>
      <c r="E6267" s="170">
        <v>4.453875</v>
      </c>
      <c r="F6267" s="167" t="s">
        <v>12285</v>
      </c>
    </row>
    <row r="6268" spans="1:6" x14ac:dyDescent="0.3">
      <c r="A6268" s="167" t="s">
        <v>12289</v>
      </c>
      <c r="B6268" s="167" t="s">
        <v>5507</v>
      </c>
      <c r="C6268" s="168">
        <v>10</v>
      </c>
      <c r="D6268" s="169" t="s">
        <v>5482</v>
      </c>
      <c r="E6268" s="170">
        <v>4.453875</v>
      </c>
      <c r="F6268" s="167" t="s">
        <v>12285</v>
      </c>
    </row>
    <row r="6269" spans="1:6" x14ac:dyDescent="0.3">
      <c r="A6269" s="167" t="s">
        <v>12290</v>
      </c>
      <c r="B6269" s="167" t="s">
        <v>5509</v>
      </c>
      <c r="C6269" s="168">
        <v>10</v>
      </c>
      <c r="D6269" s="169" t="s">
        <v>5482</v>
      </c>
      <c r="E6269" s="170">
        <v>4.453875</v>
      </c>
      <c r="F6269" s="167" t="s">
        <v>12285</v>
      </c>
    </row>
    <row r="6270" spans="1:6" x14ac:dyDescent="0.3">
      <c r="A6270" s="167" t="s">
        <v>12291</v>
      </c>
      <c r="B6270" s="167" t="s">
        <v>5515</v>
      </c>
      <c r="C6270" s="168">
        <v>10</v>
      </c>
      <c r="D6270" s="169" t="s">
        <v>5482</v>
      </c>
      <c r="E6270" s="170">
        <v>4.453875</v>
      </c>
      <c r="F6270" s="167" t="s">
        <v>12285</v>
      </c>
    </row>
    <row r="6271" spans="1:6" x14ac:dyDescent="0.3">
      <c r="A6271" s="167" t="s">
        <v>12292</v>
      </c>
      <c r="B6271" s="167" t="s">
        <v>5525</v>
      </c>
      <c r="C6271" s="168">
        <v>10</v>
      </c>
      <c r="D6271" s="169" t="s">
        <v>5482</v>
      </c>
      <c r="E6271" s="170">
        <v>4.453875</v>
      </c>
      <c r="F6271" s="167" t="s">
        <v>12285</v>
      </c>
    </row>
    <row r="6272" spans="1:6" x14ac:dyDescent="0.3">
      <c r="A6272" s="167" t="s">
        <v>12293</v>
      </c>
      <c r="B6272" s="167" t="s">
        <v>5481</v>
      </c>
      <c r="C6272" s="168">
        <v>1</v>
      </c>
      <c r="D6272" s="169" t="s">
        <v>5482</v>
      </c>
      <c r="E6272" s="170">
        <v>18.111499999999999</v>
      </c>
      <c r="F6272" s="167" t="s">
        <v>12285</v>
      </c>
    </row>
    <row r="6273" spans="1:6" x14ac:dyDescent="0.3">
      <c r="A6273" s="167" t="s">
        <v>12294</v>
      </c>
      <c r="B6273" s="167" t="s">
        <v>5489</v>
      </c>
      <c r="C6273" s="168">
        <v>10</v>
      </c>
      <c r="D6273" s="169" t="s">
        <v>5482</v>
      </c>
      <c r="E6273" s="170">
        <v>1.2487499999999998</v>
      </c>
      <c r="F6273" s="167" t="s">
        <v>12295</v>
      </c>
    </row>
    <row r="6274" spans="1:6" x14ac:dyDescent="0.3">
      <c r="A6274" s="167" t="s">
        <v>12296</v>
      </c>
      <c r="B6274" s="167" t="s">
        <v>5491</v>
      </c>
      <c r="C6274" s="168">
        <v>10</v>
      </c>
      <c r="D6274" s="169" t="s">
        <v>5482</v>
      </c>
      <c r="E6274" s="170">
        <v>1.2487499999999998</v>
      </c>
      <c r="F6274" s="167" t="s">
        <v>12295</v>
      </c>
    </row>
    <row r="6275" spans="1:6" x14ac:dyDescent="0.3">
      <c r="A6275" s="167" t="s">
        <v>12297</v>
      </c>
      <c r="B6275" s="167" t="s">
        <v>5493</v>
      </c>
      <c r="C6275" s="168">
        <v>10</v>
      </c>
      <c r="D6275" s="169" t="s">
        <v>5482</v>
      </c>
      <c r="E6275" s="170">
        <v>1.2487499999999998</v>
      </c>
      <c r="F6275" s="167" t="s">
        <v>12295</v>
      </c>
    </row>
    <row r="6276" spans="1:6" x14ac:dyDescent="0.3">
      <c r="A6276" s="167" t="s">
        <v>12298</v>
      </c>
      <c r="B6276" s="167" t="s">
        <v>5495</v>
      </c>
      <c r="C6276" s="168">
        <v>10</v>
      </c>
      <c r="D6276" s="169" t="s">
        <v>5482</v>
      </c>
      <c r="E6276" s="170">
        <v>1.2487499999999998</v>
      </c>
      <c r="F6276" s="167" t="s">
        <v>12295</v>
      </c>
    </row>
    <row r="6277" spans="1:6" x14ac:dyDescent="0.3">
      <c r="A6277" s="167" t="s">
        <v>12299</v>
      </c>
      <c r="B6277" s="167" t="s">
        <v>5497</v>
      </c>
      <c r="C6277" s="168">
        <v>10</v>
      </c>
      <c r="D6277" s="169" t="s">
        <v>5482</v>
      </c>
      <c r="E6277" s="170">
        <v>1.2487499999999998</v>
      </c>
      <c r="F6277" s="167" t="s">
        <v>12295</v>
      </c>
    </row>
    <row r="6278" spans="1:6" x14ac:dyDescent="0.3">
      <c r="A6278" s="167" t="s">
        <v>12300</v>
      </c>
      <c r="B6278" s="167" t="s">
        <v>5501</v>
      </c>
      <c r="C6278" s="168">
        <v>10</v>
      </c>
      <c r="D6278" s="169" t="s">
        <v>5482</v>
      </c>
      <c r="E6278" s="170">
        <v>1.2487499999999998</v>
      </c>
      <c r="F6278" s="167" t="s">
        <v>12295</v>
      </c>
    </row>
    <row r="6279" spans="1:6" x14ac:dyDescent="0.3">
      <c r="A6279" s="167" t="s">
        <v>12301</v>
      </c>
      <c r="B6279" s="167" t="s">
        <v>5507</v>
      </c>
      <c r="C6279" s="168">
        <v>10</v>
      </c>
      <c r="D6279" s="169" t="s">
        <v>5482</v>
      </c>
      <c r="E6279" s="170">
        <v>1.2487499999999998</v>
      </c>
      <c r="F6279" s="167" t="s">
        <v>12295</v>
      </c>
    </row>
    <row r="6280" spans="1:6" x14ac:dyDescent="0.3">
      <c r="A6280" s="167" t="s">
        <v>12302</v>
      </c>
      <c r="B6280" s="167" t="s">
        <v>5509</v>
      </c>
      <c r="C6280" s="168">
        <v>10</v>
      </c>
      <c r="D6280" s="169" t="s">
        <v>5482</v>
      </c>
      <c r="E6280" s="170">
        <v>1.2487499999999998</v>
      </c>
      <c r="F6280" s="167" t="s">
        <v>12295</v>
      </c>
    </row>
    <row r="6281" spans="1:6" x14ac:dyDescent="0.3">
      <c r="A6281" s="167" t="s">
        <v>12303</v>
      </c>
      <c r="B6281" s="167" t="s">
        <v>5513</v>
      </c>
      <c r="C6281" s="168">
        <v>10</v>
      </c>
      <c r="D6281" s="169" t="s">
        <v>5482</v>
      </c>
      <c r="E6281" s="170">
        <v>1.2487499999999998</v>
      </c>
      <c r="F6281" s="167" t="s">
        <v>12295</v>
      </c>
    </row>
    <row r="6282" spans="1:6" x14ac:dyDescent="0.3">
      <c r="A6282" s="167" t="s">
        <v>12304</v>
      </c>
      <c r="B6282" s="167" t="s">
        <v>5515</v>
      </c>
      <c r="C6282" s="168">
        <v>10</v>
      </c>
      <c r="D6282" s="169" t="s">
        <v>5482</v>
      </c>
      <c r="E6282" s="170">
        <v>1.2487499999999998</v>
      </c>
      <c r="F6282" s="167" t="s">
        <v>12295</v>
      </c>
    </row>
    <row r="6283" spans="1:6" x14ac:dyDescent="0.3">
      <c r="A6283" s="167" t="s">
        <v>12305</v>
      </c>
      <c r="B6283" s="167" t="s">
        <v>5525</v>
      </c>
      <c r="C6283" s="168">
        <v>10</v>
      </c>
      <c r="D6283" s="169" t="s">
        <v>5482</v>
      </c>
      <c r="E6283" s="170">
        <v>1.2487499999999998</v>
      </c>
      <c r="F6283" s="167" t="s">
        <v>12295</v>
      </c>
    </row>
    <row r="6284" spans="1:6" x14ac:dyDescent="0.3">
      <c r="A6284" s="167" t="s">
        <v>12306</v>
      </c>
      <c r="B6284" s="167" t="s">
        <v>5509</v>
      </c>
      <c r="C6284" s="168">
        <v>1</v>
      </c>
      <c r="D6284" s="169" t="s">
        <v>5482</v>
      </c>
      <c r="E6284" s="170">
        <v>2.3402499999999997</v>
      </c>
      <c r="F6284" s="167" t="s">
        <v>12295</v>
      </c>
    </row>
    <row r="6285" spans="1:6" x14ac:dyDescent="0.3">
      <c r="A6285" s="167" t="s">
        <v>12307</v>
      </c>
      <c r="B6285" s="167" t="s">
        <v>5513</v>
      </c>
      <c r="C6285" s="168">
        <v>1</v>
      </c>
      <c r="D6285" s="169" t="s">
        <v>5482</v>
      </c>
      <c r="E6285" s="170">
        <v>2.3402499999999997</v>
      </c>
      <c r="F6285" s="167" t="s">
        <v>12295</v>
      </c>
    </row>
    <row r="6286" spans="1:6" x14ac:dyDescent="0.3">
      <c r="A6286" s="167" t="s">
        <v>12308</v>
      </c>
      <c r="B6286" s="167" t="s">
        <v>11962</v>
      </c>
      <c r="C6286" s="168">
        <v>1</v>
      </c>
      <c r="D6286" s="169" t="s">
        <v>5482</v>
      </c>
      <c r="E6286" s="170">
        <v>11.243375</v>
      </c>
      <c r="F6286" s="167" t="s">
        <v>12295</v>
      </c>
    </row>
    <row r="6287" spans="1:6" x14ac:dyDescent="0.3">
      <c r="A6287" s="167" t="s">
        <v>12309</v>
      </c>
      <c r="B6287" s="167" t="s">
        <v>5489</v>
      </c>
      <c r="C6287" s="168">
        <v>10</v>
      </c>
      <c r="D6287" s="169" t="s">
        <v>5482</v>
      </c>
      <c r="E6287" s="170">
        <v>2.6223749999999995</v>
      </c>
      <c r="F6287" s="167" t="s">
        <v>12295</v>
      </c>
    </row>
    <row r="6288" spans="1:6" x14ac:dyDescent="0.3">
      <c r="A6288" s="167" t="s">
        <v>12310</v>
      </c>
      <c r="B6288" s="167" t="s">
        <v>5491</v>
      </c>
      <c r="C6288" s="168">
        <v>10</v>
      </c>
      <c r="D6288" s="169" t="s">
        <v>5482</v>
      </c>
      <c r="E6288" s="170">
        <v>2.6223749999999995</v>
      </c>
      <c r="F6288" s="167" t="s">
        <v>12295</v>
      </c>
    </row>
    <row r="6289" spans="1:6" x14ac:dyDescent="0.3">
      <c r="A6289" s="167" t="s">
        <v>12311</v>
      </c>
      <c r="B6289" s="167" t="s">
        <v>5493</v>
      </c>
      <c r="C6289" s="168">
        <v>10</v>
      </c>
      <c r="D6289" s="169" t="s">
        <v>5482</v>
      </c>
      <c r="E6289" s="170">
        <v>2.6223749999999995</v>
      </c>
      <c r="F6289" s="167" t="s">
        <v>12295</v>
      </c>
    </row>
    <row r="6290" spans="1:6" x14ac:dyDescent="0.3">
      <c r="A6290" s="167" t="s">
        <v>12312</v>
      </c>
      <c r="B6290" s="167" t="s">
        <v>5495</v>
      </c>
      <c r="C6290" s="168">
        <v>10</v>
      </c>
      <c r="D6290" s="169" t="s">
        <v>5482</v>
      </c>
      <c r="E6290" s="170">
        <v>2.6223749999999995</v>
      </c>
      <c r="F6290" s="167" t="s">
        <v>12295</v>
      </c>
    </row>
    <row r="6291" spans="1:6" x14ac:dyDescent="0.3">
      <c r="A6291" s="167" t="s">
        <v>12313</v>
      </c>
      <c r="B6291" s="167" t="s">
        <v>5497</v>
      </c>
      <c r="C6291" s="168">
        <v>10</v>
      </c>
      <c r="D6291" s="169" t="s">
        <v>5482</v>
      </c>
      <c r="E6291" s="170">
        <v>2.6223749999999995</v>
      </c>
      <c r="F6291" s="167" t="s">
        <v>12295</v>
      </c>
    </row>
    <row r="6292" spans="1:6" x14ac:dyDescent="0.3">
      <c r="A6292" s="167" t="s">
        <v>12314</v>
      </c>
      <c r="B6292" s="167" t="s">
        <v>5507</v>
      </c>
      <c r="C6292" s="168">
        <v>10</v>
      </c>
      <c r="D6292" s="169" t="s">
        <v>5482</v>
      </c>
      <c r="E6292" s="170">
        <v>2.6223749999999995</v>
      </c>
      <c r="F6292" s="167" t="s">
        <v>12295</v>
      </c>
    </row>
    <row r="6293" spans="1:6" x14ac:dyDescent="0.3">
      <c r="A6293" s="167" t="s">
        <v>12315</v>
      </c>
      <c r="B6293" s="167" t="s">
        <v>5509</v>
      </c>
      <c r="C6293" s="168">
        <v>10</v>
      </c>
      <c r="D6293" s="169" t="s">
        <v>5482</v>
      </c>
      <c r="E6293" s="170">
        <v>2.6223749999999995</v>
      </c>
      <c r="F6293" s="167" t="s">
        <v>12295</v>
      </c>
    </row>
    <row r="6294" spans="1:6" x14ac:dyDescent="0.3">
      <c r="A6294" s="167" t="s">
        <v>12316</v>
      </c>
      <c r="B6294" s="167" t="s">
        <v>5511</v>
      </c>
      <c r="C6294" s="168">
        <v>10</v>
      </c>
      <c r="D6294" s="169" t="s">
        <v>5482</v>
      </c>
      <c r="E6294" s="170">
        <v>2.6223749999999995</v>
      </c>
      <c r="F6294" s="167" t="s">
        <v>12295</v>
      </c>
    </row>
    <row r="6295" spans="1:6" x14ac:dyDescent="0.3">
      <c r="A6295" s="167" t="s">
        <v>12317</v>
      </c>
      <c r="B6295" s="167" t="s">
        <v>5513</v>
      </c>
      <c r="C6295" s="168">
        <v>10</v>
      </c>
      <c r="D6295" s="169" t="s">
        <v>5482</v>
      </c>
      <c r="E6295" s="170">
        <v>2.6223749999999995</v>
      </c>
      <c r="F6295" s="167" t="s">
        <v>12295</v>
      </c>
    </row>
    <row r="6296" spans="1:6" x14ac:dyDescent="0.3">
      <c r="A6296" s="167" t="s">
        <v>12318</v>
      </c>
      <c r="B6296" s="167" t="s">
        <v>5515</v>
      </c>
      <c r="C6296" s="168">
        <v>10</v>
      </c>
      <c r="D6296" s="169" t="s">
        <v>5482</v>
      </c>
      <c r="E6296" s="170">
        <v>2.6223749999999995</v>
      </c>
      <c r="F6296" s="167" t="s">
        <v>12295</v>
      </c>
    </row>
    <row r="6297" spans="1:6" x14ac:dyDescent="0.3">
      <c r="A6297" s="167" t="s">
        <v>12319</v>
      </c>
      <c r="B6297" s="167" t="s">
        <v>5525</v>
      </c>
      <c r="C6297" s="168">
        <v>10</v>
      </c>
      <c r="D6297" s="169" t="s">
        <v>5482</v>
      </c>
      <c r="E6297" s="170">
        <v>2.6223749999999995</v>
      </c>
      <c r="F6297" s="167" t="s">
        <v>12295</v>
      </c>
    </row>
    <row r="6298" spans="1:6" x14ac:dyDescent="0.3">
      <c r="A6298" s="167" t="s">
        <v>12320</v>
      </c>
      <c r="B6298" s="167" t="s">
        <v>5481</v>
      </c>
      <c r="C6298" s="168">
        <v>1</v>
      </c>
      <c r="D6298" s="169" t="s">
        <v>5482</v>
      </c>
      <c r="E6298" s="170">
        <v>31.9495</v>
      </c>
      <c r="F6298" s="167" t="s">
        <v>12321</v>
      </c>
    </row>
    <row r="6299" spans="1:6" x14ac:dyDescent="0.3">
      <c r="A6299" s="167" t="s">
        <v>12322</v>
      </c>
      <c r="B6299" s="167" t="s">
        <v>5509</v>
      </c>
      <c r="C6299" s="168">
        <v>1</v>
      </c>
      <c r="D6299" s="169" t="s">
        <v>5482</v>
      </c>
      <c r="E6299" s="170">
        <v>18.264125</v>
      </c>
      <c r="F6299" s="167" t="s">
        <v>12321</v>
      </c>
    </row>
    <row r="6300" spans="1:6" x14ac:dyDescent="0.3">
      <c r="A6300" s="167" t="s">
        <v>12323</v>
      </c>
      <c r="B6300" s="167" t="s">
        <v>5513</v>
      </c>
      <c r="C6300" s="168">
        <v>1</v>
      </c>
      <c r="D6300" s="169" t="s">
        <v>5482</v>
      </c>
      <c r="E6300" s="170">
        <v>18.264125</v>
      </c>
      <c r="F6300" s="167" t="s">
        <v>12321</v>
      </c>
    </row>
    <row r="6301" spans="1:6" x14ac:dyDescent="0.3">
      <c r="A6301" s="167" t="s">
        <v>12324</v>
      </c>
      <c r="B6301" s="167" t="s">
        <v>5481</v>
      </c>
      <c r="C6301" s="168">
        <v>1</v>
      </c>
      <c r="D6301" s="169" t="s">
        <v>5482</v>
      </c>
      <c r="E6301" s="170">
        <v>140.41500000000002</v>
      </c>
      <c r="F6301" s="167" t="s">
        <v>12325</v>
      </c>
    </row>
    <row r="6302" spans="1:6" x14ac:dyDescent="0.3">
      <c r="A6302" s="167" t="s">
        <v>12326</v>
      </c>
      <c r="B6302" s="167" t="s">
        <v>5489</v>
      </c>
      <c r="C6302" s="168">
        <v>1</v>
      </c>
      <c r="D6302" s="169" t="s">
        <v>5482</v>
      </c>
      <c r="E6302" s="170">
        <v>92.82374999999999</v>
      </c>
      <c r="F6302" s="167" t="s">
        <v>12325</v>
      </c>
    </row>
    <row r="6303" spans="1:6" x14ac:dyDescent="0.3">
      <c r="A6303" s="167" t="s">
        <v>12327</v>
      </c>
      <c r="B6303" s="167" t="s">
        <v>5491</v>
      </c>
      <c r="C6303" s="168">
        <v>1</v>
      </c>
      <c r="D6303" s="169" t="s">
        <v>5482</v>
      </c>
      <c r="E6303" s="170">
        <v>92.82374999999999</v>
      </c>
      <c r="F6303" s="167" t="s">
        <v>12325</v>
      </c>
    </row>
    <row r="6304" spans="1:6" x14ac:dyDescent="0.3">
      <c r="A6304" s="167" t="s">
        <v>12328</v>
      </c>
      <c r="B6304" s="167" t="s">
        <v>5493</v>
      </c>
      <c r="C6304" s="168">
        <v>1</v>
      </c>
      <c r="D6304" s="169" t="s">
        <v>5482</v>
      </c>
      <c r="E6304" s="170">
        <v>92.82374999999999</v>
      </c>
      <c r="F6304" s="167" t="s">
        <v>12325</v>
      </c>
    </row>
    <row r="6305" spans="1:6" x14ac:dyDescent="0.3">
      <c r="A6305" s="167" t="s">
        <v>12329</v>
      </c>
      <c r="B6305" s="167" t="s">
        <v>5495</v>
      </c>
      <c r="C6305" s="168">
        <v>1</v>
      </c>
      <c r="D6305" s="169" t="s">
        <v>5482</v>
      </c>
      <c r="E6305" s="170">
        <v>92.82374999999999</v>
      </c>
      <c r="F6305" s="167" t="s">
        <v>12325</v>
      </c>
    </row>
    <row r="6306" spans="1:6" x14ac:dyDescent="0.3">
      <c r="A6306" s="167" t="s">
        <v>12330</v>
      </c>
      <c r="B6306" s="167" t="s">
        <v>5699</v>
      </c>
      <c r="C6306" s="168">
        <v>1</v>
      </c>
      <c r="D6306" s="169" t="s">
        <v>5482</v>
      </c>
      <c r="E6306" s="170">
        <v>92.82374999999999</v>
      </c>
      <c r="F6306" s="167" t="s">
        <v>12325</v>
      </c>
    </row>
    <row r="6307" spans="1:6" x14ac:dyDescent="0.3">
      <c r="A6307" s="167" t="s">
        <v>12331</v>
      </c>
      <c r="B6307" s="167" t="s">
        <v>5497</v>
      </c>
      <c r="C6307" s="168">
        <v>1</v>
      </c>
      <c r="D6307" s="169" t="s">
        <v>5482</v>
      </c>
      <c r="E6307" s="170">
        <v>92.82374999999999</v>
      </c>
      <c r="F6307" s="167" t="s">
        <v>12325</v>
      </c>
    </row>
    <row r="6308" spans="1:6" x14ac:dyDescent="0.3">
      <c r="A6308" s="167" t="s">
        <v>12332</v>
      </c>
      <c r="B6308" s="167" t="s">
        <v>5785</v>
      </c>
      <c r="C6308" s="168">
        <v>1</v>
      </c>
      <c r="D6308" s="169" t="s">
        <v>5482</v>
      </c>
      <c r="E6308" s="170">
        <v>92.82374999999999</v>
      </c>
      <c r="F6308" s="167" t="s">
        <v>12325</v>
      </c>
    </row>
    <row r="6309" spans="1:6" x14ac:dyDescent="0.3">
      <c r="A6309" s="167" t="s">
        <v>12333</v>
      </c>
      <c r="B6309" s="167" t="s">
        <v>5501</v>
      </c>
      <c r="C6309" s="168">
        <v>1</v>
      </c>
      <c r="D6309" s="169" t="s">
        <v>5482</v>
      </c>
      <c r="E6309" s="170">
        <v>92.82374999999999</v>
      </c>
      <c r="F6309" s="167" t="s">
        <v>12325</v>
      </c>
    </row>
    <row r="6310" spans="1:6" x14ac:dyDescent="0.3">
      <c r="A6310" s="167" t="s">
        <v>12334</v>
      </c>
      <c r="B6310" s="167" t="s">
        <v>5507</v>
      </c>
      <c r="C6310" s="168">
        <v>1</v>
      </c>
      <c r="D6310" s="169" t="s">
        <v>5482</v>
      </c>
      <c r="E6310" s="170">
        <v>92.82374999999999</v>
      </c>
      <c r="F6310" s="167" t="s">
        <v>12325</v>
      </c>
    </row>
    <row r="6311" spans="1:6" x14ac:dyDescent="0.3">
      <c r="A6311" s="167" t="s">
        <v>12335</v>
      </c>
      <c r="B6311" s="167" t="s">
        <v>5509</v>
      </c>
      <c r="C6311" s="168">
        <v>1</v>
      </c>
      <c r="D6311" s="169" t="s">
        <v>5482</v>
      </c>
      <c r="E6311" s="170">
        <v>92.82374999999999</v>
      </c>
      <c r="F6311" s="167" t="s">
        <v>12325</v>
      </c>
    </row>
    <row r="6312" spans="1:6" x14ac:dyDescent="0.3">
      <c r="A6312" s="167" t="s">
        <v>12336</v>
      </c>
      <c r="B6312" s="167" t="s">
        <v>5513</v>
      </c>
      <c r="C6312" s="168">
        <v>1</v>
      </c>
      <c r="D6312" s="169" t="s">
        <v>5482</v>
      </c>
      <c r="E6312" s="170">
        <v>92.82374999999999</v>
      </c>
      <c r="F6312" s="167" t="s">
        <v>12325</v>
      </c>
    </row>
    <row r="6313" spans="1:6" x14ac:dyDescent="0.3">
      <c r="A6313" s="167" t="s">
        <v>12337</v>
      </c>
      <c r="B6313" s="167" t="s">
        <v>5515</v>
      </c>
      <c r="C6313" s="168">
        <v>1</v>
      </c>
      <c r="D6313" s="169" t="s">
        <v>5482</v>
      </c>
      <c r="E6313" s="170">
        <v>92.82374999999999</v>
      </c>
      <c r="F6313" s="167" t="s">
        <v>12325</v>
      </c>
    </row>
    <row r="6314" spans="1:6" x14ac:dyDescent="0.3">
      <c r="A6314" s="167" t="s">
        <v>12338</v>
      </c>
      <c r="B6314" s="167" t="s">
        <v>5525</v>
      </c>
      <c r="C6314" s="168">
        <v>1</v>
      </c>
      <c r="D6314" s="169" t="s">
        <v>5482</v>
      </c>
      <c r="E6314" s="170">
        <v>92.82374999999999</v>
      </c>
      <c r="F6314" s="167" t="s">
        <v>12325</v>
      </c>
    </row>
    <row r="6315" spans="1:6" x14ac:dyDescent="0.3">
      <c r="A6315" s="167" t="s">
        <v>12339</v>
      </c>
      <c r="B6315" s="167" t="s">
        <v>5481</v>
      </c>
      <c r="C6315" s="168">
        <v>1</v>
      </c>
      <c r="D6315" s="169" t="s">
        <v>5482</v>
      </c>
      <c r="E6315" s="170">
        <v>135.42925</v>
      </c>
      <c r="F6315" s="167" t="s">
        <v>12340</v>
      </c>
    </row>
    <row r="6316" spans="1:6" x14ac:dyDescent="0.3">
      <c r="A6316" s="167" t="s">
        <v>12341</v>
      </c>
      <c r="B6316" s="167" t="s">
        <v>5489</v>
      </c>
      <c r="C6316" s="168">
        <v>1</v>
      </c>
      <c r="D6316" s="169" t="s">
        <v>5482</v>
      </c>
      <c r="E6316" s="170">
        <v>88.078499999999991</v>
      </c>
      <c r="F6316" s="167" t="s">
        <v>12340</v>
      </c>
    </row>
    <row r="6317" spans="1:6" x14ac:dyDescent="0.3">
      <c r="A6317" s="167" t="s">
        <v>12342</v>
      </c>
      <c r="B6317" s="167" t="s">
        <v>5491</v>
      </c>
      <c r="C6317" s="168">
        <v>1</v>
      </c>
      <c r="D6317" s="169" t="s">
        <v>5482</v>
      </c>
      <c r="E6317" s="170">
        <v>88.078499999999991</v>
      </c>
      <c r="F6317" s="167" t="s">
        <v>12340</v>
      </c>
    </row>
    <row r="6318" spans="1:6" x14ac:dyDescent="0.3">
      <c r="A6318" s="167" t="s">
        <v>12343</v>
      </c>
      <c r="B6318" s="167" t="s">
        <v>5493</v>
      </c>
      <c r="C6318" s="168">
        <v>1</v>
      </c>
      <c r="D6318" s="169" t="s">
        <v>5482</v>
      </c>
      <c r="E6318" s="170">
        <v>88.078499999999991</v>
      </c>
      <c r="F6318" s="167" t="s">
        <v>12340</v>
      </c>
    </row>
    <row r="6319" spans="1:6" x14ac:dyDescent="0.3">
      <c r="A6319" s="167" t="s">
        <v>12344</v>
      </c>
      <c r="B6319" s="167" t="s">
        <v>5495</v>
      </c>
      <c r="C6319" s="168">
        <v>1</v>
      </c>
      <c r="D6319" s="169" t="s">
        <v>5482</v>
      </c>
      <c r="E6319" s="170">
        <v>88.078499999999991</v>
      </c>
      <c r="F6319" s="167" t="s">
        <v>12340</v>
      </c>
    </row>
    <row r="6320" spans="1:6" x14ac:dyDescent="0.3">
      <c r="A6320" s="167" t="s">
        <v>12345</v>
      </c>
      <c r="B6320" s="167" t="s">
        <v>5497</v>
      </c>
      <c r="C6320" s="168">
        <v>1</v>
      </c>
      <c r="D6320" s="169" t="s">
        <v>5482</v>
      </c>
      <c r="E6320" s="170">
        <v>88.078499999999991</v>
      </c>
      <c r="F6320" s="167" t="s">
        <v>12340</v>
      </c>
    </row>
    <row r="6321" spans="1:6" x14ac:dyDescent="0.3">
      <c r="A6321" s="167" t="s">
        <v>12346</v>
      </c>
      <c r="B6321" s="167" t="s">
        <v>5785</v>
      </c>
      <c r="C6321" s="168">
        <v>1</v>
      </c>
      <c r="D6321" s="169" t="s">
        <v>5482</v>
      </c>
      <c r="E6321" s="170">
        <v>88.078499999999991</v>
      </c>
      <c r="F6321" s="167" t="s">
        <v>12340</v>
      </c>
    </row>
    <row r="6322" spans="1:6" x14ac:dyDescent="0.3">
      <c r="A6322" s="167" t="s">
        <v>12347</v>
      </c>
      <c r="B6322" s="167" t="s">
        <v>5501</v>
      </c>
      <c r="C6322" s="168">
        <v>1</v>
      </c>
      <c r="D6322" s="169" t="s">
        <v>5482</v>
      </c>
      <c r="E6322" s="170">
        <v>88.078499999999991</v>
      </c>
      <c r="F6322" s="167" t="s">
        <v>12340</v>
      </c>
    </row>
    <row r="6323" spans="1:6" x14ac:dyDescent="0.3">
      <c r="A6323" s="167" t="s">
        <v>12348</v>
      </c>
      <c r="B6323" s="167" t="s">
        <v>5507</v>
      </c>
      <c r="C6323" s="168">
        <v>1</v>
      </c>
      <c r="D6323" s="169" t="s">
        <v>5482</v>
      </c>
      <c r="E6323" s="170">
        <v>88.078499999999991</v>
      </c>
      <c r="F6323" s="167" t="s">
        <v>12340</v>
      </c>
    </row>
    <row r="6324" spans="1:6" x14ac:dyDescent="0.3">
      <c r="A6324" s="167" t="s">
        <v>12349</v>
      </c>
      <c r="B6324" s="167" t="s">
        <v>5509</v>
      </c>
      <c r="C6324" s="168">
        <v>1</v>
      </c>
      <c r="D6324" s="169" t="s">
        <v>5482</v>
      </c>
      <c r="E6324" s="170">
        <v>88.078499999999991</v>
      </c>
      <c r="F6324" s="167" t="s">
        <v>12340</v>
      </c>
    </row>
    <row r="6325" spans="1:6" x14ac:dyDescent="0.3">
      <c r="A6325" s="167" t="s">
        <v>12350</v>
      </c>
      <c r="B6325" s="167" t="s">
        <v>5513</v>
      </c>
      <c r="C6325" s="168">
        <v>1</v>
      </c>
      <c r="D6325" s="169" t="s">
        <v>5482</v>
      </c>
      <c r="E6325" s="170">
        <v>88.078499999999991</v>
      </c>
      <c r="F6325" s="167" t="s">
        <v>12340</v>
      </c>
    </row>
    <row r="6326" spans="1:6" x14ac:dyDescent="0.3">
      <c r="A6326" s="167" t="s">
        <v>12351</v>
      </c>
      <c r="B6326" s="167" t="s">
        <v>5525</v>
      </c>
      <c r="C6326" s="168">
        <v>1</v>
      </c>
      <c r="D6326" s="169" t="s">
        <v>5482</v>
      </c>
      <c r="E6326" s="170">
        <v>88.078499999999991</v>
      </c>
      <c r="F6326" s="167" t="s">
        <v>12340</v>
      </c>
    </row>
    <row r="6327" spans="1:6" x14ac:dyDescent="0.3">
      <c r="A6327" s="167" t="s">
        <v>12352</v>
      </c>
      <c r="B6327" s="167" t="s">
        <v>5489</v>
      </c>
      <c r="C6327" s="168">
        <v>1</v>
      </c>
      <c r="D6327" s="169" t="s">
        <v>5482</v>
      </c>
      <c r="E6327" s="170">
        <v>109.47375</v>
      </c>
      <c r="F6327" s="167" t="s">
        <v>12353</v>
      </c>
    </row>
    <row r="6328" spans="1:6" x14ac:dyDescent="0.3">
      <c r="A6328" s="167" t="s">
        <v>12354</v>
      </c>
      <c r="B6328" s="167" t="s">
        <v>5491</v>
      </c>
      <c r="C6328" s="168">
        <v>1</v>
      </c>
      <c r="D6328" s="169" t="s">
        <v>5482</v>
      </c>
      <c r="E6328" s="170">
        <v>109.47375</v>
      </c>
      <c r="F6328" s="167" t="s">
        <v>12353</v>
      </c>
    </row>
    <row r="6329" spans="1:6" x14ac:dyDescent="0.3">
      <c r="A6329" s="167" t="s">
        <v>12355</v>
      </c>
      <c r="B6329" s="167" t="s">
        <v>5493</v>
      </c>
      <c r="C6329" s="168">
        <v>1</v>
      </c>
      <c r="D6329" s="169" t="s">
        <v>5482</v>
      </c>
      <c r="E6329" s="170">
        <v>109.47375</v>
      </c>
      <c r="F6329" s="167" t="s">
        <v>12353</v>
      </c>
    </row>
    <row r="6330" spans="1:6" x14ac:dyDescent="0.3">
      <c r="A6330" s="167" t="s">
        <v>12356</v>
      </c>
      <c r="B6330" s="167" t="s">
        <v>5495</v>
      </c>
      <c r="C6330" s="168">
        <v>1</v>
      </c>
      <c r="D6330" s="169" t="s">
        <v>5482</v>
      </c>
      <c r="E6330" s="170">
        <v>109.47375</v>
      </c>
      <c r="F6330" s="167" t="s">
        <v>12353</v>
      </c>
    </row>
    <row r="6331" spans="1:6" x14ac:dyDescent="0.3">
      <c r="A6331" s="167" t="s">
        <v>12357</v>
      </c>
      <c r="B6331" s="167" t="s">
        <v>5497</v>
      </c>
      <c r="C6331" s="168">
        <v>1</v>
      </c>
      <c r="D6331" s="169" t="s">
        <v>5482</v>
      </c>
      <c r="E6331" s="170">
        <v>109.47375</v>
      </c>
      <c r="F6331" s="167" t="s">
        <v>12353</v>
      </c>
    </row>
    <row r="6332" spans="1:6" x14ac:dyDescent="0.3">
      <c r="A6332" s="167" t="s">
        <v>12358</v>
      </c>
      <c r="B6332" s="167" t="s">
        <v>5501</v>
      </c>
      <c r="C6332" s="168">
        <v>1</v>
      </c>
      <c r="D6332" s="169" t="s">
        <v>5482</v>
      </c>
      <c r="E6332" s="170">
        <v>109.47375</v>
      </c>
      <c r="F6332" s="167" t="s">
        <v>12353</v>
      </c>
    </row>
    <row r="6333" spans="1:6" x14ac:dyDescent="0.3">
      <c r="A6333" s="167" t="s">
        <v>12359</v>
      </c>
      <c r="B6333" s="167" t="s">
        <v>5507</v>
      </c>
      <c r="C6333" s="168">
        <v>1</v>
      </c>
      <c r="D6333" s="169" t="s">
        <v>5482</v>
      </c>
      <c r="E6333" s="170">
        <v>109.47375</v>
      </c>
      <c r="F6333" s="167" t="s">
        <v>12353</v>
      </c>
    </row>
    <row r="6334" spans="1:6" x14ac:dyDescent="0.3">
      <c r="A6334" s="167" t="s">
        <v>12360</v>
      </c>
      <c r="B6334" s="167" t="s">
        <v>5509</v>
      </c>
      <c r="C6334" s="168">
        <v>1</v>
      </c>
      <c r="D6334" s="169" t="s">
        <v>5482</v>
      </c>
      <c r="E6334" s="170">
        <v>109.47375</v>
      </c>
      <c r="F6334" s="167" t="s">
        <v>12353</v>
      </c>
    </row>
    <row r="6335" spans="1:6" x14ac:dyDescent="0.3">
      <c r="A6335" s="167" t="s">
        <v>12361</v>
      </c>
      <c r="B6335" s="167" t="s">
        <v>5513</v>
      </c>
      <c r="C6335" s="168">
        <v>1</v>
      </c>
      <c r="D6335" s="169" t="s">
        <v>5482</v>
      </c>
      <c r="E6335" s="170">
        <v>109.47375</v>
      </c>
      <c r="F6335" s="167" t="s">
        <v>12353</v>
      </c>
    </row>
    <row r="6336" spans="1:6" x14ac:dyDescent="0.3">
      <c r="A6336" s="167" t="s">
        <v>12362</v>
      </c>
      <c r="B6336" s="167" t="s">
        <v>5489</v>
      </c>
      <c r="C6336" s="168">
        <v>1</v>
      </c>
      <c r="D6336" s="169" t="s">
        <v>5482</v>
      </c>
      <c r="E6336" s="170">
        <v>111.55499999999999</v>
      </c>
      <c r="F6336" s="167" t="s">
        <v>12340</v>
      </c>
    </row>
    <row r="6337" spans="1:6" x14ac:dyDescent="0.3">
      <c r="A6337" s="167" t="s">
        <v>12363</v>
      </c>
      <c r="B6337" s="167" t="s">
        <v>5491</v>
      </c>
      <c r="C6337" s="168">
        <v>1</v>
      </c>
      <c r="D6337" s="169" t="s">
        <v>5482</v>
      </c>
      <c r="E6337" s="170">
        <v>111.55499999999999</v>
      </c>
      <c r="F6337" s="167" t="s">
        <v>12340</v>
      </c>
    </row>
    <row r="6338" spans="1:6" x14ac:dyDescent="0.3">
      <c r="A6338" s="167" t="s">
        <v>12364</v>
      </c>
      <c r="B6338" s="167" t="s">
        <v>5493</v>
      </c>
      <c r="C6338" s="168">
        <v>1</v>
      </c>
      <c r="D6338" s="169" t="s">
        <v>5482</v>
      </c>
      <c r="E6338" s="170">
        <v>111.55499999999999</v>
      </c>
      <c r="F6338" s="167" t="s">
        <v>12340</v>
      </c>
    </row>
    <row r="6339" spans="1:6" x14ac:dyDescent="0.3">
      <c r="A6339" s="167" t="s">
        <v>12365</v>
      </c>
      <c r="B6339" s="167" t="s">
        <v>5495</v>
      </c>
      <c r="C6339" s="168">
        <v>1</v>
      </c>
      <c r="D6339" s="169" t="s">
        <v>5482</v>
      </c>
      <c r="E6339" s="170">
        <v>111.55499999999999</v>
      </c>
      <c r="F6339" s="167" t="s">
        <v>12340</v>
      </c>
    </row>
    <row r="6340" spans="1:6" x14ac:dyDescent="0.3">
      <c r="A6340" s="167" t="s">
        <v>12366</v>
      </c>
      <c r="B6340" s="167" t="s">
        <v>5497</v>
      </c>
      <c r="C6340" s="168">
        <v>1</v>
      </c>
      <c r="D6340" s="169" t="s">
        <v>5482</v>
      </c>
      <c r="E6340" s="170">
        <v>111.55499999999999</v>
      </c>
      <c r="F6340" s="167" t="s">
        <v>12340</v>
      </c>
    </row>
    <row r="6341" spans="1:6" x14ac:dyDescent="0.3">
      <c r="A6341" s="167" t="s">
        <v>12367</v>
      </c>
      <c r="B6341" s="167" t="s">
        <v>5501</v>
      </c>
      <c r="C6341" s="168">
        <v>1</v>
      </c>
      <c r="D6341" s="169" t="s">
        <v>5482</v>
      </c>
      <c r="E6341" s="170">
        <v>111.55499999999999</v>
      </c>
      <c r="F6341" s="167" t="s">
        <v>12340</v>
      </c>
    </row>
    <row r="6342" spans="1:6" x14ac:dyDescent="0.3">
      <c r="A6342" s="167" t="s">
        <v>12368</v>
      </c>
      <c r="B6342" s="167" t="s">
        <v>5507</v>
      </c>
      <c r="C6342" s="168">
        <v>1</v>
      </c>
      <c r="D6342" s="169" t="s">
        <v>5482</v>
      </c>
      <c r="E6342" s="170">
        <v>111.55499999999999</v>
      </c>
      <c r="F6342" s="167" t="s">
        <v>12340</v>
      </c>
    </row>
    <row r="6343" spans="1:6" x14ac:dyDescent="0.3">
      <c r="A6343" s="167" t="s">
        <v>12369</v>
      </c>
      <c r="B6343" s="167" t="s">
        <v>5509</v>
      </c>
      <c r="C6343" s="168">
        <v>1</v>
      </c>
      <c r="D6343" s="169" t="s">
        <v>5482</v>
      </c>
      <c r="E6343" s="170">
        <v>111.55499999999999</v>
      </c>
      <c r="F6343" s="167" t="s">
        <v>12340</v>
      </c>
    </row>
    <row r="6344" spans="1:6" x14ac:dyDescent="0.3">
      <c r="A6344" s="167" t="s">
        <v>12370</v>
      </c>
      <c r="B6344" s="167" t="s">
        <v>5513</v>
      </c>
      <c r="C6344" s="168">
        <v>1</v>
      </c>
      <c r="D6344" s="169" t="s">
        <v>5482</v>
      </c>
      <c r="E6344" s="170">
        <v>111.55499999999999</v>
      </c>
      <c r="F6344" s="167" t="s">
        <v>12340</v>
      </c>
    </row>
    <row r="6345" spans="1:6" x14ac:dyDescent="0.3">
      <c r="A6345" s="167" t="s">
        <v>12371</v>
      </c>
      <c r="B6345" s="167" t="s">
        <v>5525</v>
      </c>
      <c r="C6345" s="168">
        <v>1</v>
      </c>
      <c r="D6345" s="169" t="s">
        <v>5482</v>
      </c>
      <c r="E6345" s="170">
        <v>111.55499999999999</v>
      </c>
      <c r="F6345" s="167" t="s">
        <v>12340</v>
      </c>
    </row>
    <row r="6346" spans="1:6" x14ac:dyDescent="0.3">
      <c r="A6346" s="167" t="s">
        <v>12372</v>
      </c>
      <c r="B6346" s="167" t="s">
        <v>5489</v>
      </c>
      <c r="C6346" s="168">
        <v>10</v>
      </c>
      <c r="D6346" s="169" t="s">
        <v>5482</v>
      </c>
      <c r="E6346" s="170">
        <v>5.7858749999999999</v>
      </c>
      <c r="F6346" s="167" t="s">
        <v>12270</v>
      </c>
    </row>
    <row r="6347" spans="1:6" x14ac:dyDescent="0.3">
      <c r="A6347" s="167" t="s">
        <v>12373</v>
      </c>
      <c r="B6347" s="167" t="s">
        <v>5491</v>
      </c>
      <c r="C6347" s="168">
        <v>10</v>
      </c>
      <c r="D6347" s="169" t="s">
        <v>5482</v>
      </c>
      <c r="E6347" s="170">
        <v>5.7858749999999999</v>
      </c>
      <c r="F6347" s="167" t="s">
        <v>12270</v>
      </c>
    </row>
    <row r="6348" spans="1:6" x14ac:dyDescent="0.3">
      <c r="A6348" s="167" t="s">
        <v>12374</v>
      </c>
      <c r="B6348" s="167" t="s">
        <v>5493</v>
      </c>
      <c r="C6348" s="168">
        <v>10</v>
      </c>
      <c r="D6348" s="169" t="s">
        <v>5482</v>
      </c>
      <c r="E6348" s="170">
        <v>5.7858749999999999</v>
      </c>
      <c r="F6348" s="167" t="s">
        <v>12270</v>
      </c>
    </row>
    <row r="6349" spans="1:6" x14ac:dyDescent="0.3">
      <c r="A6349" s="167" t="s">
        <v>12375</v>
      </c>
      <c r="B6349" s="167" t="s">
        <v>5495</v>
      </c>
      <c r="C6349" s="168">
        <v>10</v>
      </c>
      <c r="D6349" s="169" t="s">
        <v>5482</v>
      </c>
      <c r="E6349" s="170">
        <v>5.7858749999999999</v>
      </c>
      <c r="F6349" s="167" t="s">
        <v>12270</v>
      </c>
    </row>
    <row r="6350" spans="1:6" x14ac:dyDescent="0.3">
      <c r="A6350" s="167" t="s">
        <v>12376</v>
      </c>
      <c r="B6350" s="167" t="s">
        <v>5497</v>
      </c>
      <c r="C6350" s="168">
        <v>10</v>
      </c>
      <c r="D6350" s="169" t="s">
        <v>5482</v>
      </c>
      <c r="E6350" s="170">
        <v>5.7858749999999999</v>
      </c>
      <c r="F6350" s="167" t="s">
        <v>12270</v>
      </c>
    </row>
    <row r="6351" spans="1:6" x14ac:dyDescent="0.3">
      <c r="A6351" s="167" t="s">
        <v>12377</v>
      </c>
      <c r="B6351" s="167" t="s">
        <v>5501</v>
      </c>
      <c r="C6351" s="168">
        <v>10</v>
      </c>
      <c r="D6351" s="169" t="s">
        <v>5482</v>
      </c>
      <c r="E6351" s="170">
        <v>5.7858749999999999</v>
      </c>
      <c r="F6351" s="167" t="s">
        <v>12270</v>
      </c>
    </row>
    <row r="6352" spans="1:6" x14ac:dyDescent="0.3">
      <c r="A6352" s="167" t="s">
        <v>12378</v>
      </c>
      <c r="B6352" s="167" t="s">
        <v>5507</v>
      </c>
      <c r="C6352" s="168">
        <v>10</v>
      </c>
      <c r="D6352" s="169" t="s">
        <v>5482</v>
      </c>
      <c r="E6352" s="170">
        <v>5.7858749999999999</v>
      </c>
      <c r="F6352" s="167" t="s">
        <v>12270</v>
      </c>
    </row>
    <row r="6353" spans="1:6" x14ac:dyDescent="0.3">
      <c r="A6353" s="167" t="s">
        <v>12379</v>
      </c>
      <c r="B6353" s="167" t="s">
        <v>5509</v>
      </c>
      <c r="C6353" s="168">
        <v>10</v>
      </c>
      <c r="D6353" s="169" t="s">
        <v>5482</v>
      </c>
      <c r="E6353" s="170">
        <v>5.7858749999999999</v>
      </c>
      <c r="F6353" s="167" t="s">
        <v>12270</v>
      </c>
    </row>
    <row r="6354" spans="1:6" x14ac:dyDescent="0.3">
      <c r="A6354" s="167" t="s">
        <v>12380</v>
      </c>
      <c r="B6354" s="167" t="s">
        <v>5511</v>
      </c>
      <c r="C6354" s="168">
        <v>10</v>
      </c>
      <c r="D6354" s="169" t="s">
        <v>5482</v>
      </c>
      <c r="E6354" s="170">
        <v>5.7858749999999999</v>
      </c>
      <c r="F6354" s="167" t="s">
        <v>12270</v>
      </c>
    </row>
    <row r="6355" spans="1:6" x14ac:dyDescent="0.3">
      <c r="A6355" s="167" t="s">
        <v>12381</v>
      </c>
      <c r="B6355" s="167" t="s">
        <v>5513</v>
      </c>
      <c r="C6355" s="168">
        <v>10</v>
      </c>
      <c r="D6355" s="169" t="s">
        <v>5482</v>
      </c>
      <c r="E6355" s="170">
        <v>5.7858749999999999</v>
      </c>
      <c r="F6355" s="167" t="s">
        <v>12270</v>
      </c>
    </row>
    <row r="6356" spans="1:6" x14ac:dyDescent="0.3">
      <c r="A6356" s="167" t="s">
        <v>12382</v>
      </c>
      <c r="B6356" s="167" t="s">
        <v>5515</v>
      </c>
      <c r="C6356" s="168">
        <v>10</v>
      </c>
      <c r="D6356" s="169" t="s">
        <v>5482</v>
      </c>
      <c r="E6356" s="170">
        <v>5.7858749999999999</v>
      </c>
      <c r="F6356" s="167" t="s">
        <v>12270</v>
      </c>
    </row>
    <row r="6357" spans="1:6" x14ac:dyDescent="0.3">
      <c r="A6357" s="167" t="s">
        <v>12383</v>
      </c>
      <c r="B6357" s="167" t="s">
        <v>5525</v>
      </c>
      <c r="C6357" s="168">
        <v>10</v>
      </c>
      <c r="D6357" s="169" t="s">
        <v>5482</v>
      </c>
      <c r="E6357" s="170">
        <v>5.7858749999999999</v>
      </c>
      <c r="F6357" s="167" t="s">
        <v>12270</v>
      </c>
    </row>
    <row r="6358" spans="1:6" x14ac:dyDescent="0.3">
      <c r="A6358" s="167" t="s">
        <v>12384</v>
      </c>
      <c r="B6358" s="167" t="s">
        <v>5481</v>
      </c>
      <c r="C6358" s="168">
        <v>1</v>
      </c>
      <c r="D6358" s="169" t="s">
        <v>5482</v>
      </c>
      <c r="E6358" s="170">
        <v>20.197375000000001</v>
      </c>
      <c r="F6358" s="167" t="s">
        <v>12270</v>
      </c>
    </row>
    <row r="6359" spans="1:6" x14ac:dyDescent="0.3">
      <c r="A6359" s="167" t="s">
        <v>12385</v>
      </c>
      <c r="B6359" s="167" t="s">
        <v>5491</v>
      </c>
      <c r="C6359" s="168">
        <v>10</v>
      </c>
      <c r="D6359" s="169" t="s">
        <v>5482</v>
      </c>
      <c r="E6359" s="170">
        <v>6.9097500000000007</v>
      </c>
      <c r="F6359" s="167" t="s">
        <v>12386</v>
      </c>
    </row>
    <row r="6360" spans="1:6" x14ac:dyDescent="0.3">
      <c r="A6360" s="167" t="s">
        <v>12387</v>
      </c>
      <c r="B6360" s="167" t="s">
        <v>5493</v>
      </c>
      <c r="C6360" s="168">
        <v>10</v>
      </c>
      <c r="D6360" s="169" t="s">
        <v>5482</v>
      </c>
      <c r="E6360" s="170">
        <v>6.9097500000000007</v>
      </c>
      <c r="F6360" s="167" t="s">
        <v>12386</v>
      </c>
    </row>
    <row r="6361" spans="1:6" x14ac:dyDescent="0.3">
      <c r="A6361" s="167" t="s">
        <v>12388</v>
      </c>
      <c r="B6361" s="167" t="s">
        <v>5497</v>
      </c>
      <c r="C6361" s="168">
        <v>10</v>
      </c>
      <c r="D6361" s="169" t="s">
        <v>5482</v>
      </c>
      <c r="E6361" s="170">
        <v>6.9097500000000007</v>
      </c>
      <c r="F6361" s="167" t="s">
        <v>12386</v>
      </c>
    </row>
    <row r="6362" spans="1:6" x14ac:dyDescent="0.3">
      <c r="A6362" s="167" t="s">
        <v>12389</v>
      </c>
      <c r="B6362" s="167" t="s">
        <v>11829</v>
      </c>
      <c r="C6362" s="168">
        <v>10</v>
      </c>
      <c r="D6362" s="169" t="s">
        <v>5482</v>
      </c>
      <c r="E6362" s="170">
        <v>6.9097500000000007</v>
      </c>
      <c r="F6362" s="167" t="s">
        <v>12386</v>
      </c>
    </row>
    <row r="6363" spans="1:6" x14ac:dyDescent="0.3">
      <c r="A6363" s="167" t="s">
        <v>12390</v>
      </c>
      <c r="B6363" s="167" t="s">
        <v>5501</v>
      </c>
      <c r="C6363" s="168">
        <v>10</v>
      </c>
      <c r="D6363" s="169" t="s">
        <v>5482</v>
      </c>
      <c r="E6363" s="170">
        <v>6.9097500000000007</v>
      </c>
      <c r="F6363" s="167" t="s">
        <v>12386</v>
      </c>
    </row>
    <row r="6364" spans="1:6" x14ac:dyDescent="0.3">
      <c r="A6364" s="167" t="s">
        <v>12391</v>
      </c>
      <c r="B6364" s="167" t="s">
        <v>5507</v>
      </c>
      <c r="C6364" s="168">
        <v>10</v>
      </c>
      <c r="D6364" s="169" t="s">
        <v>5482</v>
      </c>
      <c r="E6364" s="170">
        <v>6.9097500000000007</v>
      </c>
      <c r="F6364" s="167" t="s">
        <v>12386</v>
      </c>
    </row>
    <row r="6365" spans="1:6" x14ac:dyDescent="0.3">
      <c r="A6365" s="167" t="s">
        <v>12392</v>
      </c>
      <c r="B6365" s="167" t="s">
        <v>5509</v>
      </c>
      <c r="C6365" s="168">
        <v>10</v>
      </c>
      <c r="D6365" s="169" t="s">
        <v>5482</v>
      </c>
      <c r="E6365" s="170">
        <v>6.9097500000000007</v>
      </c>
      <c r="F6365" s="167" t="s">
        <v>12386</v>
      </c>
    </row>
    <row r="6366" spans="1:6" x14ac:dyDescent="0.3">
      <c r="A6366" s="167" t="s">
        <v>12393</v>
      </c>
      <c r="B6366" s="167" t="s">
        <v>5525</v>
      </c>
      <c r="C6366" s="168">
        <v>10</v>
      </c>
      <c r="D6366" s="169" t="s">
        <v>5482</v>
      </c>
      <c r="E6366" s="170">
        <v>6.9097500000000007</v>
      </c>
      <c r="F6366" s="167" t="s">
        <v>12386</v>
      </c>
    </row>
    <row r="6367" spans="1:6" x14ac:dyDescent="0.3">
      <c r="A6367" s="167" t="s">
        <v>12394</v>
      </c>
      <c r="B6367" s="167" t="s">
        <v>5489</v>
      </c>
      <c r="C6367" s="168">
        <v>10</v>
      </c>
      <c r="D6367" s="169" t="s">
        <v>5482</v>
      </c>
      <c r="E6367" s="170">
        <v>4.453875</v>
      </c>
      <c r="F6367" s="167" t="s">
        <v>12395</v>
      </c>
    </row>
    <row r="6368" spans="1:6" x14ac:dyDescent="0.3">
      <c r="A6368" s="167" t="s">
        <v>12396</v>
      </c>
      <c r="B6368" s="167" t="s">
        <v>5491</v>
      </c>
      <c r="C6368" s="168">
        <v>10</v>
      </c>
      <c r="D6368" s="169" t="s">
        <v>5482</v>
      </c>
      <c r="E6368" s="170">
        <v>4.453875</v>
      </c>
      <c r="F6368" s="167" t="s">
        <v>12395</v>
      </c>
    </row>
    <row r="6369" spans="1:6" x14ac:dyDescent="0.3">
      <c r="A6369" s="167" t="s">
        <v>12397</v>
      </c>
      <c r="B6369" s="167" t="s">
        <v>5493</v>
      </c>
      <c r="C6369" s="168">
        <v>10</v>
      </c>
      <c r="D6369" s="169" t="s">
        <v>5482</v>
      </c>
      <c r="E6369" s="170">
        <v>4.453875</v>
      </c>
      <c r="F6369" s="167" t="s">
        <v>12395</v>
      </c>
    </row>
    <row r="6370" spans="1:6" x14ac:dyDescent="0.3">
      <c r="A6370" s="167" t="s">
        <v>12398</v>
      </c>
      <c r="B6370" s="167" t="s">
        <v>5497</v>
      </c>
      <c r="C6370" s="168">
        <v>10</v>
      </c>
      <c r="D6370" s="169" t="s">
        <v>5482</v>
      </c>
      <c r="E6370" s="170">
        <v>4.453875</v>
      </c>
      <c r="F6370" s="167" t="s">
        <v>12395</v>
      </c>
    </row>
    <row r="6371" spans="1:6" x14ac:dyDescent="0.3">
      <c r="A6371" s="167" t="s">
        <v>12399</v>
      </c>
      <c r="B6371" s="167" t="s">
        <v>11829</v>
      </c>
      <c r="C6371" s="168">
        <v>10</v>
      </c>
      <c r="D6371" s="169" t="s">
        <v>5482</v>
      </c>
      <c r="E6371" s="170">
        <v>4.453875</v>
      </c>
      <c r="F6371" s="167" t="s">
        <v>12395</v>
      </c>
    </row>
    <row r="6372" spans="1:6" x14ac:dyDescent="0.3">
      <c r="A6372" s="167" t="s">
        <v>12400</v>
      </c>
      <c r="B6372" s="167" t="s">
        <v>5501</v>
      </c>
      <c r="C6372" s="168">
        <v>10</v>
      </c>
      <c r="D6372" s="169" t="s">
        <v>5482</v>
      </c>
      <c r="E6372" s="170">
        <v>4.453875</v>
      </c>
      <c r="F6372" s="167" t="s">
        <v>12395</v>
      </c>
    </row>
    <row r="6373" spans="1:6" x14ac:dyDescent="0.3">
      <c r="A6373" s="167" t="s">
        <v>12401</v>
      </c>
      <c r="B6373" s="167" t="s">
        <v>5507</v>
      </c>
      <c r="C6373" s="168">
        <v>10</v>
      </c>
      <c r="D6373" s="169" t="s">
        <v>5482</v>
      </c>
      <c r="E6373" s="170">
        <v>4.453875</v>
      </c>
      <c r="F6373" s="167" t="s">
        <v>12395</v>
      </c>
    </row>
    <row r="6374" spans="1:6" x14ac:dyDescent="0.3">
      <c r="A6374" s="167" t="s">
        <v>12402</v>
      </c>
      <c r="B6374" s="167" t="s">
        <v>5509</v>
      </c>
      <c r="C6374" s="168">
        <v>10</v>
      </c>
      <c r="D6374" s="169" t="s">
        <v>5482</v>
      </c>
      <c r="E6374" s="170">
        <v>4.453875</v>
      </c>
      <c r="F6374" s="167" t="s">
        <v>12395</v>
      </c>
    </row>
    <row r="6375" spans="1:6" x14ac:dyDescent="0.3">
      <c r="A6375" s="167" t="s">
        <v>12403</v>
      </c>
      <c r="B6375" s="167" t="s">
        <v>5515</v>
      </c>
      <c r="C6375" s="168">
        <v>10</v>
      </c>
      <c r="D6375" s="169" t="s">
        <v>5482</v>
      </c>
      <c r="E6375" s="170">
        <v>4.453875</v>
      </c>
      <c r="F6375" s="167" t="s">
        <v>12395</v>
      </c>
    </row>
    <row r="6376" spans="1:6" x14ac:dyDescent="0.3">
      <c r="A6376" s="167" t="s">
        <v>12404</v>
      </c>
      <c r="B6376" s="167" t="s">
        <v>5525</v>
      </c>
      <c r="C6376" s="168">
        <v>10</v>
      </c>
      <c r="D6376" s="169" t="s">
        <v>5482</v>
      </c>
      <c r="E6376" s="170">
        <v>4.453875</v>
      </c>
      <c r="F6376" s="167" t="s">
        <v>12395</v>
      </c>
    </row>
    <row r="6377" spans="1:6" x14ac:dyDescent="0.3">
      <c r="A6377" s="167" t="s">
        <v>12405</v>
      </c>
      <c r="B6377" s="167" t="s">
        <v>5481</v>
      </c>
      <c r="C6377" s="168">
        <v>1</v>
      </c>
      <c r="D6377" s="169" t="s">
        <v>5482</v>
      </c>
      <c r="E6377" s="170">
        <v>18.264125</v>
      </c>
      <c r="F6377" s="167" t="s">
        <v>12395</v>
      </c>
    </row>
    <row r="6378" spans="1:6" x14ac:dyDescent="0.3">
      <c r="A6378" s="167" t="s">
        <v>12406</v>
      </c>
      <c r="B6378" s="167" t="s">
        <v>5491</v>
      </c>
      <c r="C6378" s="168">
        <v>10</v>
      </c>
      <c r="D6378" s="169" t="s">
        <v>5482</v>
      </c>
      <c r="E6378" s="170">
        <v>2.6223749999999995</v>
      </c>
      <c r="F6378" s="167" t="s">
        <v>12295</v>
      </c>
    </row>
    <row r="6379" spans="1:6" x14ac:dyDescent="0.3">
      <c r="A6379" s="167" t="s">
        <v>12407</v>
      </c>
      <c r="B6379" s="167" t="s">
        <v>5493</v>
      </c>
      <c r="C6379" s="168">
        <v>10</v>
      </c>
      <c r="D6379" s="169" t="s">
        <v>5482</v>
      </c>
      <c r="E6379" s="170">
        <v>2.6223749999999995</v>
      </c>
      <c r="F6379" s="167" t="s">
        <v>12295</v>
      </c>
    </row>
    <row r="6380" spans="1:6" x14ac:dyDescent="0.3">
      <c r="A6380" s="167" t="s">
        <v>12408</v>
      </c>
      <c r="B6380" s="167" t="s">
        <v>5497</v>
      </c>
      <c r="C6380" s="168">
        <v>10</v>
      </c>
      <c r="D6380" s="169" t="s">
        <v>5482</v>
      </c>
      <c r="E6380" s="170">
        <v>2.6223749999999995</v>
      </c>
      <c r="F6380" s="167" t="s">
        <v>12295</v>
      </c>
    </row>
    <row r="6381" spans="1:6" x14ac:dyDescent="0.3">
      <c r="A6381" s="167" t="s">
        <v>12409</v>
      </c>
      <c r="B6381" s="167" t="s">
        <v>5507</v>
      </c>
      <c r="C6381" s="168">
        <v>10</v>
      </c>
      <c r="D6381" s="169" t="s">
        <v>5482</v>
      </c>
      <c r="E6381" s="170">
        <v>2.6223749999999995</v>
      </c>
      <c r="F6381" s="167" t="s">
        <v>12295</v>
      </c>
    </row>
    <row r="6382" spans="1:6" x14ac:dyDescent="0.3">
      <c r="A6382" s="167" t="s">
        <v>12410</v>
      </c>
      <c r="B6382" s="167" t="s">
        <v>5509</v>
      </c>
      <c r="C6382" s="168">
        <v>10</v>
      </c>
      <c r="D6382" s="169" t="s">
        <v>5482</v>
      </c>
      <c r="E6382" s="170">
        <v>2.6223749999999995</v>
      </c>
      <c r="F6382" s="167" t="s">
        <v>12295</v>
      </c>
    </row>
    <row r="6383" spans="1:6" x14ac:dyDescent="0.3">
      <c r="A6383" s="167" t="s">
        <v>12411</v>
      </c>
      <c r="B6383" s="167" t="s">
        <v>5525</v>
      </c>
      <c r="C6383" s="168">
        <v>10</v>
      </c>
      <c r="D6383" s="169" t="s">
        <v>5482</v>
      </c>
      <c r="E6383" s="170">
        <v>2.6223749999999995</v>
      </c>
      <c r="F6383" s="167" t="s">
        <v>12295</v>
      </c>
    </row>
    <row r="6384" spans="1:6" x14ac:dyDescent="0.3">
      <c r="A6384" s="167" t="s">
        <v>12412</v>
      </c>
      <c r="B6384" s="167" t="s">
        <v>6119</v>
      </c>
      <c r="C6384" s="168">
        <v>10</v>
      </c>
      <c r="D6384" s="169" t="s">
        <v>5482</v>
      </c>
      <c r="E6384" s="170">
        <v>6.4934999999999992</v>
      </c>
      <c r="F6384" s="167" t="s">
        <v>8831</v>
      </c>
    </row>
    <row r="6385" spans="1:6" x14ac:dyDescent="0.3">
      <c r="A6385" s="167" t="s">
        <v>12413</v>
      </c>
      <c r="B6385" s="167" t="s">
        <v>11962</v>
      </c>
      <c r="C6385" s="168">
        <v>1</v>
      </c>
      <c r="D6385" s="169" t="s">
        <v>5482</v>
      </c>
      <c r="E6385" s="170">
        <v>10.68375</v>
      </c>
      <c r="F6385" s="167" t="s">
        <v>8831</v>
      </c>
    </row>
    <row r="6386" spans="1:6" x14ac:dyDescent="0.3">
      <c r="A6386" s="167" t="s">
        <v>12414</v>
      </c>
      <c r="B6386" s="167" t="s">
        <v>11962</v>
      </c>
      <c r="C6386" s="168">
        <v>1</v>
      </c>
      <c r="D6386" s="169" t="s">
        <v>5482</v>
      </c>
      <c r="E6386" s="170">
        <v>13.176624999999998</v>
      </c>
      <c r="F6386" s="167" t="s">
        <v>8831</v>
      </c>
    </row>
    <row r="6387" spans="1:6" x14ac:dyDescent="0.3">
      <c r="A6387" s="167" t="s">
        <v>12415</v>
      </c>
      <c r="B6387" s="167" t="s">
        <v>6119</v>
      </c>
      <c r="C6387" s="168">
        <v>10</v>
      </c>
      <c r="D6387" s="169" t="s">
        <v>5482</v>
      </c>
      <c r="E6387" s="170">
        <v>3.3383249999999993</v>
      </c>
      <c r="F6387" s="167" t="s">
        <v>8831</v>
      </c>
    </row>
    <row r="6388" spans="1:6" x14ac:dyDescent="0.3">
      <c r="A6388" s="167" t="s">
        <v>12416</v>
      </c>
      <c r="B6388" s="167" t="s">
        <v>5681</v>
      </c>
      <c r="C6388" s="168">
        <v>10</v>
      </c>
      <c r="D6388" s="169" t="s">
        <v>5482</v>
      </c>
      <c r="E6388" s="170">
        <v>3.7046250000000001</v>
      </c>
      <c r="F6388" s="167" t="s">
        <v>12417</v>
      </c>
    </row>
    <row r="6389" spans="1:6" x14ac:dyDescent="0.3">
      <c r="A6389" s="167" t="s">
        <v>12418</v>
      </c>
      <c r="B6389" s="167" t="s">
        <v>6576</v>
      </c>
      <c r="C6389" s="168">
        <v>10</v>
      </c>
      <c r="D6389" s="169" t="s">
        <v>5482</v>
      </c>
      <c r="E6389" s="170">
        <v>12.945375000000002</v>
      </c>
      <c r="F6389" s="167" t="s">
        <v>12419</v>
      </c>
    </row>
    <row r="6390" spans="1:6" x14ac:dyDescent="0.3">
      <c r="A6390" s="167" t="s">
        <v>12420</v>
      </c>
      <c r="B6390" s="167" t="s">
        <v>5491</v>
      </c>
      <c r="C6390" s="168">
        <v>10</v>
      </c>
      <c r="D6390" s="169" t="s">
        <v>5482</v>
      </c>
      <c r="E6390" s="170">
        <v>12.945375000000002</v>
      </c>
      <c r="F6390" s="167" t="s">
        <v>12419</v>
      </c>
    </row>
    <row r="6391" spans="1:6" x14ac:dyDescent="0.3">
      <c r="A6391" s="167" t="s">
        <v>12421</v>
      </c>
      <c r="B6391" s="167" t="s">
        <v>5493</v>
      </c>
      <c r="C6391" s="168">
        <v>10</v>
      </c>
      <c r="D6391" s="169" t="s">
        <v>5482</v>
      </c>
      <c r="E6391" s="170">
        <v>12.945375000000002</v>
      </c>
      <c r="F6391" s="167" t="s">
        <v>12419</v>
      </c>
    </row>
    <row r="6392" spans="1:6" x14ac:dyDescent="0.3">
      <c r="A6392" s="167" t="s">
        <v>12422</v>
      </c>
      <c r="B6392" s="167" t="s">
        <v>5497</v>
      </c>
      <c r="C6392" s="168">
        <v>10</v>
      </c>
      <c r="D6392" s="169" t="s">
        <v>5482</v>
      </c>
      <c r="E6392" s="170">
        <v>12.945375000000002</v>
      </c>
      <c r="F6392" s="167" t="s">
        <v>12419</v>
      </c>
    </row>
    <row r="6393" spans="1:6" x14ac:dyDescent="0.3">
      <c r="A6393" s="167" t="s">
        <v>12423</v>
      </c>
      <c r="B6393" s="167" t="s">
        <v>5507</v>
      </c>
      <c r="C6393" s="168">
        <v>10</v>
      </c>
      <c r="D6393" s="169" t="s">
        <v>5482</v>
      </c>
      <c r="E6393" s="170">
        <v>12.945375000000002</v>
      </c>
      <c r="F6393" s="167" t="s">
        <v>12419</v>
      </c>
    </row>
    <row r="6394" spans="1:6" x14ac:dyDescent="0.3">
      <c r="A6394" s="167" t="s">
        <v>12424</v>
      </c>
      <c r="B6394" s="167" t="s">
        <v>5509</v>
      </c>
      <c r="C6394" s="168">
        <v>10</v>
      </c>
      <c r="D6394" s="169" t="s">
        <v>5482</v>
      </c>
      <c r="E6394" s="170">
        <v>12.945375000000002</v>
      </c>
      <c r="F6394" s="167" t="s">
        <v>12419</v>
      </c>
    </row>
    <row r="6395" spans="1:6" x14ac:dyDescent="0.3">
      <c r="A6395" s="167" t="s">
        <v>12425</v>
      </c>
      <c r="B6395" s="167" t="s">
        <v>5511</v>
      </c>
      <c r="C6395" s="168">
        <v>10</v>
      </c>
      <c r="D6395" s="169" t="s">
        <v>5482</v>
      </c>
      <c r="E6395" s="170">
        <v>12.945375000000002</v>
      </c>
      <c r="F6395" s="167" t="s">
        <v>12419</v>
      </c>
    </row>
    <row r="6396" spans="1:6" x14ac:dyDescent="0.3">
      <c r="A6396" s="167" t="s">
        <v>12426</v>
      </c>
      <c r="B6396" s="167" t="s">
        <v>5489</v>
      </c>
      <c r="C6396" s="168">
        <v>10</v>
      </c>
      <c r="D6396" s="169" t="s">
        <v>5482</v>
      </c>
      <c r="E6396" s="170">
        <v>24.475499999999993</v>
      </c>
      <c r="F6396" s="167" t="s">
        <v>12427</v>
      </c>
    </row>
    <row r="6397" spans="1:6" x14ac:dyDescent="0.3">
      <c r="A6397" s="167" t="s">
        <v>12428</v>
      </c>
      <c r="B6397" s="167" t="s">
        <v>5491</v>
      </c>
      <c r="C6397" s="168">
        <v>10</v>
      </c>
      <c r="D6397" s="169" t="s">
        <v>5482</v>
      </c>
      <c r="E6397" s="170">
        <v>24.475499999999993</v>
      </c>
      <c r="F6397" s="167" t="s">
        <v>12427</v>
      </c>
    </row>
    <row r="6398" spans="1:6" x14ac:dyDescent="0.3">
      <c r="A6398" s="167" t="s">
        <v>12429</v>
      </c>
      <c r="B6398" s="167" t="s">
        <v>5493</v>
      </c>
      <c r="C6398" s="168">
        <v>10</v>
      </c>
      <c r="D6398" s="169" t="s">
        <v>5482</v>
      </c>
      <c r="E6398" s="170">
        <v>24.475499999999993</v>
      </c>
      <c r="F6398" s="167" t="s">
        <v>12427</v>
      </c>
    </row>
    <row r="6399" spans="1:6" x14ac:dyDescent="0.3">
      <c r="A6399" s="167" t="s">
        <v>12430</v>
      </c>
      <c r="B6399" s="167" t="s">
        <v>5497</v>
      </c>
      <c r="C6399" s="168">
        <v>10</v>
      </c>
      <c r="D6399" s="169" t="s">
        <v>5482</v>
      </c>
      <c r="E6399" s="170">
        <v>24.475499999999993</v>
      </c>
      <c r="F6399" s="167" t="s">
        <v>12427</v>
      </c>
    </row>
    <row r="6400" spans="1:6" x14ac:dyDescent="0.3">
      <c r="A6400" s="167" t="s">
        <v>12431</v>
      </c>
      <c r="B6400" s="167" t="s">
        <v>5507</v>
      </c>
      <c r="C6400" s="168">
        <v>10</v>
      </c>
      <c r="D6400" s="169" t="s">
        <v>5482</v>
      </c>
      <c r="E6400" s="170">
        <v>24.475499999999993</v>
      </c>
      <c r="F6400" s="167" t="s">
        <v>12427</v>
      </c>
    </row>
    <row r="6401" spans="1:6" x14ac:dyDescent="0.3">
      <c r="A6401" s="167" t="s">
        <v>12432</v>
      </c>
      <c r="B6401" s="167" t="s">
        <v>5509</v>
      </c>
      <c r="C6401" s="168">
        <v>10</v>
      </c>
      <c r="D6401" s="169" t="s">
        <v>5482</v>
      </c>
      <c r="E6401" s="170">
        <v>24.475499999999993</v>
      </c>
      <c r="F6401" s="167" t="s">
        <v>12427</v>
      </c>
    </row>
    <row r="6402" spans="1:6" x14ac:dyDescent="0.3">
      <c r="A6402" s="167" t="s">
        <v>12433</v>
      </c>
      <c r="B6402" s="167" t="s">
        <v>5481</v>
      </c>
      <c r="C6402" s="168">
        <v>1</v>
      </c>
      <c r="D6402" s="169" t="s">
        <v>5482</v>
      </c>
      <c r="E6402" s="170">
        <v>92.897750000000002</v>
      </c>
      <c r="F6402" s="167" t="s">
        <v>12427</v>
      </c>
    </row>
    <row r="6403" spans="1:6" x14ac:dyDescent="0.3">
      <c r="A6403" s="167" t="s">
        <v>12434</v>
      </c>
      <c r="B6403" s="167" t="s">
        <v>5509</v>
      </c>
      <c r="C6403" s="168">
        <v>1</v>
      </c>
      <c r="D6403" s="169" t="s">
        <v>5482</v>
      </c>
      <c r="E6403" s="170">
        <v>40.394750000000002</v>
      </c>
      <c r="F6403" s="167" t="s">
        <v>12427</v>
      </c>
    </row>
    <row r="6404" spans="1:6" x14ac:dyDescent="0.3">
      <c r="A6404" s="167" t="s">
        <v>12435</v>
      </c>
      <c r="B6404" s="167" t="s">
        <v>5513</v>
      </c>
      <c r="C6404" s="168">
        <v>1</v>
      </c>
      <c r="D6404" s="169" t="s">
        <v>5482</v>
      </c>
      <c r="E6404" s="170">
        <v>40.394750000000002</v>
      </c>
      <c r="F6404" s="167" t="s">
        <v>12427</v>
      </c>
    </row>
    <row r="6405" spans="1:6" x14ac:dyDescent="0.3">
      <c r="A6405" s="167" t="s">
        <v>12436</v>
      </c>
      <c r="B6405" s="167" t="s">
        <v>5481</v>
      </c>
      <c r="C6405" s="168">
        <v>1</v>
      </c>
      <c r="D6405" s="169" t="s">
        <v>5482</v>
      </c>
      <c r="E6405" s="170">
        <v>74.277500000000003</v>
      </c>
      <c r="F6405" s="167" t="s">
        <v>12427</v>
      </c>
    </row>
    <row r="6406" spans="1:6" x14ac:dyDescent="0.3">
      <c r="A6406" s="167" t="s">
        <v>12437</v>
      </c>
      <c r="B6406" s="167" t="s">
        <v>5489</v>
      </c>
      <c r="C6406" s="168">
        <v>10</v>
      </c>
      <c r="D6406" s="169" t="s">
        <v>5482</v>
      </c>
      <c r="E6406" s="170">
        <v>28.22175</v>
      </c>
      <c r="F6406" s="167" t="s">
        <v>12438</v>
      </c>
    </row>
    <row r="6407" spans="1:6" x14ac:dyDescent="0.3">
      <c r="A6407" s="167" t="s">
        <v>12439</v>
      </c>
      <c r="B6407" s="167" t="s">
        <v>5491</v>
      </c>
      <c r="C6407" s="168">
        <v>10</v>
      </c>
      <c r="D6407" s="169" t="s">
        <v>5482</v>
      </c>
      <c r="E6407" s="170">
        <v>28.22175</v>
      </c>
      <c r="F6407" s="167" t="s">
        <v>12438</v>
      </c>
    </row>
    <row r="6408" spans="1:6" x14ac:dyDescent="0.3">
      <c r="A6408" s="167" t="s">
        <v>12440</v>
      </c>
      <c r="B6408" s="167" t="s">
        <v>5493</v>
      </c>
      <c r="C6408" s="168">
        <v>10</v>
      </c>
      <c r="D6408" s="169" t="s">
        <v>5482</v>
      </c>
      <c r="E6408" s="170">
        <v>28.22175</v>
      </c>
      <c r="F6408" s="167" t="s">
        <v>12438</v>
      </c>
    </row>
    <row r="6409" spans="1:6" x14ac:dyDescent="0.3">
      <c r="A6409" s="167" t="s">
        <v>12441</v>
      </c>
      <c r="B6409" s="167" t="s">
        <v>5497</v>
      </c>
      <c r="C6409" s="168">
        <v>10</v>
      </c>
      <c r="D6409" s="169" t="s">
        <v>5482</v>
      </c>
      <c r="E6409" s="170">
        <v>28.22175</v>
      </c>
      <c r="F6409" s="167" t="s">
        <v>12438</v>
      </c>
    </row>
    <row r="6410" spans="1:6" x14ac:dyDescent="0.3">
      <c r="A6410" s="167" t="s">
        <v>12442</v>
      </c>
      <c r="B6410" s="167" t="s">
        <v>5507</v>
      </c>
      <c r="C6410" s="168">
        <v>10</v>
      </c>
      <c r="D6410" s="169" t="s">
        <v>5482</v>
      </c>
      <c r="E6410" s="170">
        <v>28.22175</v>
      </c>
      <c r="F6410" s="167" t="s">
        <v>12438</v>
      </c>
    </row>
    <row r="6411" spans="1:6" x14ac:dyDescent="0.3">
      <c r="A6411" s="167" t="s">
        <v>12443</v>
      </c>
      <c r="B6411" s="167" t="s">
        <v>5509</v>
      </c>
      <c r="C6411" s="168">
        <v>10</v>
      </c>
      <c r="D6411" s="169" t="s">
        <v>5482</v>
      </c>
      <c r="E6411" s="170">
        <v>28.22175</v>
      </c>
      <c r="F6411" s="167" t="s">
        <v>12438</v>
      </c>
    </row>
    <row r="6412" spans="1:6" x14ac:dyDescent="0.3">
      <c r="A6412" s="167" t="s">
        <v>12444</v>
      </c>
      <c r="B6412" s="167" t="s">
        <v>5481</v>
      </c>
      <c r="C6412" s="168">
        <v>1</v>
      </c>
      <c r="D6412" s="169" t="s">
        <v>5482</v>
      </c>
      <c r="E6412" s="170">
        <v>99.002749999999992</v>
      </c>
      <c r="F6412" s="167" t="s">
        <v>12438</v>
      </c>
    </row>
    <row r="6413" spans="1:6" x14ac:dyDescent="0.3">
      <c r="A6413" s="167" t="s">
        <v>12445</v>
      </c>
      <c r="B6413" s="167" t="s">
        <v>5489</v>
      </c>
      <c r="C6413" s="168">
        <v>10</v>
      </c>
      <c r="D6413" s="169" t="s">
        <v>5482</v>
      </c>
      <c r="E6413" s="170">
        <v>31.967999999999996</v>
      </c>
      <c r="F6413" s="167" t="s">
        <v>12446</v>
      </c>
    </row>
    <row r="6414" spans="1:6" x14ac:dyDescent="0.3">
      <c r="A6414" s="167" t="s">
        <v>12447</v>
      </c>
      <c r="B6414" s="167" t="s">
        <v>5491</v>
      </c>
      <c r="C6414" s="168">
        <v>10</v>
      </c>
      <c r="D6414" s="169" t="s">
        <v>5482</v>
      </c>
      <c r="E6414" s="170">
        <v>31.967999999999996</v>
      </c>
      <c r="F6414" s="167" t="s">
        <v>12446</v>
      </c>
    </row>
    <row r="6415" spans="1:6" x14ac:dyDescent="0.3">
      <c r="A6415" s="167" t="s">
        <v>12448</v>
      </c>
      <c r="B6415" s="167" t="s">
        <v>5493</v>
      </c>
      <c r="C6415" s="168">
        <v>10</v>
      </c>
      <c r="D6415" s="169" t="s">
        <v>5482</v>
      </c>
      <c r="E6415" s="170">
        <v>31.967999999999996</v>
      </c>
      <c r="F6415" s="167" t="s">
        <v>12446</v>
      </c>
    </row>
    <row r="6416" spans="1:6" x14ac:dyDescent="0.3">
      <c r="A6416" s="167" t="s">
        <v>12449</v>
      </c>
      <c r="B6416" s="167" t="s">
        <v>5497</v>
      </c>
      <c r="C6416" s="168">
        <v>10</v>
      </c>
      <c r="D6416" s="169" t="s">
        <v>5482</v>
      </c>
      <c r="E6416" s="170">
        <v>31.967999999999996</v>
      </c>
      <c r="F6416" s="167" t="s">
        <v>12446</v>
      </c>
    </row>
    <row r="6417" spans="1:6" x14ac:dyDescent="0.3">
      <c r="A6417" s="167" t="s">
        <v>12450</v>
      </c>
      <c r="B6417" s="167" t="s">
        <v>5507</v>
      </c>
      <c r="C6417" s="168">
        <v>10</v>
      </c>
      <c r="D6417" s="169" t="s">
        <v>5482</v>
      </c>
      <c r="E6417" s="170">
        <v>31.967999999999996</v>
      </c>
      <c r="F6417" s="167" t="s">
        <v>12446</v>
      </c>
    </row>
    <row r="6418" spans="1:6" x14ac:dyDescent="0.3">
      <c r="A6418" s="167" t="s">
        <v>12451</v>
      </c>
      <c r="B6418" s="167" t="s">
        <v>5509</v>
      </c>
      <c r="C6418" s="168">
        <v>10</v>
      </c>
      <c r="D6418" s="169" t="s">
        <v>5482</v>
      </c>
      <c r="E6418" s="170">
        <v>31.967999999999996</v>
      </c>
      <c r="F6418" s="167" t="s">
        <v>12446</v>
      </c>
    </row>
    <row r="6419" spans="1:6" x14ac:dyDescent="0.3">
      <c r="A6419" s="167" t="s">
        <v>12452</v>
      </c>
      <c r="B6419" s="167" t="s">
        <v>5481</v>
      </c>
      <c r="C6419" s="168">
        <v>1</v>
      </c>
      <c r="D6419" s="169" t="s">
        <v>5482</v>
      </c>
      <c r="E6419" s="170">
        <v>103.17449999999999</v>
      </c>
      <c r="F6419" s="167" t="s">
        <v>12446</v>
      </c>
    </row>
    <row r="6420" spans="1:6" x14ac:dyDescent="0.3">
      <c r="A6420" s="167" t="s">
        <v>12453</v>
      </c>
      <c r="B6420" s="167" t="s">
        <v>5491</v>
      </c>
      <c r="C6420" s="168">
        <v>10</v>
      </c>
      <c r="D6420" s="169" t="s">
        <v>5482</v>
      </c>
      <c r="E6420" s="170">
        <v>20.562749999999998</v>
      </c>
      <c r="F6420" s="167" t="s">
        <v>12454</v>
      </c>
    </row>
    <row r="6421" spans="1:6" x14ac:dyDescent="0.3">
      <c r="A6421" s="167" t="s">
        <v>12455</v>
      </c>
      <c r="B6421" s="167" t="s">
        <v>5493</v>
      </c>
      <c r="C6421" s="168">
        <v>10</v>
      </c>
      <c r="D6421" s="169" t="s">
        <v>5482</v>
      </c>
      <c r="E6421" s="170">
        <v>20.562749999999998</v>
      </c>
      <c r="F6421" s="167" t="s">
        <v>12454</v>
      </c>
    </row>
    <row r="6422" spans="1:6" x14ac:dyDescent="0.3">
      <c r="A6422" s="167" t="s">
        <v>12456</v>
      </c>
      <c r="B6422" s="167" t="s">
        <v>5497</v>
      </c>
      <c r="C6422" s="168">
        <v>10</v>
      </c>
      <c r="D6422" s="169" t="s">
        <v>5482</v>
      </c>
      <c r="E6422" s="170">
        <v>20.562749999999998</v>
      </c>
      <c r="F6422" s="167" t="s">
        <v>12454</v>
      </c>
    </row>
    <row r="6423" spans="1:6" x14ac:dyDescent="0.3">
      <c r="A6423" s="167" t="s">
        <v>12457</v>
      </c>
      <c r="B6423" s="167" t="s">
        <v>5507</v>
      </c>
      <c r="C6423" s="168">
        <v>10</v>
      </c>
      <c r="D6423" s="169" t="s">
        <v>5482</v>
      </c>
      <c r="E6423" s="170">
        <v>20.562749999999998</v>
      </c>
      <c r="F6423" s="167" t="s">
        <v>12454</v>
      </c>
    </row>
    <row r="6424" spans="1:6" x14ac:dyDescent="0.3">
      <c r="A6424" s="167" t="s">
        <v>12458</v>
      </c>
      <c r="B6424" s="167" t="s">
        <v>5509</v>
      </c>
      <c r="C6424" s="168">
        <v>10</v>
      </c>
      <c r="D6424" s="169" t="s">
        <v>5482</v>
      </c>
      <c r="E6424" s="170">
        <v>20.562749999999998</v>
      </c>
      <c r="F6424" s="167" t="s">
        <v>12454</v>
      </c>
    </row>
    <row r="6425" spans="1:6" x14ac:dyDescent="0.3">
      <c r="A6425" s="167" t="s">
        <v>12459</v>
      </c>
      <c r="B6425" s="167" t="s">
        <v>5515</v>
      </c>
      <c r="C6425" s="168">
        <v>10</v>
      </c>
      <c r="D6425" s="169" t="s">
        <v>5482</v>
      </c>
      <c r="E6425" s="170">
        <v>20.562749999999998</v>
      </c>
      <c r="F6425" s="167" t="s">
        <v>12454</v>
      </c>
    </row>
    <row r="6426" spans="1:6" x14ac:dyDescent="0.3">
      <c r="A6426" s="167" t="s">
        <v>12460</v>
      </c>
      <c r="B6426" s="167" t="s">
        <v>5525</v>
      </c>
      <c r="C6426" s="168">
        <v>10</v>
      </c>
      <c r="D6426" s="169" t="s">
        <v>5482</v>
      </c>
      <c r="E6426" s="170">
        <v>20.562749999999998</v>
      </c>
      <c r="F6426" s="167" t="s">
        <v>12454</v>
      </c>
    </row>
    <row r="6427" spans="1:6" x14ac:dyDescent="0.3">
      <c r="A6427" s="167" t="s">
        <v>12461</v>
      </c>
      <c r="B6427" s="167" t="s">
        <v>5481</v>
      </c>
      <c r="C6427" s="168">
        <v>1</v>
      </c>
      <c r="D6427" s="169" t="s">
        <v>5482</v>
      </c>
      <c r="E6427" s="170">
        <v>90.55749999999999</v>
      </c>
      <c r="F6427" s="167" t="s">
        <v>12454</v>
      </c>
    </row>
    <row r="6428" spans="1:6" x14ac:dyDescent="0.3">
      <c r="A6428" s="167" t="s">
        <v>12462</v>
      </c>
      <c r="B6428" s="167" t="s">
        <v>5489</v>
      </c>
      <c r="C6428" s="168">
        <v>10</v>
      </c>
      <c r="D6428" s="169" t="s">
        <v>5482</v>
      </c>
      <c r="E6428" s="170">
        <v>24.392249999999997</v>
      </c>
      <c r="F6428" s="167" t="s">
        <v>12463</v>
      </c>
    </row>
    <row r="6429" spans="1:6" x14ac:dyDescent="0.3">
      <c r="A6429" s="167" t="s">
        <v>12464</v>
      </c>
      <c r="B6429" s="167" t="s">
        <v>5491</v>
      </c>
      <c r="C6429" s="168">
        <v>10</v>
      </c>
      <c r="D6429" s="169" t="s">
        <v>5482</v>
      </c>
      <c r="E6429" s="170">
        <v>24.392249999999997</v>
      </c>
      <c r="F6429" s="167" t="s">
        <v>12463</v>
      </c>
    </row>
    <row r="6430" spans="1:6" x14ac:dyDescent="0.3">
      <c r="A6430" s="167" t="s">
        <v>12465</v>
      </c>
      <c r="B6430" s="167" t="s">
        <v>5493</v>
      </c>
      <c r="C6430" s="168">
        <v>10</v>
      </c>
      <c r="D6430" s="169" t="s">
        <v>5482</v>
      </c>
      <c r="E6430" s="170">
        <v>24.392249999999997</v>
      </c>
      <c r="F6430" s="167" t="s">
        <v>12463</v>
      </c>
    </row>
    <row r="6431" spans="1:6" x14ac:dyDescent="0.3">
      <c r="A6431" s="167" t="s">
        <v>12466</v>
      </c>
      <c r="B6431" s="167" t="s">
        <v>5497</v>
      </c>
      <c r="C6431" s="168">
        <v>10</v>
      </c>
      <c r="D6431" s="169" t="s">
        <v>5482</v>
      </c>
      <c r="E6431" s="170">
        <v>24.392249999999997</v>
      </c>
      <c r="F6431" s="167" t="s">
        <v>12463</v>
      </c>
    </row>
    <row r="6432" spans="1:6" x14ac:dyDescent="0.3">
      <c r="A6432" s="167" t="s">
        <v>12467</v>
      </c>
      <c r="B6432" s="167" t="s">
        <v>5507</v>
      </c>
      <c r="C6432" s="168">
        <v>10</v>
      </c>
      <c r="D6432" s="169" t="s">
        <v>5482</v>
      </c>
      <c r="E6432" s="170">
        <v>24.392249999999997</v>
      </c>
      <c r="F6432" s="167" t="s">
        <v>12463</v>
      </c>
    </row>
    <row r="6433" spans="1:6" x14ac:dyDescent="0.3">
      <c r="A6433" s="167" t="s">
        <v>12468</v>
      </c>
      <c r="B6433" s="167" t="s">
        <v>5509</v>
      </c>
      <c r="C6433" s="168">
        <v>10</v>
      </c>
      <c r="D6433" s="169" t="s">
        <v>5482</v>
      </c>
      <c r="E6433" s="170">
        <v>24.392249999999997</v>
      </c>
      <c r="F6433" s="167" t="s">
        <v>12463</v>
      </c>
    </row>
    <row r="6434" spans="1:6" x14ac:dyDescent="0.3">
      <c r="A6434" s="167" t="s">
        <v>12469</v>
      </c>
      <c r="B6434" s="167" t="s">
        <v>5511</v>
      </c>
      <c r="C6434" s="168">
        <v>10</v>
      </c>
      <c r="D6434" s="169" t="s">
        <v>5482</v>
      </c>
      <c r="E6434" s="170">
        <v>24.392249999999997</v>
      </c>
      <c r="F6434" s="167" t="s">
        <v>12463</v>
      </c>
    </row>
    <row r="6435" spans="1:6" x14ac:dyDescent="0.3">
      <c r="A6435" s="167" t="s">
        <v>12470</v>
      </c>
      <c r="B6435" s="167" t="s">
        <v>5515</v>
      </c>
      <c r="C6435" s="168">
        <v>10</v>
      </c>
      <c r="D6435" s="169" t="s">
        <v>5482</v>
      </c>
      <c r="E6435" s="170">
        <v>24.392249999999997</v>
      </c>
      <c r="F6435" s="167" t="s">
        <v>12463</v>
      </c>
    </row>
    <row r="6436" spans="1:6" x14ac:dyDescent="0.3">
      <c r="A6436" s="167" t="s">
        <v>12471</v>
      </c>
      <c r="B6436" s="167" t="s">
        <v>5523</v>
      </c>
      <c r="C6436" s="168">
        <v>10</v>
      </c>
      <c r="D6436" s="169" t="s">
        <v>5482</v>
      </c>
      <c r="E6436" s="170">
        <v>24.392249999999997</v>
      </c>
      <c r="F6436" s="167" t="s">
        <v>12463</v>
      </c>
    </row>
    <row r="6437" spans="1:6" x14ac:dyDescent="0.3">
      <c r="A6437" s="167" t="s">
        <v>12472</v>
      </c>
      <c r="B6437" s="167" t="s">
        <v>5525</v>
      </c>
      <c r="C6437" s="168">
        <v>10</v>
      </c>
      <c r="D6437" s="169" t="s">
        <v>5482</v>
      </c>
      <c r="E6437" s="170">
        <v>24.392249999999997</v>
      </c>
      <c r="F6437" s="167" t="s">
        <v>12463</v>
      </c>
    </row>
    <row r="6438" spans="1:6" x14ac:dyDescent="0.3">
      <c r="A6438" s="167" t="s">
        <v>12473</v>
      </c>
      <c r="B6438" s="167" t="s">
        <v>5481</v>
      </c>
      <c r="C6438" s="168">
        <v>1</v>
      </c>
      <c r="D6438" s="169" t="s">
        <v>5482</v>
      </c>
      <c r="E6438" s="170">
        <v>94.729249999999993</v>
      </c>
      <c r="F6438" s="167" t="s">
        <v>12463</v>
      </c>
    </row>
    <row r="6439" spans="1:6" x14ac:dyDescent="0.3">
      <c r="A6439" s="167" t="s">
        <v>12474</v>
      </c>
      <c r="B6439" s="167" t="s">
        <v>5491</v>
      </c>
      <c r="C6439" s="168">
        <v>10</v>
      </c>
      <c r="D6439" s="169" t="s">
        <v>5482</v>
      </c>
      <c r="E6439" s="170">
        <v>34.1325</v>
      </c>
      <c r="F6439" s="167" t="s">
        <v>12475</v>
      </c>
    </row>
    <row r="6440" spans="1:6" x14ac:dyDescent="0.3">
      <c r="A6440" s="167" t="s">
        <v>12476</v>
      </c>
      <c r="B6440" s="167" t="s">
        <v>5493</v>
      </c>
      <c r="C6440" s="168">
        <v>10</v>
      </c>
      <c r="D6440" s="169" t="s">
        <v>5482</v>
      </c>
      <c r="E6440" s="170">
        <v>34.1325</v>
      </c>
      <c r="F6440" s="167" t="s">
        <v>12475</v>
      </c>
    </row>
    <row r="6441" spans="1:6" x14ac:dyDescent="0.3">
      <c r="A6441" s="167" t="s">
        <v>12477</v>
      </c>
      <c r="B6441" s="167" t="s">
        <v>5497</v>
      </c>
      <c r="C6441" s="168">
        <v>10</v>
      </c>
      <c r="D6441" s="169" t="s">
        <v>5482</v>
      </c>
      <c r="E6441" s="170">
        <v>34.1325</v>
      </c>
      <c r="F6441" s="167" t="s">
        <v>12475</v>
      </c>
    </row>
    <row r="6442" spans="1:6" x14ac:dyDescent="0.3">
      <c r="A6442" s="167" t="s">
        <v>12478</v>
      </c>
      <c r="B6442" s="167" t="s">
        <v>5501</v>
      </c>
      <c r="C6442" s="168">
        <v>10</v>
      </c>
      <c r="D6442" s="169" t="s">
        <v>5482</v>
      </c>
      <c r="E6442" s="170">
        <v>34.1325</v>
      </c>
      <c r="F6442" s="167" t="s">
        <v>12475</v>
      </c>
    </row>
    <row r="6443" spans="1:6" x14ac:dyDescent="0.3">
      <c r="A6443" s="167" t="s">
        <v>12479</v>
      </c>
      <c r="B6443" s="167" t="s">
        <v>5507</v>
      </c>
      <c r="C6443" s="168">
        <v>10</v>
      </c>
      <c r="D6443" s="169" t="s">
        <v>5482</v>
      </c>
      <c r="E6443" s="170">
        <v>34.1325</v>
      </c>
      <c r="F6443" s="167" t="s">
        <v>12475</v>
      </c>
    </row>
    <row r="6444" spans="1:6" x14ac:dyDescent="0.3">
      <c r="A6444" s="167" t="s">
        <v>12480</v>
      </c>
      <c r="B6444" s="167" t="s">
        <v>5509</v>
      </c>
      <c r="C6444" s="168">
        <v>10</v>
      </c>
      <c r="D6444" s="169" t="s">
        <v>5482</v>
      </c>
      <c r="E6444" s="170">
        <v>34.1325</v>
      </c>
      <c r="F6444" s="167" t="s">
        <v>12475</v>
      </c>
    </row>
    <row r="6445" spans="1:6" x14ac:dyDescent="0.3">
      <c r="A6445" s="167" t="s">
        <v>12481</v>
      </c>
      <c r="B6445" s="167" t="s">
        <v>5489</v>
      </c>
      <c r="C6445" s="168">
        <v>10</v>
      </c>
      <c r="D6445" s="169" t="s">
        <v>5482</v>
      </c>
      <c r="E6445" s="170">
        <v>34.1325</v>
      </c>
      <c r="F6445" s="167" t="s">
        <v>12438</v>
      </c>
    </row>
    <row r="6446" spans="1:6" x14ac:dyDescent="0.3">
      <c r="A6446" s="167" t="s">
        <v>12482</v>
      </c>
      <c r="B6446" s="167" t="s">
        <v>5491</v>
      </c>
      <c r="C6446" s="168">
        <v>10</v>
      </c>
      <c r="D6446" s="169" t="s">
        <v>5482</v>
      </c>
      <c r="E6446" s="170">
        <v>34.1325</v>
      </c>
      <c r="F6446" s="167" t="s">
        <v>12438</v>
      </c>
    </row>
    <row r="6447" spans="1:6" x14ac:dyDescent="0.3">
      <c r="A6447" s="167" t="s">
        <v>12483</v>
      </c>
      <c r="B6447" s="167" t="s">
        <v>5493</v>
      </c>
      <c r="C6447" s="168">
        <v>10</v>
      </c>
      <c r="D6447" s="169" t="s">
        <v>5482</v>
      </c>
      <c r="E6447" s="170">
        <v>34.1325</v>
      </c>
      <c r="F6447" s="167" t="s">
        <v>12438</v>
      </c>
    </row>
    <row r="6448" spans="1:6" x14ac:dyDescent="0.3">
      <c r="A6448" s="167" t="s">
        <v>12484</v>
      </c>
      <c r="B6448" s="167" t="s">
        <v>5495</v>
      </c>
      <c r="C6448" s="168">
        <v>10</v>
      </c>
      <c r="D6448" s="169" t="s">
        <v>5482</v>
      </c>
      <c r="E6448" s="170">
        <v>34.1325</v>
      </c>
      <c r="F6448" s="167" t="s">
        <v>12438</v>
      </c>
    </row>
    <row r="6449" spans="1:6" x14ac:dyDescent="0.3">
      <c r="A6449" s="167" t="s">
        <v>12485</v>
      </c>
      <c r="B6449" s="167" t="s">
        <v>5497</v>
      </c>
      <c r="C6449" s="168">
        <v>10</v>
      </c>
      <c r="D6449" s="169" t="s">
        <v>5482</v>
      </c>
      <c r="E6449" s="170">
        <v>34.1325</v>
      </c>
      <c r="F6449" s="167" t="s">
        <v>12438</v>
      </c>
    </row>
    <row r="6450" spans="1:6" x14ac:dyDescent="0.3">
      <c r="A6450" s="167" t="s">
        <v>12486</v>
      </c>
      <c r="B6450" s="167" t="s">
        <v>5501</v>
      </c>
      <c r="C6450" s="168">
        <v>10</v>
      </c>
      <c r="D6450" s="169" t="s">
        <v>5482</v>
      </c>
      <c r="E6450" s="170">
        <v>34.1325</v>
      </c>
      <c r="F6450" s="167" t="s">
        <v>12438</v>
      </c>
    </row>
    <row r="6451" spans="1:6" x14ac:dyDescent="0.3">
      <c r="A6451" s="167" t="s">
        <v>12487</v>
      </c>
      <c r="B6451" s="167" t="s">
        <v>5507</v>
      </c>
      <c r="C6451" s="168">
        <v>10</v>
      </c>
      <c r="D6451" s="169" t="s">
        <v>5482</v>
      </c>
      <c r="E6451" s="170">
        <v>34.1325</v>
      </c>
      <c r="F6451" s="167" t="s">
        <v>12438</v>
      </c>
    </row>
    <row r="6452" spans="1:6" x14ac:dyDescent="0.3">
      <c r="A6452" s="167" t="s">
        <v>12488</v>
      </c>
      <c r="B6452" s="167" t="s">
        <v>5509</v>
      </c>
      <c r="C6452" s="168">
        <v>10</v>
      </c>
      <c r="D6452" s="169" t="s">
        <v>5482</v>
      </c>
      <c r="E6452" s="170">
        <v>34.1325</v>
      </c>
      <c r="F6452" s="167" t="s">
        <v>12438</v>
      </c>
    </row>
    <row r="6453" spans="1:6" x14ac:dyDescent="0.3">
      <c r="A6453" s="167" t="s">
        <v>12489</v>
      </c>
      <c r="B6453" s="167" t="s">
        <v>5511</v>
      </c>
      <c r="C6453" s="168">
        <v>10</v>
      </c>
      <c r="D6453" s="169" t="s">
        <v>5482</v>
      </c>
      <c r="E6453" s="170">
        <v>34.1325</v>
      </c>
      <c r="F6453" s="167" t="s">
        <v>12438</v>
      </c>
    </row>
    <row r="6454" spans="1:6" x14ac:dyDescent="0.3">
      <c r="A6454" s="167" t="s">
        <v>12490</v>
      </c>
      <c r="B6454" s="167" t="s">
        <v>5513</v>
      </c>
      <c r="C6454" s="168">
        <v>10</v>
      </c>
      <c r="D6454" s="169" t="s">
        <v>5482</v>
      </c>
      <c r="E6454" s="170">
        <v>34.1325</v>
      </c>
      <c r="F6454" s="167" t="s">
        <v>12438</v>
      </c>
    </row>
    <row r="6455" spans="1:6" x14ac:dyDescent="0.3">
      <c r="A6455" s="167" t="s">
        <v>12491</v>
      </c>
      <c r="B6455" s="167" t="s">
        <v>5525</v>
      </c>
      <c r="C6455" s="168">
        <v>10</v>
      </c>
      <c r="D6455" s="169" t="s">
        <v>5482</v>
      </c>
      <c r="E6455" s="170">
        <v>34.1325</v>
      </c>
      <c r="F6455" s="167" t="s">
        <v>12438</v>
      </c>
    </row>
    <row r="6456" spans="1:6" x14ac:dyDescent="0.3">
      <c r="A6456" s="167" t="s">
        <v>12492</v>
      </c>
      <c r="B6456" s="167" t="s">
        <v>5481</v>
      </c>
      <c r="C6456" s="168">
        <v>1</v>
      </c>
      <c r="D6456" s="169" t="s">
        <v>5482</v>
      </c>
      <c r="E6456" s="170">
        <v>105.71825000000001</v>
      </c>
      <c r="F6456" s="167" t="s">
        <v>12438</v>
      </c>
    </row>
    <row r="6457" spans="1:6" x14ac:dyDescent="0.3">
      <c r="A6457" s="167" t="s">
        <v>12493</v>
      </c>
      <c r="B6457" s="167" t="s">
        <v>5489</v>
      </c>
      <c r="C6457" s="168">
        <v>10</v>
      </c>
      <c r="D6457" s="169" t="s">
        <v>5482</v>
      </c>
      <c r="E6457" s="170">
        <v>34.1325</v>
      </c>
      <c r="F6457" s="167" t="s">
        <v>12438</v>
      </c>
    </row>
    <row r="6458" spans="1:6" x14ac:dyDescent="0.3">
      <c r="A6458" s="167" t="s">
        <v>12494</v>
      </c>
      <c r="B6458" s="167" t="s">
        <v>5491</v>
      </c>
      <c r="C6458" s="168">
        <v>10</v>
      </c>
      <c r="D6458" s="169" t="s">
        <v>5482</v>
      </c>
      <c r="E6458" s="170">
        <v>34.1325</v>
      </c>
      <c r="F6458" s="167" t="s">
        <v>12438</v>
      </c>
    </row>
    <row r="6459" spans="1:6" x14ac:dyDescent="0.3">
      <c r="A6459" s="167" t="s">
        <v>12495</v>
      </c>
      <c r="B6459" s="167" t="s">
        <v>5493</v>
      </c>
      <c r="C6459" s="168">
        <v>10</v>
      </c>
      <c r="D6459" s="169" t="s">
        <v>5482</v>
      </c>
      <c r="E6459" s="170">
        <v>34.1325</v>
      </c>
      <c r="F6459" s="167" t="s">
        <v>12438</v>
      </c>
    </row>
    <row r="6460" spans="1:6" x14ac:dyDescent="0.3">
      <c r="A6460" s="167" t="s">
        <v>12496</v>
      </c>
      <c r="B6460" s="167" t="s">
        <v>5495</v>
      </c>
      <c r="C6460" s="168">
        <v>10</v>
      </c>
      <c r="D6460" s="169" t="s">
        <v>5482</v>
      </c>
      <c r="E6460" s="170">
        <v>34.1325</v>
      </c>
      <c r="F6460" s="167" t="s">
        <v>12438</v>
      </c>
    </row>
    <row r="6461" spans="1:6" x14ac:dyDescent="0.3">
      <c r="A6461" s="167" t="s">
        <v>12497</v>
      </c>
      <c r="B6461" s="167" t="s">
        <v>5497</v>
      </c>
      <c r="C6461" s="168">
        <v>10</v>
      </c>
      <c r="D6461" s="169" t="s">
        <v>5482</v>
      </c>
      <c r="E6461" s="170">
        <v>34.1325</v>
      </c>
      <c r="F6461" s="167" t="s">
        <v>12438</v>
      </c>
    </row>
    <row r="6462" spans="1:6" x14ac:dyDescent="0.3">
      <c r="A6462" s="167" t="s">
        <v>12498</v>
      </c>
      <c r="B6462" s="167" t="s">
        <v>5501</v>
      </c>
      <c r="C6462" s="168">
        <v>10</v>
      </c>
      <c r="D6462" s="169" t="s">
        <v>5482</v>
      </c>
      <c r="E6462" s="170">
        <v>34.1325</v>
      </c>
      <c r="F6462" s="167" t="s">
        <v>12438</v>
      </c>
    </row>
    <row r="6463" spans="1:6" x14ac:dyDescent="0.3">
      <c r="A6463" s="167" t="s">
        <v>12499</v>
      </c>
      <c r="B6463" s="167" t="s">
        <v>5507</v>
      </c>
      <c r="C6463" s="168">
        <v>10</v>
      </c>
      <c r="D6463" s="169" t="s">
        <v>5482</v>
      </c>
      <c r="E6463" s="170">
        <v>34.1325</v>
      </c>
      <c r="F6463" s="167" t="s">
        <v>12438</v>
      </c>
    </row>
    <row r="6464" spans="1:6" x14ac:dyDescent="0.3">
      <c r="A6464" s="167" t="s">
        <v>12500</v>
      </c>
      <c r="B6464" s="167" t="s">
        <v>5509</v>
      </c>
      <c r="C6464" s="168">
        <v>10</v>
      </c>
      <c r="D6464" s="169" t="s">
        <v>5482</v>
      </c>
      <c r="E6464" s="170">
        <v>34.1325</v>
      </c>
      <c r="F6464" s="167" t="s">
        <v>12438</v>
      </c>
    </row>
    <row r="6465" spans="1:6" x14ac:dyDescent="0.3">
      <c r="A6465" s="167" t="s">
        <v>12501</v>
      </c>
      <c r="B6465" s="167" t="s">
        <v>5511</v>
      </c>
      <c r="C6465" s="168">
        <v>10</v>
      </c>
      <c r="D6465" s="169" t="s">
        <v>5482</v>
      </c>
      <c r="E6465" s="170">
        <v>34.1325</v>
      </c>
      <c r="F6465" s="167" t="s">
        <v>12438</v>
      </c>
    </row>
    <row r="6466" spans="1:6" x14ac:dyDescent="0.3">
      <c r="A6466" s="167" t="s">
        <v>12502</v>
      </c>
      <c r="B6466" s="167" t="s">
        <v>5491</v>
      </c>
      <c r="C6466" s="168">
        <v>10</v>
      </c>
      <c r="D6466" s="169" t="s">
        <v>5482</v>
      </c>
      <c r="E6466" s="170">
        <v>27.056249999999999</v>
      </c>
      <c r="F6466" s="167" t="s">
        <v>12503</v>
      </c>
    </row>
    <row r="6467" spans="1:6" x14ac:dyDescent="0.3">
      <c r="A6467" s="167" t="s">
        <v>12504</v>
      </c>
      <c r="B6467" s="167" t="s">
        <v>5493</v>
      </c>
      <c r="C6467" s="168">
        <v>10</v>
      </c>
      <c r="D6467" s="169" t="s">
        <v>5482</v>
      </c>
      <c r="E6467" s="170">
        <v>27.056249999999999</v>
      </c>
      <c r="F6467" s="167" t="s">
        <v>12503</v>
      </c>
    </row>
    <row r="6468" spans="1:6" x14ac:dyDescent="0.3">
      <c r="A6468" s="167" t="s">
        <v>12505</v>
      </c>
      <c r="B6468" s="167" t="s">
        <v>5497</v>
      </c>
      <c r="C6468" s="168">
        <v>10</v>
      </c>
      <c r="D6468" s="169" t="s">
        <v>5482</v>
      </c>
      <c r="E6468" s="170">
        <v>27.056249999999999</v>
      </c>
      <c r="F6468" s="167" t="s">
        <v>12503</v>
      </c>
    </row>
    <row r="6469" spans="1:6" x14ac:dyDescent="0.3">
      <c r="A6469" s="167" t="s">
        <v>12506</v>
      </c>
      <c r="B6469" s="167" t="s">
        <v>5501</v>
      </c>
      <c r="C6469" s="168">
        <v>10</v>
      </c>
      <c r="D6469" s="169" t="s">
        <v>5482</v>
      </c>
      <c r="E6469" s="170">
        <v>27.056249999999999</v>
      </c>
      <c r="F6469" s="167" t="s">
        <v>12503</v>
      </c>
    </row>
    <row r="6470" spans="1:6" x14ac:dyDescent="0.3">
      <c r="A6470" s="167" t="s">
        <v>12507</v>
      </c>
      <c r="B6470" s="167" t="s">
        <v>5507</v>
      </c>
      <c r="C6470" s="168">
        <v>10</v>
      </c>
      <c r="D6470" s="169" t="s">
        <v>5482</v>
      </c>
      <c r="E6470" s="170">
        <v>27.056249999999999</v>
      </c>
      <c r="F6470" s="167" t="s">
        <v>12503</v>
      </c>
    </row>
    <row r="6471" spans="1:6" x14ac:dyDescent="0.3">
      <c r="A6471" s="167" t="s">
        <v>12508</v>
      </c>
      <c r="B6471" s="167" t="s">
        <v>5509</v>
      </c>
      <c r="C6471" s="168">
        <v>10</v>
      </c>
      <c r="D6471" s="169" t="s">
        <v>5482</v>
      </c>
      <c r="E6471" s="170">
        <v>27.056249999999999</v>
      </c>
      <c r="F6471" s="167" t="s">
        <v>12503</v>
      </c>
    </row>
    <row r="6472" spans="1:6" x14ac:dyDescent="0.3">
      <c r="A6472" s="167" t="s">
        <v>12509</v>
      </c>
      <c r="B6472" s="167" t="s">
        <v>5511</v>
      </c>
      <c r="C6472" s="168">
        <v>10</v>
      </c>
      <c r="D6472" s="169" t="s">
        <v>5482</v>
      </c>
      <c r="E6472" s="170">
        <v>27.056249999999999</v>
      </c>
      <c r="F6472" s="167" t="s">
        <v>12503</v>
      </c>
    </row>
    <row r="6473" spans="1:6" x14ac:dyDescent="0.3">
      <c r="A6473" s="167" t="s">
        <v>12510</v>
      </c>
      <c r="B6473" s="167" t="s">
        <v>5515</v>
      </c>
      <c r="C6473" s="168">
        <v>10</v>
      </c>
      <c r="D6473" s="169" t="s">
        <v>5482</v>
      </c>
      <c r="E6473" s="170">
        <v>27.056249999999999</v>
      </c>
      <c r="F6473" s="167" t="s">
        <v>12503</v>
      </c>
    </row>
    <row r="6474" spans="1:6" x14ac:dyDescent="0.3">
      <c r="A6474" s="167" t="s">
        <v>12511</v>
      </c>
      <c r="B6474" s="167" t="s">
        <v>5523</v>
      </c>
      <c r="C6474" s="168">
        <v>10</v>
      </c>
      <c r="D6474" s="169" t="s">
        <v>5482</v>
      </c>
      <c r="E6474" s="170">
        <v>27.056249999999999</v>
      </c>
      <c r="F6474" s="167" t="s">
        <v>12503</v>
      </c>
    </row>
    <row r="6475" spans="1:6" x14ac:dyDescent="0.3">
      <c r="A6475" s="167" t="s">
        <v>12512</v>
      </c>
      <c r="B6475" s="167" t="s">
        <v>5525</v>
      </c>
      <c r="C6475" s="168">
        <v>10</v>
      </c>
      <c r="D6475" s="169" t="s">
        <v>5482</v>
      </c>
      <c r="E6475" s="170">
        <v>27.056249999999999</v>
      </c>
      <c r="F6475" s="167" t="s">
        <v>12503</v>
      </c>
    </row>
    <row r="6476" spans="1:6" x14ac:dyDescent="0.3">
      <c r="A6476" s="167" t="s">
        <v>12513</v>
      </c>
      <c r="B6476" s="167" t="s">
        <v>5481</v>
      </c>
      <c r="C6476" s="168">
        <v>1</v>
      </c>
      <c r="D6476" s="169" t="s">
        <v>5482</v>
      </c>
      <c r="E6476" s="170">
        <v>97.272999999999996</v>
      </c>
      <c r="F6476" s="167" t="s">
        <v>12503</v>
      </c>
    </row>
    <row r="6477" spans="1:6" x14ac:dyDescent="0.3">
      <c r="A6477" s="167" t="s">
        <v>12514</v>
      </c>
      <c r="B6477" s="167" t="s">
        <v>5491</v>
      </c>
      <c r="C6477" s="168">
        <v>10</v>
      </c>
      <c r="D6477" s="169" t="s">
        <v>5482</v>
      </c>
      <c r="E6477" s="170">
        <v>27.056249999999999</v>
      </c>
      <c r="F6477" s="167" t="s">
        <v>12503</v>
      </c>
    </row>
    <row r="6478" spans="1:6" x14ac:dyDescent="0.3">
      <c r="A6478" s="167" t="s">
        <v>12515</v>
      </c>
      <c r="B6478" s="167" t="s">
        <v>5493</v>
      </c>
      <c r="C6478" s="168">
        <v>10</v>
      </c>
      <c r="D6478" s="169" t="s">
        <v>5482</v>
      </c>
      <c r="E6478" s="170">
        <v>27.056249999999999</v>
      </c>
      <c r="F6478" s="167" t="s">
        <v>12503</v>
      </c>
    </row>
    <row r="6479" spans="1:6" x14ac:dyDescent="0.3">
      <c r="A6479" s="167" t="s">
        <v>12516</v>
      </c>
      <c r="B6479" s="167" t="s">
        <v>5497</v>
      </c>
      <c r="C6479" s="168">
        <v>10</v>
      </c>
      <c r="D6479" s="169" t="s">
        <v>5482</v>
      </c>
      <c r="E6479" s="170">
        <v>27.056249999999999</v>
      </c>
      <c r="F6479" s="167" t="s">
        <v>12503</v>
      </c>
    </row>
    <row r="6480" spans="1:6" x14ac:dyDescent="0.3">
      <c r="A6480" s="167" t="s">
        <v>12517</v>
      </c>
      <c r="B6480" s="167" t="s">
        <v>5501</v>
      </c>
      <c r="C6480" s="168">
        <v>10</v>
      </c>
      <c r="D6480" s="169" t="s">
        <v>5482</v>
      </c>
      <c r="E6480" s="170">
        <v>27.056249999999999</v>
      </c>
      <c r="F6480" s="167" t="s">
        <v>12503</v>
      </c>
    </row>
    <row r="6481" spans="1:6" x14ac:dyDescent="0.3">
      <c r="A6481" s="167" t="s">
        <v>12518</v>
      </c>
      <c r="B6481" s="167" t="s">
        <v>5507</v>
      </c>
      <c r="C6481" s="168">
        <v>10</v>
      </c>
      <c r="D6481" s="169" t="s">
        <v>5482</v>
      </c>
      <c r="E6481" s="170">
        <v>27.056249999999999</v>
      </c>
      <c r="F6481" s="167" t="s">
        <v>12503</v>
      </c>
    </row>
    <row r="6482" spans="1:6" x14ac:dyDescent="0.3">
      <c r="A6482" s="167" t="s">
        <v>12519</v>
      </c>
      <c r="B6482" s="167" t="s">
        <v>5509</v>
      </c>
      <c r="C6482" s="168">
        <v>10</v>
      </c>
      <c r="D6482" s="169" t="s">
        <v>5482</v>
      </c>
      <c r="E6482" s="170">
        <v>27.056249999999999</v>
      </c>
      <c r="F6482" s="167" t="s">
        <v>12503</v>
      </c>
    </row>
    <row r="6483" spans="1:6" x14ac:dyDescent="0.3">
      <c r="A6483" s="167" t="s">
        <v>12520</v>
      </c>
      <c r="B6483" s="167" t="s">
        <v>5515</v>
      </c>
      <c r="C6483" s="168">
        <v>10</v>
      </c>
      <c r="D6483" s="169" t="s">
        <v>5482</v>
      </c>
      <c r="E6483" s="170">
        <v>27.056249999999999</v>
      </c>
      <c r="F6483" s="167" t="s">
        <v>12503</v>
      </c>
    </row>
    <row r="6484" spans="1:6" x14ac:dyDescent="0.3">
      <c r="A6484" s="167" t="s">
        <v>12521</v>
      </c>
      <c r="B6484" s="167" t="s">
        <v>5525</v>
      </c>
      <c r="C6484" s="168">
        <v>10</v>
      </c>
      <c r="D6484" s="169" t="s">
        <v>5482</v>
      </c>
      <c r="E6484" s="170">
        <v>27.056249999999999</v>
      </c>
      <c r="F6484" s="167" t="s">
        <v>12503</v>
      </c>
    </row>
    <row r="6485" spans="1:6" x14ac:dyDescent="0.3">
      <c r="A6485" s="167" t="s">
        <v>12522</v>
      </c>
      <c r="B6485" s="167" t="s">
        <v>5491</v>
      </c>
      <c r="C6485" s="168">
        <v>1</v>
      </c>
      <c r="D6485" s="169" t="s">
        <v>5482</v>
      </c>
      <c r="E6485" s="170">
        <v>32.467499999999994</v>
      </c>
      <c r="F6485" s="167" t="s">
        <v>12523</v>
      </c>
    </row>
    <row r="6486" spans="1:6" x14ac:dyDescent="0.3">
      <c r="A6486" s="167" t="s">
        <v>12524</v>
      </c>
      <c r="B6486" s="167" t="s">
        <v>5493</v>
      </c>
      <c r="C6486" s="168">
        <v>1</v>
      </c>
      <c r="D6486" s="169" t="s">
        <v>5482</v>
      </c>
      <c r="E6486" s="170">
        <v>32.467499999999994</v>
      </c>
      <c r="F6486" s="167" t="s">
        <v>12523</v>
      </c>
    </row>
    <row r="6487" spans="1:6" x14ac:dyDescent="0.3">
      <c r="A6487" s="167" t="s">
        <v>12525</v>
      </c>
      <c r="B6487" s="167" t="s">
        <v>5497</v>
      </c>
      <c r="C6487" s="168">
        <v>1</v>
      </c>
      <c r="D6487" s="169" t="s">
        <v>5482</v>
      </c>
      <c r="E6487" s="170">
        <v>32.467499999999994</v>
      </c>
      <c r="F6487" s="167" t="s">
        <v>12523</v>
      </c>
    </row>
    <row r="6488" spans="1:6" x14ac:dyDescent="0.3">
      <c r="A6488" s="167" t="s">
        <v>12526</v>
      </c>
      <c r="B6488" s="167" t="s">
        <v>5501</v>
      </c>
      <c r="C6488" s="168">
        <v>1</v>
      </c>
      <c r="D6488" s="169" t="s">
        <v>5482</v>
      </c>
      <c r="E6488" s="170">
        <v>32.467499999999994</v>
      </c>
      <c r="F6488" s="167" t="s">
        <v>12523</v>
      </c>
    </row>
    <row r="6489" spans="1:6" x14ac:dyDescent="0.3">
      <c r="A6489" s="167" t="s">
        <v>12527</v>
      </c>
      <c r="B6489" s="167" t="s">
        <v>5507</v>
      </c>
      <c r="C6489" s="168">
        <v>1</v>
      </c>
      <c r="D6489" s="169" t="s">
        <v>5482</v>
      </c>
      <c r="E6489" s="170">
        <v>32.467499999999994</v>
      </c>
      <c r="F6489" s="167" t="s">
        <v>12523</v>
      </c>
    </row>
    <row r="6490" spans="1:6" x14ac:dyDescent="0.3">
      <c r="A6490" s="167" t="s">
        <v>12528</v>
      </c>
      <c r="B6490" s="167" t="s">
        <v>5509</v>
      </c>
      <c r="C6490" s="168">
        <v>1</v>
      </c>
      <c r="D6490" s="169" t="s">
        <v>5482</v>
      </c>
      <c r="E6490" s="170">
        <v>32.467499999999994</v>
      </c>
      <c r="F6490" s="167" t="s">
        <v>12523</v>
      </c>
    </row>
    <row r="6491" spans="1:6" x14ac:dyDescent="0.3">
      <c r="A6491" s="167" t="s">
        <v>12529</v>
      </c>
      <c r="B6491" s="167" t="s">
        <v>5525</v>
      </c>
      <c r="C6491" s="168">
        <v>1</v>
      </c>
      <c r="D6491" s="169" t="s">
        <v>5482</v>
      </c>
      <c r="E6491" s="170">
        <v>32.467499999999994</v>
      </c>
      <c r="F6491" s="167" t="s">
        <v>12523</v>
      </c>
    </row>
    <row r="6492" spans="1:6" x14ac:dyDescent="0.3">
      <c r="A6492" s="167" t="s">
        <v>12530</v>
      </c>
      <c r="B6492" s="167" t="s">
        <v>5489</v>
      </c>
      <c r="C6492" s="168">
        <v>1</v>
      </c>
      <c r="D6492" s="169" t="s">
        <v>5482</v>
      </c>
      <c r="E6492" s="170">
        <v>32.467499999999994</v>
      </c>
      <c r="F6492" s="167" t="s">
        <v>12523</v>
      </c>
    </row>
    <row r="6493" spans="1:6" x14ac:dyDescent="0.3">
      <c r="A6493" s="167" t="s">
        <v>12531</v>
      </c>
      <c r="B6493" s="167" t="s">
        <v>5491</v>
      </c>
      <c r="C6493" s="168">
        <v>1</v>
      </c>
      <c r="D6493" s="169" t="s">
        <v>5482</v>
      </c>
      <c r="E6493" s="170">
        <v>32.467499999999994</v>
      </c>
      <c r="F6493" s="167" t="s">
        <v>12523</v>
      </c>
    </row>
    <row r="6494" spans="1:6" x14ac:dyDescent="0.3">
      <c r="A6494" s="167" t="s">
        <v>12532</v>
      </c>
      <c r="B6494" s="167" t="s">
        <v>5493</v>
      </c>
      <c r="C6494" s="168">
        <v>1</v>
      </c>
      <c r="D6494" s="169" t="s">
        <v>5482</v>
      </c>
      <c r="E6494" s="170">
        <v>32.467499999999994</v>
      </c>
      <c r="F6494" s="167" t="s">
        <v>12523</v>
      </c>
    </row>
    <row r="6495" spans="1:6" x14ac:dyDescent="0.3">
      <c r="A6495" s="167" t="s">
        <v>12533</v>
      </c>
      <c r="B6495" s="167" t="s">
        <v>5497</v>
      </c>
      <c r="C6495" s="168">
        <v>1</v>
      </c>
      <c r="D6495" s="169" t="s">
        <v>5482</v>
      </c>
      <c r="E6495" s="170">
        <v>32.467499999999994</v>
      </c>
      <c r="F6495" s="167" t="s">
        <v>12523</v>
      </c>
    </row>
    <row r="6496" spans="1:6" x14ac:dyDescent="0.3">
      <c r="A6496" s="167" t="s">
        <v>12534</v>
      </c>
      <c r="B6496" s="167" t="s">
        <v>5501</v>
      </c>
      <c r="C6496" s="168">
        <v>1</v>
      </c>
      <c r="D6496" s="169" t="s">
        <v>5482</v>
      </c>
      <c r="E6496" s="170">
        <v>32.467499999999994</v>
      </c>
      <c r="F6496" s="167" t="s">
        <v>12523</v>
      </c>
    </row>
    <row r="6497" spans="1:6" x14ac:dyDescent="0.3">
      <c r="A6497" s="167" t="s">
        <v>12535</v>
      </c>
      <c r="B6497" s="167" t="s">
        <v>5507</v>
      </c>
      <c r="C6497" s="168">
        <v>1</v>
      </c>
      <c r="D6497" s="169" t="s">
        <v>5482</v>
      </c>
      <c r="E6497" s="170">
        <v>32.467499999999994</v>
      </c>
      <c r="F6497" s="167" t="s">
        <v>12523</v>
      </c>
    </row>
    <row r="6498" spans="1:6" x14ac:dyDescent="0.3">
      <c r="A6498" s="167" t="s">
        <v>12536</v>
      </c>
      <c r="B6498" s="167" t="s">
        <v>5509</v>
      </c>
      <c r="C6498" s="168">
        <v>1</v>
      </c>
      <c r="D6498" s="169" t="s">
        <v>5482</v>
      </c>
      <c r="E6498" s="170">
        <v>32.467499999999994</v>
      </c>
      <c r="F6498" s="167" t="s">
        <v>12523</v>
      </c>
    </row>
    <row r="6499" spans="1:6" x14ac:dyDescent="0.3">
      <c r="A6499" s="167" t="s">
        <v>12537</v>
      </c>
      <c r="B6499" s="167" t="s">
        <v>5525</v>
      </c>
      <c r="C6499" s="168">
        <v>1</v>
      </c>
      <c r="D6499" s="169" t="s">
        <v>5482</v>
      </c>
      <c r="E6499" s="170">
        <v>32.467499999999994</v>
      </c>
      <c r="F6499" s="167" t="s">
        <v>12523</v>
      </c>
    </row>
    <row r="6500" spans="1:6" x14ac:dyDescent="0.3">
      <c r="A6500" s="167" t="s">
        <v>12538</v>
      </c>
      <c r="B6500" s="167" t="s">
        <v>5491</v>
      </c>
      <c r="C6500" s="168">
        <v>1</v>
      </c>
      <c r="D6500" s="169" t="s">
        <v>5482</v>
      </c>
      <c r="E6500" s="170">
        <v>54.695249999999994</v>
      </c>
      <c r="F6500" s="167" t="s">
        <v>12539</v>
      </c>
    </row>
    <row r="6501" spans="1:6" x14ac:dyDescent="0.3">
      <c r="A6501" s="167" t="s">
        <v>12540</v>
      </c>
      <c r="B6501" s="167" t="s">
        <v>5493</v>
      </c>
      <c r="C6501" s="168">
        <v>1</v>
      </c>
      <c r="D6501" s="169" t="s">
        <v>5482</v>
      </c>
      <c r="E6501" s="170">
        <v>54.695249999999994</v>
      </c>
      <c r="F6501" s="167" t="s">
        <v>12539</v>
      </c>
    </row>
    <row r="6502" spans="1:6" x14ac:dyDescent="0.3">
      <c r="A6502" s="167" t="s">
        <v>12541</v>
      </c>
      <c r="B6502" s="167" t="s">
        <v>5497</v>
      </c>
      <c r="C6502" s="168">
        <v>1</v>
      </c>
      <c r="D6502" s="169" t="s">
        <v>5482</v>
      </c>
      <c r="E6502" s="170">
        <v>54.695249999999994</v>
      </c>
      <c r="F6502" s="167" t="s">
        <v>12539</v>
      </c>
    </row>
    <row r="6503" spans="1:6" x14ac:dyDescent="0.3">
      <c r="A6503" s="167" t="s">
        <v>12542</v>
      </c>
      <c r="B6503" s="167" t="s">
        <v>5501</v>
      </c>
      <c r="C6503" s="168">
        <v>1</v>
      </c>
      <c r="D6503" s="169" t="s">
        <v>5482</v>
      </c>
      <c r="E6503" s="170">
        <v>54.695249999999994</v>
      </c>
      <c r="F6503" s="167" t="s">
        <v>12539</v>
      </c>
    </row>
    <row r="6504" spans="1:6" x14ac:dyDescent="0.3">
      <c r="A6504" s="167" t="s">
        <v>12543</v>
      </c>
      <c r="B6504" s="167" t="s">
        <v>5507</v>
      </c>
      <c r="C6504" s="168">
        <v>1</v>
      </c>
      <c r="D6504" s="169" t="s">
        <v>5482</v>
      </c>
      <c r="E6504" s="170">
        <v>54.695249999999994</v>
      </c>
      <c r="F6504" s="167" t="s">
        <v>12539</v>
      </c>
    </row>
    <row r="6505" spans="1:6" x14ac:dyDescent="0.3">
      <c r="A6505" s="167" t="s">
        <v>12544</v>
      </c>
      <c r="B6505" s="167" t="s">
        <v>5509</v>
      </c>
      <c r="C6505" s="168">
        <v>1</v>
      </c>
      <c r="D6505" s="169" t="s">
        <v>5482</v>
      </c>
      <c r="E6505" s="170">
        <v>54.695249999999994</v>
      </c>
      <c r="F6505" s="167" t="s">
        <v>12539</v>
      </c>
    </row>
    <row r="6506" spans="1:6" x14ac:dyDescent="0.3">
      <c r="A6506" s="167" t="s">
        <v>12545</v>
      </c>
      <c r="B6506" s="167" t="s">
        <v>5489</v>
      </c>
      <c r="C6506" s="168">
        <v>1</v>
      </c>
      <c r="D6506" s="169" t="s">
        <v>5482</v>
      </c>
      <c r="E6506" s="170">
        <v>45.371249999999996</v>
      </c>
      <c r="F6506" s="167" t="s">
        <v>12546</v>
      </c>
    </row>
    <row r="6507" spans="1:6" x14ac:dyDescent="0.3">
      <c r="A6507" s="167" t="s">
        <v>12547</v>
      </c>
      <c r="B6507" s="167" t="s">
        <v>5491</v>
      </c>
      <c r="C6507" s="168">
        <v>1</v>
      </c>
      <c r="D6507" s="169" t="s">
        <v>5482</v>
      </c>
      <c r="E6507" s="170">
        <v>45.371249999999996</v>
      </c>
      <c r="F6507" s="167" t="s">
        <v>12546</v>
      </c>
    </row>
    <row r="6508" spans="1:6" x14ac:dyDescent="0.3">
      <c r="A6508" s="167" t="s">
        <v>12548</v>
      </c>
      <c r="B6508" s="167" t="s">
        <v>5493</v>
      </c>
      <c r="C6508" s="168">
        <v>1</v>
      </c>
      <c r="D6508" s="169" t="s">
        <v>5482</v>
      </c>
      <c r="E6508" s="170">
        <v>45.371249999999996</v>
      </c>
      <c r="F6508" s="167" t="s">
        <v>12546</v>
      </c>
    </row>
    <row r="6509" spans="1:6" x14ac:dyDescent="0.3">
      <c r="A6509" s="167" t="s">
        <v>12549</v>
      </c>
      <c r="B6509" s="167" t="s">
        <v>5497</v>
      </c>
      <c r="C6509" s="168">
        <v>1</v>
      </c>
      <c r="D6509" s="169" t="s">
        <v>5482</v>
      </c>
      <c r="E6509" s="170">
        <v>45.371249999999996</v>
      </c>
      <c r="F6509" s="167" t="s">
        <v>12546</v>
      </c>
    </row>
    <row r="6510" spans="1:6" x14ac:dyDescent="0.3">
      <c r="A6510" s="167" t="s">
        <v>12550</v>
      </c>
      <c r="B6510" s="167" t="s">
        <v>5501</v>
      </c>
      <c r="C6510" s="168">
        <v>1</v>
      </c>
      <c r="D6510" s="169" t="s">
        <v>5482</v>
      </c>
      <c r="E6510" s="170">
        <v>45.371249999999996</v>
      </c>
      <c r="F6510" s="167" t="s">
        <v>12546</v>
      </c>
    </row>
    <row r="6511" spans="1:6" x14ac:dyDescent="0.3">
      <c r="A6511" s="167" t="s">
        <v>12551</v>
      </c>
      <c r="B6511" s="167" t="s">
        <v>5505</v>
      </c>
      <c r="C6511" s="168">
        <v>1</v>
      </c>
      <c r="D6511" s="169" t="s">
        <v>5482</v>
      </c>
      <c r="E6511" s="170">
        <v>45.371249999999996</v>
      </c>
      <c r="F6511" s="167" t="s">
        <v>12546</v>
      </c>
    </row>
    <row r="6512" spans="1:6" x14ac:dyDescent="0.3">
      <c r="A6512" s="167" t="s">
        <v>12552</v>
      </c>
      <c r="B6512" s="167" t="s">
        <v>5507</v>
      </c>
      <c r="C6512" s="168">
        <v>1</v>
      </c>
      <c r="D6512" s="169" t="s">
        <v>5482</v>
      </c>
      <c r="E6512" s="170">
        <v>45.371249999999996</v>
      </c>
      <c r="F6512" s="167" t="s">
        <v>12546</v>
      </c>
    </row>
    <row r="6513" spans="1:6" x14ac:dyDescent="0.3">
      <c r="A6513" s="167" t="s">
        <v>12553</v>
      </c>
      <c r="B6513" s="167" t="s">
        <v>5509</v>
      </c>
      <c r="C6513" s="168">
        <v>1</v>
      </c>
      <c r="D6513" s="169" t="s">
        <v>5482</v>
      </c>
      <c r="E6513" s="170">
        <v>45.371249999999996</v>
      </c>
      <c r="F6513" s="167" t="s">
        <v>12546</v>
      </c>
    </row>
    <row r="6514" spans="1:6" x14ac:dyDescent="0.3">
      <c r="A6514" s="167" t="s">
        <v>12554</v>
      </c>
      <c r="B6514" s="167" t="s">
        <v>5515</v>
      </c>
      <c r="C6514" s="168">
        <v>1</v>
      </c>
      <c r="D6514" s="169" t="s">
        <v>5482</v>
      </c>
      <c r="E6514" s="170">
        <v>45.371249999999996</v>
      </c>
      <c r="F6514" s="167" t="s">
        <v>12546</v>
      </c>
    </row>
    <row r="6515" spans="1:6" x14ac:dyDescent="0.3">
      <c r="A6515" s="167" t="s">
        <v>12555</v>
      </c>
      <c r="B6515" s="167" t="s">
        <v>5525</v>
      </c>
      <c r="C6515" s="168">
        <v>1</v>
      </c>
      <c r="D6515" s="169" t="s">
        <v>5482</v>
      </c>
      <c r="E6515" s="170">
        <v>45.371249999999996</v>
      </c>
      <c r="F6515" s="167" t="s">
        <v>12546</v>
      </c>
    </row>
    <row r="6516" spans="1:6" x14ac:dyDescent="0.3">
      <c r="A6516" s="167" t="s">
        <v>12556</v>
      </c>
      <c r="B6516" s="167" t="s">
        <v>5489</v>
      </c>
      <c r="C6516" s="168">
        <v>1</v>
      </c>
      <c r="D6516" s="169" t="s">
        <v>5482</v>
      </c>
      <c r="E6516" s="170">
        <v>41.791499999999999</v>
      </c>
      <c r="F6516" s="167" t="s">
        <v>12557</v>
      </c>
    </row>
    <row r="6517" spans="1:6" x14ac:dyDescent="0.3">
      <c r="A6517" s="167" t="s">
        <v>12558</v>
      </c>
      <c r="B6517" s="167" t="s">
        <v>5491</v>
      </c>
      <c r="C6517" s="168">
        <v>1</v>
      </c>
      <c r="D6517" s="169" t="s">
        <v>5482</v>
      </c>
      <c r="E6517" s="170">
        <v>41.791499999999999</v>
      </c>
      <c r="F6517" s="167" t="s">
        <v>12557</v>
      </c>
    </row>
    <row r="6518" spans="1:6" x14ac:dyDescent="0.3">
      <c r="A6518" s="167" t="s">
        <v>12559</v>
      </c>
      <c r="B6518" s="167" t="s">
        <v>5493</v>
      </c>
      <c r="C6518" s="168">
        <v>1</v>
      </c>
      <c r="D6518" s="169" t="s">
        <v>5482</v>
      </c>
      <c r="E6518" s="170">
        <v>41.791499999999999</v>
      </c>
      <c r="F6518" s="167" t="s">
        <v>12557</v>
      </c>
    </row>
    <row r="6519" spans="1:6" x14ac:dyDescent="0.3">
      <c r="A6519" s="167" t="s">
        <v>12560</v>
      </c>
      <c r="B6519" s="167" t="s">
        <v>5497</v>
      </c>
      <c r="C6519" s="168">
        <v>1</v>
      </c>
      <c r="D6519" s="169" t="s">
        <v>5482</v>
      </c>
      <c r="E6519" s="170">
        <v>41.791499999999999</v>
      </c>
      <c r="F6519" s="167" t="s">
        <v>12557</v>
      </c>
    </row>
    <row r="6520" spans="1:6" x14ac:dyDescent="0.3">
      <c r="A6520" s="167" t="s">
        <v>12561</v>
      </c>
      <c r="B6520" s="167" t="s">
        <v>5501</v>
      </c>
      <c r="C6520" s="168">
        <v>1</v>
      </c>
      <c r="D6520" s="169" t="s">
        <v>5482</v>
      </c>
      <c r="E6520" s="170">
        <v>41.791499999999999</v>
      </c>
      <c r="F6520" s="167" t="s">
        <v>12557</v>
      </c>
    </row>
    <row r="6521" spans="1:6" x14ac:dyDescent="0.3">
      <c r="A6521" s="167" t="s">
        <v>12562</v>
      </c>
      <c r="B6521" s="167" t="s">
        <v>5507</v>
      </c>
      <c r="C6521" s="168">
        <v>1</v>
      </c>
      <c r="D6521" s="169" t="s">
        <v>5482</v>
      </c>
      <c r="E6521" s="170">
        <v>41.791499999999999</v>
      </c>
      <c r="F6521" s="167" t="s">
        <v>12557</v>
      </c>
    </row>
    <row r="6522" spans="1:6" x14ac:dyDescent="0.3">
      <c r="A6522" s="167" t="s">
        <v>12563</v>
      </c>
      <c r="B6522" s="167" t="s">
        <v>5509</v>
      </c>
      <c r="C6522" s="168">
        <v>1</v>
      </c>
      <c r="D6522" s="169" t="s">
        <v>5482</v>
      </c>
      <c r="E6522" s="170">
        <v>41.791499999999999</v>
      </c>
      <c r="F6522" s="167" t="s">
        <v>12557</v>
      </c>
    </row>
    <row r="6523" spans="1:6" x14ac:dyDescent="0.3">
      <c r="A6523" s="167" t="s">
        <v>12564</v>
      </c>
      <c r="B6523" s="167" t="s">
        <v>5513</v>
      </c>
      <c r="C6523" s="168">
        <v>1</v>
      </c>
      <c r="D6523" s="169" t="s">
        <v>5482</v>
      </c>
      <c r="E6523" s="170">
        <v>41.791499999999999</v>
      </c>
      <c r="F6523" s="167" t="s">
        <v>12557</v>
      </c>
    </row>
    <row r="6524" spans="1:6" x14ac:dyDescent="0.3">
      <c r="A6524" s="167" t="s">
        <v>12565</v>
      </c>
      <c r="B6524" s="167" t="s">
        <v>5515</v>
      </c>
      <c r="C6524" s="168">
        <v>1</v>
      </c>
      <c r="D6524" s="169" t="s">
        <v>5482</v>
      </c>
      <c r="E6524" s="170">
        <v>41.791499999999999</v>
      </c>
      <c r="F6524" s="167" t="s">
        <v>12557</v>
      </c>
    </row>
    <row r="6525" spans="1:6" x14ac:dyDescent="0.3">
      <c r="A6525" s="167" t="s">
        <v>12566</v>
      </c>
      <c r="B6525" s="167" t="s">
        <v>5525</v>
      </c>
      <c r="C6525" s="168">
        <v>1</v>
      </c>
      <c r="D6525" s="169" t="s">
        <v>5482</v>
      </c>
      <c r="E6525" s="170">
        <v>41.791499999999999</v>
      </c>
      <c r="F6525" s="167" t="s">
        <v>12557</v>
      </c>
    </row>
    <row r="6526" spans="1:6" x14ac:dyDescent="0.3">
      <c r="A6526" s="167" t="s">
        <v>12567</v>
      </c>
      <c r="B6526" s="167" t="s">
        <v>5491</v>
      </c>
      <c r="C6526" s="168">
        <v>5</v>
      </c>
      <c r="D6526" s="169" t="s">
        <v>5482</v>
      </c>
      <c r="E6526" s="170">
        <v>23.393249999999998</v>
      </c>
      <c r="F6526" s="167" t="s">
        <v>12568</v>
      </c>
    </row>
    <row r="6527" spans="1:6" x14ac:dyDescent="0.3">
      <c r="A6527" s="167" t="s">
        <v>12569</v>
      </c>
      <c r="B6527" s="167" t="s">
        <v>5493</v>
      </c>
      <c r="C6527" s="168">
        <v>5</v>
      </c>
      <c r="D6527" s="169" t="s">
        <v>5482</v>
      </c>
      <c r="E6527" s="170">
        <v>23.393249999999998</v>
      </c>
      <c r="F6527" s="167" t="s">
        <v>12568</v>
      </c>
    </row>
    <row r="6528" spans="1:6" x14ac:dyDescent="0.3">
      <c r="A6528" s="167" t="s">
        <v>12570</v>
      </c>
      <c r="B6528" s="167" t="s">
        <v>5497</v>
      </c>
      <c r="C6528" s="168">
        <v>5</v>
      </c>
      <c r="D6528" s="169" t="s">
        <v>5482</v>
      </c>
      <c r="E6528" s="170">
        <v>23.393249999999998</v>
      </c>
      <c r="F6528" s="167" t="s">
        <v>12568</v>
      </c>
    </row>
    <row r="6529" spans="1:6" x14ac:dyDescent="0.3">
      <c r="A6529" s="167" t="s">
        <v>12571</v>
      </c>
      <c r="B6529" s="167" t="s">
        <v>5507</v>
      </c>
      <c r="C6529" s="168">
        <v>5</v>
      </c>
      <c r="D6529" s="169" t="s">
        <v>5482</v>
      </c>
      <c r="E6529" s="170">
        <v>23.393249999999998</v>
      </c>
      <c r="F6529" s="167" t="s">
        <v>12568</v>
      </c>
    </row>
    <row r="6530" spans="1:6" x14ac:dyDescent="0.3">
      <c r="A6530" s="167" t="s">
        <v>12572</v>
      </c>
      <c r="B6530" s="167" t="s">
        <v>5509</v>
      </c>
      <c r="C6530" s="168">
        <v>5</v>
      </c>
      <c r="D6530" s="169" t="s">
        <v>5482</v>
      </c>
      <c r="E6530" s="170">
        <v>23.393249999999998</v>
      </c>
      <c r="F6530" s="167" t="s">
        <v>12568</v>
      </c>
    </row>
    <row r="6531" spans="1:6" x14ac:dyDescent="0.3">
      <c r="A6531" s="167" t="s">
        <v>12573</v>
      </c>
      <c r="B6531" s="167" t="s">
        <v>5485</v>
      </c>
      <c r="C6531" s="168">
        <v>1</v>
      </c>
      <c r="D6531" s="169" t="s">
        <v>5482</v>
      </c>
      <c r="E6531" s="170">
        <v>560.18000000000006</v>
      </c>
      <c r="F6531" s="167" t="s">
        <v>12574</v>
      </c>
    </row>
    <row r="6532" spans="1:6" x14ac:dyDescent="0.3">
      <c r="A6532" s="167" t="s">
        <v>12575</v>
      </c>
      <c r="B6532" s="167" t="s">
        <v>5491</v>
      </c>
      <c r="C6532" s="168">
        <v>1</v>
      </c>
      <c r="D6532" s="169" t="s">
        <v>5482</v>
      </c>
      <c r="E6532" s="170">
        <v>560.18000000000006</v>
      </c>
      <c r="F6532" s="167" t="s">
        <v>12574</v>
      </c>
    </row>
    <row r="6533" spans="1:6" x14ac:dyDescent="0.3">
      <c r="A6533" s="167" t="s">
        <v>12576</v>
      </c>
      <c r="B6533" s="167" t="s">
        <v>5493</v>
      </c>
      <c r="C6533" s="168">
        <v>1</v>
      </c>
      <c r="D6533" s="169" t="s">
        <v>5482</v>
      </c>
      <c r="E6533" s="170">
        <v>560.18000000000006</v>
      </c>
      <c r="F6533" s="167" t="s">
        <v>12574</v>
      </c>
    </row>
    <row r="6534" spans="1:6" x14ac:dyDescent="0.3">
      <c r="A6534" s="167" t="s">
        <v>12577</v>
      </c>
      <c r="B6534" s="167" t="s">
        <v>5485</v>
      </c>
      <c r="C6534" s="168">
        <v>1</v>
      </c>
      <c r="D6534" s="169" t="s">
        <v>5482</v>
      </c>
      <c r="E6534" s="170">
        <v>547.97</v>
      </c>
      <c r="F6534" s="167" t="s">
        <v>12578</v>
      </c>
    </row>
    <row r="6535" spans="1:6" x14ac:dyDescent="0.3">
      <c r="A6535" s="167" t="s">
        <v>12579</v>
      </c>
      <c r="B6535" s="167" t="s">
        <v>5491</v>
      </c>
      <c r="C6535" s="168">
        <v>1</v>
      </c>
      <c r="D6535" s="169" t="s">
        <v>5482</v>
      </c>
      <c r="E6535" s="170">
        <v>547.97</v>
      </c>
      <c r="F6535" s="167" t="s">
        <v>12578</v>
      </c>
    </row>
    <row r="6536" spans="1:6" x14ac:dyDescent="0.3">
      <c r="A6536" s="167" t="s">
        <v>12580</v>
      </c>
      <c r="B6536" s="167" t="s">
        <v>5493</v>
      </c>
      <c r="C6536" s="168">
        <v>1</v>
      </c>
      <c r="D6536" s="169" t="s">
        <v>5482</v>
      </c>
      <c r="E6536" s="170">
        <v>547.97</v>
      </c>
      <c r="F6536" s="167" t="s">
        <v>12578</v>
      </c>
    </row>
    <row r="6537" spans="1:6" x14ac:dyDescent="0.3">
      <c r="A6537" s="167" t="s">
        <v>12581</v>
      </c>
      <c r="B6537" s="167" t="s">
        <v>6119</v>
      </c>
      <c r="C6537" s="168">
        <v>1</v>
      </c>
      <c r="D6537" s="169" t="s">
        <v>5482</v>
      </c>
      <c r="E6537" s="170">
        <v>142.63499999999999</v>
      </c>
      <c r="F6537" s="167" t="s">
        <v>12582</v>
      </c>
    </row>
    <row r="6538" spans="1:6" x14ac:dyDescent="0.3">
      <c r="A6538" s="167" t="s">
        <v>12583</v>
      </c>
      <c r="B6538" s="167" t="s">
        <v>6119</v>
      </c>
      <c r="C6538" s="168">
        <v>1</v>
      </c>
      <c r="D6538" s="169" t="s">
        <v>5482</v>
      </c>
      <c r="E6538" s="170">
        <v>27.564999999999998</v>
      </c>
      <c r="F6538" s="167" t="s">
        <v>12584</v>
      </c>
    </row>
    <row r="6539" spans="1:6" x14ac:dyDescent="0.3">
      <c r="A6539" s="167" t="s">
        <v>12585</v>
      </c>
      <c r="B6539" s="167" t="s">
        <v>6119</v>
      </c>
      <c r="C6539" s="168">
        <v>1</v>
      </c>
      <c r="D6539" s="169" t="s">
        <v>5482</v>
      </c>
      <c r="E6539" s="170">
        <v>34.1325</v>
      </c>
      <c r="F6539" s="167" t="s">
        <v>12586</v>
      </c>
    </row>
    <row r="6540" spans="1:6" x14ac:dyDescent="0.3">
      <c r="A6540" s="167" t="s">
        <v>12587</v>
      </c>
      <c r="B6540" s="167" t="s">
        <v>5493</v>
      </c>
      <c r="C6540" s="168">
        <v>10</v>
      </c>
      <c r="D6540" s="169" t="s">
        <v>5482</v>
      </c>
      <c r="E6540" s="170">
        <v>8.2001249999999981</v>
      </c>
      <c r="F6540" s="167" t="s">
        <v>12588</v>
      </c>
    </row>
    <row r="6541" spans="1:6" x14ac:dyDescent="0.3">
      <c r="A6541" s="167" t="s">
        <v>12589</v>
      </c>
      <c r="B6541" s="167" t="s">
        <v>5493</v>
      </c>
      <c r="C6541" s="168">
        <v>10</v>
      </c>
      <c r="D6541" s="169" t="s">
        <v>5482</v>
      </c>
      <c r="E6541" s="170">
        <v>8.2001249999999981</v>
      </c>
      <c r="F6541" s="167" t="s">
        <v>12588</v>
      </c>
    </row>
    <row r="6542" spans="1:6" x14ac:dyDescent="0.3">
      <c r="A6542" s="167" t="s">
        <v>12590</v>
      </c>
      <c r="B6542" s="167" t="s">
        <v>5681</v>
      </c>
      <c r="C6542" s="168">
        <v>10</v>
      </c>
      <c r="D6542" s="169" t="s">
        <v>5482</v>
      </c>
      <c r="E6542" s="170">
        <v>1.8731249999999999</v>
      </c>
      <c r="F6542" s="167" t="s">
        <v>12591</v>
      </c>
    </row>
    <row r="6543" spans="1:6" x14ac:dyDescent="0.3">
      <c r="A6543" s="167" t="s">
        <v>12592</v>
      </c>
      <c r="B6543" s="167" t="s">
        <v>5491</v>
      </c>
      <c r="C6543" s="168">
        <v>1</v>
      </c>
      <c r="D6543" s="169" t="s">
        <v>5482</v>
      </c>
      <c r="E6543" s="170">
        <v>69.180749999999989</v>
      </c>
      <c r="F6543" s="167" t="s">
        <v>12593</v>
      </c>
    </row>
    <row r="6544" spans="1:6" x14ac:dyDescent="0.3">
      <c r="A6544" s="167" t="s">
        <v>12594</v>
      </c>
      <c r="B6544" s="167" t="s">
        <v>5493</v>
      </c>
      <c r="C6544" s="168">
        <v>1</v>
      </c>
      <c r="D6544" s="169" t="s">
        <v>5482</v>
      </c>
      <c r="E6544" s="170">
        <v>69.180749999999989</v>
      </c>
      <c r="F6544" s="167" t="s">
        <v>12593</v>
      </c>
    </row>
    <row r="6545" spans="1:6" x14ac:dyDescent="0.3">
      <c r="A6545" s="167" t="s">
        <v>12595</v>
      </c>
      <c r="B6545" s="167" t="s">
        <v>5497</v>
      </c>
      <c r="C6545" s="168">
        <v>1</v>
      </c>
      <c r="D6545" s="169" t="s">
        <v>5482</v>
      </c>
      <c r="E6545" s="170">
        <v>69.180749999999989</v>
      </c>
      <c r="F6545" s="167" t="s">
        <v>12593</v>
      </c>
    </row>
    <row r="6546" spans="1:6" x14ac:dyDescent="0.3">
      <c r="A6546" s="167" t="s">
        <v>12596</v>
      </c>
      <c r="B6546" s="167" t="s">
        <v>5507</v>
      </c>
      <c r="C6546" s="168">
        <v>1</v>
      </c>
      <c r="D6546" s="169" t="s">
        <v>5482</v>
      </c>
      <c r="E6546" s="170">
        <v>69.180749999999989</v>
      </c>
      <c r="F6546" s="167" t="s">
        <v>12593</v>
      </c>
    </row>
    <row r="6547" spans="1:6" x14ac:dyDescent="0.3">
      <c r="A6547" s="167" t="s">
        <v>12597</v>
      </c>
      <c r="B6547" s="167" t="s">
        <v>5509</v>
      </c>
      <c r="C6547" s="168">
        <v>1</v>
      </c>
      <c r="D6547" s="169" t="s">
        <v>5482</v>
      </c>
      <c r="E6547" s="170">
        <v>69.180749999999989</v>
      </c>
      <c r="F6547" s="167" t="s">
        <v>12593</v>
      </c>
    </row>
    <row r="6548" spans="1:6" x14ac:dyDescent="0.3">
      <c r="A6548" s="167" t="s">
        <v>12598</v>
      </c>
      <c r="B6548" s="167" t="s">
        <v>5515</v>
      </c>
      <c r="C6548" s="168">
        <v>1</v>
      </c>
      <c r="D6548" s="169" t="s">
        <v>5482</v>
      </c>
      <c r="E6548" s="170">
        <v>69.180749999999989</v>
      </c>
      <c r="F6548" s="167" t="s">
        <v>12593</v>
      </c>
    </row>
    <row r="6549" spans="1:6" x14ac:dyDescent="0.3">
      <c r="A6549" s="167" t="s">
        <v>12599</v>
      </c>
      <c r="B6549" s="167" t="s">
        <v>5525</v>
      </c>
      <c r="C6549" s="168">
        <v>1</v>
      </c>
      <c r="D6549" s="169" t="s">
        <v>5482</v>
      </c>
      <c r="E6549" s="170">
        <v>69.180749999999989</v>
      </c>
      <c r="F6549" s="167" t="s">
        <v>12593</v>
      </c>
    </row>
    <row r="6550" spans="1:6" x14ac:dyDescent="0.3">
      <c r="A6550" s="167" t="s">
        <v>12600</v>
      </c>
      <c r="B6550" s="167" t="s">
        <v>5491</v>
      </c>
      <c r="C6550" s="168">
        <v>1</v>
      </c>
      <c r="D6550" s="169" t="s">
        <v>5482</v>
      </c>
      <c r="E6550" s="170">
        <v>129.70349999999999</v>
      </c>
      <c r="F6550" s="167" t="s">
        <v>12601</v>
      </c>
    </row>
    <row r="6551" spans="1:6" x14ac:dyDescent="0.3">
      <c r="A6551" s="167" t="s">
        <v>12602</v>
      </c>
      <c r="B6551" s="167" t="s">
        <v>5493</v>
      </c>
      <c r="C6551" s="168">
        <v>1</v>
      </c>
      <c r="D6551" s="169" t="s">
        <v>5482</v>
      </c>
      <c r="E6551" s="170">
        <v>129.70349999999999</v>
      </c>
      <c r="F6551" s="167" t="s">
        <v>12601</v>
      </c>
    </row>
    <row r="6552" spans="1:6" x14ac:dyDescent="0.3">
      <c r="A6552" s="167" t="s">
        <v>12603</v>
      </c>
      <c r="B6552" s="167" t="s">
        <v>5497</v>
      </c>
      <c r="C6552" s="168">
        <v>1</v>
      </c>
      <c r="D6552" s="169" t="s">
        <v>5482</v>
      </c>
      <c r="E6552" s="170">
        <v>129.70349999999999</v>
      </c>
      <c r="F6552" s="167" t="s">
        <v>12601</v>
      </c>
    </row>
    <row r="6553" spans="1:6" x14ac:dyDescent="0.3">
      <c r="A6553" s="167" t="s">
        <v>12604</v>
      </c>
      <c r="B6553" s="167" t="s">
        <v>5507</v>
      </c>
      <c r="C6553" s="168">
        <v>1</v>
      </c>
      <c r="D6553" s="169" t="s">
        <v>5482</v>
      </c>
      <c r="E6553" s="170">
        <v>129.70349999999999</v>
      </c>
      <c r="F6553" s="167" t="s">
        <v>12601</v>
      </c>
    </row>
    <row r="6554" spans="1:6" x14ac:dyDescent="0.3">
      <c r="A6554" s="167" t="s">
        <v>12605</v>
      </c>
      <c r="B6554" s="167" t="s">
        <v>5509</v>
      </c>
      <c r="C6554" s="168">
        <v>1</v>
      </c>
      <c r="D6554" s="169" t="s">
        <v>5482</v>
      </c>
      <c r="E6554" s="170">
        <v>129.70349999999999</v>
      </c>
      <c r="F6554" s="167" t="s">
        <v>12601</v>
      </c>
    </row>
    <row r="6555" spans="1:6" x14ac:dyDescent="0.3">
      <c r="A6555" s="167" t="s">
        <v>12606</v>
      </c>
      <c r="B6555" s="167" t="s">
        <v>5515</v>
      </c>
      <c r="C6555" s="168">
        <v>1</v>
      </c>
      <c r="D6555" s="169" t="s">
        <v>5482</v>
      </c>
      <c r="E6555" s="170">
        <v>129.70349999999999</v>
      </c>
      <c r="F6555" s="167" t="s">
        <v>12601</v>
      </c>
    </row>
    <row r="6556" spans="1:6" x14ac:dyDescent="0.3">
      <c r="A6556" s="167" t="s">
        <v>12607</v>
      </c>
      <c r="B6556" s="167" t="s">
        <v>5525</v>
      </c>
      <c r="C6556" s="168">
        <v>1</v>
      </c>
      <c r="D6556" s="169" t="s">
        <v>5482</v>
      </c>
      <c r="E6556" s="170">
        <v>129.70349999999999</v>
      </c>
      <c r="F6556" s="167" t="s">
        <v>12601</v>
      </c>
    </row>
    <row r="6557" spans="1:6" x14ac:dyDescent="0.3">
      <c r="A6557" s="167" t="s">
        <v>12608</v>
      </c>
      <c r="B6557" s="167" t="s">
        <v>5491</v>
      </c>
      <c r="C6557" s="168">
        <v>1</v>
      </c>
      <c r="D6557" s="169" t="s">
        <v>5482</v>
      </c>
      <c r="E6557" s="170">
        <v>137.86199999999999</v>
      </c>
      <c r="F6557" s="167" t="s">
        <v>12609</v>
      </c>
    </row>
    <row r="6558" spans="1:6" x14ac:dyDescent="0.3">
      <c r="A6558" s="167" t="s">
        <v>12610</v>
      </c>
      <c r="B6558" s="167" t="s">
        <v>5493</v>
      </c>
      <c r="C6558" s="168">
        <v>1</v>
      </c>
      <c r="D6558" s="169" t="s">
        <v>5482</v>
      </c>
      <c r="E6558" s="170">
        <v>137.86199999999999</v>
      </c>
      <c r="F6558" s="167" t="s">
        <v>12609</v>
      </c>
    </row>
    <row r="6559" spans="1:6" x14ac:dyDescent="0.3">
      <c r="A6559" s="167" t="s">
        <v>12611</v>
      </c>
      <c r="B6559" s="167" t="s">
        <v>5497</v>
      </c>
      <c r="C6559" s="168">
        <v>1</v>
      </c>
      <c r="D6559" s="169" t="s">
        <v>5482</v>
      </c>
      <c r="E6559" s="170">
        <v>137.86199999999999</v>
      </c>
      <c r="F6559" s="167" t="s">
        <v>12609</v>
      </c>
    </row>
    <row r="6560" spans="1:6" x14ac:dyDescent="0.3">
      <c r="A6560" s="167" t="s">
        <v>12612</v>
      </c>
      <c r="B6560" s="167" t="s">
        <v>5507</v>
      </c>
      <c r="C6560" s="168">
        <v>1</v>
      </c>
      <c r="D6560" s="169" t="s">
        <v>5482</v>
      </c>
      <c r="E6560" s="170">
        <v>137.86199999999999</v>
      </c>
      <c r="F6560" s="167" t="s">
        <v>12609</v>
      </c>
    </row>
    <row r="6561" spans="1:6" x14ac:dyDescent="0.3">
      <c r="A6561" s="167" t="s">
        <v>12613</v>
      </c>
      <c r="B6561" s="167" t="s">
        <v>5509</v>
      </c>
      <c r="C6561" s="168">
        <v>1</v>
      </c>
      <c r="D6561" s="169" t="s">
        <v>5482</v>
      </c>
      <c r="E6561" s="170">
        <v>137.86199999999999</v>
      </c>
      <c r="F6561" s="167" t="s">
        <v>12609</v>
      </c>
    </row>
    <row r="6562" spans="1:6" x14ac:dyDescent="0.3">
      <c r="A6562" s="167" t="s">
        <v>12614</v>
      </c>
      <c r="B6562" s="167" t="s">
        <v>5515</v>
      </c>
      <c r="C6562" s="168">
        <v>1</v>
      </c>
      <c r="D6562" s="169" t="s">
        <v>5482</v>
      </c>
      <c r="E6562" s="170">
        <v>137.86199999999999</v>
      </c>
      <c r="F6562" s="167" t="s">
        <v>12609</v>
      </c>
    </row>
    <row r="6563" spans="1:6" x14ac:dyDescent="0.3">
      <c r="A6563" s="167" t="s">
        <v>12615</v>
      </c>
      <c r="B6563" s="167" t="s">
        <v>5525</v>
      </c>
      <c r="C6563" s="168">
        <v>1</v>
      </c>
      <c r="D6563" s="169" t="s">
        <v>5482</v>
      </c>
      <c r="E6563" s="170">
        <v>137.86199999999999</v>
      </c>
      <c r="F6563" s="167" t="s">
        <v>12609</v>
      </c>
    </row>
    <row r="6564" spans="1:6" x14ac:dyDescent="0.3">
      <c r="A6564" s="167" t="s">
        <v>12616</v>
      </c>
      <c r="B6564" s="167" t="s">
        <v>5491</v>
      </c>
      <c r="C6564" s="168">
        <v>1</v>
      </c>
      <c r="D6564" s="169" t="s">
        <v>5482</v>
      </c>
      <c r="E6564" s="170">
        <v>137.86199999999999</v>
      </c>
      <c r="F6564" s="167" t="s">
        <v>12609</v>
      </c>
    </row>
    <row r="6565" spans="1:6" x14ac:dyDescent="0.3">
      <c r="A6565" s="167" t="s">
        <v>12617</v>
      </c>
      <c r="B6565" s="167" t="s">
        <v>5493</v>
      </c>
      <c r="C6565" s="168">
        <v>1</v>
      </c>
      <c r="D6565" s="169" t="s">
        <v>5482</v>
      </c>
      <c r="E6565" s="170">
        <v>137.86199999999999</v>
      </c>
      <c r="F6565" s="167" t="s">
        <v>12609</v>
      </c>
    </row>
    <row r="6566" spans="1:6" x14ac:dyDescent="0.3">
      <c r="A6566" s="167" t="s">
        <v>12618</v>
      </c>
      <c r="B6566" s="167" t="s">
        <v>5497</v>
      </c>
      <c r="C6566" s="168">
        <v>1</v>
      </c>
      <c r="D6566" s="169" t="s">
        <v>5482</v>
      </c>
      <c r="E6566" s="170">
        <v>137.86199999999999</v>
      </c>
      <c r="F6566" s="167" t="s">
        <v>12609</v>
      </c>
    </row>
    <row r="6567" spans="1:6" x14ac:dyDescent="0.3">
      <c r="A6567" s="167" t="s">
        <v>12619</v>
      </c>
      <c r="B6567" s="167" t="s">
        <v>5507</v>
      </c>
      <c r="C6567" s="168">
        <v>1</v>
      </c>
      <c r="D6567" s="169" t="s">
        <v>5482</v>
      </c>
      <c r="E6567" s="170">
        <v>137.86199999999999</v>
      </c>
      <c r="F6567" s="167" t="s">
        <v>12609</v>
      </c>
    </row>
    <row r="6568" spans="1:6" x14ac:dyDescent="0.3">
      <c r="A6568" s="167" t="s">
        <v>12620</v>
      </c>
      <c r="B6568" s="167" t="s">
        <v>5509</v>
      </c>
      <c r="C6568" s="168">
        <v>1</v>
      </c>
      <c r="D6568" s="169" t="s">
        <v>5482</v>
      </c>
      <c r="E6568" s="170">
        <v>137.86199999999999</v>
      </c>
      <c r="F6568" s="167" t="s">
        <v>12609</v>
      </c>
    </row>
    <row r="6569" spans="1:6" x14ac:dyDescent="0.3">
      <c r="A6569" s="167" t="s">
        <v>12621</v>
      </c>
      <c r="B6569" s="167" t="s">
        <v>5515</v>
      </c>
      <c r="C6569" s="168">
        <v>1</v>
      </c>
      <c r="D6569" s="169" t="s">
        <v>5482</v>
      </c>
      <c r="E6569" s="170">
        <v>137.86199999999999</v>
      </c>
      <c r="F6569" s="167" t="s">
        <v>12609</v>
      </c>
    </row>
    <row r="6570" spans="1:6" x14ac:dyDescent="0.3">
      <c r="A6570" s="167" t="s">
        <v>12622</v>
      </c>
      <c r="B6570" s="167" t="s">
        <v>5525</v>
      </c>
      <c r="C6570" s="168">
        <v>1</v>
      </c>
      <c r="D6570" s="169" t="s">
        <v>5482</v>
      </c>
      <c r="E6570" s="170">
        <v>137.86199999999999</v>
      </c>
      <c r="F6570" s="167" t="s">
        <v>12609</v>
      </c>
    </row>
    <row r="6571" spans="1:6" x14ac:dyDescent="0.3">
      <c r="A6571" s="167" t="s">
        <v>12623</v>
      </c>
      <c r="B6571" s="167" t="s">
        <v>5491</v>
      </c>
      <c r="C6571" s="168">
        <v>1</v>
      </c>
      <c r="D6571" s="169" t="s">
        <v>5482</v>
      </c>
      <c r="E6571" s="170">
        <v>70.262999999999991</v>
      </c>
      <c r="F6571" s="167" t="s">
        <v>12593</v>
      </c>
    </row>
    <row r="6572" spans="1:6" x14ac:dyDescent="0.3">
      <c r="A6572" s="167" t="s">
        <v>12624</v>
      </c>
      <c r="B6572" s="167" t="s">
        <v>5493</v>
      </c>
      <c r="C6572" s="168">
        <v>1</v>
      </c>
      <c r="D6572" s="169" t="s">
        <v>5482</v>
      </c>
      <c r="E6572" s="170">
        <v>70.262999999999991</v>
      </c>
      <c r="F6572" s="167" t="s">
        <v>12593</v>
      </c>
    </row>
    <row r="6573" spans="1:6" x14ac:dyDescent="0.3">
      <c r="A6573" s="167" t="s">
        <v>12625</v>
      </c>
      <c r="B6573" s="167" t="s">
        <v>5497</v>
      </c>
      <c r="C6573" s="168">
        <v>1</v>
      </c>
      <c r="D6573" s="169" t="s">
        <v>5482</v>
      </c>
      <c r="E6573" s="170">
        <v>70.262999999999991</v>
      </c>
      <c r="F6573" s="167" t="s">
        <v>12593</v>
      </c>
    </row>
    <row r="6574" spans="1:6" x14ac:dyDescent="0.3">
      <c r="A6574" s="167" t="s">
        <v>12626</v>
      </c>
      <c r="B6574" s="167" t="s">
        <v>5507</v>
      </c>
      <c r="C6574" s="168">
        <v>1</v>
      </c>
      <c r="D6574" s="169" t="s">
        <v>5482</v>
      </c>
      <c r="E6574" s="170">
        <v>70.262999999999991</v>
      </c>
      <c r="F6574" s="167" t="s">
        <v>12593</v>
      </c>
    </row>
    <row r="6575" spans="1:6" x14ac:dyDescent="0.3">
      <c r="A6575" s="167" t="s">
        <v>12627</v>
      </c>
      <c r="B6575" s="167" t="s">
        <v>5509</v>
      </c>
      <c r="C6575" s="168">
        <v>1</v>
      </c>
      <c r="D6575" s="169" t="s">
        <v>5482</v>
      </c>
      <c r="E6575" s="170">
        <v>70.262999999999991</v>
      </c>
      <c r="F6575" s="167" t="s">
        <v>12593</v>
      </c>
    </row>
    <row r="6576" spans="1:6" x14ac:dyDescent="0.3">
      <c r="A6576" s="167" t="s">
        <v>12628</v>
      </c>
      <c r="B6576" s="167" t="s">
        <v>5515</v>
      </c>
      <c r="C6576" s="168">
        <v>1</v>
      </c>
      <c r="D6576" s="169" t="s">
        <v>5482</v>
      </c>
      <c r="E6576" s="170">
        <v>70.262999999999991</v>
      </c>
      <c r="F6576" s="167" t="s">
        <v>12593</v>
      </c>
    </row>
    <row r="6577" spans="1:6" x14ac:dyDescent="0.3">
      <c r="A6577" s="167" t="s">
        <v>12629</v>
      </c>
      <c r="B6577" s="167" t="s">
        <v>5525</v>
      </c>
      <c r="C6577" s="168">
        <v>1</v>
      </c>
      <c r="D6577" s="169" t="s">
        <v>5482</v>
      </c>
      <c r="E6577" s="170">
        <v>70.262999999999991</v>
      </c>
      <c r="F6577" s="167" t="s">
        <v>12593</v>
      </c>
    </row>
    <row r="6578" spans="1:6" x14ac:dyDescent="0.3">
      <c r="A6578" s="167" t="s">
        <v>12630</v>
      </c>
      <c r="B6578" s="167" t="s">
        <v>5491</v>
      </c>
      <c r="C6578" s="168">
        <v>1</v>
      </c>
      <c r="D6578" s="169" t="s">
        <v>5482</v>
      </c>
      <c r="E6578" s="170">
        <v>130.78574999999998</v>
      </c>
      <c r="F6578" s="167" t="s">
        <v>12601</v>
      </c>
    </row>
    <row r="6579" spans="1:6" x14ac:dyDescent="0.3">
      <c r="A6579" s="167" t="s">
        <v>12631</v>
      </c>
      <c r="B6579" s="167" t="s">
        <v>5493</v>
      </c>
      <c r="C6579" s="168">
        <v>1</v>
      </c>
      <c r="D6579" s="169" t="s">
        <v>5482</v>
      </c>
      <c r="E6579" s="170">
        <v>130.78574999999998</v>
      </c>
      <c r="F6579" s="167" t="s">
        <v>12601</v>
      </c>
    </row>
    <row r="6580" spans="1:6" x14ac:dyDescent="0.3">
      <c r="A6580" s="167" t="s">
        <v>12632</v>
      </c>
      <c r="B6580" s="167" t="s">
        <v>5497</v>
      </c>
      <c r="C6580" s="168">
        <v>1</v>
      </c>
      <c r="D6580" s="169" t="s">
        <v>5482</v>
      </c>
      <c r="E6580" s="170">
        <v>130.78574999999998</v>
      </c>
      <c r="F6580" s="167" t="s">
        <v>12601</v>
      </c>
    </row>
    <row r="6581" spans="1:6" x14ac:dyDescent="0.3">
      <c r="A6581" s="167" t="s">
        <v>12633</v>
      </c>
      <c r="B6581" s="167" t="s">
        <v>5507</v>
      </c>
      <c r="C6581" s="168">
        <v>1</v>
      </c>
      <c r="D6581" s="169" t="s">
        <v>5482</v>
      </c>
      <c r="E6581" s="170">
        <v>130.78574999999998</v>
      </c>
      <c r="F6581" s="167" t="s">
        <v>12601</v>
      </c>
    </row>
    <row r="6582" spans="1:6" x14ac:dyDescent="0.3">
      <c r="A6582" s="167" t="s">
        <v>12634</v>
      </c>
      <c r="B6582" s="167" t="s">
        <v>5509</v>
      </c>
      <c r="C6582" s="168">
        <v>1</v>
      </c>
      <c r="D6582" s="169" t="s">
        <v>5482</v>
      </c>
      <c r="E6582" s="170">
        <v>130.78574999999998</v>
      </c>
      <c r="F6582" s="167" t="s">
        <v>12601</v>
      </c>
    </row>
    <row r="6583" spans="1:6" x14ac:dyDescent="0.3">
      <c r="A6583" s="167" t="s">
        <v>12635</v>
      </c>
      <c r="B6583" s="167" t="s">
        <v>5515</v>
      </c>
      <c r="C6583" s="168">
        <v>1</v>
      </c>
      <c r="D6583" s="169" t="s">
        <v>5482</v>
      </c>
      <c r="E6583" s="170">
        <v>130.78574999999998</v>
      </c>
      <c r="F6583" s="167" t="s">
        <v>12601</v>
      </c>
    </row>
    <row r="6584" spans="1:6" x14ac:dyDescent="0.3">
      <c r="A6584" s="167" t="s">
        <v>12636</v>
      </c>
      <c r="B6584" s="167" t="s">
        <v>5525</v>
      </c>
      <c r="C6584" s="168">
        <v>1</v>
      </c>
      <c r="D6584" s="169" t="s">
        <v>5482</v>
      </c>
      <c r="E6584" s="170">
        <v>130.78574999999998</v>
      </c>
      <c r="F6584" s="167" t="s">
        <v>12601</v>
      </c>
    </row>
    <row r="6585" spans="1:6" x14ac:dyDescent="0.3">
      <c r="A6585" s="167" t="s">
        <v>12637</v>
      </c>
      <c r="B6585" s="167" t="s">
        <v>5491</v>
      </c>
      <c r="C6585" s="168">
        <v>1</v>
      </c>
      <c r="D6585" s="169" t="s">
        <v>5482</v>
      </c>
      <c r="E6585" s="170">
        <v>139.02749999999997</v>
      </c>
      <c r="F6585" s="167" t="s">
        <v>12609</v>
      </c>
    </row>
    <row r="6586" spans="1:6" x14ac:dyDescent="0.3">
      <c r="A6586" s="167" t="s">
        <v>12638</v>
      </c>
      <c r="B6586" s="167" t="s">
        <v>5493</v>
      </c>
      <c r="C6586" s="168">
        <v>1</v>
      </c>
      <c r="D6586" s="169" t="s">
        <v>5482</v>
      </c>
      <c r="E6586" s="170">
        <v>139.02749999999997</v>
      </c>
      <c r="F6586" s="167" t="s">
        <v>12609</v>
      </c>
    </row>
    <row r="6587" spans="1:6" x14ac:dyDescent="0.3">
      <c r="A6587" s="167" t="s">
        <v>12639</v>
      </c>
      <c r="B6587" s="167" t="s">
        <v>5497</v>
      </c>
      <c r="C6587" s="168">
        <v>1</v>
      </c>
      <c r="D6587" s="169" t="s">
        <v>5482</v>
      </c>
      <c r="E6587" s="170">
        <v>139.02749999999997</v>
      </c>
      <c r="F6587" s="167" t="s">
        <v>12609</v>
      </c>
    </row>
    <row r="6588" spans="1:6" x14ac:dyDescent="0.3">
      <c r="A6588" s="167" t="s">
        <v>12640</v>
      </c>
      <c r="B6588" s="167" t="s">
        <v>5507</v>
      </c>
      <c r="C6588" s="168">
        <v>1</v>
      </c>
      <c r="D6588" s="169" t="s">
        <v>5482</v>
      </c>
      <c r="E6588" s="170">
        <v>139.02749999999997</v>
      </c>
      <c r="F6588" s="167" t="s">
        <v>12609</v>
      </c>
    </row>
    <row r="6589" spans="1:6" x14ac:dyDescent="0.3">
      <c r="A6589" s="167" t="s">
        <v>12641</v>
      </c>
      <c r="B6589" s="167" t="s">
        <v>5509</v>
      </c>
      <c r="C6589" s="168">
        <v>1</v>
      </c>
      <c r="D6589" s="169" t="s">
        <v>5482</v>
      </c>
      <c r="E6589" s="170">
        <v>139.02749999999997</v>
      </c>
      <c r="F6589" s="167" t="s">
        <v>12609</v>
      </c>
    </row>
    <row r="6590" spans="1:6" x14ac:dyDescent="0.3">
      <c r="A6590" s="167" t="s">
        <v>12642</v>
      </c>
      <c r="B6590" s="167" t="s">
        <v>5515</v>
      </c>
      <c r="C6590" s="168">
        <v>1</v>
      </c>
      <c r="D6590" s="169" t="s">
        <v>5482</v>
      </c>
      <c r="E6590" s="170">
        <v>139.02749999999997</v>
      </c>
      <c r="F6590" s="167" t="s">
        <v>12609</v>
      </c>
    </row>
    <row r="6591" spans="1:6" x14ac:dyDescent="0.3">
      <c r="A6591" s="167" t="s">
        <v>12643</v>
      </c>
      <c r="B6591" s="167" t="s">
        <v>5525</v>
      </c>
      <c r="C6591" s="168">
        <v>1</v>
      </c>
      <c r="D6591" s="169" t="s">
        <v>5482</v>
      </c>
      <c r="E6591" s="170">
        <v>139.02749999999997</v>
      </c>
      <c r="F6591" s="167" t="s">
        <v>12609</v>
      </c>
    </row>
    <row r="6592" spans="1:6" x14ac:dyDescent="0.3">
      <c r="A6592" s="167" t="s">
        <v>12644</v>
      </c>
      <c r="B6592" s="167" t="s">
        <v>5491</v>
      </c>
      <c r="C6592" s="168">
        <v>1</v>
      </c>
      <c r="D6592" s="169" t="s">
        <v>5482</v>
      </c>
      <c r="E6592" s="170">
        <v>139.02749999999997</v>
      </c>
      <c r="F6592" s="167" t="s">
        <v>12609</v>
      </c>
    </row>
    <row r="6593" spans="1:6" x14ac:dyDescent="0.3">
      <c r="A6593" s="167" t="s">
        <v>12645</v>
      </c>
      <c r="B6593" s="167" t="s">
        <v>5493</v>
      </c>
      <c r="C6593" s="168">
        <v>1</v>
      </c>
      <c r="D6593" s="169" t="s">
        <v>5482</v>
      </c>
      <c r="E6593" s="170">
        <v>139.02749999999997</v>
      </c>
      <c r="F6593" s="167" t="s">
        <v>12609</v>
      </c>
    </row>
    <row r="6594" spans="1:6" x14ac:dyDescent="0.3">
      <c r="A6594" s="167" t="s">
        <v>12646</v>
      </c>
      <c r="B6594" s="167" t="s">
        <v>5497</v>
      </c>
      <c r="C6594" s="168">
        <v>1</v>
      </c>
      <c r="D6594" s="169" t="s">
        <v>5482</v>
      </c>
      <c r="E6594" s="170">
        <v>139.02749999999997</v>
      </c>
      <c r="F6594" s="167" t="s">
        <v>12609</v>
      </c>
    </row>
    <row r="6595" spans="1:6" x14ac:dyDescent="0.3">
      <c r="A6595" s="167" t="s">
        <v>12647</v>
      </c>
      <c r="B6595" s="167" t="s">
        <v>5507</v>
      </c>
      <c r="C6595" s="168">
        <v>1</v>
      </c>
      <c r="D6595" s="169" t="s">
        <v>5482</v>
      </c>
      <c r="E6595" s="170">
        <v>139.02749999999997</v>
      </c>
      <c r="F6595" s="167" t="s">
        <v>12609</v>
      </c>
    </row>
    <row r="6596" spans="1:6" x14ac:dyDescent="0.3">
      <c r="A6596" s="167" t="s">
        <v>12648</v>
      </c>
      <c r="B6596" s="167" t="s">
        <v>5509</v>
      </c>
      <c r="C6596" s="168">
        <v>1</v>
      </c>
      <c r="D6596" s="169" t="s">
        <v>5482</v>
      </c>
      <c r="E6596" s="170">
        <v>139.02749999999997</v>
      </c>
      <c r="F6596" s="167" t="s">
        <v>12609</v>
      </c>
    </row>
    <row r="6597" spans="1:6" x14ac:dyDescent="0.3">
      <c r="A6597" s="167" t="s">
        <v>12649</v>
      </c>
      <c r="B6597" s="167" t="s">
        <v>5515</v>
      </c>
      <c r="C6597" s="168">
        <v>1</v>
      </c>
      <c r="D6597" s="169" t="s">
        <v>5482</v>
      </c>
      <c r="E6597" s="170">
        <v>139.02749999999997</v>
      </c>
      <c r="F6597" s="167" t="s">
        <v>12609</v>
      </c>
    </row>
    <row r="6598" spans="1:6" x14ac:dyDescent="0.3">
      <c r="A6598" s="167" t="s">
        <v>12650</v>
      </c>
      <c r="B6598" s="167" t="s">
        <v>5525</v>
      </c>
      <c r="C6598" s="168">
        <v>1</v>
      </c>
      <c r="D6598" s="169" t="s">
        <v>5482</v>
      </c>
      <c r="E6598" s="170">
        <v>139.02749999999997</v>
      </c>
      <c r="F6598" s="167" t="s">
        <v>12609</v>
      </c>
    </row>
    <row r="6599" spans="1:6" x14ac:dyDescent="0.3">
      <c r="A6599" s="167" t="s">
        <v>12651</v>
      </c>
      <c r="B6599" s="167" t="s">
        <v>5491</v>
      </c>
      <c r="C6599" s="168">
        <v>1</v>
      </c>
      <c r="D6599" s="169" t="s">
        <v>5482</v>
      </c>
      <c r="E6599" s="170">
        <v>94.155749999999983</v>
      </c>
      <c r="F6599" s="167" t="s">
        <v>12593</v>
      </c>
    </row>
    <row r="6600" spans="1:6" x14ac:dyDescent="0.3">
      <c r="A6600" s="167" t="s">
        <v>12652</v>
      </c>
      <c r="B6600" s="167" t="s">
        <v>5493</v>
      </c>
      <c r="C6600" s="168">
        <v>1</v>
      </c>
      <c r="D6600" s="169" t="s">
        <v>5482</v>
      </c>
      <c r="E6600" s="170">
        <v>94.155749999999983</v>
      </c>
      <c r="F6600" s="167" t="s">
        <v>12593</v>
      </c>
    </row>
    <row r="6601" spans="1:6" x14ac:dyDescent="0.3">
      <c r="A6601" s="167" t="s">
        <v>12653</v>
      </c>
      <c r="B6601" s="167" t="s">
        <v>5497</v>
      </c>
      <c r="C6601" s="168">
        <v>1</v>
      </c>
      <c r="D6601" s="169" t="s">
        <v>5482</v>
      </c>
      <c r="E6601" s="170">
        <v>94.155749999999983</v>
      </c>
      <c r="F6601" s="167" t="s">
        <v>12593</v>
      </c>
    </row>
    <row r="6602" spans="1:6" x14ac:dyDescent="0.3">
      <c r="A6602" s="167" t="s">
        <v>12654</v>
      </c>
      <c r="B6602" s="167" t="s">
        <v>5507</v>
      </c>
      <c r="C6602" s="168">
        <v>1</v>
      </c>
      <c r="D6602" s="169" t="s">
        <v>5482</v>
      </c>
      <c r="E6602" s="170">
        <v>94.155749999999983</v>
      </c>
      <c r="F6602" s="167" t="s">
        <v>12593</v>
      </c>
    </row>
    <row r="6603" spans="1:6" x14ac:dyDescent="0.3">
      <c r="A6603" s="167" t="s">
        <v>12655</v>
      </c>
      <c r="B6603" s="167" t="s">
        <v>5509</v>
      </c>
      <c r="C6603" s="168">
        <v>1</v>
      </c>
      <c r="D6603" s="169" t="s">
        <v>5482</v>
      </c>
      <c r="E6603" s="170">
        <v>94.155749999999983</v>
      </c>
      <c r="F6603" s="167" t="s">
        <v>12593</v>
      </c>
    </row>
    <row r="6604" spans="1:6" x14ac:dyDescent="0.3">
      <c r="A6604" s="167" t="s">
        <v>12656</v>
      </c>
      <c r="B6604" s="167" t="s">
        <v>5515</v>
      </c>
      <c r="C6604" s="168">
        <v>1</v>
      </c>
      <c r="D6604" s="169" t="s">
        <v>5482</v>
      </c>
      <c r="E6604" s="170">
        <v>94.155749999999983</v>
      </c>
      <c r="F6604" s="167" t="s">
        <v>12593</v>
      </c>
    </row>
    <row r="6605" spans="1:6" x14ac:dyDescent="0.3">
      <c r="A6605" s="167" t="s">
        <v>12657</v>
      </c>
      <c r="B6605" s="167" t="s">
        <v>5525</v>
      </c>
      <c r="C6605" s="168">
        <v>1</v>
      </c>
      <c r="D6605" s="169" t="s">
        <v>5482</v>
      </c>
      <c r="E6605" s="170">
        <v>94.155749999999983</v>
      </c>
      <c r="F6605" s="167" t="s">
        <v>12593</v>
      </c>
    </row>
    <row r="6606" spans="1:6" x14ac:dyDescent="0.3">
      <c r="A6606" s="167" t="s">
        <v>12658</v>
      </c>
      <c r="B6606" s="167" t="s">
        <v>5491</v>
      </c>
      <c r="C6606" s="168">
        <v>1</v>
      </c>
      <c r="D6606" s="169" t="s">
        <v>5482</v>
      </c>
      <c r="E6606" s="170">
        <v>158.59125</v>
      </c>
      <c r="F6606" s="167" t="s">
        <v>12601</v>
      </c>
    </row>
    <row r="6607" spans="1:6" x14ac:dyDescent="0.3">
      <c r="A6607" s="167" t="s">
        <v>12659</v>
      </c>
      <c r="B6607" s="167" t="s">
        <v>5493</v>
      </c>
      <c r="C6607" s="168">
        <v>1</v>
      </c>
      <c r="D6607" s="169" t="s">
        <v>5482</v>
      </c>
      <c r="E6607" s="170">
        <v>158.59125</v>
      </c>
      <c r="F6607" s="167" t="s">
        <v>12601</v>
      </c>
    </row>
    <row r="6608" spans="1:6" x14ac:dyDescent="0.3">
      <c r="A6608" s="167" t="s">
        <v>12660</v>
      </c>
      <c r="B6608" s="167" t="s">
        <v>5497</v>
      </c>
      <c r="C6608" s="168">
        <v>1</v>
      </c>
      <c r="D6608" s="169" t="s">
        <v>5482</v>
      </c>
      <c r="E6608" s="170">
        <v>158.59125</v>
      </c>
      <c r="F6608" s="167" t="s">
        <v>12601</v>
      </c>
    </row>
    <row r="6609" spans="1:6" x14ac:dyDescent="0.3">
      <c r="A6609" s="167" t="s">
        <v>12661</v>
      </c>
      <c r="B6609" s="167" t="s">
        <v>5507</v>
      </c>
      <c r="C6609" s="168">
        <v>1</v>
      </c>
      <c r="D6609" s="169" t="s">
        <v>5482</v>
      </c>
      <c r="E6609" s="170">
        <v>158.59125</v>
      </c>
      <c r="F6609" s="167" t="s">
        <v>12601</v>
      </c>
    </row>
    <row r="6610" spans="1:6" x14ac:dyDescent="0.3">
      <c r="A6610" s="167" t="s">
        <v>12662</v>
      </c>
      <c r="B6610" s="167" t="s">
        <v>5509</v>
      </c>
      <c r="C6610" s="168">
        <v>1</v>
      </c>
      <c r="D6610" s="169" t="s">
        <v>5482</v>
      </c>
      <c r="E6610" s="170">
        <v>158.59125</v>
      </c>
      <c r="F6610" s="167" t="s">
        <v>12601</v>
      </c>
    </row>
    <row r="6611" spans="1:6" x14ac:dyDescent="0.3">
      <c r="A6611" s="167" t="s">
        <v>12663</v>
      </c>
      <c r="B6611" s="167" t="s">
        <v>5515</v>
      </c>
      <c r="C6611" s="168">
        <v>1</v>
      </c>
      <c r="D6611" s="169" t="s">
        <v>5482</v>
      </c>
      <c r="E6611" s="170">
        <v>158.59125</v>
      </c>
      <c r="F6611" s="167" t="s">
        <v>12601</v>
      </c>
    </row>
    <row r="6612" spans="1:6" x14ac:dyDescent="0.3">
      <c r="A6612" s="167" t="s">
        <v>12664</v>
      </c>
      <c r="B6612" s="167" t="s">
        <v>5525</v>
      </c>
      <c r="C6612" s="168">
        <v>1</v>
      </c>
      <c r="D6612" s="169" t="s">
        <v>5482</v>
      </c>
      <c r="E6612" s="170">
        <v>158.59125</v>
      </c>
      <c r="F6612" s="167" t="s">
        <v>12601</v>
      </c>
    </row>
    <row r="6613" spans="1:6" x14ac:dyDescent="0.3">
      <c r="A6613" s="167" t="s">
        <v>12665</v>
      </c>
      <c r="B6613" s="167" t="s">
        <v>5491</v>
      </c>
      <c r="C6613" s="168">
        <v>1</v>
      </c>
      <c r="D6613" s="169" t="s">
        <v>5482</v>
      </c>
      <c r="E6613" s="170">
        <v>163.83600000000001</v>
      </c>
      <c r="F6613" s="167" t="s">
        <v>12609</v>
      </c>
    </row>
    <row r="6614" spans="1:6" x14ac:dyDescent="0.3">
      <c r="A6614" s="167" t="s">
        <v>12666</v>
      </c>
      <c r="B6614" s="167" t="s">
        <v>5493</v>
      </c>
      <c r="C6614" s="168">
        <v>1</v>
      </c>
      <c r="D6614" s="169" t="s">
        <v>5482</v>
      </c>
      <c r="E6614" s="170">
        <v>163.83600000000001</v>
      </c>
      <c r="F6614" s="167" t="s">
        <v>12609</v>
      </c>
    </row>
    <row r="6615" spans="1:6" x14ac:dyDescent="0.3">
      <c r="A6615" s="167" t="s">
        <v>12667</v>
      </c>
      <c r="B6615" s="167" t="s">
        <v>5497</v>
      </c>
      <c r="C6615" s="168">
        <v>1</v>
      </c>
      <c r="D6615" s="169" t="s">
        <v>5482</v>
      </c>
      <c r="E6615" s="170">
        <v>163.83600000000001</v>
      </c>
      <c r="F6615" s="167" t="s">
        <v>12609</v>
      </c>
    </row>
    <row r="6616" spans="1:6" x14ac:dyDescent="0.3">
      <c r="A6616" s="167" t="s">
        <v>12668</v>
      </c>
      <c r="B6616" s="167" t="s">
        <v>5507</v>
      </c>
      <c r="C6616" s="168">
        <v>1</v>
      </c>
      <c r="D6616" s="169" t="s">
        <v>5482</v>
      </c>
      <c r="E6616" s="170">
        <v>163.83600000000001</v>
      </c>
      <c r="F6616" s="167" t="s">
        <v>12609</v>
      </c>
    </row>
    <row r="6617" spans="1:6" x14ac:dyDescent="0.3">
      <c r="A6617" s="167" t="s">
        <v>12669</v>
      </c>
      <c r="B6617" s="167" t="s">
        <v>5509</v>
      </c>
      <c r="C6617" s="168">
        <v>1</v>
      </c>
      <c r="D6617" s="169" t="s">
        <v>5482</v>
      </c>
      <c r="E6617" s="170">
        <v>163.83600000000001</v>
      </c>
      <c r="F6617" s="167" t="s">
        <v>12609</v>
      </c>
    </row>
    <row r="6618" spans="1:6" x14ac:dyDescent="0.3">
      <c r="A6618" s="167" t="s">
        <v>12670</v>
      </c>
      <c r="B6618" s="167" t="s">
        <v>5515</v>
      </c>
      <c r="C6618" s="168">
        <v>1</v>
      </c>
      <c r="D6618" s="169" t="s">
        <v>5482</v>
      </c>
      <c r="E6618" s="170">
        <v>163.83600000000001</v>
      </c>
      <c r="F6618" s="167" t="s">
        <v>12609</v>
      </c>
    </row>
    <row r="6619" spans="1:6" x14ac:dyDescent="0.3">
      <c r="A6619" s="167" t="s">
        <v>12671</v>
      </c>
      <c r="B6619" s="167" t="s">
        <v>5525</v>
      </c>
      <c r="C6619" s="168">
        <v>1</v>
      </c>
      <c r="D6619" s="169" t="s">
        <v>5482</v>
      </c>
      <c r="E6619" s="170">
        <v>163.83600000000001</v>
      </c>
      <c r="F6619" s="167" t="s">
        <v>12609</v>
      </c>
    </row>
    <row r="6620" spans="1:6" x14ac:dyDescent="0.3">
      <c r="A6620" s="167" t="s">
        <v>12672</v>
      </c>
      <c r="B6620" s="167" t="s">
        <v>5491</v>
      </c>
      <c r="C6620" s="168">
        <v>1</v>
      </c>
      <c r="D6620" s="169" t="s">
        <v>5482</v>
      </c>
      <c r="E6620" s="170">
        <v>163.83600000000001</v>
      </c>
      <c r="F6620" s="167" t="s">
        <v>12609</v>
      </c>
    </row>
    <row r="6621" spans="1:6" x14ac:dyDescent="0.3">
      <c r="A6621" s="167" t="s">
        <v>12673</v>
      </c>
      <c r="B6621" s="167" t="s">
        <v>5493</v>
      </c>
      <c r="C6621" s="168">
        <v>1</v>
      </c>
      <c r="D6621" s="169" t="s">
        <v>5482</v>
      </c>
      <c r="E6621" s="170">
        <v>163.83600000000001</v>
      </c>
      <c r="F6621" s="167" t="s">
        <v>12609</v>
      </c>
    </row>
    <row r="6622" spans="1:6" x14ac:dyDescent="0.3">
      <c r="A6622" s="167" t="s">
        <v>12674</v>
      </c>
      <c r="B6622" s="167" t="s">
        <v>5497</v>
      </c>
      <c r="C6622" s="168">
        <v>1</v>
      </c>
      <c r="D6622" s="169" t="s">
        <v>5482</v>
      </c>
      <c r="E6622" s="170">
        <v>163.83600000000001</v>
      </c>
      <c r="F6622" s="167" t="s">
        <v>12609</v>
      </c>
    </row>
    <row r="6623" spans="1:6" x14ac:dyDescent="0.3">
      <c r="A6623" s="167" t="s">
        <v>12675</v>
      </c>
      <c r="B6623" s="167" t="s">
        <v>5507</v>
      </c>
      <c r="C6623" s="168">
        <v>1</v>
      </c>
      <c r="D6623" s="169" t="s">
        <v>5482</v>
      </c>
      <c r="E6623" s="170">
        <v>163.83600000000001</v>
      </c>
      <c r="F6623" s="167" t="s">
        <v>12609</v>
      </c>
    </row>
    <row r="6624" spans="1:6" x14ac:dyDescent="0.3">
      <c r="A6624" s="167" t="s">
        <v>12676</v>
      </c>
      <c r="B6624" s="167" t="s">
        <v>5509</v>
      </c>
      <c r="C6624" s="168">
        <v>1</v>
      </c>
      <c r="D6624" s="169" t="s">
        <v>5482</v>
      </c>
      <c r="E6624" s="170">
        <v>163.83600000000001</v>
      </c>
      <c r="F6624" s="167" t="s">
        <v>12609</v>
      </c>
    </row>
    <row r="6625" spans="1:6" x14ac:dyDescent="0.3">
      <c r="A6625" s="167" t="s">
        <v>12677</v>
      </c>
      <c r="B6625" s="167" t="s">
        <v>5515</v>
      </c>
      <c r="C6625" s="168">
        <v>1</v>
      </c>
      <c r="D6625" s="169" t="s">
        <v>5482</v>
      </c>
      <c r="E6625" s="170">
        <v>163.83600000000001</v>
      </c>
      <c r="F6625" s="167" t="s">
        <v>12609</v>
      </c>
    </row>
    <row r="6626" spans="1:6" x14ac:dyDescent="0.3">
      <c r="A6626" s="167" t="s">
        <v>12678</v>
      </c>
      <c r="B6626" s="167" t="s">
        <v>5525</v>
      </c>
      <c r="C6626" s="168">
        <v>1</v>
      </c>
      <c r="D6626" s="169" t="s">
        <v>5482</v>
      </c>
      <c r="E6626" s="170">
        <v>163.83600000000001</v>
      </c>
      <c r="F6626" s="167" t="s">
        <v>12609</v>
      </c>
    </row>
    <row r="6627" spans="1:6" x14ac:dyDescent="0.3">
      <c r="A6627" s="167" t="s">
        <v>12679</v>
      </c>
      <c r="B6627" s="167" t="s">
        <v>5491</v>
      </c>
      <c r="C6627" s="168">
        <v>1</v>
      </c>
      <c r="D6627" s="169" t="s">
        <v>5482</v>
      </c>
      <c r="E6627" s="170">
        <v>99.98324999999997</v>
      </c>
      <c r="F6627" s="167" t="s">
        <v>12593</v>
      </c>
    </row>
    <row r="6628" spans="1:6" x14ac:dyDescent="0.3">
      <c r="A6628" s="167" t="s">
        <v>12680</v>
      </c>
      <c r="B6628" s="167" t="s">
        <v>5493</v>
      </c>
      <c r="C6628" s="168">
        <v>1</v>
      </c>
      <c r="D6628" s="169" t="s">
        <v>5482</v>
      </c>
      <c r="E6628" s="170">
        <v>99.98324999999997</v>
      </c>
      <c r="F6628" s="167" t="s">
        <v>12593</v>
      </c>
    </row>
    <row r="6629" spans="1:6" x14ac:dyDescent="0.3">
      <c r="A6629" s="167" t="s">
        <v>12681</v>
      </c>
      <c r="B6629" s="167" t="s">
        <v>5497</v>
      </c>
      <c r="C6629" s="168">
        <v>1</v>
      </c>
      <c r="D6629" s="169" t="s">
        <v>5482</v>
      </c>
      <c r="E6629" s="170">
        <v>99.98324999999997</v>
      </c>
      <c r="F6629" s="167" t="s">
        <v>12593</v>
      </c>
    </row>
    <row r="6630" spans="1:6" x14ac:dyDescent="0.3">
      <c r="A6630" s="167" t="s">
        <v>12682</v>
      </c>
      <c r="B6630" s="167" t="s">
        <v>5507</v>
      </c>
      <c r="C6630" s="168">
        <v>1</v>
      </c>
      <c r="D6630" s="169" t="s">
        <v>5482</v>
      </c>
      <c r="E6630" s="170">
        <v>99.98324999999997</v>
      </c>
      <c r="F6630" s="167" t="s">
        <v>12593</v>
      </c>
    </row>
    <row r="6631" spans="1:6" x14ac:dyDescent="0.3">
      <c r="A6631" s="167" t="s">
        <v>12683</v>
      </c>
      <c r="B6631" s="167" t="s">
        <v>5509</v>
      </c>
      <c r="C6631" s="168">
        <v>1</v>
      </c>
      <c r="D6631" s="169" t="s">
        <v>5482</v>
      </c>
      <c r="E6631" s="170">
        <v>99.98324999999997</v>
      </c>
      <c r="F6631" s="167" t="s">
        <v>12593</v>
      </c>
    </row>
    <row r="6632" spans="1:6" x14ac:dyDescent="0.3">
      <c r="A6632" s="167" t="s">
        <v>12684</v>
      </c>
      <c r="B6632" s="167" t="s">
        <v>5515</v>
      </c>
      <c r="C6632" s="168">
        <v>1</v>
      </c>
      <c r="D6632" s="169" t="s">
        <v>5482</v>
      </c>
      <c r="E6632" s="170">
        <v>99.98324999999997</v>
      </c>
      <c r="F6632" s="167" t="s">
        <v>12593</v>
      </c>
    </row>
    <row r="6633" spans="1:6" x14ac:dyDescent="0.3">
      <c r="A6633" s="167" t="s">
        <v>12685</v>
      </c>
      <c r="B6633" s="167" t="s">
        <v>5525</v>
      </c>
      <c r="C6633" s="168">
        <v>1</v>
      </c>
      <c r="D6633" s="169" t="s">
        <v>5482</v>
      </c>
      <c r="E6633" s="170">
        <v>99.98324999999997</v>
      </c>
      <c r="F6633" s="167" t="s">
        <v>12593</v>
      </c>
    </row>
    <row r="6634" spans="1:6" x14ac:dyDescent="0.3">
      <c r="A6634" s="167" t="s">
        <v>12686</v>
      </c>
      <c r="B6634" s="167" t="s">
        <v>5491</v>
      </c>
      <c r="C6634" s="168">
        <v>1</v>
      </c>
      <c r="D6634" s="169" t="s">
        <v>5482</v>
      </c>
      <c r="E6634" s="170">
        <v>166.33349999999999</v>
      </c>
      <c r="F6634" s="167" t="s">
        <v>12601</v>
      </c>
    </row>
    <row r="6635" spans="1:6" x14ac:dyDescent="0.3">
      <c r="A6635" s="167" t="s">
        <v>12687</v>
      </c>
      <c r="B6635" s="167" t="s">
        <v>5493</v>
      </c>
      <c r="C6635" s="168">
        <v>1</v>
      </c>
      <c r="D6635" s="169" t="s">
        <v>5482</v>
      </c>
      <c r="E6635" s="170">
        <v>166.33349999999999</v>
      </c>
      <c r="F6635" s="167" t="s">
        <v>12601</v>
      </c>
    </row>
    <row r="6636" spans="1:6" x14ac:dyDescent="0.3">
      <c r="A6636" s="167" t="s">
        <v>12688</v>
      </c>
      <c r="B6636" s="167" t="s">
        <v>5497</v>
      </c>
      <c r="C6636" s="168">
        <v>1</v>
      </c>
      <c r="D6636" s="169" t="s">
        <v>5482</v>
      </c>
      <c r="E6636" s="170">
        <v>166.33349999999999</v>
      </c>
      <c r="F6636" s="167" t="s">
        <v>12601</v>
      </c>
    </row>
    <row r="6637" spans="1:6" x14ac:dyDescent="0.3">
      <c r="A6637" s="167" t="s">
        <v>12689</v>
      </c>
      <c r="B6637" s="167" t="s">
        <v>5507</v>
      </c>
      <c r="C6637" s="168">
        <v>1</v>
      </c>
      <c r="D6637" s="169" t="s">
        <v>5482</v>
      </c>
      <c r="E6637" s="170">
        <v>166.33349999999999</v>
      </c>
      <c r="F6637" s="167" t="s">
        <v>12601</v>
      </c>
    </row>
    <row r="6638" spans="1:6" x14ac:dyDescent="0.3">
      <c r="A6638" s="167" t="s">
        <v>12690</v>
      </c>
      <c r="B6638" s="167" t="s">
        <v>5509</v>
      </c>
      <c r="C6638" s="168">
        <v>1</v>
      </c>
      <c r="D6638" s="169" t="s">
        <v>5482</v>
      </c>
      <c r="E6638" s="170">
        <v>166.33349999999999</v>
      </c>
      <c r="F6638" s="167" t="s">
        <v>12601</v>
      </c>
    </row>
    <row r="6639" spans="1:6" x14ac:dyDescent="0.3">
      <c r="A6639" s="167" t="s">
        <v>12691</v>
      </c>
      <c r="B6639" s="167" t="s">
        <v>5515</v>
      </c>
      <c r="C6639" s="168">
        <v>1</v>
      </c>
      <c r="D6639" s="169" t="s">
        <v>5482</v>
      </c>
      <c r="E6639" s="170">
        <v>166.33349999999999</v>
      </c>
      <c r="F6639" s="167" t="s">
        <v>12601</v>
      </c>
    </row>
    <row r="6640" spans="1:6" x14ac:dyDescent="0.3">
      <c r="A6640" s="167" t="s">
        <v>12692</v>
      </c>
      <c r="B6640" s="167" t="s">
        <v>5525</v>
      </c>
      <c r="C6640" s="168">
        <v>1</v>
      </c>
      <c r="D6640" s="169" t="s">
        <v>5482</v>
      </c>
      <c r="E6640" s="170">
        <v>166.33349999999999</v>
      </c>
      <c r="F6640" s="167" t="s">
        <v>12601</v>
      </c>
    </row>
    <row r="6641" spans="1:6" x14ac:dyDescent="0.3">
      <c r="A6641" s="167" t="s">
        <v>12693</v>
      </c>
      <c r="B6641" s="167" t="s">
        <v>5491</v>
      </c>
      <c r="C6641" s="168">
        <v>1</v>
      </c>
      <c r="D6641" s="169" t="s">
        <v>5482</v>
      </c>
      <c r="E6641" s="170">
        <v>171.57824999999997</v>
      </c>
      <c r="F6641" s="167" t="s">
        <v>12609</v>
      </c>
    </row>
    <row r="6642" spans="1:6" x14ac:dyDescent="0.3">
      <c r="A6642" s="167" t="s">
        <v>12694</v>
      </c>
      <c r="B6642" s="167" t="s">
        <v>5493</v>
      </c>
      <c r="C6642" s="168">
        <v>1</v>
      </c>
      <c r="D6642" s="169" t="s">
        <v>5482</v>
      </c>
      <c r="E6642" s="170">
        <v>171.57824999999997</v>
      </c>
      <c r="F6642" s="167" t="s">
        <v>12609</v>
      </c>
    </row>
    <row r="6643" spans="1:6" x14ac:dyDescent="0.3">
      <c r="A6643" s="167" t="s">
        <v>12695</v>
      </c>
      <c r="B6643" s="167" t="s">
        <v>5497</v>
      </c>
      <c r="C6643" s="168">
        <v>1</v>
      </c>
      <c r="D6643" s="169" t="s">
        <v>5482</v>
      </c>
      <c r="E6643" s="170">
        <v>171.57824999999997</v>
      </c>
      <c r="F6643" s="167" t="s">
        <v>12609</v>
      </c>
    </row>
    <row r="6644" spans="1:6" x14ac:dyDescent="0.3">
      <c r="A6644" s="167" t="s">
        <v>12696</v>
      </c>
      <c r="B6644" s="167" t="s">
        <v>5507</v>
      </c>
      <c r="C6644" s="168">
        <v>1</v>
      </c>
      <c r="D6644" s="169" t="s">
        <v>5482</v>
      </c>
      <c r="E6644" s="170">
        <v>171.57824999999997</v>
      </c>
      <c r="F6644" s="167" t="s">
        <v>12609</v>
      </c>
    </row>
    <row r="6645" spans="1:6" x14ac:dyDescent="0.3">
      <c r="A6645" s="167" t="s">
        <v>12697</v>
      </c>
      <c r="B6645" s="167" t="s">
        <v>5509</v>
      </c>
      <c r="C6645" s="168">
        <v>1</v>
      </c>
      <c r="D6645" s="169" t="s">
        <v>5482</v>
      </c>
      <c r="E6645" s="170">
        <v>171.57824999999997</v>
      </c>
      <c r="F6645" s="167" t="s">
        <v>12609</v>
      </c>
    </row>
    <row r="6646" spans="1:6" x14ac:dyDescent="0.3">
      <c r="A6646" s="167" t="s">
        <v>12698</v>
      </c>
      <c r="B6646" s="167" t="s">
        <v>5515</v>
      </c>
      <c r="C6646" s="168">
        <v>1</v>
      </c>
      <c r="D6646" s="169" t="s">
        <v>5482</v>
      </c>
      <c r="E6646" s="170">
        <v>171.57824999999997</v>
      </c>
      <c r="F6646" s="167" t="s">
        <v>12609</v>
      </c>
    </row>
    <row r="6647" spans="1:6" x14ac:dyDescent="0.3">
      <c r="A6647" s="167" t="s">
        <v>12699</v>
      </c>
      <c r="B6647" s="167" t="s">
        <v>5525</v>
      </c>
      <c r="C6647" s="168">
        <v>1</v>
      </c>
      <c r="D6647" s="169" t="s">
        <v>5482</v>
      </c>
      <c r="E6647" s="170">
        <v>171.57824999999997</v>
      </c>
      <c r="F6647" s="167" t="s">
        <v>12609</v>
      </c>
    </row>
    <row r="6648" spans="1:6" x14ac:dyDescent="0.3">
      <c r="A6648" s="167" t="s">
        <v>12700</v>
      </c>
      <c r="B6648" s="167" t="s">
        <v>5491</v>
      </c>
      <c r="C6648" s="168">
        <v>1</v>
      </c>
      <c r="D6648" s="169" t="s">
        <v>5482</v>
      </c>
      <c r="E6648" s="170">
        <v>171.57824999999997</v>
      </c>
      <c r="F6648" s="167" t="s">
        <v>12609</v>
      </c>
    </row>
    <row r="6649" spans="1:6" x14ac:dyDescent="0.3">
      <c r="A6649" s="167" t="s">
        <v>12701</v>
      </c>
      <c r="B6649" s="167" t="s">
        <v>5493</v>
      </c>
      <c r="C6649" s="168">
        <v>1</v>
      </c>
      <c r="D6649" s="169" t="s">
        <v>5482</v>
      </c>
      <c r="E6649" s="170">
        <v>171.57824999999997</v>
      </c>
      <c r="F6649" s="167" t="s">
        <v>12609</v>
      </c>
    </row>
    <row r="6650" spans="1:6" x14ac:dyDescent="0.3">
      <c r="A6650" s="167" t="s">
        <v>12702</v>
      </c>
      <c r="B6650" s="167" t="s">
        <v>5497</v>
      </c>
      <c r="C6650" s="168">
        <v>1</v>
      </c>
      <c r="D6650" s="169" t="s">
        <v>5482</v>
      </c>
      <c r="E6650" s="170">
        <v>171.57824999999997</v>
      </c>
      <c r="F6650" s="167" t="s">
        <v>12609</v>
      </c>
    </row>
    <row r="6651" spans="1:6" x14ac:dyDescent="0.3">
      <c r="A6651" s="167" t="s">
        <v>12703</v>
      </c>
      <c r="B6651" s="167" t="s">
        <v>5507</v>
      </c>
      <c r="C6651" s="168">
        <v>1</v>
      </c>
      <c r="D6651" s="169" t="s">
        <v>5482</v>
      </c>
      <c r="E6651" s="170">
        <v>171.57824999999997</v>
      </c>
      <c r="F6651" s="167" t="s">
        <v>12609</v>
      </c>
    </row>
    <row r="6652" spans="1:6" x14ac:dyDescent="0.3">
      <c r="A6652" s="167" t="s">
        <v>12704</v>
      </c>
      <c r="B6652" s="167" t="s">
        <v>5509</v>
      </c>
      <c r="C6652" s="168">
        <v>1</v>
      </c>
      <c r="D6652" s="169" t="s">
        <v>5482</v>
      </c>
      <c r="E6652" s="170">
        <v>171.57824999999997</v>
      </c>
      <c r="F6652" s="167" t="s">
        <v>12609</v>
      </c>
    </row>
    <row r="6653" spans="1:6" x14ac:dyDescent="0.3">
      <c r="A6653" s="167" t="s">
        <v>12705</v>
      </c>
      <c r="B6653" s="167" t="s">
        <v>5515</v>
      </c>
      <c r="C6653" s="168">
        <v>1</v>
      </c>
      <c r="D6653" s="169" t="s">
        <v>5482</v>
      </c>
      <c r="E6653" s="170">
        <v>171.57824999999997</v>
      </c>
      <c r="F6653" s="167" t="s">
        <v>12609</v>
      </c>
    </row>
    <row r="6654" spans="1:6" x14ac:dyDescent="0.3">
      <c r="A6654" s="167" t="s">
        <v>12706</v>
      </c>
      <c r="B6654" s="167" t="s">
        <v>5525</v>
      </c>
      <c r="C6654" s="168">
        <v>1</v>
      </c>
      <c r="D6654" s="169" t="s">
        <v>5482</v>
      </c>
      <c r="E6654" s="170">
        <v>171.57824999999997</v>
      </c>
      <c r="F6654" s="167" t="s">
        <v>12609</v>
      </c>
    </row>
    <row r="6655" spans="1:6" x14ac:dyDescent="0.3">
      <c r="A6655" s="167" t="s">
        <v>12707</v>
      </c>
      <c r="B6655" s="167" t="s">
        <v>5491</v>
      </c>
      <c r="C6655" s="168">
        <v>1</v>
      </c>
      <c r="D6655" s="169" t="s">
        <v>5482</v>
      </c>
      <c r="E6655" s="170">
        <v>53.945999999999998</v>
      </c>
      <c r="F6655" s="167" t="s">
        <v>12593</v>
      </c>
    </row>
    <row r="6656" spans="1:6" x14ac:dyDescent="0.3">
      <c r="A6656" s="167" t="s">
        <v>12708</v>
      </c>
      <c r="B6656" s="167" t="s">
        <v>5493</v>
      </c>
      <c r="C6656" s="168">
        <v>1</v>
      </c>
      <c r="D6656" s="169" t="s">
        <v>5482</v>
      </c>
      <c r="E6656" s="170">
        <v>53.945999999999998</v>
      </c>
      <c r="F6656" s="167" t="s">
        <v>12593</v>
      </c>
    </row>
    <row r="6657" spans="1:6" x14ac:dyDescent="0.3">
      <c r="A6657" s="167" t="s">
        <v>12709</v>
      </c>
      <c r="B6657" s="167" t="s">
        <v>5497</v>
      </c>
      <c r="C6657" s="168">
        <v>1</v>
      </c>
      <c r="D6657" s="169" t="s">
        <v>5482</v>
      </c>
      <c r="E6657" s="170">
        <v>53.945999999999998</v>
      </c>
      <c r="F6657" s="167" t="s">
        <v>12593</v>
      </c>
    </row>
    <row r="6658" spans="1:6" x14ac:dyDescent="0.3">
      <c r="A6658" s="167" t="s">
        <v>12710</v>
      </c>
      <c r="B6658" s="167" t="s">
        <v>5509</v>
      </c>
      <c r="C6658" s="168">
        <v>1</v>
      </c>
      <c r="D6658" s="169" t="s">
        <v>5482</v>
      </c>
      <c r="E6658" s="170">
        <v>53.945999999999998</v>
      </c>
      <c r="F6658" s="167" t="s">
        <v>12593</v>
      </c>
    </row>
    <row r="6659" spans="1:6" x14ac:dyDescent="0.3">
      <c r="A6659" s="167" t="s">
        <v>12711</v>
      </c>
      <c r="B6659" s="167" t="s">
        <v>5491</v>
      </c>
      <c r="C6659" s="168">
        <v>1</v>
      </c>
      <c r="D6659" s="169" t="s">
        <v>5482</v>
      </c>
      <c r="E6659" s="170">
        <v>50.449499999999993</v>
      </c>
      <c r="F6659" s="167" t="s">
        <v>12712</v>
      </c>
    </row>
    <row r="6660" spans="1:6" x14ac:dyDescent="0.3">
      <c r="A6660" s="167" t="s">
        <v>12713</v>
      </c>
      <c r="B6660" s="167" t="s">
        <v>5493</v>
      </c>
      <c r="C6660" s="168">
        <v>1</v>
      </c>
      <c r="D6660" s="169" t="s">
        <v>5482</v>
      </c>
      <c r="E6660" s="170">
        <v>50.449499999999993</v>
      </c>
      <c r="F6660" s="167" t="s">
        <v>12712</v>
      </c>
    </row>
    <row r="6661" spans="1:6" x14ac:dyDescent="0.3">
      <c r="A6661" s="167" t="s">
        <v>12714</v>
      </c>
      <c r="B6661" s="167" t="s">
        <v>5497</v>
      </c>
      <c r="C6661" s="168">
        <v>1</v>
      </c>
      <c r="D6661" s="169" t="s">
        <v>5482</v>
      </c>
      <c r="E6661" s="170">
        <v>50.449499999999993</v>
      </c>
      <c r="F6661" s="167" t="s">
        <v>12712</v>
      </c>
    </row>
    <row r="6662" spans="1:6" x14ac:dyDescent="0.3">
      <c r="A6662" s="167" t="s">
        <v>12715</v>
      </c>
      <c r="B6662" s="167" t="s">
        <v>5509</v>
      </c>
      <c r="C6662" s="168">
        <v>1</v>
      </c>
      <c r="D6662" s="169" t="s">
        <v>5482</v>
      </c>
      <c r="E6662" s="170">
        <v>50.449499999999993</v>
      </c>
      <c r="F6662" s="167" t="s">
        <v>12712</v>
      </c>
    </row>
    <row r="6663" spans="1:6" x14ac:dyDescent="0.3">
      <c r="A6663" s="167" t="s">
        <v>12716</v>
      </c>
      <c r="B6663" s="167" t="s">
        <v>5491</v>
      </c>
      <c r="C6663" s="168">
        <v>1</v>
      </c>
      <c r="D6663" s="169" t="s">
        <v>5482</v>
      </c>
      <c r="E6663" s="170">
        <v>60.938999999999993</v>
      </c>
      <c r="F6663" s="167" t="s">
        <v>12609</v>
      </c>
    </row>
    <row r="6664" spans="1:6" x14ac:dyDescent="0.3">
      <c r="A6664" s="167" t="s">
        <v>12717</v>
      </c>
      <c r="B6664" s="167" t="s">
        <v>5493</v>
      </c>
      <c r="C6664" s="168">
        <v>1</v>
      </c>
      <c r="D6664" s="169" t="s">
        <v>5482</v>
      </c>
      <c r="E6664" s="170">
        <v>60.938999999999993</v>
      </c>
      <c r="F6664" s="167" t="s">
        <v>12609</v>
      </c>
    </row>
    <row r="6665" spans="1:6" x14ac:dyDescent="0.3">
      <c r="A6665" s="167" t="s">
        <v>12718</v>
      </c>
      <c r="B6665" s="167" t="s">
        <v>5497</v>
      </c>
      <c r="C6665" s="168">
        <v>1</v>
      </c>
      <c r="D6665" s="169" t="s">
        <v>5482</v>
      </c>
      <c r="E6665" s="170">
        <v>60.938999999999993</v>
      </c>
      <c r="F6665" s="167" t="s">
        <v>12609</v>
      </c>
    </row>
    <row r="6666" spans="1:6" x14ac:dyDescent="0.3">
      <c r="A6666" s="167" t="s">
        <v>12719</v>
      </c>
      <c r="B6666" s="167" t="s">
        <v>5509</v>
      </c>
      <c r="C6666" s="168">
        <v>1</v>
      </c>
      <c r="D6666" s="169" t="s">
        <v>5482</v>
      </c>
      <c r="E6666" s="170">
        <v>60.938999999999993</v>
      </c>
      <c r="F6666" s="167" t="s">
        <v>12609</v>
      </c>
    </row>
    <row r="6667" spans="1:6" x14ac:dyDescent="0.3">
      <c r="A6667" s="167" t="s">
        <v>12720</v>
      </c>
      <c r="B6667" s="167" t="s">
        <v>5491</v>
      </c>
      <c r="C6667" s="168">
        <v>1</v>
      </c>
      <c r="D6667" s="169" t="s">
        <v>5482</v>
      </c>
      <c r="E6667" s="170">
        <v>94.155749999999983</v>
      </c>
      <c r="F6667" s="167" t="s">
        <v>12593</v>
      </c>
    </row>
    <row r="6668" spans="1:6" x14ac:dyDescent="0.3">
      <c r="A6668" s="167" t="s">
        <v>12721</v>
      </c>
      <c r="B6668" s="167" t="s">
        <v>5493</v>
      </c>
      <c r="C6668" s="168">
        <v>1</v>
      </c>
      <c r="D6668" s="169" t="s">
        <v>5482</v>
      </c>
      <c r="E6668" s="170">
        <v>94.155749999999983</v>
      </c>
      <c r="F6668" s="167" t="s">
        <v>12593</v>
      </c>
    </row>
    <row r="6669" spans="1:6" x14ac:dyDescent="0.3">
      <c r="A6669" s="167" t="s">
        <v>12722</v>
      </c>
      <c r="B6669" s="167" t="s">
        <v>5497</v>
      </c>
      <c r="C6669" s="168">
        <v>1</v>
      </c>
      <c r="D6669" s="169" t="s">
        <v>5482</v>
      </c>
      <c r="E6669" s="170">
        <v>94.155749999999983</v>
      </c>
      <c r="F6669" s="167" t="s">
        <v>12593</v>
      </c>
    </row>
    <row r="6670" spans="1:6" x14ac:dyDescent="0.3">
      <c r="A6670" s="167" t="s">
        <v>12723</v>
      </c>
      <c r="B6670" s="167" t="s">
        <v>5509</v>
      </c>
      <c r="C6670" s="168">
        <v>1</v>
      </c>
      <c r="D6670" s="169" t="s">
        <v>5482</v>
      </c>
      <c r="E6670" s="170">
        <v>94.155749999999983</v>
      </c>
      <c r="F6670" s="167" t="s">
        <v>12593</v>
      </c>
    </row>
    <row r="6671" spans="1:6" x14ac:dyDescent="0.3">
      <c r="A6671" s="167" t="s">
        <v>12724</v>
      </c>
      <c r="B6671" s="167" t="s">
        <v>5491</v>
      </c>
      <c r="C6671" s="168">
        <v>1</v>
      </c>
      <c r="D6671" s="169" t="s">
        <v>5482</v>
      </c>
      <c r="E6671" s="170">
        <v>87.828749999999985</v>
      </c>
      <c r="F6671" s="167" t="s">
        <v>12601</v>
      </c>
    </row>
    <row r="6672" spans="1:6" x14ac:dyDescent="0.3">
      <c r="A6672" s="167" t="s">
        <v>12725</v>
      </c>
      <c r="B6672" s="167" t="s">
        <v>5493</v>
      </c>
      <c r="C6672" s="168">
        <v>1</v>
      </c>
      <c r="D6672" s="169" t="s">
        <v>5482</v>
      </c>
      <c r="E6672" s="170">
        <v>87.828749999999985</v>
      </c>
      <c r="F6672" s="167" t="s">
        <v>12601</v>
      </c>
    </row>
    <row r="6673" spans="1:6" x14ac:dyDescent="0.3">
      <c r="A6673" s="167" t="s">
        <v>12726</v>
      </c>
      <c r="B6673" s="167" t="s">
        <v>5497</v>
      </c>
      <c r="C6673" s="168">
        <v>1</v>
      </c>
      <c r="D6673" s="169" t="s">
        <v>5482</v>
      </c>
      <c r="E6673" s="170">
        <v>87.828749999999985</v>
      </c>
      <c r="F6673" s="167" t="s">
        <v>12601</v>
      </c>
    </row>
    <row r="6674" spans="1:6" x14ac:dyDescent="0.3">
      <c r="A6674" s="167" t="s">
        <v>12727</v>
      </c>
      <c r="B6674" s="167" t="s">
        <v>5509</v>
      </c>
      <c r="C6674" s="168">
        <v>1</v>
      </c>
      <c r="D6674" s="169" t="s">
        <v>5482</v>
      </c>
      <c r="E6674" s="170">
        <v>87.828749999999985</v>
      </c>
      <c r="F6674" s="167" t="s">
        <v>12601</v>
      </c>
    </row>
    <row r="6675" spans="1:6" x14ac:dyDescent="0.3">
      <c r="A6675" s="167" t="s">
        <v>12728</v>
      </c>
      <c r="B6675" s="167" t="s">
        <v>5491</v>
      </c>
      <c r="C6675" s="168">
        <v>1</v>
      </c>
      <c r="D6675" s="169" t="s">
        <v>5482</v>
      </c>
      <c r="E6675" s="170">
        <v>95.570999999999998</v>
      </c>
      <c r="F6675" s="167" t="s">
        <v>12609</v>
      </c>
    </row>
    <row r="6676" spans="1:6" x14ac:dyDescent="0.3">
      <c r="A6676" s="167" t="s">
        <v>12729</v>
      </c>
      <c r="B6676" s="167" t="s">
        <v>5493</v>
      </c>
      <c r="C6676" s="168">
        <v>1</v>
      </c>
      <c r="D6676" s="169" t="s">
        <v>5482</v>
      </c>
      <c r="E6676" s="170">
        <v>95.570999999999998</v>
      </c>
      <c r="F6676" s="167" t="s">
        <v>12609</v>
      </c>
    </row>
    <row r="6677" spans="1:6" x14ac:dyDescent="0.3">
      <c r="A6677" s="167" t="s">
        <v>12730</v>
      </c>
      <c r="B6677" s="167" t="s">
        <v>5497</v>
      </c>
      <c r="C6677" s="168">
        <v>1</v>
      </c>
      <c r="D6677" s="169" t="s">
        <v>5482</v>
      </c>
      <c r="E6677" s="170">
        <v>95.570999999999998</v>
      </c>
      <c r="F6677" s="167" t="s">
        <v>12609</v>
      </c>
    </row>
    <row r="6678" spans="1:6" x14ac:dyDescent="0.3">
      <c r="A6678" s="167" t="s">
        <v>12731</v>
      </c>
      <c r="B6678" s="167" t="s">
        <v>5509</v>
      </c>
      <c r="C6678" s="168">
        <v>1</v>
      </c>
      <c r="D6678" s="169" t="s">
        <v>5482</v>
      </c>
      <c r="E6678" s="170">
        <v>95.570999999999998</v>
      </c>
      <c r="F6678" s="167" t="s">
        <v>12609</v>
      </c>
    </row>
    <row r="6679" spans="1:6" x14ac:dyDescent="0.3">
      <c r="A6679" s="167" t="s">
        <v>12732</v>
      </c>
      <c r="B6679" s="167" t="s">
        <v>5491</v>
      </c>
      <c r="C6679" s="168">
        <v>1</v>
      </c>
      <c r="D6679" s="169" t="s">
        <v>5482</v>
      </c>
      <c r="E6679" s="170">
        <v>99.98324999999997</v>
      </c>
      <c r="F6679" s="167" t="s">
        <v>12593</v>
      </c>
    </row>
    <row r="6680" spans="1:6" x14ac:dyDescent="0.3">
      <c r="A6680" s="167" t="s">
        <v>12733</v>
      </c>
      <c r="B6680" s="167" t="s">
        <v>5493</v>
      </c>
      <c r="C6680" s="168">
        <v>1</v>
      </c>
      <c r="D6680" s="169" t="s">
        <v>5482</v>
      </c>
      <c r="E6680" s="170">
        <v>99.98324999999997</v>
      </c>
      <c r="F6680" s="167" t="s">
        <v>12593</v>
      </c>
    </row>
    <row r="6681" spans="1:6" x14ac:dyDescent="0.3">
      <c r="A6681" s="167" t="s">
        <v>12734</v>
      </c>
      <c r="B6681" s="167" t="s">
        <v>5497</v>
      </c>
      <c r="C6681" s="168">
        <v>1</v>
      </c>
      <c r="D6681" s="169" t="s">
        <v>5482</v>
      </c>
      <c r="E6681" s="170">
        <v>99.98324999999997</v>
      </c>
      <c r="F6681" s="167" t="s">
        <v>12593</v>
      </c>
    </row>
    <row r="6682" spans="1:6" x14ac:dyDescent="0.3">
      <c r="A6682" s="167" t="s">
        <v>12735</v>
      </c>
      <c r="B6682" s="167" t="s">
        <v>5509</v>
      </c>
      <c r="C6682" s="168">
        <v>1</v>
      </c>
      <c r="D6682" s="169" t="s">
        <v>5482</v>
      </c>
      <c r="E6682" s="170">
        <v>99.98324999999997</v>
      </c>
      <c r="F6682" s="167" t="s">
        <v>12593</v>
      </c>
    </row>
    <row r="6683" spans="1:6" x14ac:dyDescent="0.3">
      <c r="A6683" s="167" t="s">
        <v>12736</v>
      </c>
      <c r="B6683" s="167" t="s">
        <v>5491</v>
      </c>
      <c r="C6683" s="168">
        <v>1</v>
      </c>
      <c r="D6683" s="169" t="s">
        <v>5482</v>
      </c>
      <c r="E6683" s="170">
        <v>95.487749999999991</v>
      </c>
      <c r="F6683" s="167" t="s">
        <v>12601</v>
      </c>
    </row>
    <row r="6684" spans="1:6" x14ac:dyDescent="0.3">
      <c r="A6684" s="167" t="s">
        <v>12737</v>
      </c>
      <c r="B6684" s="167" t="s">
        <v>5493</v>
      </c>
      <c r="C6684" s="168">
        <v>1</v>
      </c>
      <c r="D6684" s="169" t="s">
        <v>5482</v>
      </c>
      <c r="E6684" s="170">
        <v>95.487749999999991</v>
      </c>
      <c r="F6684" s="167" t="s">
        <v>12601</v>
      </c>
    </row>
    <row r="6685" spans="1:6" x14ac:dyDescent="0.3">
      <c r="A6685" s="167" t="s">
        <v>12738</v>
      </c>
      <c r="B6685" s="167" t="s">
        <v>5497</v>
      </c>
      <c r="C6685" s="168">
        <v>1</v>
      </c>
      <c r="D6685" s="169" t="s">
        <v>5482</v>
      </c>
      <c r="E6685" s="170">
        <v>95.487749999999991</v>
      </c>
      <c r="F6685" s="167" t="s">
        <v>12601</v>
      </c>
    </row>
    <row r="6686" spans="1:6" x14ac:dyDescent="0.3">
      <c r="A6686" s="167" t="s">
        <v>12739</v>
      </c>
      <c r="B6686" s="167" t="s">
        <v>5509</v>
      </c>
      <c r="C6686" s="168">
        <v>1</v>
      </c>
      <c r="D6686" s="169" t="s">
        <v>5482</v>
      </c>
      <c r="E6686" s="170">
        <v>95.487749999999991</v>
      </c>
      <c r="F6686" s="167" t="s">
        <v>12601</v>
      </c>
    </row>
    <row r="6687" spans="1:6" x14ac:dyDescent="0.3">
      <c r="A6687" s="167" t="s">
        <v>12740</v>
      </c>
      <c r="B6687" s="167" t="s">
        <v>5491</v>
      </c>
      <c r="C6687" s="168">
        <v>1</v>
      </c>
      <c r="D6687" s="169" t="s">
        <v>5482</v>
      </c>
      <c r="E6687" s="170">
        <v>103.31325</v>
      </c>
      <c r="F6687" s="167" t="s">
        <v>12609</v>
      </c>
    </row>
    <row r="6688" spans="1:6" x14ac:dyDescent="0.3">
      <c r="A6688" s="167" t="s">
        <v>12741</v>
      </c>
      <c r="B6688" s="167" t="s">
        <v>5493</v>
      </c>
      <c r="C6688" s="168">
        <v>1</v>
      </c>
      <c r="D6688" s="169" t="s">
        <v>5482</v>
      </c>
      <c r="E6688" s="170">
        <v>103.31325</v>
      </c>
      <c r="F6688" s="167" t="s">
        <v>12609</v>
      </c>
    </row>
    <row r="6689" spans="1:6" x14ac:dyDescent="0.3">
      <c r="A6689" s="167" t="s">
        <v>12742</v>
      </c>
      <c r="B6689" s="167" t="s">
        <v>5497</v>
      </c>
      <c r="C6689" s="168">
        <v>1</v>
      </c>
      <c r="D6689" s="169" t="s">
        <v>5482</v>
      </c>
      <c r="E6689" s="170">
        <v>103.31325</v>
      </c>
      <c r="F6689" s="167" t="s">
        <v>12609</v>
      </c>
    </row>
    <row r="6690" spans="1:6" x14ac:dyDescent="0.3">
      <c r="A6690" s="167" t="s">
        <v>12743</v>
      </c>
      <c r="B6690" s="167" t="s">
        <v>5509</v>
      </c>
      <c r="C6690" s="168">
        <v>1</v>
      </c>
      <c r="D6690" s="169" t="s">
        <v>5482</v>
      </c>
      <c r="E6690" s="170">
        <v>103.31325</v>
      </c>
      <c r="F6690" s="167" t="s">
        <v>12609</v>
      </c>
    </row>
    <row r="6691" spans="1:6" x14ac:dyDescent="0.3">
      <c r="A6691" s="167" t="s">
        <v>12744</v>
      </c>
      <c r="B6691" s="167" t="s">
        <v>5491</v>
      </c>
      <c r="C6691" s="168">
        <v>1</v>
      </c>
      <c r="D6691" s="169" t="s">
        <v>5482</v>
      </c>
      <c r="E6691" s="170">
        <v>66.100499999999997</v>
      </c>
      <c r="F6691" s="167" t="s">
        <v>12745</v>
      </c>
    </row>
    <row r="6692" spans="1:6" x14ac:dyDescent="0.3">
      <c r="A6692" s="167" t="s">
        <v>12746</v>
      </c>
      <c r="B6692" s="167" t="s">
        <v>5493</v>
      </c>
      <c r="C6692" s="168">
        <v>1</v>
      </c>
      <c r="D6692" s="169" t="s">
        <v>5482</v>
      </c>
      <c r="E6692" s="170">
        <v>66.100499999999997</v>
      </c>
      <c r="F6692" s="167" t="s">
        <v>12745</v>
      </c>
    </row>
    <row r="6693" spans="1:6" x14ac:dyDescent="0.3">
      <c r="A6693" s="167" t="s">
        <v>12747</v>
      </c>
      <c r="B6693" s="167" t="s">
        <v>5497</v>
      </c>
      <c r="C6693" s="168">
        <v>1</v>
      </c>
      <c r="D6693" s="169" t="s">
        <v>5482</v>
      </c>
      <c r="E6693" s="170">
        <v>66.100499999999997</v>
      </c>
      <c r="F6693" s="167" t="s">
        <v>12745</v>
      </c>
    </row>
    <row r="6694" spans="1:6" x14ac:dyDescent="0.3">
      <c r="A6694" s="167" t="s">
        <v>12748</v>
      </c>
      <c r="B6694" s="167" t="s">
        <v>5509</v>
      </c>
      <c r="C6694" s="168">
        <v>1</v>
      </c>
      <c r="D6694" s="169" t="s">
        <v>5482</v>
      </c>
      <c r="E6694" s="170">
        <v>66.100499999999997</v>
      </c>
      <c r="F6694" s="167" t="s">
        <v>12745</v>
      </c>
    </row>
    <row r="6695" spans="1:6" x14ac:dyDescent="0.3">
      <c r="A6695" s="167" t="s">
        <v>12749</v>
      </c>
      <c r="B6695" s="167" t="s">
        <v>5491</v>
      </c>
      <c r="C6695" s="168">
        <v>1</v>
      </c>
      <c r="D6695" s="169" t="s">
        <v>5482</v>
      </c>
      <c r="E6695" s="170">
        <v>66.100499999999997</v>
      </c>
      <c r="F6695" s="167" t="s">
        <v>12750</v>
      </c>
    </row>
    <row r="6696" spans="1:6" x14ac:dyDescent="0.3">
      <c r="A6696" s="167" t="s">
        <v>12751</v>
      </c>
      <c r="B6696" s="167" t="s">
        <v>5493</v>
      </c>
      <c r="C6696" s="168">
        <v>1</v>
      </c>
      <c r="D6696" s="169" t="s">
        <v>5482</v>
      </c>
      <c r="E6696" s="170">
        <v>66.100499999999997</v>
      </c>
      <c r="F6696" s="167" t="s">
        <v>12750</v>
      </c>
    </row>
    <row r="6697" spans="1:6" x14ac:dyDescent="0.3">
      <c r="A6697" s="167" t="s">
        <v>12752</v>
      </c>
      <c r="B6697" s="167" t="s">
        <v>5497</v>
      </c>
      <c r="C6697" s="168">
        <v>1</v>
      </c>
      <c r="D6697" s="169" t="s">
        <v>5482</v>
      </c>
      <c r="E6697" s="170">
        <v>66.100499999999997</v>
      </c>
      <c r="F6697" s="167" t="s">
        <v>12750</v>
      </c>
    </row>
    <row r="6698" spans="1:6" x14ac:dyDescent="0.3">
      <c r="A6698" s="167" t="s">
        <v>12753</v>
      </c>
      <c r="B6698" s="167" t="s">
        <v>5509</v>
      </c>
      <c r="C6698" s="168">
        <v>1</v>
      </c>
      <c r="D6698" s="169" t="s">
        <v>5482</v>
      </c>
      <c r="E6698" s="170">
        <v>66.100499999999997</v>
      </c>
      <c r="F6698" s="167" t="s">
        <v>12750</v>
      </c>
    </row>
    <row r="6699" spans="1:6" x14ac:dyDescent="0.3">
      <c r="A6699" s="167" t="s">
        <v>12754</v>
      </c>
      <c r="B6699" s="167" t="s">
        <v>5485</v>
      </c>
      <c r="C6699" s="168">
        <v>40</v>
      </c>
      <c r="D6699" s="169" t="s">
        <v>5482</v>
      </c>
      <c r="E6699" s="170">
        <v>3.9155250000000006</v>
      </c>
      <c r="F6699" s="167" t="s">
        <v>12755</v>
      </c>
    </row>
    <row r="6700" spans="1:6" x14ac:dyDescent="0.3">
      <c r="A6700" s="167" t="s">
        <v>12756</v>
      </c>
      <c r="B6700" s="167" t="s">
        <v>6576</v>
      </c>
      <c r="C6700" s="168">
        <v>40</v>
      </c>
      <c r="D6700" s="169" t="s">
        <v>5482</v>
      </c>
      <c r="E6700" s="170">
        <v>3.9155250000000006</v>
      </c>
      <c r="F6700" s="167" t="s">
        <v>12755</v>
      </c>
    </row>
    <row r="6701" spans="1:6" x14ac:dyDescent="0.3">
      <c r="A6701" s="167" t="s">
        <v>12757</v>
      </c>
      <c r="B6701" s="167" t="s">
        <v>5489</v>
      </c>
      <c r="C6701" s="168">
        <v>40</v>
      </c>
      <c r="D6701" s="169" t="s">
        <v>5482</v>
      </c>
      <c r="E6701" s="170">
        <v>4.0098750000000001</v>
      </c>
      <c r="F6701" s="167" t="s">
        <v>12755</v>
      </c>
    </row>
    <row r="6702" spans="1:6" x14ac:dyDescent="0.3">
      <c r="A6702" s="167" t="s">
        <v>12758</v>
      </c>
      <c r="B6702" s="167" t="s">
        <v>5491</v>
      </c>
      <c r="C6702" s="168">
        <v>40</v>
      </c>
      <c r="D6702" s="169" t="s">
        <v>5482</v>
      </c>
      <c r="E6702" s="170">
        <v>4.0098750000000001</v>
      </c>
      <c r="F6702" s="167" t="s">
        <v>12755</v>
      </c>
    </row>
    <row r="6703" spans="1:6" x14ac:dyDescent="0.3">
      <c r="A6703" s="167" t="s">
        <v>12759</v>
      </c>
      <c r="B6703" s="167" t="s">
        <v>5691</v>
      </c>
      <c r="C6703" s="168">
        <v>40</v>
      </c>
      <c r="D6703" s="169" t="s">
        <v>5482</v>
      </c>
      <c r="E6703" s="170">
        <v>4.0098750000000001</v>
      </c>
      <c r="F6703" s="167" t="s">
        <v>12755</v>
      </c>
    </row>
    <row r="6704" spans="1:6" x14ac:dyDescent="0.3">
      <c r="A6704" s="167" t="s">
        <v>12760</v>
      </c>
      <c r="B6704" s="167" t="s">
        <v>5693</v>
      </c>
      <c r="C6704" s="168">
        <v>40</v>
      </c>
      <c r="D6704" s="169" t="s">
        <v>5482</v>
      </c>
      <c r="E6704" s="170">
        <v>4.0098750000000001</v>
      </c>
      <c r="F6704" s="167" t="s">
        <v>12755</v>
      </c>
    </row>
    <row r="6705" spans="1:6" x14ac:dyDescent="0.3">
      <c r="A6705" s="167" t="s">
        <v>12761</v>
      </c>
      <c r="B6705" s="167" t="s">
        <v>5493</v>
      </c>
      <c r="C6705" s="168">
        <v>40</v>
      </c>
      <c r="D6705" s="169" t="s">
        <v>5482</v>
      </c>
      <c r="E6705" s="170">
        <v>4.0098750000000001</v>
      </c>
      <c r="F6705" s="167" t="s">
        <v>12755</v>
      </c>
    </row>
    <row r="6706" spans="1:6" x14ac:dyDescent="0.3">
      <c r="A6706" s="167" t="s">
        <v>12762</v>
      </c>
      <c r="B6706" s="167" t="s">
        <v>6582</v>
      </c>
      <c r="C6706" s="168">
        <v>40</v>
      </c>
      <c r="D6706" s="169" t="s">
        <v>5482</v>
      </c>
      <c r="E6706" s="170">
        <v>3.7268249999999998</v>
      </c>
      <c r="F6706" s="167" t="s">
        <v>12755</v>
      </c>
    </row>
    <row r="6707" spans="1:6" x14ac:dyDescent="0.3">
      <c r="A6707" s="167" t="s">
        <v>12763</v>
      </c>
      <c r="B6707" s="167" t="s">
        <v>5696</v>
      </c>
      <c r="C6707" s="168">
        <v>40</v>
      </c>
      <c r="D6707" s="169" t="s">
        <v>5482</v>
      </c>
      <c r="E6707" s="170">
        <v>4.0098750000000001</v>
      </c>
      <c r="F6707" s="167" t="s">
        <v>12755</v>
      </c>
    </row>
    <row r="6708" spans="1:6" x14ac:dyDescent="0.3">
      <c r="A6708" s="167" t="s">
        <v>12764</v>
      </c>
      <c r="B6708" s="167" t="s">
        <v>5495</v>
      </c>
      <c r="C6708" s="168">
        <v>40</v>
      </c>
      <c r="D6708" s="169" t="s">
        <v>5482</v>
      </c>
      <c r="E6708" s="170">
        <v>4.0098750000000001</v>
      </c>
      <c r="F6708" s="167" t="s">
        <v>12755</v>
      </c>
    </row>
    <row r="6709" spans="1:6" x14ac:dyDescent="0.3">
      <c r="A6709" s="167" t="s">
        <v>12765</v>
      </c>
      <c r="B6709" s="167" t="s">
        <v>5699</v>
      </c>
      <c r="C6709" s="168">
        <v>40</v>
      </c>
      <c r="D6709" s="169" t="s">
        <v>5482</v>
      </c>
      <c r="E6709" s="170">
        <v>4.0098750000000001</v>
      </c>
      <c r="F6709" s="167" t="s">
        <v>12755</v>
      </c>
    </row>
    <row r="6710" spans="1:6" x14ac:dyDescent="0.3">
      <c r="A6710" s="167" t="s">
        <v>12766</v>
      </c>
      <c r="B6710" s="167" t="s">
        <v>5701</v>
      </c>
      <c r="C6710" s="168">
        <v>40</v>
      </c>
      <c r="D6710" s="169" t="s">
        <v>5482</v>
      </c>
      <c r="E6710" s="170">
        <v>4.0098750000000001</v>
      </c>
      <c r="F6710" s="167" t="s">
        <v>12755</v>
      </c>
    </row>
    <row r="6711" spans="1:6" x14ac:dyDescent="0.3">
      <c r="A6711" s="167" t="s">
        <v>12767</v>
      </c>
      <c r="B6711" s="167" t="s">
        <v>5497</v>
      </c>
      <c r="C6711" s="168">
        <v>40</v>
      </c>
      <c r="D6711" s="169" t="s">
        <v>5482</v>
      </c>
      <c r="E6711" s="170">
        <v>4.0098750000000001</v>
      </c>
      <c r="F6711" s="167" t="s">
        <v>12755</v>
      </c>
    </row>
    <row r="6712" spans="1:6" x14ac:dyDescent="0.3">
      <c r="A6712" s="167" t="s">
        <v>12768</v>
      </c>
      <c r="B6712" s="167" t="s">
        <v>5485</v>
      </c>
      <c r="C6712" s="168">
        <v>40</v>
      </c>
      <c r="D6712" s="169" t="s">
        <v>5482</v>
      </c>
      <c r="E6712" s="170">
        <v>4.0570500000000003</v>
      </c>
      <c r="F6712" s="167" t="s">
        <v>12755</v>
      </c>
    </row>
    <row r="6713" spans="1:6" x14ac:dyDescent="0.3">
      <c r="A6713" s="167" t="s">
        <v>12769</v>
      </c>
      <c r="B6713" s="167" t="s">
        <v>6574</v>
      </c>
      <c r="C6713" s="168">
        <v>10</v>
      </c>
      <c r="D6713" s="169" t="s">
        <v>5482</v>
      </c>
      <c r="E6713" s="170">
        <v>7.8347499999999988</v>
      </c>
      <c r="F6713" s="167" t="s">
        <v>12755</v>
      </c>
    </row>
    <row r="6714" spans="1:6" x14ac:dyDescent="0.3">
      <c r="A6714" s="167" t="s">
        <v>12770</v>
      </c>
      <c r="B6714" s="167" t="s">
        <v>6576</v>
      </c>
      <c r="C6714" s="168">
        <v>40</v>
      </c>
      <c r="D6714" s="169" t="s">
        <v>5482</v>
      </c>
      <c r="E6714" s="170">
        <v>4.0570500000000003</v>
      </c>
      <c r="F6714" s="167" t="s">
        <v>12755</v>
      </c>
    </row>
    <row r="6715" spans="1:6" x14ac:dyDescent="0.3">
      <c r="A6715" s="167" t="s">
        <v>12771</v>
      </c>
      <c r="B6715" s="167" t="s">
        <v>5489</v>
      </c>
      <c r="C6715" s="168">
        <v>40</v>
      </c>
      <c r="D6715" s="169" t="s">
        <v>5482</v>
      </c>
      <c r="E6715" s="170">
        <v>4.1042249999999996</v>
      </c>
      <c r="F6715" s="167" t="s">
        <v>12755</v>
      </c>
    </row>
    <row r="6716" spans="1:6" x14ac:dyDescent="0.3">
      <c r="A6716" s="167" t="s">
        <v>12772</v>
      </c>
      <c r="B6716" s="167" t="s">
        <v>5491</v>
      </c>
      <c r="C6716" s="168">
        <v>40</v>
      </c>
      <c r="D6716" s="169" t="s">
        <v>5482</v>
      </c>
      <c r="E6716" s="170">
        <v>4.1042249999999996</v>
      </c>
      <c r="F6716" s="167" t="s">
        <v>12755</v>
      </c>
    </row>
    <row r="6717" spans="1:6" x14ac:dyDescent="0.3">
      <c r="A6717" s="167" t="s">
        <v>12773</v>
      </c>
      <c r="B6717" s="167" t="s">
        <v>5691</v>
      </c>
      <c r="C6717" s="168">
        <v>40</v>
      </c>
      <c r="D6717" s="169" t="s">
        <v>5482</v>
      </c>
      <c r="E6717" s="170">
        <v>4.1042249999999996</v>
      </c>
      <c r="F6717" s="167" t="s">
        <v>12755</v>
      </c>
    </row>
    <row r="6718" spans="1:6" x14ac:dyDescent="0.3">
      <c r="A6718" s="167" t="s">
        <v>12774</v>
      </c>
      <c r="B6718" s="167" t="s">
        <v>5693</v>
      </c>
      <c r="C6718" s="168">
        <v>40</v>
      </c>
      <c r="D6718" s="169" t="s">
        <v>5482</v>
      </c>
      <c r="E6718" s="170">
        <v>4.1042249999999996</v>
      </c>
      <c r="F6718" s="167" t="s">
        <v>12755</v>
      </c>
    </row>
    <row r="6719" spans="1:6" x14ac:dyDescent="0.3">
      <c r="A6719" s="167" t="s">
        <v>12775</v>
      </c>
      <c r="B6719" s="167" t="s">
        <v>5493</v>
      </c>
      <c r="C6719" s="168">
        <v>40</v>
      </c>
      <c r="D6719" s="169" t="s">
        <v>5482</v>
      </c>
      <c r="E6719" s="170">
        <v>4.1042249999999996</v>
      </c>
      <c r="F6719" s="167" t="s">
        <v>12755</v>
      </c>
    </row>
    <row r="6720" spans="1:6" x14ac:dyDescent="0.3">
      <c r="A6720" s="167" t="s">
        <v>12776</v>
      </c>
      <c r="B6720" s="167" t="s">
        <v>6582</v>
      </c>
      <c r="C6720" s="168">
        <v>40</v>
      </c>
      <c r="D6720" s="169" t="s">
        <v>5482</v>
      </c>
      <c r="E6720" s="170">
        <v>3.8211750000000002</v>
      </c>
      <c r="F6720" s="167" t="s">
        <v>12755</v>
      </c>
    </row>
    <row r="6721" spans="1:6" x14ac:dyDescent="0.3">
      <c r="A6721" s="167" t="s">
        <v>12777</v>
      </c>
      <c r="B6721" s="167" t="s">
        <v>5696</v>
      </c>
      <c r="C6721" s="168">
        <v>40</v>
      </c>
      <c r="D6721" s="169" t="s">
        <v>5482</v>
      </c>
      <c r="E6721" s="170">
        <v>4.1042249999999996</v>
      </c>
      <c r="F6721" s="167" t="s">
        <v>12755</v>
      </c>
    </row>
    <row r="6722" spans="1:6" x14ac:dyDescent="0.3">
      <c r="A6722" s="167" t="s">
        <v>12778</v>
      </c>
      <c r="B6722" s="167" t="s">
        <v>5495</v>
      </c>
      <c r="C6722" s="168">
        <v>40</v>
      </c>
      <c r="D6722" s="169" t="s">
        <v>5482</v>
      </c>
      <c r="E6722" s="170">
        <v>4.1042249999999996</v>
      </c>
      <c r="F6722" s="167" t="s">
        <v>12755</v>
      </c>
    </row>
    <row r="6723" spans="1:6" x14ac:dyDescent="0.3">
      <c r="A6723" s="167" t="s">
        <v>12779</v>
      </c>
      <c r="B6723" s="167" t="s">
        <v>5699</v>
      </c>
      <c r="C6723" s="168">
        <v>40</v>
      </c>
      <c r="D6723" s="169" t="s">
        <v>5482</v>
      </c>
      <c r="E6723" s="170">
        <v>4.1042249999999996</v>
      </c>
      <c r="F6723" s="167" t="s">
        <v>12755</v>
      </c>
    </row>
    <row r="6724" spans="1:6" x14ac:dyDescent="0.3">
      <c r="A6724" s="167" t="s">
        <v>12780</v>
      </c>
      <c r="B6724" s="167" t="s">
        <v>5701</v>
      </c>
      <c r="C6724" s="168">
        <v>40</v>
      </c>
      <c r="D6724" s="169" t="s">
        <v>5482</v>
      </c>
      <c r="E6724" s="170">
        <v>4.1042249999999996</v>
      </c>
      <c r="F6724" s="167" t="s">
        <v>12755</v>
      </c>
    </row>
    <row r="6725" spans="1:6" x14ac:dyDescent="0.3">
      <c r="A6725" s="167" t="s">
        <v>12781</v>
      </c>
      <c r="B6725" s="167" t="s">
        <v>5497</v>
      </c>
      <c r="C6725" s="168">
        <v>40</v>
      </c>
      <c r="D6725" s="169" t="s">
        <v>5482</v>
      </c>
      <c r="E6725" s="170">
        <v>4.1042249999999996</v>
      </c>
      <c r="F6725" s="167" t="s">
        <v>12755</v>
      </c>
    </row>
    <row r="6726" spans="1:6" x14ac:dyDescent="0.3">
      <c r="A6726" s="167" t="s">
        <v>12782</v>
      </c>
      <c r="B6726" s="167" t="s">
        <v>5785</v>
      </c>
      <c r="C6726" s="168">
        <v>40</v>
      </c>
      <c r="D6726" s="169" t="s">
        <v>5482</v>
      </c>
      <c r="E6726" s="170">
        <v>4.1042249999999996</v>
      </c>
      <c r="F6726" s="167" t="s">
        <v>12755</v>
      </c>
    </row>
    <row r="6727" spans="1:6" x14ac:dyDescent="0.3">
      <c r="A6727" s="167" t="s">
        <v>12783</v>
      </c>
      <c r="B6727" s="167" t="s">
        <v>5499</v>
      </c>
      <c r="C6727" s="168">
        <v>40</v>
      </c>
      <c r="D6727" s="169" t="s">
        <v>5482</v>
      </c>
      <c r="E6727" s="170">
        <v>4.1042249999999996</v>
      </c>
      <c r="F6727" s="167" t="s">
        <v>12755</v>
      </c>
    </row>
    <row r="6728" spans="1:6" x14ac:dyDescent="0.3">
      <c r="A6728" s="167" t="s">
        <v>12784</v>
      </c>
      <c r="B6728" s="167" t="s">
        <v>5505</v>
      </c>
      <c r="C6728" s="168">
        <v>40</v>
      </c>
      <c r="D6728" s="169" t="s">
        <v>5482</v>
      </c>
      <c r="E6728" s="170">
        <v>4.1042249999999996</v>
      </c>
      <c r="F6728" s="167" t="s">
        <v>12755</v>
      </c>
    </row>
    <row r="6729" spans="1:6" x14ac:dyDescent="0.3">
      <c r="A6729" s="167" t="s">
        <v>12785</v>
      </c>
      <c r="B6729" s="167" t="s">
        <v>5509</v>
      </c>
      <c r="C6729" s="168">
        <v>40</v>
      </c>
      <c r="D6729" s="169" t="s">
        <v>5482</v>
      </c>
      <c r="E6729" s="170">
        <v>4.1042249999999996</v>
      </c>
      <c r="F6729" s="167" t="s">
        <v>12755</v>
      </c>
    </row>
    <row r="6730" spans="1:6" x14ac:dyDescent="0.3">
      <c r="A6730" s="167" t="s">
        <v>12786</v>
      </c>
      <c r="B6730" s="167" t="s">
        <v>5513</v>
      </c>
      <c r="C6730" s="168">
        <v>40</v>
      </c>
      <c r="D6730" s="169" t="s">
        <v>5482</v>
      </c>
      <c r="E6730" s="170">
        <v>4.1042249999999996</v>
      </c>
      <c r="F6730" s="167" t="s">
        <v>12755</v>
      </c>
    </row>
    <row r="6731" spans="1:6" x14ac:dyDescent="0.3">
      <c r="A6731" s="167" t="s">
        <v>12787</v>
      </c>
      <c r="B6731" s="167" t="s">
        <v>5569</v>
      </c>
      <c r="C6731" s="168">
        <v>40</v>
      </c>
      <c r="D6731" s="169" t="s">
        <v>5482</v>
      </c>
      <c r="E6731" s="170">
        <v>4.1042249999999996</v>
      </c>
      <c r="F6731" s="167" t="s">
        <v>12755</v>
      </c>
    </row>
    <row r="6732" spans="1:6" x14ac:dyDescent="0.3">
      <c r="A6732" s="167" t="s">
        <v>12788</v>
      </c>
      <c r="B6732" s="167" t="s">
        <v>5683</v>
      </c>
      <c r="C6732" s="168">
        <v>40</v>
      </c>
      <c r="D6732" s="169" t="s">
        <v>5482</v>
      </c>
      <c r="E6732" s="170">
        <v>0.43401000000000001</v>
      </c>
      <c r="F6732" s="167" t="s">
        <v>12789</v>
      </c>
    </row>
    <row r="6733" spans="1:6" x14ac:dyDescent="0.3">
      <c r="A6733" s="167" t="s">
        <v>12790</v>
      </c>
      <c r="B6733" s="167" t="s">
        <v>5485</v>
      </c>
      <c r="C6733" s="168">
        <v>100</v>
      </c>
      <c r="D6733" s="169" t="s">
        <v>5482</v>
      </c>
      <c r="E6733" s="170">
        <v>3.00366</v>
      </c>
      <c r="F6733" s="167" t="s">
        <v>12791</v>
      </c>
    </row>
    <row r="6734" spans="1:6" x14ac:dyDescent="0.3">
      <c r="A6734" s="167" t="s">
        <v>12792</v>
      </c>
      <c r="B6734" s="167" t="s">
        <v>6572</v>
      </c>
      <c r="C6734" s="168">
        <v>10</v>
      </c>
      <c r="D6734" s="169" t="s">
        <v>5482</v>
      </c>
      <c r="E6734" s="170">
        <v>4.9857500000000003</v>
      </c>
      <c r="F6734" s="167" t="s">
        <v>12791</v>
      </c>
    </row>
    <row r="6735" spans="1:6" x14ac:dyDescent="0.3">
      <c r="A6735" s="167" t="s">
        <v>12793</v>
      </c>
      <c r="B6735" s="167" t="s">
        <v>6574</v>
      </c>
      <c r="C6735" s="168">
        <v>10</v>
      </c>
      <c r="D6735" s="169" t="s">
        <v>5482</v>
      </c>
      <c r="E6735" s="170">
        <v>3.8156249999999998</v>
      </c>
      <c r="F6735" s="167" t="s">
        <v>12791</v>
      </c>
    </row>
    <row r="6736" spans="1:6" x14ac:dyDescent="0.3">
      <c r="A6736" s="167" t="s">
        <v>12794</v>
      </c>
      <c r="B6736" s="167" t="s">
        <v>6576</v>
      </c>
      <c r="C6736" s="168">
        <v>100</v>
      </c>
      <c r="D6736" s="169" t="s">
        <v>5482</v>
      </c>
      <c r="E6736" s="170">
        <v>3.00366</v>
      </c>
      <c r="F6736" s="167" t="s">
        <v>12791</v>
      </c>
    </row>
    <row r="6737" spans="1:6" x14ac:dyDescent="0.3">
      <c r="A6737" s="167" t="s">
        <v>12795</v>
      </c>
      <c r="B6737" s="167" t="s">
        <v>5489</v>
      </c>
      <c r="C6737" s="168">
        <v>100</v>
      </c>
      <c r="D6737" s="169" t="s">
        <v>5482</v>
      </c>
      <c r="E6737" s="170">
        <v>3.2234400000000001</v>
      </c>
      <c r="F6737" s="167" t="s">
        <v>12791</v>
      </c>
    </row>
    <row r="6738" spans="1:6" x14ac:dyDescent="0.3">
      <c r="A6738" s="167" t="s">
        <v>12796</v>
      </c>
      <c r="B6738" s="167" t="s">
        <v>5491</v>
      </c>
      <c r="C6738" s="168">
        <v>100</v>
      </c>
      <c r="D6738" s="169" t="s">
        <v>5482</v>
      </c>
      <c r="E6738" s="170">
        <v>3.2234400000000001</v>
      </c>
      <c r="F6738" s="167" t="s">
        <v>12791</v>
      </c>
    </row>
    <row r="6739" spans="1:6" x14ac:dyDescent="0.3">
      <c r="A6739" s="167" t="s">
        <v>12797</v>
      </c>
      <c r="B6739" s="167" t="s">
        <v>5493</v>
      </c>
      <c r="C6739" s="168">
        <v>100</v>
      </c>
      <c r="D6739" s="169" t="s">
        <v>5482</v>
      </c>
      <c r="E6739" s="170">
        <v>3.2234400000000001</v>
      </c>
      <c r="F6739" s="167" t="s">
        <v>12791</v>
      </c>
    </row>
    <row r="6740" spans="1:6" x14ac:dyDescent="0.3">
      <c r="A6740" s="167" t="s">
        <v>12798</v>
      </c>
      <c r="B6740" s="167" t="s">
        <v>6582</v>
      </c>
      <c r="C6740" s="168">
        <v>100</v>
      </c>
      <c r="D6740" s="169" t="s">
        <v>5482</v>
      </c>
      <c r="E6740" s="170">
        <v>3.2234400000000001</v>
      </c>
      <c r="F6740" s="167" t="s">
        <v>12791</v>
      </c>
    </row>
    <row r="6741" spans="1:6" x14ac:dyDescent="0.3">
      <c r="A6741" s="167" t="s">
        <v>12799</v>
      </c>
      <c r="B6741" s="167" t="s">
        <v>5497</v>
      </c>
      <c r="C6741" s="168">
        <v>100</v>
      </c>
      <c r="D6741" s="169" t="s">
        <v>5482</v>
      </c>
      <c r="E6741" s="170">
        <v>3.2234400000000001</v>
      </c>
      <c r="F6741" s="167" t="s">
        <v>12791</v>
      </c>
    </row>
    <row r="6742" spans="1:6" x14ac:dyDescent="0.3">
      <c r="A6742" s="167" t="s">
        <v>12800</v>
      </c>
      <c r="B6742" s="167" t="s">
        <v>5507</v>
      </c>
      <c r="C6742" s="168">
        <v>100</v>
      </c>
      <c r="D6742" s="169" t="s">
        <v>5482</v>
      </c>
      <c r="E6742" s="170">
        <v>3.2234400000000001</v>
      </c>
      <c r="F6742" s="167" t="s">
        <v>12791</v>
      </c>
    </row>
    <row r="6743" spans="1:6" x14ac:dyDescent="0.3">
      <c r="A6743" s="167" t="s">
        <v>12801</v>
      </c>
      <c r="B6743" s="167" t="s">
        <v>5509</v>
      </c>
      <c r="C6743" s="168">
        <v>100</v>
      </c>
      <c r="D6743" s="169" t="s">
        <v>5482</v>
      </c>
      <c r="E6743" s="170">
        <v>3.2234400000000001</v>
      </c>
      <c r="F6743" s="167" t="s">
        <v>12791</v>
      </c>
    </row>
    <row r="6744" spans="1:6" x14ac:dyDescent="0.3">
      <c r="A6744" s="167" t="s">
        <v>12802</v>
      </c>
      <c r="B6744" s="167" t="s">
        <v>5513</v>
      </c>
      <c r="C6744" s="168">
        <v>100</v>
      </c>
      <c r="D6744" s="169" t="s">
        <v>5482</v>
      </c>
      <c r="E6744" s="170">
        <v>3.2234400000000001</v>
      </c>
      <c r="F6744" s="167" t="s">
        <v>12791</v>
      </c>
    </row>
    <row r="6745" spans="1:6" x14ac:dyDescent="0.3">
      <c r="A6745" s="167" t="s">
        <v>12803</v>
      </c>
      <c r="B6745" s="167" t="s">
        <v>5517</v>
      </c>
      <c r="C6745" s="168">
        <v>100</v>
      </c>
      <c r="D6745" s="169" t="s">
        <v>5482</v>
      </c>
      <c r="E6745" s="170">
        <v>3.2234400000000001</v>
      </c>
      <c r="F6745" s="167" t="s">
        <v>12791</v>
      </c>
    </row>
    <row r="6746" spans="1:6" x14ac:dyDescent="0.3">
      <c r="A6746" s="167" t="s">
        <v>12804</v>
      </c>
      <c r="B6746" s="167" t="s">
        <v>5519</v>
      </c>
      <c r="C6746" s="168">
        <v>100</v>
      </c>
      <c r="D6746" s="169" t="s">
        <v>5482</v>
      </c>
      <c r="E6746" s="170">
        <v>3.2234400000000001</v>
      </c>
      <c r="F6746" s="167" t="s">
        <v>12791</v>
      </c>
    </row>
    <row r="6747" spans="1:6" x14ac:dyDescent="0.3">
      <c r="A6747" s="167" t="s">
        <v>12805</v>
      </c>
      <c r="B6747" s="167" t="s">
        <v>5521</v>
      </c>
      <c r="C6747" s="168">
        <v>100</v>
      </c>
      <c r="D6747" s="169" t="s">
        <v>5482</v>
      </c>
      <c r="E6747" s="170">
        <v>3.2234400000000001</v>
      </c>
      <c r="F6747" s="167" t="s">
        <v>12791</v>
      </c>
    </row>
    <row r="6748" spans="1:6" x14ac:dyDescent="0.3">
      <c r="A6748" s="167" t="s">
        <v>12806</v>
      </c>
      <c r="B6748" s="167" t="s">
        <v>5525</v>
      </c>
      <c r="C6748" s="168">
        <v>100</v>
      </c>
      <c r="D6748" s="169" t="s">
        <v>5482</v>
      </c>
      <c r="E6748" s="170">
        <v>3.2234400000000001</v>
      </c>
      <c r="F6748" s="167" t="s">
        <v>12791</v>
      </c>
    </row>
    <row r="6749" spans="1:6" x14ac:dyDescent="0.3">
      <c r="A6749" s="167" t="s">
        <v>12807</v>
      </c>
      <c r="B6749" s="167" t="s">
        <v>5485</v>
      </c>
      <c r="C6749" s="168">
        <v>100</v>
      </c>
      <c r="D6749" s="169" t="s">
        <v>5482</v>
      </c>
      <c r="E6749" s="170">
        <v>3.00366</v>
      </c>
      <c r="F6749" s="167" t="s">
        <v>12791</v>
      </c>
    </row>
    <row r="6750" spans="1:6" x14ac:dyDescent="0.3">
      <c r="A6750" s="167" t="s">
        <v>12808</v>
      </c>
      <c r="B6750" s="167" t="s">
        <v>6572</v>
      </c>
      <c r="C6750" s="168">
        <v>10</v>
      </c>
      <c r="D6750" s="169" t="s">
        <v>5482</v>
      </c>
      <c r="E6750" s="170">
        <v>4.9857500000000003</v>
      </c>
      <c r="F6750" s="167" t="s">
        <v>12791</v>
      </c>
    </row>
    <row r="6751" spans="1:6" x14ac:dyDescent="0.3">
      <c r="A6751" s="167" t="s">
        <v>12809</v>
      </c>
      <c r="B6751" s="167" t="s">
        <v>6574</v>
      </c>
      <c r="C6751" s="168">
        <v>10</v>
      </c>
      <c r="D6751" s="169" t="s">
        <v>5482</v>
      </c>
      <c r="E6751" s="170">
        <v>3.8156249999999998</v>
      </c>
      <c r="F6751" s="167" t="s">
        <v>12791</v>
      </c>
    </row>
    <row r="6752" spans="1:6" x14ac:dyDescent="0.3">
      <c r="A6752" s="167" t="s">
        <v>12810</v>
      </c>
      <c r="B6752" s="167" t="s">
        <v>6576</v>
      </c>
      <c r="C6752" s="168">
        <v>100</v>
      </c>
      <c r="D6752" s="169" t="s">
        <v>5482</v>
      </c>
      <c r="E6752" s="170">
        <v>3.00366</v>
      </c>
      <c r="F6752" s="167" t="s">
        <v>12791</v>
      </c>
    </row>
    <row r="6753" spans="1:6" x14ac:dyDescent="0.3">
      <c r="A6753" s="167" t="s">
        <v>12811</v>
      </c>
      <c r="B6753" s="167" t="s">
        <v>5489</v>
      </c>
      <c r="C6753" s="168">
        <v>100</v>
      </c>
      <c r="D6753" s="169" t="s">
        <v>5482</v>
      </c>
      <c r="E6753" s="170">
        <v>3.2234400000000001</v>
      </c>
      <c r="F6753" s="167" t="s">
        <v>12791</v>
      </c>
    </row>
    <row r="6754" spans="1:6" x14ac:dyDescent="0.3">
      <c r="A6754" s="167" t="s">
        <v>12812</v>
      </c>
      <c r="B6754" s="167" t="s">
        <v>5491</v>
      </c>
      <c r="C6754" s="168">
        <v>100</v>
      </c>
      <c r="D6754" s="169" t="s">
        <v>5482</v>
      </c>
      <c r="E6754" s="170">
        <v>3.2234400000000001</v>
      </c>
      <c r="F6754" s="167" t="s">
        <v>12791</v>
      </c>
    </row>
    <row r="6755" spans="1:6" x14ac:dyDescent="0.3">
      <c r="A6755" s="167" t="s">
        <v>12813</v>
      </c>
      <c r="B6755" s="167" t="s">
        <v>5493</v>
      </c>
      <c r="C6755" s="168">
        <v>100</v>
      </c>
      <c r="D6755" s="169" t="s">
        <v>5482</v>
      </c>
      <c r="E6755" s="170">
        <v>3.2234400000000001</v>
      </c>
      <c r="F6755" s="167" t="s">
        <v>12791</v>
      </c>
    </row>
    <row r="6756" spans="1:6" x14ac:dyDescent="0.3">
      <c r="A6756" s="167" t="s">
        <v>12814</v>
      </c>
      <c r="B6756" s="167" t="s">
        <v>6582</v>
      </c>
      <c r="C6756" s="168">
        <v>100</v>
      </c>
      <c r="D6756" s="169" t="s">
        <v>5482</v>
      </c>
      <c r="E6756" s="170">
        <v>2.8205099999999996</v>
      </c>
      <c r="F6756" s="167" t="s">
        <v>12791</v>
      </c>
    </row>
    <row r="6757" spans="1:6" x14ac:dyDescent="0.3">
      <c r="A6757" s="167" t="s">
        <v>12815</v>
      </c>
      <c r="B6757" s="167" t="s">
        <v>5497</v>
      </c>
      <c r="C6757" s="168">
        <v>100</v>
      </c>
      <c r="D6757" s="169" t="s">
        <v>5482</v>
      </c>
      <c r="E6757" s="170">
        <v>3.2234400000000001</v>
      </c>
      <c r="F6757" s="167" t="s">
        <v>12791</v>
      </c>
    </row>
    <row r="6758" spans="1:6" x14ac:dyDescent="0.3">
      <c r="A6758" s="167" t="s">
        <v>12816</v>
      </c>
      <c r="B6758" s="167" t="s">
        <v>5507</v>
      </c>
      <c r="C6758" s="168">
        <v>100</v>
      </c>
      <c r="D6758" s="169" t="s">
        <v>5482</v>
      </c>
      <c r="E6758" s="170">
        <v>3.2234400000000001</v>
      </c>
      <c r="F6758" s="167" t="s">
        <v>12791</v>
      </c>
    </row>
    <row r="6759" spans="1:6" x14ac:dyDescent="0.3">
      <c r="A6759" s="167" t="s">
        <v>12817</v>
      </c>
      <c r="B6759" s="167" t="s">
        <v>5509</v>
      </c>
      <c r="C6759" s="168">
        <v>100</v>
      </c>
      <c r="D6759" s="169" t="s">
        <v>5482</v>
      </c>
      <c r="E6759" s="170">
        <v>3.2234400000000001</v>
      </c>
      <c r="F6759" s="167" t="s">
        <v>12791</v>
      </c>
    </row>
    <row r="6760" spans="1:6" x14ac:dyDescent="0.3">
      <c r="A6760" s="167" t="s">
        <v>12818</v>
      </c>
      <c r="B6760" s="167" t="s">
        <v>5513</v>
      </c>
      <c r="C6760" s="168">
        <v>100</v>
      </c>
      <c r="D6760" s="169" t="s">
        <v>5482</v>
      </c>
      <c r="E6760" s="170">
        <v>3.2234400000000001</v>
      </c>
      <c r="F6760" s="167" t="s">
        <v>12791</v>
      </c>
    </row>
    <row r="6761" spans="1:6" x14ac:dyDescent="0.3">
      <c r="A6761" s="167" t="s">
        <v>12819</v>
      </c>
      <c r="B6761" s="167" t="s">
        <v>5517</v>
      </c>
      <c r="C6761" s="168">
        <v>100</v>
      </c>
      <c r="D6761" s="169" t="s">
        <v>5482</v>
      </c>
      <c r="E6761" s="170">
        <v>3.2234400000000001</v>
      </c>
      <c r="F6761" s="167" t="s">
        <v>12791</v>
      </c>
    </row>
    <row r="6762" spans="1:6" x14ac:dyDescent="0.3">
      <c r="A6762" s="167" t="s">
        <v>12820</v>
      </c>
      <c r="B6762" s="167" t="s">
        <v>5519</v>
      </c>
      <c r="C6762" s="168">
        <v>100</v>
      </c>
      <c r="D6762" s="169" t="s">
        <v>5482</v>
      </c>
      <c r="E6762" s="170">
        <v>3.2234400000000001</v>
      </c>
      <c r="F6762" s="167" t="s">
        <v>12791</v>
      </c>
    </row>
    <row r="6763" spans="1:6" x14ac:dyDescent="0.3">
      <c r="A6763" s="167" t="s">
        <v>12821</v>
      </c>
      <c r="B6763" s="167" t="s">
        <v>5521</v>
      </c>
      <c r="C6763" s="168">
        <v>100</v>
      </c>
      <c r="D6763" s="169" t="s">
        <v>5482</v>
      </c>
      <c r="E6763" s="170">
        <v>3.2234400000000001</v>
      </c>
      <c r="F6763" s="167" t="s">
        <v>12791</v>
      </c>
    </row>
    <row r="6764" spans="1:6" x14ac:dyDescent="0.3">
      <c r="A6764" s="167" t="s">
        <v>12822</v>
      </c>
      <c r="B6764" s="167" t="s">
        <v>5485</v>
      </c>
      <c r="C6764" s="168">
        <v>100</v>
      </c>
      <c r="D6764" s="169" t="s">
        <v>5482</v>
      </c>
      <c r="E6764" s="170">
        <v>2.6923050000000002</v>
      </c>
      <c r="F6764" s="167" t="s">
        <v>12823</v>
      </c>
    </row>
    <row r="6765" spans="1:6" x14ac:dyDescent="0.3">
      <c r="A6765" s="167" t="s">
        <v>12824</v>
      </c>
      <c r="B6765" s="167" t="s">
        <v>6572</v>
      </c>
      <c r="C6765" s="168">
        <v>10</v>
      </c>
      <c r="D6765" s="169" t="s">
        <v>5482</v>
      </c>
      <c r="E6765" s="170">
        <v>4.8839999999999995</v>
      </c>
      <c r="F6765" s="167" t="s">
        <v>12823</v>
      </c>
    </row>
    <row r="6766" spans="1:6" x14ac:dyDescent="0.3">
      <c r="A6766" s="167" t="s">
        <v>12825</v>
      </c>
      <c r="B6766" s="167" t="s">
        <v>6574</v>
      </c>
      <c r="C6766" s="168">
        <v>10</v>
      </c>
      <c r="D6766" s="169" t="s">
        <v>5482</v>
      </c>
      <c r="E6766" s="170">
        <v>3.6121249999999998</v>
      </c>
      <c r="F6766" s="167" t="s">
        <v>12823</v>
      </c>
    </row>
    <row r="6767" spans="1:6" x14ac:dyDescent="0.3">
      <c r="A6767" s="167" t="s">
        <v>12826</v>
      </c>
      <c r="B6767" s="167" t="s">
        <v>6576</v>
      </c>
      <c r="C6767" s="168">
        <v>100</v>
      </c>
      <c r="D6767" s="169" t="s">
        <v>5482</v>
      </c>
      <c r="E6767" s="170">
        <v>2.6923050000000002</v>
      </c>
      <c r="F6767" s="167" t="s">
        <v>12823</v>
      </c>
    </row>
    <row r="6768" spans="1:6" x14ac:dyDescent="0.3">
      <c r="A6768" s="167" t="s">
        <v>12827</v>
      </c>
      <c r="B6768" s="167" t="s">
        <v>5489</v>
      </c>
      <c r="C6768" s="168">
        <v>100</v>
      </c>
      <c r="D6768" s="169" t="s">
        <v>5482</v>
      </c>
      <c r="E6768" s="170">
        <v>2.8388249999999999</v>
      </c>
      <c r="F6768" s="167" t="s">
        <v>12823</v>
      </c>
    </row>
    <row r="6769" spans="1:6" x14ac:dyDescent="0.3">
      <c r="A6769" s="167" t="s">
        <v>12828</v>
      </c>
      <c r="B6769" s="167" t="s">
        <v>5491</v>
      </c>
      <c r="C6769" s="168">
        <v>100</v>
      </c>
      <c r="D6769" s="169" t="s">
        <v>5482</v>
      </c>
      <c r="E6769" s="170">
        <v>2.8388249999999999</v>
      </c>
      <c r="F6769" s="167" t="s">
        <v>12823</v>
      </c>
    </row>
    <row r="6770" spans="1:6" x14ac:dyDescent="0.3">
      <c r="A6770" s="167" t="s">
        <v>12829</v>
      </c>
      <c r="B6770" s="167" t="s">
        <v>5493</v>
      </c>
      <c r="C6770" s="168">
        <v>100</v>
      </c>
      <c r="D6770" s="169" t="s">
        <v>5482</v>
      </c>
      <c r="E6770" s="170">
        <v>2.8388249999999999</v>
      </c>
      <c r="F6770" s="167" t="s">
        <v>12823</v>
      </c>
    </row>
    <row r="6771" spans="1:6" x14ac:dyDescent="0.3">
      <c r="A6771" s="167" t="s">
        <v>12830</v>
      </c>
      <c r="B6771" s="167" t="s">
        <v>6582</v>
      </c>
      <c r="C6771" s="168">
        <v>100</v>
      </c>
      <c r="D6771" s="169" t="s">
        <v>5482</v>
      </c>
      <c r="E6771" s="170">
        <v>2.5274699999999997</v>
      </c>
      <c r="F6771" s="167" t="s">
        <v>12823</v>
      </c>
    </row>
    <row r="6772" spans="1:6" x14ac:dyDescent="0.3">
      <c r="A6772" s="167" t="s">
        <v>12831</v>
      </c>
      <c r="B6772" s="167" t="s">
        <v>5497</v>
      </c>
      <c r="C6772" s="168">
        <v>100</v>
      </c>
      <c r="D6772" s="169" t="s">
        <v>5482</v>
      </c>
      <c r="E6772" s="170">
        <v>2.8388249999999999</v>
      </c>
      <c r="F6772" s="167" t="s">
        <v>12823</v>
      </c>
    </row>
    <row r="6773" spans="1:6" x14ac:dyDescent="0.3">
      <c r="A6773" s="167" t="s">
        <v>12832</v>
      </c>
      <c r="B6773" s="167" t="s">
        <v>5507</v>
      </c>
      <c r="C6773" s="168">
        <v>100</v>
      </c>
      <c r="D6773" s="169" t="s">
        <v>5482</v>
      </c>
      <c r="E6773" s="170">
        <v>2.8388249999999999</v>
      </c>
      <c r="F6773" s="167" t="s">
        <v>12823</v>
      </c>
    </row>
    <row r="6774" spans="1:6" x14ac:dyDescent="0.3">
      <c r="A6774" s="167" t="s">
        <v>12833</v>
      </c>
      <c r="B6774" s="167" t="s">
        <v>5509</v>
      </c>
      <c r="C6774" s="168">
        <v>100</v>
      </c>
      <c r="D6774" s="169" t="s">
        <v>5482</v>
      </c>
      <c r="E6774" s="170">
        <v>2.8388249999999999</v>
      </c>
      <c r="F6774" s="167" t="s">
        <v>12823</v>
      </c>
    </row>
    <row r="6775" spans="1:6" x14ac:dyDescent="0.3">
      <c r="A6775" s="167" t="s">
        <v>12834</v>
      </c>
      <c r="B6775" s="167" t="s">
        <v>5513</v>
      </c>
      <c r="C6775" s="168">
        <v>100</v>
      </c>
      <c r="D6775" s="169" t="s">
        <v>5482</v>
      </c>
      <c r="E6775" s="170">
        <v>2.8388249999999999</v>
      </c>
      <c r="F6775" s="167" t="s">
        <v>12823</v>
      </c>
    </row>
    <row r="6776" spans="1:6" x14ac:dyDescent="0.3">
      <c r="A6776" s="167" t="s">
        <v>12835</v>
      </c>
      <c r="B6776" s="167" t="s">
        <v>5517</v>
      </c>
      <c r="C6776" s="168">
        <v>100</v>
      </c>
      <c r="D6776" s="169" t="s">
        <v>5482</v>
      </c>
      <c r="E6776" s="170">
        <v>2.8388249999999999</v>
      </c>
      <c r="F6776" s="167" t="s">
        <v>12823</v>
      </c>
    </row>
    <row r="6777" spans="1:6" x14ac:dyDescent="0.3">
      <c r="A6777" s="167" t="s">
        <v>12836</v>
      </c>
      <c r="B6777" s="167" t="s">
        <v>5519</v>
      </c>
      <c r="C6777" s="168">
        <v>100</v>
      </c>
      <c r="D6777" s="169" t="s">
        <v>5482</v>
      </c>
      <c r="E6777" s="170">
        <v>2.8388249999999999</v>
      </c>
      <c r="F6777" s="167" t="s">
        <v>12823</v>
      </c>
    </row>
    <row r="6778" spans="1:6" x14ac:dyDescent="0.3">
      <c r="A6778" s="167" t="s">
        <v>12837</v>
      </c>
      <c r="B6778" s="167" t="s">
        <v>5521</v>
      </c>
      <c r="C6778" s="168">
        <v>100</v>
      </c>
      <c r="D6778" s="169" t="s">
        <v>5482</v>
      </c>
      <c r="E6778" s="170">
        <v>2.8388249999999999</v>
      </c>
      <c r="F6778" s="167" t="s">
        <v>12823</v>
      </c>
    </row>
    <row r="6779" spans="1:6" x14ac:dyDescent="0.3">
      <c r="A6779" s="167" t="s">
        <v>12838</v>
      </c>
      <c r="B6779" s="167" t="s">
        <v>5485</v>
      </c>
      <c r="C6779" s="168">
        <v>100</v>
      </c>
      <c r="D6779" s="169" t="s">
        <v>5482</v>
      </c>
      <c r="E6779" s="170">
        <v>2.6923050000000002</v>
      </c>
      <c r="F6779" s="167" t="s">
        <v>12823</v>
      </c>
    </row>
    <row r="6780" spans="1:6" x14ac:dyDescent="0.3">
      <c r="A6780" s="167" t="s">
        <v>12839</v>
      </c>
      <c r="B6780" s="167" t="s">
        <v>6572</v>
      </c>
      <c r="C6780" s="168">
        <v>10</v>
      </c>
      <c r="D6780" s="169" t="s">
        <v>5482</v>
      </c>
      <c r="E6780" s="170">
        <v>4.8839999999999995</v>
      </c>
      <c r="F6780" s="167" t="s">
        <v>12823</v>
      </c>
    </row>
    <row r="6781" spans="1:6" x14ac:dyDescent="0.3">
      <c r="A6781" s="167" t="s">
        <v>12840</v>
      </c>
      <c r="B6781" s="167" t="s">
        <v>6574</v>
      </c>
      <c r="C6781" s="168">
        <v>10</v>
      </c>
      <c r="D6781" s="169" t="s">
        <v>5482</v>
      </c>
      <c r="E6781" s="170">
        <v>3.6121249999999998</v>
      </c>
      <c r="F6781" s="167" t="s">
        <v>12823</v>
      </c>
    </row>
    <row r="6782" spans="1:6" x14ac:dyDescent="0.3">
      <c r="A6782" s="167" t="s">
        <v>12841</v>
      </c>
      <c r="B6782" s="167" t="s">
        <v>6576</v>
      </c>
      <c r="C6782" s="168">
        <v>100</v>
      </c>
      <c r="D6782" s="169" t="s">
        <v>5482</v>
      </c>
      <c r="E6782" s="170">
        <v>2.6923050000000002</v>
      </c>
      <c r="F6782" s="167" t="s">
        <v>12823</v>
      </c>
    </row>
    <row r="6783" spans="1:6" x14ac:dyDescent="0.3">
      <c r="A6783" s="167" t="s">
        <v>12842</v>
      </c>
      <c r="B6783" s="167" t="s">
        <v>5489</v>
      </c>
      <c r="C6783" s="168">
        <v>100</v>
      </c>
      <c r="D6783" s="169" t="s">
        <v>5482</v>
      </c>
      <c r="E6783" s="170">
        <v>2.8388249999999999</v>
      </c>
      <c r="F6783" s="167" t="s">
        <v>12823</v>
      </c>
    </row>
    <row r="6784" spans="1:6" x14ac:dyDescent="0.3">
      <c r="A6784" s="167" t="s">
        <v>12843</v>
      </c>
      <c r="B6784" s="167" t="s">
        <v>5491</v>
      </c>
      <c r="C6784" s="168">
        <v>100</v>
      </c>
      <c r="D6784" s="169" t="s">
        <v>5482</v>
      </c>
      <c r="E6784" s="170">
        <v>2.8388249999999999</v>
      </c>
      <c r="F6784" s="167" t="s">
        <v>12823</v>
      </c>
    </row>
    <row r="6785" spans="1:6" x14ac:dyDescent="0.3">
      <c r="A6785" s="167" t="s">
        <v>12844</v>
      </c>
      <c r="B6785" s="167" t="s">
        <v>5493</v>
      </c>
      <c r="C6785" s="168">
        <v>100</v>
      </c>
      <c r="D6785" s="169" t="s">
        <v>5482</v>
      </c>
      <c r="E6785" s="170">
        <v>2.8388249999999999</v>
      </c>
      <c r="F6785" s="167" t="s">
        <v>12823</v>
      </c>
    </row>
    <row r="6786" spans="1:6" x14ac:dyDescent="0.3">
      <c r="A6786" s="167" t="s">
        <v>12845</v>
      </c>
      <c r="B6786" s="167" t="s">
        <v>6582</v>
      </c>
      <c r="C6786" s="168">
        <v>100</v>
      </c>
      <c r="D6786" s="169" t="s">
        <v>5482</v>
      </c>
      <c r="E6786" s="170">
        <v>2.5274699999999997</v>
      </c>
      <c r="F6786" s="167" t="s">
        <v>12823</v>
      </c>
    </row>
    <row r="6787" spans="1:6" x14ac:dyDescent="0.3">
      <c r="A6787" s="167" t="s">
        <v>12846</v>
      </c>
      <c r="B6787" s="167" t="s">
        <v>5497</v>
      </c>
      <c r="C6787" s="168">
        <v>100</v>
      </c>
      <c r="D6787" s="169" t="s">
        <v>5482</v>
      </c>
      <c r="E6787" s="170">
        <v>2.8388249999999999</v>
      </c>
      <c r="F6787" s="167" t="s">
        <v>12823</v>
      </c>
    </row>
    <row r="6788" spans="1:6" x14ac:dyDescent="0.3">
      <c r="A6788" s="167" t="s">
        <v>12847</v>
      </c>
      <c r="B6788" s="167" t="s">
        <v>5507</v>
      </c>
      <c r="C6788" s="168">
        <v>100</v>
      </c>
      <c r="D6788" s="169" t="s">
        <v>5482</v>
      </c>
      <c r="E6788" s="170">
        <v>2.8388249999999999</v>
      </c>
      <c r="F6788" s="167" t="s">
        <v>12823</v>
      </c>
    </row>
    <row r="6789" spans="1:6" x14ac:dyDescent="0.3">
      <c r="A6789" s="167" t="s">
        <v>12848</v>
      </c>
      <c r="B6789" s="167" t="s">
        <v>5509</v>
      </c>
      <c r="C6789" s="168">
        <v>100</v>
      </c>
      <c r="D6789" s="169" t="s">
        <v>5482</v>
      </c>
      <c r="E6789" s="170">
        <v>2.8388249999999999</v>
      </c>
      <c r="F6789" s="167" t="s">
        <v>12823</v>
      </c>
    </row>
    <row r="6790" spans="1:6" x14ac:dyDescent="0.3">
      <c r="A6790" s="167" t="s">
        <v>12849</v>
      </c>
      <c r="B6790" s="167" t="s">
        <v>5513</v>
      </c>
      <c r="C6790" s="168">
        <v>100</v>
      </c>
      <c r="D6790" s="169" t="s">
        <v>5482</v>
      </c>
      <c r="E6790" s="170">
        <v>2.8388249999999999</v>
      </c>
      <c r="F6790" s="167" t="s">
        <v>12823</v>
      </c>
    </row>
    <row r="6791" spans="1:6" x14ac:dyDescent="0.3">
      <c r="A6791" s="167" t="s">
        <v>12850</v>
      </c>
      <c r="B6791" s="167" t="s">
        <v>5517</v>
      </c>
      <c r="C6791" s="168">
        <v>100</v>
      </c>
      <c r="D6791" s="169" t="s">
        <v>5482</v>
      </c>
      <c r="E6791" s="170">
        <v>2.8388249999999999</v>
      </c>
      <c r="F6791" s="167" t="s">
        <v>12823</v>
      </c>
    </row>
    <row r="6792" spans="1:6" x14ac:dyDescent="0.3">
      <c r="A6792" s="167" t="s">
        <v>12851</v>
      </c>
      <c r="B6792" s="167" t="s">
        <v>5519</v>
      </c>
      <c r="C6792" s="168">
        <v>100</v>
      </c>
      <c r="D6792" s="169" t="s">
        <v>5482</v>
      </c>
      <c r="E6792" s="170">
        <v>2.8388249999999999</v>
      </c>
      <c r="F6792" s="167" t="s">
        <v>12823</v>
      </c>
    </row>
    <row r="6793" spans="1:6" x14ac:dyDescent="0.3">
      <c r="A6793" s="167" t="s">
        <v>12852</v>
      </c>
      <c r="B6793" s="167" t="s">
        <v>5521</v>
      </c>
      <c r="C6793" s="168">
        <v>100</v>
      </c>
      <c r="D6793" s="169" t="s">
        <v>5482</v>
      </c>
      <c r="E6793" s="170">
        <v>2.8388249999999999</v>
      </c>
      <c r="F6793" s="167" t="s">
        <v>12823</v>
      </c>
    </row>
    <row r="6794" spans="1:6" x14ac:dyDescent="0.3">
      <c r="A6794" s="167" t="s">
        <v>12853</v>
      </c>
      <c r="B6794" s="167" t="s">
        <v>5485</v>
      </c>
      <c r="C6794" s="168">
        <v>50</v>
      </c>
      <c r="D6794" s="169" t="s">
        <v>5482</v>
      </c>
      <c r="E6794" s="170">
        <v>2.3957499999999996</v>
      </c>
      <c r="F6794" s="167" t="s">
        <v>12854</v>
      </c>
    </row>
    <row r="6795" spans="1:6" x14ac:dyDescent="0.3">
      <c r="A6795" s="167" t="s">
        <v>12855</v>
      </c>
      <c r="B6795" s="167" t="s">
        <v>6572</v>
      </c>
      <c r="C6795" s="168">
        <v>10</v>
      </c>
      <c r="D6795" s="169" t="s">
        <v>5482</v>
      </c>
      <c r="E6795" s="170">
        <v>10.582000000000001</v>
      </c>
      <c r="F6795" s="167" t="s">
        <v>12854</v>
      </c>
    </row>
    <row r="6796" spans="1:6" x14ac:dyDescent="0.3">
      <c r="A6796" s="167" t="s">
        <v>12856</v>
      </c>
      <c r="B6796" s="167" t="s">
        <v>6574</v>
      </c>
      <c r="C6796" s="168">
        <v>10</v>
      </c>
      <c r="D6796" s="169" t="s">
        <v>5482</v>
      </c>
      <c r="E6796" s="170">
        <v>7.9873750000000001</v>
      </c>
      <c r="F6796" s="167" t="s">
        <v>12854</v>
      </c>
    </row>
    <row r="6797" spans="1:6" x14ac:dyDescent="0.3">
      <c r="A6797" s="167" t="s">
        <v>12857</v>
      </c>
      <c r="B6797" s="167" t="s">
        <v>6576</v>
      </c>
      <c r="C6797" s="168">
        <v>50</v>
      </c>
      <c r="D6797" s="169" t="s">
        <v>5482</v>
      </c>
      <c r="E6797" s="170">
        <v>2.3957499999999996</v>
      </c>
      <c r="F6797" s="167" t="s">
        <v>12854</v>
      </c>
    </row>
    <row r="6798" spans="1:6" x14ac:dyDescent="0.3">
      <c r="A6798" s="167" t="s">
        <v>12858</v>
      </c>
      <c r="B6798" s="167" t="s">
        <v>5489</v>
      </c>
      <c r="C6798" s="168">
        <v>50</v>
      </c>
      <c r="D6798" s="169" t="s">
        <v>5482</v>
      </c>
      <c r="E6798" s="170">
        <v>2.4605000000000001</v>
      </c>
      <c r="F6798" s="167" t="s">
        <v>12854</v>
      </c>
    </row>
    <row r="6799" spans="1:6" x14ac:dyDescent="0.3">
      <c r="A6799" s="167" t="s">
        <v>12859</v>
      </c>
      <c r="B6799" s="167" t="s">
        <v>5491</v>
      </c>
      <c r="C6799" s="168">
        <v>50</v>
      </c>
      <c r="D6799" s="169" t="s">
        <v>5482</v>
      </c>
      <c r="E6799" s="170">
        <v>2.4605000000000001</v>
      </c>
      <c r="F6799" s="167" t="s">
        <v>12854</v>
      </c>
    </row>
    <row r="6800" spans="1:6" x14ac:dyDescent="0.3">
      <c r="A6800" s="167" t="s">
        <v>12860</v>
      </c>
      <c r="B6800" s="167" t="s">
        <v>5691</v>
      </c>
      <c r="C6800" s="168">
        <v>50</v>
      </c>
      <c r="D6800" s="169" t="s">
        <v>5482</v>
      </c>
      <c r="E6800" s="170">
        <v>2.4605000000000001</v>
      </c>
      <c r="F6800" s="167" t="s">
        <v>12854</v>
      </c>
    </row>
    <row r="6801" spans="1:6" x14ac:dyDescent="0.3">
      <c r="A6801" s="167" t="s">
        <v>12861</v>
      </c>
      <c r="B6801" s="167" t="s">
        <v>5693</v>
      </c>
      <c r="C6801" s="168">
        <v>50</v>
      </c>
      <c r="D6801" s="169" t="s">
        <v>5482</v>
      </c>
      <c r="E6801" s="170">
        <v>2.4605000000000001</v>
      </c>
      <c r="F6801" s="167" t="s">
        <v>12854</v>
      </c>
    </row>
    <row r="6802" spans="1:6" x14ac:dyDescent="0.3">
      <c r="A6802" s="167" t="s">
        <v>12862</v>
      </c>
      <c r="B6802" s="167" t="s">
        <v>5493</v>
      </c>
      <c r="C6802" s="168">
        <v>50</v>
      </c>
      <c r="D6802" s="169" t="s">
        <v>5482</v>
      </c>
      <c r="E6802" s="170">
        <v>2.4605000000000001</v>
      </c>
      <c r="F6802" s="167" t="s">
        <v>12854</v>
      </c>
    </row>
    <row r="6803" spans="1:6" x14ac:dyDescent="0.3">
      <c r="A6803" s="167" t="s">
        <v>12863</v>
      </c>
      <c r="B6803" s="167" t="s">
        <v>6582</v>
      </c>
      <c r="C6803" s="168">
        <v>50</v>
      </c>
      <c r="D6803" s="169" t="s">
        <v>5482</v>
      </c>
      <c r="E6803" s="170">
        <v>2.2662500000000003</v>
      </c>
      <c r="F6803" s="167" t="s">
        <v>12854</v>
      </c>
    </row>
    <row r="6804" spans="1:6" x14ac:dyDescent="0.3">
      <c r="A6804" s="167" t="s">
        <v>12864</v>
      </c>
      <c r="B6804" s="167" t="s">
        <v>5696</v>
      </c>
      <c r="C6804" s="168">
        <v>50</v>
      </c>
      <c r="D6804" s="169" t="s">
        <v>5482</v>
      </c>
      <c r="E6804" s="170">
        <v>2.4605000000000001</v>
      </c>
      <c r="F6804" s="167" t="s">
        <v>12854</v>
      </c>
    </row>
    <row r="6805" spans="1:6" x14ac:dyDescent="0.3">
      <c r="A6805" s="167" t="s">
        <v>12865</v>
      </c>
      <c r="B6805" s="167" t="s">
        <v>5495</v>
      </c>
      <c r="C6805" s="168">
        <v>50</v>
      </c>
      <c r="D6805" s="169" t="s">
        <v>5482</v>
      </c>
      <c r="E6805" s="170">
        <v>2.4605000000000001</v>
      </c>
      <c r="F6805" s="167" t="s">
        <v>12854</v>
      </c>
    </row>
    <row r="6806" spans="1:6" x14ac:dyDescent="0.3">
      <c r="A6806" s="167" t="s">
        <v>12866</v>
      </c>
      <c r="B6806" s="167" t="s">
        <v>5699</v>
      </c>
      <c r="C6806" s="168">
        <v>50</v>
      </c>
      <c r="D6806" s="169" t="s">
        <v>5482</v>
      </c>
      <c r="E6806" s="170">
        <v>2.4605000000000001</v>
      </c>
      <c r="F6806" s="167" t="s">
        <v>12854</v>
      </c>
    </row>
    <row r="6807" spans="1:6" x14ac:dyDescent="0.3">
      <c r="A6807" s="167" t="s">
        <v>12867</v>
      </c>
      <c r="B6807" s="167" t="s">
        <v>5701</v>
      </c>
      <c r="C6807" s="168">
        <v>50</v>
      </c>
      <c r="D6807" s="169" t="s">
        <v>5482</v>
      </c>
      <c r="E6807" s="170">
        <v>2.4605000000000001</v>
      </c>
      <c r="F6807" s="167" t="s">
        <v>12854</v>
      </c>
    </row>
    <row r="6808" spans="1:6" x14ac:dyDescent="0.3">
      <c r="A6808" s="167" t="s">
        <v>12868</v>
      </c>
      <c r="B6808" s="167" t="s">
        <v>5497</v>
      </c>
      <c r="C6808" s="168">
        <v>50</v>
      </c>
      <c r="D6808" s="169" t="s">
        <v>5482</v>
      </c>
      <c r="E6808" s="170">
        <v>2.4605000000000001</v>
      </c>
      <c r="F6808" s="167" t="s">
        <v>12854</v>
      </c>
    </row>
    <row r="6809" spans="1:6" x14ac:dyDescent="0.3">
      <c r="A6809" s="167" t="s">
        <v>12869</v>
      </c>
      <c r="B6809" s="167" t="s">
        <v>5785</v>
      </c>
      <c r="C6809" s="168">
        <v>50</v>
      </c>
      <c r="D6809" s="169" t="s">
        <v>5482</v>
      </c>
      <c r="E6809" s="170">
        <v>2.4605000000000001</v>
      </c>
      <c r="F6809" s="167" t="s">
        <v>12854</v>
      </c>
    </row>
    <row r="6810" spans="1:6" x14ac:dyDescent="0.3">
      <c r="A6810" s="167" t="s">
        <v>12870</v>
      </c>
      <c r="B6810" s="167" t="s">
        <v>5499</v>
      </c>
      <c r="C6810" s="168">
        <v>50</v>
      </c>
      <c r="D6810" s="169" t="s">
        <v>5482</v>
      </c>
      <c r="E6810" s="170">
        <v>2.4605000000000001</v>
      </c>
      <c r="F6810" s="167" t="s">
        <v>12854</v>
      </c>
    </row>
    <row r="6811" spans="1:6" x14ac:dyDescent="0.3">
      <c r="A6811" s="167" t="s">
        <v>12871</v>
      </c>
      <c r="B6811" s="167" t="s">
        <v>5555</v>
      </c>
      <c r="C6811" s="168">
        <v>50</v>
      </c>
      <c r="D6811" s="169" t="s">
        <v>5482</v>
      </c>
      <c r="E6811" s="170">
        <v>2.4605000000000001</v>
      </c>
      <c r="F6811" s="167" t="s">
        <v>12854</v>
      </c>
    </row>
    <row r="6812" spans="1:6" x14ac:dyDescent="0.3">
      <c r="A6812" s="167" t="s">
        <v>12872</v>
      </c>
      <c r="B6812" s="167" t="s">
        <v>5534</v>
      </c>
      <c r="C6812" s="168">
        <v>50</v>
      </c>
      <c r="D6812" s="169" t="s">
        <v>5482</v>
      </c>
      <c r="E6812" s="170">
        <v>2.4605000000000001</v>
      </c>
      <c r="F6812" s="167" t="s">
        <v>12854</v>
      </c>
    </row>
    <row r="6813" spans="1:6" x14ac:dyDescent="0.3">
      <c r="A6813" s="167" t="s">
        <v>12873</v>
      </c>
      <c r="B6813" s="167" t="s">
        <v>5503</v>
      </c>
      <c r="C6813" s="168">
        <v>50</v>
      </c>
      <c r="D6813" s="169" t="s">
        <v>5482</v>
      </c>
      <c r="E6813" s="170">
        <v>2.4605000000000001</v>
      </c>
      <c r="F6813" s="167" t="s">
        <v>12854</v>
      </c>
    </row>
    <row r="6814" spans="1:6" x14ac:dyDescent="0.3">
      <c r="A6814" s="167" t="s">
        <v>12874</v>
      </c>
      <c r="B6814" s="167" t="s">
        <v>5507</v>
      </c>
      <c r="C6814" s="168">
        <v>50</v>
      </c>
      <c r="D6814" s="169" t="s">
        <v>5482</v>
      </c>
      <c r="E6814" s="170">
        <v>2.4605000000000001</v>
      </c>
      <c r="F6814" s="167" t="s">
        <v>12854</v>
      </c>
    </row>
    <row r="6815" spans="1:6" x14ac:dyDescent="0.3">
      <c r="A6815" s="167" t="s">
        <v>12875</v>
      </c>
      <c r="B6815" s="167" t="s">
        <v>5509</v>
      </c>
      <c r="C6815" s="168">
        <v>50</v>
      </c>
      <c r="D6815" s="169" t="s">
        <v>5482</v>
      </c>
      <c r="E6815" s="170">
        <v>2.4605000000000001</v>
      </c>
      <c r="F6815" s="167" t="s">
        <v>12854</v>
      </c>
    </row>
    <row r="6816" spans="1:6" x14ac:dyDescent="0.3">
      <c r="A6816" s="167" t="s">
        <v>12876</v>
      </c>
      <c r="B6816" s="167" t="s">
        <v>5511</v>
      </c>
      <c r="C6816" s="168">
        <v>50</v>
      </c>
      <c r="D6816" s="169" t="s">
        <v>5482</v>
      </c>
      <c r="E6816" s="170">
        <v>2.4605000000000001</v>
      </c>
      <c r="F6816" s="167" t="s">
        <v>12854</v>
      </c>
    </row>
    <row r="6817" spans="1:6" x14ac:dyDescent="0.3">
      <c r="A6817" s="167" t="s">
        <v>12877</v>
      </c>
      <c r="B6817" s="167" t="s">
        <v>5513</v>
      </c>
      <c r="C6817" s="168">
        <v>50</v>
      </c>
      <c r="D6817" s="169" t="s">
        <v>5482</v>
      </c>
      <c r="E6817" s="170">
        <v>2.4605000000000001</v>
      </c>
      <c r="F6817" s="167" t="s">
        <v>12854</v>
      </c>
    </row>
    <row r="6818" spans="1:6" x14ac:dyDescent="0.3">
      <c r="A6818" s="167" t="s">
        <v>12878</v>
      </c>
      <c r="B6818" s="167" t="s">
        <v>5515</v>
      </c>
      <c r="C6818" s="168">
        <v>50</v>
      </c>
      <c r="D6818" s="169" t="s">
        <v>5482</v>
      </c>
      <c r="E6818" s="170">
        <v>2.4605000000000001</v>
      </c>
      <c r="F6818" s="167" t="s">
        <v>12854</v>
      </c>
    </row>
    <row r="6819" spans="1:6" x14ac:dyDescent="0.3">
      <c r="A6819" s="167" t="s">
        <v>12879</v>
      </c>
      <c r="B6819" s="167" t="s">
        <v>5517</v>
      </c>
      <c r="C6819" s="168">
        <v>50</v>
      </c>
      <c r="D6819" s="169" t="s">
        <v>5482</v>
      </c>
      <c r="E6819" s="170">
        <v>2.4605000000000001</v>
      </c>
      <c r="F6819" s="167" t="s">
        <v>12854</v>
      </c>
    </row>
    <row r="6820" spans="1:6" x14ac:dyDescent="0.3">
      <c r="A6820" s="167" t="s">
        <v>12880</v>
      </c>
      <c r="B6820" s="167" t="s">
        <v>5519</v>
      </c>
      <c r="C6820" s="168">
        <v>50</v>
      </c>
      <c r="D6820" s="169" t="s">
        <v>5482</v>
      </c>
      <c r="E6820" s="170">
        <v>2.4605000000000001</v>
      </c>
      <c r="F6820" s="167" t="s">
        <v>12854</v>
      </c>
    </row>
    <row r="6821" spans="1:6" x14ac:dyDescent="0.3">
      <c r="A6821" s="167" t="s">
        <v>12881</v>
      </c>
      <c r="B6821" s="167" t="s">
        <v>5521</v>
      </c>
      <c r="C6821" s="168">
        <v>50</v>
      </c>
      <c r="D6821" s="169" t="s">
        <v>5482</v>
      </c>
      <c r="E6821" s="170">
        <v>2.4605000000000001</v>
      </c>
      <c r="F6821" s="167" t="s">
        <v>12854</v>
      </c>
    </row>
    <row r="6822" spans="1:6" x14ac:dyDescent="0.3">
      <c r="A6822" s="167" t="s">
        <v>12882</v>
      </c>
      <c r="B6822" s="167" t="s">
        <v>5525</v>
      </c>
      <c r="C6822" s="168">
        <v>50</v>
      </c>
      <c r="D6822" s="169" t="s">
        <v>5482</v>
      </c>
      <c r="E6822" s="170">
        <v>2.4605000000000001</v>
      </c>
      <c r="F6822" s="167" t="s">
        <v>12854</v>
      </c>
    </row>
    <row r="6823" spans="1:6" x14ac:dyDescent="0.3">
      <c r="A6823" s="167" t="s">
        <v>12883</v>
      </c>
      <c r="B6823" s="167" t="s">
        <v>5485</v>
      </c>
      <c r="C6823" s="168">
        <v>50</v>
      </c>
      <c r="D6823" s="169" t="s">
        <v>5482</v>
      </c>
      <c r="E6823" s="170">
        <v>2.3957499999999996</v>
      </c>
      <c r="F6823" s="167" t="s">
        <v>12884</v>
      </c>
    </row>
    <row r="6824" spans="1:6" x14ac:dyDescent="0.3">
      <c r="A6824" s="167" t="s">
        <v>12885</v>
      </c>
      <c r="B6824" s="167" t="s">
        <v>6572</v>
      </c>
      <c r="C6824" s="168">
        <v>10</v>
      </c>
      <c r="D6824" s="169" t="s">
        <v>5482</v>
      </c>
      <c r="E6824" s="170">
        <v>10.582000000000001</v>
      </c>
      <c r="F6824" s="167" t="s">
        <v>12884</v>
      </c>
    </row>
    <row r="6825" spans="1:6" x14ac:dyDescent="0.3">
      <c r="A6825" s="167" t="s">
        <v>12886</v>
      </c>
      <c r="B6825" s="167" t="s">
        <v>6574</v>
      </c>
      <c r="C6825" s="168">
        <v>10</v>
      </c>
      <c r="D6825" s="169" t="s">
        <v>5482</v>
      </c>
      <c r="E6825" s="170">
        <v>7.9873750000000001</v>
      </c>
      <c r="F6825" s="167" t="s">
        <v>12884</v>
      </c>
    </row>
    <row r="6826" spans="1:6" x14ac:dyDescent="0.3">
      <c r="A6826" s="167" t="s">
        <v>12887</v>
      </c>
      <c r="B6826" s="167" t="s">
        <v>6576</v>
      </c>
      <c r="C6826" s="168">
        <v>50</v>
      </c>
      <c r="D6826" s="169" t="s">
        <v>5482</v>
      </c>
      <c r="E6826" s="170">
        <v>2.3957499999999996</v>
      </c>
      <c r="F6826" s="167" t="s">
        <v>12884</v>
      </c>
    </row>
    <row r="6827" spans="1:6" x14ac:dyDescent="0.3">
      <c r="A6827" s="167" t="s">
        <v>12888</v>
      </c>
      <c r="B6827" s="167" t="s">
        <v>5489</v>
      </c>
      <c r="C6827" s="168">
        <v>50</v>
      </c>
      <c r="D6827" s="169" t="s">
        <v>5482</v>
      </c>
      <c r="E6827" s="170">
        <v>2.4605000000000001</v>
      </c>
      <c r="F6827" s="167" t="s">
        <v>12884</v>
      </c>
    </row>
    <row r="6828" spans="1:6" x14ac:dyDescent="0.3">
      <c r="A6828" s="167" t="s">
        <v>12889</v>
      </c>
      <c r="B6828" s="167" t="s">
        <v>5491</v>
      </c>
      <c r="C6828" s="168">
        <v>50</v>
      </c>
      <c r="D6828" s="169" t="s">
        <v>5482</v>
      </c>
      <c r="E6828" s="170">
        <v>2.4605000000000001</v>
      </c>
      <c r="F6828" s="167" t="s">
        <v>12884</v>
      </c>
    </row>
    <row r="6829" spans="1:6" x14ac:dyDescent="0.3">
      <c r="A6829" s="167" t="s">
        <v>12890</v>
      </c>
      <c r="B6829" s="167" t="s">
        <v>5691</v>
      </c>
      <c r="C6829" s="168">
        <v>50</v>
      </c>
      <c r="D6829" s="169" t="s">
        <v>5482</v>
      </c>
      <c r="E6829" s="170">
        <v>2.4605000000000001</v>
      </c>
      <c r="F6829" s="167" t="s">
        <v>12884</v>
      </c>
    </row>
    <row r="6830" spans="1:6" x14ac:dyDescent="0.3">
      <c r="A6830" s="167" t="s">
        <v>12891</v>
      </c>
      <c r="B6830" s="167" t="s">
        <v>5693</v>
      </c>
      <c r="C6830" s="168">
        <v>50</v>
      </c>
      <c r="D6830" s="169" t="s">
        <v>5482</v>
      </c>
      <c r="E6830" s="170">
        <v>2.4605000000000001</v>
      </c>
      <c r="F6830" s="167" t="s">
        <v>12884</v>
      </c>
    </row>
    <row r="6831" spans="1:6" x14ac:dyDescent="0.3">
      <c r="A6831" s="167" t="s">
        <v>12892</v>
      </c>
      <c r="B6831" s="167" t="s">
        <v>5493</v>
      </c>
      <c r="C6831" s="168">
        <v>50</v>
      </c>
      <c r="D6831" s="169" t="s">
        <v>5482</v>
      </c>
      <c r="E6831" s="170">
        <v>2.4605000000000001</v>
      </c>
      <c r="F6831" s="167" t="s">
        <v>12884</v>
      </c>
    </row>
    <row r="6832" spans="1:6" x14ac:dyDescent="0.3">
      <c r="A6832" s="167" t="s">
        <v>12893</v>
      </c>
      <c r="B6832" s="167" t="s">
        <v>6582</v>
      </c>
      <c r="C6832" s="168">
        <v>50</v>
      </c>
      <c r="D6832" s="169" t="s">
        <v>5482</v>
      </c>
      <c r="E6832" s="170">
        <v>2.2662500000000003</v>
      </c>
      <c r="F6832" s="167" t="s">
        <v>12884</v>
      </c>
    </row>
    <row r="6833" spans="1:6" x14ac:dyDescent="0.3">
      <c r="A6833" s="167" t="s">
        <v>12894</v>
      </c>
      <c r="B6833" s="167" t="s">
        <v>5696</v>
      </c>
      <c r="C6833" s="168">
        <v>50</v>
      </c>
      <c r="D6833" s="169" t="s">
        <v>5482</v>
      </c>
      <c r="E6833" s="170">
        <v>2.4605000000000001</v>
      </c>
      <c r="F6833" s="167" t="s">
        <v>12884</v>
      </c>
    </row>
    <row r="6834" spans="1:6" x14ac:dyDescent="0.3">
      <c r="A6834" s="167" t="s">
        <v>12895</v>
      </c>
      <c r="B6834" s="167" t="s">
        <v>5495</v>
      </c>
      <c r="C6834" s="168">
        <v>50</v>
      </c>
      <c r="D6834" s="169" t="s">
        <v>5482</v>
      </c>
      <c r="E6834" s="170">
        <v>2.4605000000000001</v>
      </c>
      <c r="F6834" s="167" t="s">
        <v>12884</v>
      </c>
    </row>
    <row r="6835" spans="1:6" x14ac:dyDescent="0.3">
      <c r="A6835" s="167" t="s">
        <v>12896</v>
      </c>
      <c r="B6835" s="167" t="s">
        <v>5699</v>
      </c>
      <c r="C6835" s="168">
        <v>50</v>
      </c>
      <c r="D6835" s="169" t="s">
        <v>5482</v>
      </c>
      <c r="E6835" s="170">
        <v>2.4605000000000001</v>
      </c>
      <c r="F6835" s="167" t="s">
        <v>12884</v>
      </c>
    </row>
    <row r="6836" spans="1:6" x14ac:dyDescent="0.3">
      <c r="A6836" s="167" t="s">
        <v>12897</v>
      </c>
      <c r="B6836" s="167" t="s">
        <v>5701</v>
      </c>
      <c r="C6836" s="168">
        <v>50</v>
      </c>
      <c r="D6836" s="169" t="s">
        <v>5482</v>
      </c>
      <c r="E6836" s="170">
        <v>2.4605000000000001</v>
      </c>
      <c r="F6836" s="167" t="s">
        <v>12884</v>
      </c>
    </row>
    <row r="6837" spans="1:6" x14ac:dyDescent="0.3">
      <c r="A6837" s="167" t="s">
        <v>12898</v>
      </c>
      <c r="B6837" s="167" t="s">
        <v>5497</v>
      </c>
      <c r="C6837" s="168">
        <v>50</v>
      </c>
      <c r="D6837" s="169" t="s">
        <v>5482</v>
      </c>
      <c r="E6837" s="170">
        <v>2.4605000000000001</v>
      </c>
      <c r="F6837" s="167" t="s">
        <v>12884</v>
      </c>
    </row>
    <row r="6838" spans="1:6" x14ac:dyDescent="0.3">
      <c r="A6838" s="167" t="s">
        <v>12899</v>
      </c>
      <c r="B6838" s="167" t="s">
        <v>5785</v>
      </c>
      <c r="C6838" s="168">
        <v>50</v>
      </c>
      <c r="D6838" s="169" t="s">
        <v>5482</v>
      </c>
      <c r="E6838" s="170">
        <v>2.4605000000000001</v>
      </c>
      <c r="F6838" s="167" t="s">
        <v>12884</v>
      </c>
    </row>
    <row r="6839" spans="1:6" x14ac:dyDescent="0.3">
      <c r="A6839" s="167" t="s">
        <v>12900</v>
      </c>
      <c r="B6839" s="167" t="s">
        <v>5499</v>
      </c>
      <c r="C6839" s="168">
        <v>50</v>
      </c>
      <c r="D6839" s="169" t="s">
        <v>5482</v>
      </c>
      <c r="E6839" s="170">
        <v>2.4605000000000001</v>
      </c>
      <c r="F6839" s="167" t="s">
        <v>12884</v>
      </c>
    </row>
    <row r="6840" spans="1:6" x14ac:dyDescent="0.3">
      <c r="A6840" s="167" t="s">
        <v>12901</v>
      </c>
      <c r="B6840" s="167" t="s">
        <v>5534</v>
      </c>
      <c r="C6840" s="168">
        <v>50</v>
      </c>
      <c r="D6840" s="169" t="s">
        <v>5482</v>
      </c>
      <c r="E6840" s="170">
        <v>2.4605000000000001</v>
      </c>
      <c r="F6840" s="167" t="s">
        <v>12884</v>
      </c>
    </row>
    <row r="6841" spans="1:6" x14ac:dyDescent="0.3">
      <c r="A6841" s="167" t="s">
        <v>12902</v>
      </c>
      <c r="B6841" s="167" t="s">
        <v>5505</v>
      </c>
      <c r="C6841" s="168">
        <v>50</v>
      </c>
      <c r="D6841" s="169" t="s">
        <v>5482</v>
      </c>
      <c r="E6841" s="170">
        <v>2.4605000000000001</v>
      </c>
      <c r="F6841" s="167" t="s">
        <v>12884</v>
      </c>
    </row>
    <row r="6842" spans="1:6" x14ac:dyDescent="0.3">
      <c r="A6842" s="167" t="s">
        <v>12903</v>
      </c>
      <c r="B6842" s="167" t="s">
        <v>5507</v>
      </c>
      <c r="C6842" s="168">
        <v>50</v>
      </c>
      <c r="D6842" s="169" t="s">
        <v>5482</v>
      </c>
      <c r="E6842" s="170">
        <v>2.4605000000000001</v>
      </c>
      <c r="F6842" s="167" t="s">
        <v>12884</v>
      </c>
    </row>
    <row r="6843" spans="1:6" x14ac:dyDescent="0.3">
      <c r="A6843" s="167" t="s">
        <v>12904</v>
      </c>
      <c r="B6843" s="167" t="s">
        <v>5509</v>
      </c>
      <c r="C6843" s="168">
        <v>50</v>
      </c>
      <c r="D6843" s="169" t="s">
        <v>5482</v>
      </c>
      <c r="E6843" s="170">
        <v>2.4605000000000001</v>
      </c>
      <c r="F6843" s="167" t="s">
        <v>12884</v>
      </c>
    </row>
    <row r="6844" spans="1:6" x14ac:dyDescent="0.3">
      <c r="A6844" s="167" t="s">
        <v>12905</v>
      </c>
      <c r="B6844" s="167" t="s">
        <v>5513</v>
      </c>
      <c r="C6844" s="168">
        <v>50</v>
      </c>
      <c r="D6844" s="169" t="s">
        <v>5482</v>
      </c>
      <c r="E6844" s="170">
        <v>2.4605000000000001</v>
      </c>
      <c r="F6844" s="167" t="s">
        <v>12884</v>
      </c>
    </row>
    <row r="6845" spans="1:6" x14ac:dyDescent="0.3">
      <c r="A6845" s="167" t="s">
        <v>12906</v>
      </c>
      <c r="B6845" s="167" t="s">
        <v>5521</v>
      </c>
      <c r="C6845" s="168">
        <v>50</v>
      </c>
      <c r="D6845" s="169" t="s">
        <v>5482</v>
      </c>
      <c r="E6845" s="170">
        <v>2.4605000000000001</v>
      </c>
      <c r="F6845" s="167" t="s">
        <v>12884</v>
      </c>
    </row>
    <row r="6846" spans="1:6" x14ac:dyDescent="0.3">
      <c r="A6846" s="167" t="s">
        <v>12907</v>
      </c>
      <c r="B6846" s="167" t="s">
        <v>5485</v>
      </c>
      <c r="C6846" s="168">
        <v>50</v>
      </c>
      <c r="D6846" s="169" t="s">
        <v>5482</v>
      </c>
      <c r="E6846" s="170">
        <v>2.3957499999999996</v>
      </c>
      <c r="F6846" s="167" t="s">
        <v>12854</v>
      </c>
    </row>
    <row r="6847" spans="1:6" x14ac:dyDescent="0.3">
      <c r="A6847" s="167" t="s">
        <v>12908</v>
      </c>
      <c r="B6847" s="167" t="s">
        <v>6572</v>
      </c>
      <c r="C6847" s="168">
        <v>10</v>
      </c>
      <c r="D6847" s="169" t="s">
        <v>5482</v>
      </c>
      <c r="E6847" s="170">
        <v>10.582000000000001</v>
      </c>
      <c r="F6847" s="167" t="s">
        <v>12854</v>
      </c>
    </row>
    <row r="6848" spans="1:6" x14ac:dyDescent="0.3">
      <c r="A6848" s="167" t="s">
        <v>12909</v>
      </c>
      <c r="B6848" s="167" t="s">
        <v>6574</v>
      </c>
      <c r="C6848" s="168">
        <v>10</v>
      </c>
      <c r="D6848" s="169" t="s">
        <v>5482</v>
      </c>
      <c r="E6848" s="170">
        <v>7.9873750000000001</v>
      </c>
      <c r="F6848" s="167" t="s">
        <v>12854</v>
      </c>
    </row>
    <row r="6849" spans="1:6" x14ac:dyDescent="0.3">
      <c r="A6849" s="167" t="s">
        <v>12910</v>
      </c>
      <c r="B6849" s="167" t="s">
        <v>6576</v>
      </c>
      <c r="C6849" s="168">
        <v>50</v>
      </c>
      <c r="D6849" s="169" t="s">
        <v>5482</v>
      </c>
      <c r="E6849" s="170">
        <v>2.3957499999999996</v>
      </c>
      <c r="F6849" s="167" t="s">
        <v>12854</v>
      </c>
    </row>
    <row r="6850" spans="1:6" x14ac:dyDescent="0.3">
      <c r="A6850" s="167" t="s">
        <v>12911</v>
      </c>
      <c r="B6850" s="167" t="s">
        <v>5489</v>
      </c>
      <c r="C6850" s="168">
        <v>50</v>
      </c>
      <c r="D6850" s="169" t="s">
        <v>5482</v>
      </c>
      <c r="E6850" s="170">
        <v>2.4605000000000001</v>
      </c>
      <c r="F6850" s="167" t="s">
        <v>12854</v>
      </c>
    </row>
    <row r="6851" spans="1:6" x14ac:dyDescent="0.3">
      <c r="A6851" s="167" t="s">
        <v>12912</v>
      </c>
      <c r="B6851" s="167" t="s">
        <v>5491</v>
      </c>
      <c r="C6851" s="168">
        <v>50</v>
      </c>
      <c r="D6851" s="169" t="s">
        <v>5482</v>
      </c>
      <c r="E6851" s="170">
        <v>2.4605000000000001</v>
      </c>
      <c r="F6851" s="167" t="s">
        <v>12854</v>
      </c>
    </row>
    <row r="6852" spans="1:6" x14ac:dyDescent="0.3">
      <c r="A6852" s="167" t="s">
        <v>12913</v>
      </c>
      <c r="B6852" s="167" t="s">
        <v>5691</v>
      </c>
      <c r="C6852" s="168">
        <v>50</v>
      </c>
      <c r="D6852" s="169" t="s">
        <v>5482</v>
      </c>
      <c r="E6852" s="170">
        <v>2.4605000000000001</v>
      </c>
      <c r="F6852" s="167" t="s">
        <v>12854</v>
      </c>
    </row>
    <row r="6853" spans="1:6" x14ac:dyDescent="0.3">
      <c r="A6853" s="167" t="s">
        <v>12914</v>
      </c>
      <c r="B6853" s="167" t="s">
        <v>5693</v>
      </c>
      <c r="C6853" s="168">
        <v>50</v>
      </c>
      <c r="D6853" s="169" t="s">
        <v>5482</v>
      </c>
      <c r="E6853" s="170">
        <v>2.4605000000000001</v>
      </c>
      <c r="F6853" s="167" t="s">
        <v>12854</v>
      </c>
    </row>
    <row r="6854" spans="1:6" x14ac:dyDescent="0.3">
      <c r="A6854" s="167" t="s">
        <v>12915</v>
      </c>
      <c r="B6854" s="167" t="s">
        <v>5493</v>
      </c>
      <c r="C6854" s="168">
        <v>50</v>
      </c>
      <c r="D6854" s="169" t="s">
        <v>5482</v>
      </c>
      <c r="E6854" s="170">
        <v>2.4605000000000001</v>
      </c>
      <c r="F6854" s="167" t="s">
        <v>12854</v>
      </c>
    </row>
    <row r="6855" spans="1:6" x14ac:dyDescent="0.3">
      <c r="A6855" s="167" t="s">
        <v>12916</v>
      </c>
      <c r="B6855" s="167" t="s">
        <v>6582</v>
      </c>
      <c r="C6855" s="168">
        <v>50</v>
      </c>
      <c r="D6855" s="169" t="s">
        <v>5482</v>
      </c>
      <c r="E6855" s="170">
        <v>2.2662500000000003</v>
      </c>
      <c r="F6855" s="167" t="s">
        <v>12854</v>
      </c>
    </row>
    <row r="6856" spans="1:6" x14ac:dyDescent="0.3">
      <c r="A6856" s="167" t="s">
        <v>12917</v>
      </c>
      <c r="B6856" s="167" t="s">
        <v>5696</v>
      </c>
      <c r="C6856" s="168">
        <v>50</v>
      </c>
      <c r="D6856" s="169" t="s">
        <v>5482</v>
      </c>
      <c r="E6856" s="170">
        <v>2.4605000000000001</v>
      </c>
      <c r="F6856" s="167" t="s">
        <v>12854</v>
      </c>
    </row>
    <row r="6857" spans="1:6" x14ac:dyDescent="0.3">
      <c r="A6857" s="167" t="s">
        <v>12918</v>
      </c>
      <c r="B6857" s="167" t="s">
        <v>5495</v>
      </c>
      <c r="C6857" s="168">
        <v>50</v>
      </c>
      <c r="D6857" s="169" t="s">
        <v>5482</v>
      </c>
      <c r="E6857" s="170">
        <v>2.4605000000000001</v>
      </c>
      <c r="F6857" s="167" t="s">
        <v>12854</v>
      </c>
    </row>
    <row r="6858" spans="1:6" x14ac:dyDescent="0.3">
      <c r="A6858" s="167" t="s">
        <v>12919</v>
      </c>
      <c r="B6858" s="167" t="s">
        <v>5699</v>
      </c>
      <c r="C6858" s="168">
        <v>50</v>
      </c>
      <c r="D6858" s="169" t="s">
        <v>5482</v>
      </c>
      <c r="E6858" s="170">
        <v>2.4605000000000001</v>
      </c>
      <c r="F6858" s="167" t="s">
        <v>12854</v>
      </c>
    </row>
    <row r="6859" spans="1:6" x14ac:dyDescent="0.3">
      <c r="A6859" s="167" t="s">
        <v>12920</v>
      </c>
      <c r="B6859" s="167" t="s">
        <v>5701</v>
      </c>
      <c r="C6859" s="168">
        <v>50</v>
      </c>
      <c r="D6859" s="169" t="s">
        <v>5482</v>
      </c>
      <c r="E6859" s="170">
        <v>2.4605000000000001</v>
      </c>
      <c r="F6859" s="167" t="s">
        <v>12854</v>
      </c>
    </row>
    <row r="6860" spans="1:6" x14ac:dyDescent="0.3">
      <c r="A6860" s="167" t="s">
        <v>12921</v>
      </c>
      <c r="B6860" s="167" t="s">
        <v>5497</v>
      </c>
      <c r="C6860" s="168">
        <v>50</v>
      </c>
      <c r="D6860" s="169" t="s">
        <v>5482</v>
      </c>
      <c r="E6860" s="170">
        <v>2.4605000000000001</v>
      </c>
      <c r="F6860" s="167" t="s">
        <v>12854</v>
      </c>
    </row>
    <row r="6861" spans="1:6" x14ac:dyDescent="0.3">
      <c r="A6861" s="167" t="s">
        <v>12922</v>
      </c>
      <c r="B6861" s="167" t="s">
        <v>5785</v>
      </c>
      <c r="C6861" s="168">
        <v>50</v>
      </c>
      <c r="D6861" s="169" t="s">
        <v>5482</v>
      </c>
      <c r="E6861" s="170">
        <v>2.4605000000000001</v>
      </c>
      <c r="F6861" s="167" t="s">
        <v>12854</v>
      </c>
    </row>
    <row r="6862" spans="1:6" x14ac:dyDescent="0.3">
      <c r="A6862" s="167" t="s">
        <v>12923</v>
      </c>
      <c r="B6862" s="167" t="s">
        <v>5499</v>
      </c>
      <c r="C6862" s="168">
        <v>50</v>
      </c>
      <c r="D6862" s="169" t="s">
        <v>5482</v>
      </c>
      <c r="E6862" s="170">
        <v>2.4605000000000001</v>
      </c>
      <c r="F6862" s="167" t="s">
        <v>12854</v>
      </c>
    </row>
    <row r="6863" spans="1:6" x14ac:dyDescent="0.3">
      <c r="A6863" s="167" t="s">
        <v>12924</v>
      </c>
      <c r="B6863" s="167" t="s">
        <v>5505</v>
      </c>
      <c r="C6863" s="168">
        <v>50</v>
      </c>
      <c r="D6863" s="169" t="s">
        <v>5482</v>
      </c>
      <c r="E6863" s="170">
        <v>2.4605000000000001</v>
      </c>
      <c r="F6863" s="167" t="s">
        <v>12854</v>
      </c>
    </row>
    <row r="6864" spans="1:6" x14ac:dyDescent="0.3">
      <c r="A6864" s="167" t="s">
        <v>12925</v>
      </c>
      <c r="B6864" s="167" t="s">
        <v>5507</v>
      </c>
      <c r="C6864" s="168">
        <v>50</v>
      </c>
      <c r="D6864" s="169" t="s">
        <v>5482</v>
      </c>
      <c r="E6864" s="170">
        <v>2.4605000000000001</v>
      </c>
      <c r="F6864" s="167" t="s">
        <v>12854</v>
      </c>
    </row>
    <row r="6865" spans="1:6" x14ac:dyDescent="0.3">
      <c r="A6865" s="167" t="s">
        <v>12926</v>
      </c>
      <c r="B6865" s="167" t="s">
        <v>5509</v>
      </c>
      <c r="C6865" s="168">
        <v>50</v>
      </c>
      <c r="D6865" s="169" t="s">
        <v>5482</v>
      </c>
      <c r="E6865" s="170">
        <v>2.4605000000000001</v>
      </c>
      <c r="F6865" s="167" t="s">
        <v>12854</v>
      </c>
    </row>
    <row r="6866" spans="1:6" x14ac:dyDescent="0.3">
      <c r="A6866" s="167" t="s">
        <v>12927</v>
      </c>
      <c r="B6866" s="167" t="s">
        <v>5513</v>
      </c>
      <c r="C6866" s="168">
        <v>50</v>
      </c>
      <c r="D6866" s="169" t="s">
        <v>5482</v>
      </c>
      <c r="E6866" s="170">
        <v>2.4605000000000001</v>
      </c>
      <c r="F6866" s="167" t="s">
        <v>12854</v>
      </c>
    </row>
    <row r="6867" spans="1:6" x14ac:dyDescent="0.3">
      <c r="A6867" s="167" t="s">
        <v>12928</v>
      </c>
      <c r="B6867" s="167" t="s">
        <v>5485</v>
      </c>
      <c r="C6867" s="168">
        <v>50</v>
      </c>
      <c r="D6867" s="169" t="s">
        <v>5482</v>
      </c>
      <c r="E6867" s="170">
        <v>2.3957499999999996</v>
      </c>
      <c r="F6867" s="167" t="s">
        <v>12854</v>
      </c>
    </row>
    <row r="6868" spans="1:6" x14ac:dyDescent="0.3">
      <c r="A6868" s="167" t="s">
        <v>12929</v>
      </c>
      <c r="B6868" s="167" t="s">
        <v>6572</v>
      </c>
      <c r="C6868" s="168">
        <v>10</v>
      </c>
      <c r="D6868" s="169" t="s">
        <v>5482</v>
      </c>
      <c r="E6868" s="170">
        <v>10.582000000000001</v>
      </c>
      <c r="F6868" s="167" t="s">
        <v>12854</v>
      </c>
    </row>
    <row r="6869" spans="1:6" x14ac:dyDescent="0.3">
      <c r="A6869" s="167" t="s">
        <v>12930</v>
      </c>
      <c r="B6869" s="167" t="s">
        <v>6574</v>
      </c>
      <c r="C6869" s="168">
        <v>10</v>
      </c>
      <c r="D6869" s="169" t="s">
        <v>5482</v>
      </c>
      <c r="E6869" s="170">
        <v>7.9873750000000001</v>
      </c>
      <c r="F6869" s="167" t="s">
        <v>12854</v>
      </c>
    </row>
    <row r="6870" spans="1:6" x14ac:dyDescent="0.3">
      <c r="A6870" s="167" t="s">
        <v>12931</v>
      </c>
      <c r="B6870" s="167" t="s">
        <v>6576</v>
      </c>
      <c r="C6870" s="168">
        <v>50</v>
      </c>
      <c r="D6870" s="169" t="s">
        <v>5482</v>
      </c>
      <c r="E6870" s="170">
        <v>2.3957499999999996</v>
      </c>
      <c r="F6870" s="167" t="s">
        <v>12854</v>
      </c>
    </row>
    <row r="6871" spans="1:6" x14ac:dyDescent="0.3">
      <c r="A6871" s="167" t="s">
        <v>12932</v>
      </c>
      <c r="B6871" s="167" t="s">
        <v>5489</v>
      </c>
      <c r="C6871" s="168">
        <v>50</v>
      </c>
      <c r="D6871" s="169" t="s">
        <v>5482</v>
      </c>
      <c r="E6871" s="170">
        <v>2.4605000000000001</v>
      </c>
      <c r="F6871" s="167" t="s">
        <v>12854</v>
      </c>
    </row>
    <row r="6872" spans="1:6" x14ac:dyDescent="0.3">
      <c r="A6872" s="167" t="s">
        <v>12933</v>
      </c>
      <c r="B6872" s="167" t="s">
        <v>5491</v>
      </c>
      <c r="C6872" s="168">
        <v>50</v>
      </c>
      <c r="D6872" s="169" t="s">
        <v>5482</v>
      </c>
      <c r="E6872" s="170">
        <v>2.4605000000000001</v>
      </c>
      <c r="F6872" s="167" t="s">
        <v>12854</v>
      </c>
    </row>
    <row r="6873" spans="1:6" x14ac:dyDescent="0.3">
      <c r="A6873" s="167" t="s">
        <v>12934</v>
      </c>
      <c r="B6873" s="167" t="s">
        <v>5691</v>
      </c>
      <c r="C6873" s="168">
        <v>50</v>
      </c>
      <c r="D6873" s="169" t="s">
        <v>5482</v>
      </c>
      <c r="E6873" s="170">
        <v>2.4605000000000001</v>
      </c>
      <c r="F6873" s="167" t="s">
        <v>12854</v>
      </c>
    </row>
    <row r="6874" spans="1:6" x14ac:dyDescent="0.3">
      <c r="A6874" s="167" t="s">
        <v>12935</v>
      </c>
      <c r="B6874" s="167" t="s">
        <v>5693</v>
      </c>
      <c r="C6874" s="168">
        <v>50</v>
      </c>
      <c r="D6874" s="169" t="s">
        <v>5482</v>
      </c>
      <c r="E6874" s="170">
        <v>2.4605000000000001</v>
      </c>
      <c r="F6874" s="167" t="s">
        <v>12854</v>
      </c>
    </row>
    <row r="6875" spans="1:6" x14ac:dyDescent="0.3">
      <c r="A6875" s="167" t="s">
        <v>12936</v>
      </c>
      <c r="B6875" s="167" t="s">
        <v>5493</v>
      </c>
      <c r="C6875" s="168">
        <v>50</v>
      </c>
      <c r="D6875" s="169" t="s">
        <v>5482</v>
      </c>
      <c r="E6875" s="170">
        <v>2.4605000000000001</v>
      </c>
      <c r="F6875" s="167" t="s">
        <v>12854</v>
      </c>
    </row>
    <row r="6876" spans="1:6" x14ac:dyDescent="0.3">
      <c r="A6876" s="167" t="s">
        <v>12937</v>
      </c>
      <c r="B6876" s="167" t="s">
        <v>6582</v>
      </c>
      <c r="C6876" s="168">
        <v>50</v>
      </c>
      <c r="D6876" s="169" t="s">
        <v>5482</v>
      </c>
      <c r="E6876" s="170">
        <v>2.2662500000000003</v>
      </c>
      <c r="F6876" s="167" t="s">
        <v>12854</v>
      </c>
    </row>
    <row r="6877" spans="1:6" x14ac:dyDescent="0.3">
      <c r="A6877" s="167" t="s">
        <v>12938</v>
      </c>
      <c r="B6877" s="167" t="s">
        <v>5696</v>
      </c>
      <c r="C6877" s="168">
        <v>50</v>
      </c>
      <c r="D6877" s="169" t="s">
        <v>5482</v>
      </c>
      <c r="E6877" s="170">
        <v>2.4605000000000001</v>
      </c>
      <c r="F6877" s="167" t="s">
        <v>12854</v>
      </c>
    </row>
    <row r="6878" spans="1:6" x14ac:dyDescent="0.3">
      <c r="A6878" s="167" t="s">
        <v>12939</v>
      </c>
      <c r="B6878" s="167" t="s">
        <v>5495</v>
      </c>
      <c r="C6878" s="168">
        <v>50</v>
      </c>
      <c r="D6878" s="169" t="s">
        <v>5482</v>
      </c>
      <c r="E6878" s="170">
        <v>2.4605000000000001</v>
      </c>
      <c r="F6878" s="167" t="s">
        <v>12854</v>
      </c>
    </row>
    <row r="6879" spans="1:6" x14ac:dyDescent="0.3">
      <c r="A6879" s="167" t="s">
        <v>12940</v>
      </c>
      <c r="B6879" s="167" t="s">
        <v>5699</v>
      </c>
      <c r="C6879" s="168">
        <v>50</v>
      </c>
      <c r="D6879" s="169" t="s">
        <v>5482</v>
      </c>
      <c r="E6879" s="170">
        <v>2.4605000000000001</v>
      </c>
      <c r="F6879" s="167" t="s">
        <v>12854</v>
      </c>
    </row>
    <row r="6880" spans="1:6" x14ac:dyDescent="0.3">
      <c r="A6880" s="167" t="s">
        <v>12941</v>
      </c>
      <c r="B6880" s="167" t="s">
        <v>5701</v>
      </c>
      <c r="C6880" s="168">
        <v>50</v>
      </c>
      <c r="D6880" s="169" t="s">
        <v>5482</v>
      </c>
      <c r="E6880" s="170">
        <v>2.4605000000000001</v>
      </c>
      <c r="F6880" s="167" t="s">
        <v>12854</v>
      </c>
    </row>
    <row r="6881" spans="1:6" x14ac:dyDescent="0.3">
      <c r="A6881" s="167" t="s">
        <v>12942</v>
      </c>
      <c r="B6881" s="167" t="s">
        <v>5497</v>
      </c>
      <c r="C6881" s="168">
        <v>50</v>
      </c>
      <c r="D6881" s="169" t="s">
        <v>5482</v>
      </c>
      <c r="E6881" s="170">
        <v>2.4605000000000001</v>
      </c>
      <c r="F6881" s="167" t="s">
        <v>12854</v>
      </c>
    </row>
    <row r="6882" spans="1:6" x14ac:dyDescent="0.3">
      <c r="A6882" s="167" t="s">
        <v>12943</v>
      </c>
      <c r="B6882" s="167" t="s">
        <v>5785</v>
      </c>
      <c r="C6882" s="168">
        <v>50</v>
      </c>
      <c r="D6882" s="169" t="s">
        <v>5482</v>
      </c>
      <c r="E6882" s="170">
        <v>2.4605000000000001</v>
      </c>
      <c r="F6882" s="167" t="s">
        <v>12854</v>
      </c>
    </row>
    <row r="6883" spans="1:6" x14ac:dyDescent="0.3">
      <c r="A6883" s="167" t="s">
        <v>12944</v>
      </c>
      <c r="B6883" s="167" t="s">
        <v>5499</v>
      </c>
      <c r="C6883" s="168">
        <v>50</v>
      </c>
      <c r="D6883" s="169" t="s">
        <v>5482</v>
      </c>
      <c r="E6883" s="170">
        <v>2.4605000000000001</v>
      </c>
      <c r="F6883" s="167" t="s">
        <v>12854</v>
      </c>
    </row>
    <row r="6884" spans="1:6" x14ac:dyDescent="0.3">
      <c r="A6884" s="167" t="s">
        <v>12945</v>
      </c>
      <c r="B6884" s="167" t="s">
        <v>5505</v>
      </c>
      <c r="C6884" s="168">
        <v>50</v>
      </c>
      <c r="D6884" s="169" t="s">
        <v>5482</v>
      </c>
      <c r="E6884" s="170">
        <v>2.4605000000000001</v>
      </c>
      <c r="F6884" s="167" t="s">
        <v>12854</v>
      </c>
    </row>
    <row r="6885" spans="1:6" x14ac:dyDescent="0.3">
      <c r="A6885" s="167" t="s">
        <v>12946</v>
      </c>
      <c r="B6885" s="167" t="s">
        <v>5507</v>
      </c>
      <c r="C6885" s="168">
        <v>50</v>
      </c>
      <c r="D6885" s="169" t="s">
        <v>5482</v>
      </c>
      <c r="E6885" s="170">
        <v>2.4605000000000001</v>
      </c>
      <c r="F6885" s="167" t="s">
        <v>12854</v>
      </c>
    </row>
    <row r="6886" spans="1:6" x14ac:dyDescent="0.3">
      <c r="A6886" s="167" t="s">
        <v>12947</v>
      </c>
      <c r="B6886" s="167" t="s">
        <v>5509</v>
      </c>
      <c r="C6886" s="168">
        <v>50</v>
      </c>
      <c r="D6886" s="169" t="s">
        <v>5482</v>
      </c>
      <c r="E6886" s="170">
        <v>2.4605000000000001</v>
      </c>
      <c r="F6886" s="167" t="s">
        <v>12854</v>
      </c>
    </row>
    <row r="6887" spans="1:6" x14ac:dyDescent="0.3">
      <c r="A6887" s="167" t="s">
        <v>12948</v>
      </c>
      <c r="B6887" s="167" t="s">
        <v>5513</v>
      </c>
      <c r="C6887" s="168">
        <v>50</v>
      </c>
      <c r="D6887" s="169" t="s">
        <v>5482</v>
      </c>
      <c r="E6887" s="170">
        <v>2.4605000000000001</v>
      </c>
      <c r="F6887" s="167" t="s">
        <v>12854</v>
      </c>
    </row>
    <row r="6888" spans="1:6" x14ac:dyDescent="0.3">
      <c r="A6888" s="167" t="s">
        <v>12949</v>
      </c>
      <c r="B6888" s="167" t="s">
        <v>5683</v>
      </c>
      <c r="C6888" s="168">
        <v>100</v>
      </c>
      <c r="D6888" s="169" t="s">
        <v>5482</v>
      </c>
      <c r="E6888" s="170">
        <v>0.1295</v>
      </c>
      <c r="F6888" s="167" t="s">
        <v>12950</v>
      </c>
    </row>
    <row r="6889" spans="1:6" x14ac:dyDescent="0.3">
      <c r="A6889" s="167" t="s">
        <v>12951</v>
      </c>
      <c r="B6889" s="167" t="s">
        <v>5485</v>
      </c>
      <c r="C6889" s="168">
        <v>50</v>
      </c>
      <c r="D6889" s="169" t="s">
        <v>5482</v>
      </c>
      <c r="E6889" s="170">
        <v>2.3957499999999996</v>
      </c>
      <c r="F6889" s="167" t="s">
        <v>12952</v>
      </c>
    </row>
    <row r="6890" spans="1:6" x14ac:dyDescent="0.3">
      <c r="A6890" s="167" t="s">
        <v>12953</v>
      </c>
      <c r="B6890" s="167" t="s">
        <v>6572</v>
      </c>
      <c r="C6890" s="168">
        <v>10</v>
      </c>
      <c r="D6890" s="169" t="s">
        <v>5482</v>
      </c>
      <c r="E6890" s="170">
        <v>10.582000000000001</v>
      </c>
      <c r="F6890" s="167" t="s">
        <v>12952</v>
      </c>
    </row>
    <row r="6891" spans="1:6" x14ac:dyDescent="0.3">
      <c r="A6891" s="167" t="s">
        <v>12954</v>
      </c>
      <c r="B6891" s="167" t="s">
        <v>6574</v>
      </c>
      <c r="C6891" s="168">
        <v>10</v>
      </c>
      <c r="D6891" s="169" t="s">
        <v>5482</v>
      </c>
      <c r="E6891" s="170">
        <v>7.9873750000000001</v>
      </c>
      <c r="F6891" s="167" t="s">
        <v>12952</v>
      </c>
    </row>
    <row r="6892" spans="1:6" x14ac:dyDescent="0.3">
      <c r="A6892" s="167" t="s">
        <v>12955</v>
      </c>
      <c r="B6892" s="167" t="s">
        <v>6576</v>
      </c>
      <c r="C6892" s="168">
        <v>50</v>
      </c>
      <c r="D6892" s="169" t="s">
        <v>5482</v>
      </c>
      <c r="E6892" s="170">
        <v>2.3957499999999996</v>
      </c>
      <c r="F6892" s="167" t="s">
        <v>12952</v>
      </c>
    </row>
    <row r="6893" spans="1:6" x14ac:dyDescent="0.3">
      <c r="A6893" s="167" t="s">
        <v>12956</v>
      </c>
      <c r="B6893" s="167" t="s">
        <v>5489</v>
      </c>
      <c r="C6893" s="168">
        <v>50</v>
      </c>
      <c r="D6893" s="169" t="s">
        <v>5482</v>
      </c>
      <c r="E6893" s="170">
        <v>2.4605000000000001</v>
      </c>
      <c r="F6893" s="167" t="s">
        <v>12952</v>
      </c>
    </row>
    <row r="6894" spans="1:6" x14ac:dyDescent="0.3">
      <c r="A6894" s="167" t="s">
        <v>12957</v>
      </c>
      <c r="B6894" s="167" t="s">
        <v>5491</v>
      </c>
      <c r="C6894" s="168">
        <v>50</v>
      </c>
      <c r="D6894" s="169" t="s">
        <v>5482</v>
      </c>
      <c r="E6894" s="170">
        <v>2.4605000000000001</v>
      </c>
      <c r="F6894" s="167" t="s">
        <v>12952</v>
      </c>
    </row>
    <row r="6895" spans="1:6" x14ac:dyDescent="0.3">
      <c r="A6895" s="167" t="s">
        <v>12958</v>
      </c>
      <c r="B6895" s="167" t="s">
        <v>5691</v>
      </c>
      <c r="C6895" s="168">
        <v>50</v>
      </c>
      <c r="D6895" s="169" t="s">
        <v>5482</v>
      </c>
      <c r="E6895" s="170">
        <v>2.4605000000000001</v>
      </c>
      <c r="F6895" s="167" t="s">
        <v>12952</v>
      </c>
    </row>
    <row r="6896" spans="1:6" x14ac:dyDescent="0.3">
      <c r="A6896" s="167" t="s">
        <v>12959</v>
      </c>
      <c r="B6896" s="167" t="s">
        <v>5693</v>
      </c>
      <c r="C6896" s="168">
        <v>50</v>
      </c>
      <c r="D6896" s="169" t="s">
        <v>5482</v>
      </c>
      <c r="E6896" s="170">
        <v>2.4605000000000001</v>
      </c>
      <c r="F6896" s="167" t="s">
        <v>12952</v>
      </c>
    </row>
    <row r="6897" spans="1:6" x14ac:dyDescent="0.3">
      <c r="A6897" s="167" t="s">
        <v>12960</v>
      </c>
      <c r="B6897" s="167" t="s">
        <v>5493</v>
      </c>
      <c r="C6897" s="168">
        <v>50</v>
      </c>
      <c r="D6897" s="169" t="s">
        <v>5482</v>
      </c>
      <c r="E6897" s="170">
        <v>2.4605000000000001</v>
      </c>
      <c r="F6897" s="167" t="s">
        <v>12952</v>
      </c>
    </row>
    <row r="6898" spans="1:6" x14ac:dyDescent="0.3">
      <c r="A6898" s="167" t="s">
        <v>12961</v>
      </c>
      <c r="B6898" s="167" t="s">
        <v>6582</v>
      </c>
      <c r="C6898" s="168">
        <v>50</v>
      </c>
      <c r="D6898" s="169" t="s">
        <v>5482</v>
      </c>
      <c r="E6898" s="170">
        <v>2.2662500000000003</v>
      </c>
      <c r="F6898" s="167" t="s">
        <v>12952</v>
      </c>
    </row>
    <row r="6899" spans="1:6" x14ac:dyDescent="0.3">
      <c r="A6899" s="167" t="s">
        <v>12962</v>
      </c>
      <c r="B6899" s="167" t="s">
        <v>5696</v>
      </c>
      <c r="C6899" s="168">
        <v>50</v>
      </c>
      <c r="D6899" s="169" t="s">
        <v>5482</v>
      </c>
      <c r="E6899" s="170">
        <v>2.4605000000000001</v>
      </c>
      <c r="F6899" s="167" t="s">
        <v>12952</v>
      </c>
    </row>
    <row r="6900" spans="1:6" x14ac:dyDescent="0.3">
      <c r="A6900" s="167" t="s">
        <v>12963</v>
      </c>
      <c r="B6900" s="167" t="s">
        <v>5495</v>
      </c>
      <c r="C6900" s="168">
        <v>50</v>
      </c>
      <c r="D6900" s="169" t="s">
        <v>5482</v>
      </c>
      <c r="E6900" s="170">
        <v>2.4605000000000001</v>
      </c>
      <c r="F6900" s="167" t="s">
        <v>12952</v>
      </c>
    </row>
    <row r="6901" spans="1:6" x14ac:dyDescent="0.3">
      <c r="A6901" s="167" t="s">
        <v>12964</v>
      </c>
      <c r="B6901" s="167" t="s">
        <v>5699</v>
      </c>
      <c r="C6901" s="168">
        <v>50</v>
      </c>
      <c r="D6901" s="169" t="s">
        <v>5482</v>
      </c>
      <c r="E6901" s="170">
        <v>2.4605000000000001</v>
      </c>
      <c r="F6901" s="167" t="s">
        <v>12952</v>
      </c>
    </row>
    <row r="6902" spans="1:6" x14ac:dyDescent="0.3">
      <c r="A6902" s="167" t="s">
        <v>12965</v>
      </c>
      <c r="B6902" s="167" t="s">
        <v>5701</v>
      </c>
      <c r="C6902" s="168">
        <v>50</v>
      </c>
      <c r="D6902" s="169" t="s">
        <v>5482</v>
      </c>
      <c r="E6902" s="170">
        <v>2.4605000000000001</v>
      </c>
      <c r="F6902" s="167" t="s">
        <v>12952</v>
      </c>
    </row>
    <row r="6903" spans="1:6" x14ac:dyDescent="0.3">
      <c r="A6903" s="167" t="s">
        <v>12966</v>
      </c>
      <c r="B6903" s="167" t="s">
        <v>5497</v>
      </c>
      <c r="C6903" s="168">
        <v>50</v>
      </c>
      <c r="D6903" s="169" t="s">
        <v>5482</v>
      </c>
      <c r="E6903" s="170">
        <v>2.4605000000000001</v>
      </c>
      <c r="F6903" s="167" t="s">
        <v>12952</v>
      </c>
    </row>
    <row r="6904" spans="1:6" x14ac:dyDescent="0.3">
      <c r="A6904" s="167" t="s">
        <v>12967</v>
      </c>
      <c r="B6904" s="167" t="s">
        <v>5785</v>
      </c>
      <c r="C6904" s="168">
        <v>50</v>
      </c>
      <c r="D6904" s="169" t="s">
        <v>5482</v>
      </c>
      <c r="E6904" s="170">
        <v>2.4605000000000001</v>
      </c>
      <c r="F6904" s="167" t="s">
        <v>12952</v>
      </c>
    </row>
    <row r="6905" spans="1:6" x14ac:dyDescent="0.3">
      <c r="A6905" s="167" t="s">
        <v>12968</v>
      </c>
      <c r="B6905" s="167" t="s">
        <v>5499</v>
      </c>
      <c r="C6905" s="168">
        <v>50</v>
      </c>
      <c r="D6905" s="169" t="s">
        <v>5482</v>
      </c>
      <c r="E6905" s="170">
        <v>2.4605000000000001</v>
      </c>
      <c r="F6905" s="167" t="s">
        <v>12952</v>
      </c>
    </row>
    <row r="6906" spans="1:6" x14ac:dyDescent="0.3">
      <c r="A6906" s="167" t="s">
        <v>12969</v>
      </c>
      <c r="B6906" s="167" t="s">
        <v>5555</v>
      </c>
      <c r="C6906" s="168">
        <v>50</v>
      </c>
      <c r="D6906" s="169" t="s">
        <v>5482</v>
      </c>
      <c r="E6906" s="170">
        <v>2.4605000000000001</v>
      </c>
      <c r="F6906" s="167" t="s">
        <v>12952</v>
      </c>
    </row>
    <row r="6907" spans="1:6" x14ac:dyDescent="0.3">
      <c r="A6907" s="167" t="s">
        <v>12970</v>
      </c>
      <c r="B6907" s="167" t="s">
        <v>5557</v>
      </c>
      <c r="C6907" s="168">
        <v>50</v>
      </c>
      <c r="D6907" s="169" t="s">
        <v>5482</v>
      </c>
      <c r="E6907" s="170">
        <v>2.4605000000000001</v>
      </c>
      <c r="F6907" s="167" t="s">
        <v>12952</v>
      </c>
    </row>
    <row r="6908" spans="1:6" x14ac:dyDescent="0.3">
      <c r="A6908" s="167" t="s">
        <v>12971</v>
      </c>
      <c r="B6908" s="167" t="s">
        <v>5534</v>
      </c>
      <c r="C6908" s="168">
        <v>50</v>
      </c>
      <c r="D6908" s="169" t="s">
        <v>5482</v>
      </c>
      <c r="E6908" s="170">
        <v>2.4605000000000001</v>
      </c>
      <c r="F6908" s="167" t="s">
        <v>12952</v>
      </c>
    </row>
    <row r="6909" spans="1:6" x14ac:dyDescent="0.3">
      <c r="A6909" s="167" t="s">
        <v>12972</v>
      </c>
      <c r="B6909" s="167" t="s">
        <v>5503</v>
      </c>
      <c r="C6909" s="168">
        <v>50</v>
      </c>
      <c r="D6909" s="169" t="s">
        <v>5482</v>
      </c>
      <c r="E6909" s="170">
        <v>2.4605000000000001</v>
      </c>
      <c r="F6909" s="167" t="s">
        <v>12952</v>
      </c>
    </row>
    <row r="6910" spans="1:6" x14ac:dyDescent="0.3">
      <c r="A6910" s="167" t="s">
        <v>12973</v>
      </c>
      <c r="B6910" s="167" t="s">
        <v>5505</v>
      </c>
      <c r="C6910" s="168">
        <v>50</v>
      </c>
      <c r="D6910" s="169" t="s">
        <v>5482</v>
      </c>
      <c r="E6910" s="170">
        <v>2.4605000000000001</v>
      </c>
      <c r="F6910" s="167" t="s">
        <v>12952</v>
      </c>
    </row>
    <row r="6911" spans="1:6" x14ac:dyDescent="0.3">
      <c r="A6911" s="167" t="s">
        <v>12974</v>
      </c>
      <c r="B6911" s="167" t="s">
        <v>5507</v>
      </c>
      <c r="C6911" s="168">
        <v>50</v>
      </c>
      <c r="D6911" s="169" t="s">
        <v>5482</v>
      </c>
      <c r="E6911" s="170">
        <v>2.4605000000000001</v>
      </c>
      <c r="F6911" s="167" t="s">
        <v>12952</v>
      </c>
    </row>
    <row r="6912" spans="1:6" x14ac:dyDescent="0.3">
      <c r="A6912" s="167" t="s">
        <v>12975</v>
      </c>
      <c r="B6912" s="167" t="s">
        <v>5509</v>
      </c>
      <c r="C6912" s="168">
        <v>50</v>
      </c>
      <c r="D6912" s="169" t="s">
        <v>5482</v>
      </c>
      <c r="E6912" s="170">
        <v>2.4605000000000001</v>
      </c>
      <c r="F6912" s="167" t="s">
        <v>12952</v>
      </c>
    </row>
    <row r="6913" spans="1:6" x14ac:dyDescent="0.3">
      <c r="A6913" s="167" t="s">
        <v>12976</v>
      </c>
      <c r="B6913" s="167" t="s">
        <v>5511</v>
      </c>
      <c r="C6913" s="168">
        <v>50</v>
      </c>
      <c r="D6913" s="169" t="s">
        <v>5482</v>
      </c>
      <c r="E6913" s="170">
        <v>2.4605000000000001</v>
      </c>
      <c r="F6913" s="167" t="s">
        <v>12952</v>
      </c>
    </row>
    <row r="6914" spans="1:6" x14ac:dyDescent="0.3">
      <c r="A6914" s="167" t="s">
        <v>12977</v>
      </c>
      <c r="B6914" s="167" t="s">
        <v>5513</v>
      </c>
      <c r="C6914" s="168">
        <v>50</v>
      </c>
      <c r="D6914" s="169" t="s">
        <v>5482</v>
      </c>
      <c r="E6914" s="170">
        <v>2.4605000000000001</v>
      </c>
      <c r="F6914" s="167" t="s">
        <v>12952</v>
      </c>
    </row>
    <row r="6915" spans="1:6" x14ac:dyDescent="0.3">
      <c r="A6915" s="167" t="s">
        <v>12978</v>
      </c>
      <c r="B6915" s="167" t="s">
        <v>5515</v>
      </c>
      <c r="C6915" s="168">
        <v>50</v>
      </c>
      <c r="D6915" s="169" t="s">
        <v>5482</v>
      </c>
      <c r="E6915" s="170">
        <v>2.4605000000000001</v>
      </c>
      <c r="F6915" s="167" t="s">
        <v>12952</v>
      </c>
    </row>
    <row r="6916" spans="1:6" x14ac:dyDescent="0.3">
      <c r="A6916" s="167" t="s">
        <v>12979</v>
      </c>
      <c r="B6916" s="167" t="s">
        <v>5517</v>
      </c>
      <c r="C6916" s="168">
        <v>50</v>
      </c>
      <c r="D6916" s="169" t="s">
        <v>5482</v>
      </c>
      <c r="E6916" s="170">
        <v>2.4605000000000001</v>
      </c>
      <c r="F6916" s="167" t="s">
        <v>12952</v>
      </c>
    </row>
    <row r="6917" spans="1:6" x14ac:dyDescent="0.3">
      <c r="A6917" s="167" t="s">
        <v>12980</v>
      </c>
      <c r="B6917" s="167" t="s">
        <v>5569</v>
      </c>
      <c r="C6917" s="168">
        <v>50</v>
      </c>
      <c r="D6917" s="169" t="s">
        <v>5482</v>
      </c>
      <c r="E6917" s="170">
        <v>2.4605000000000001</v>
      </c>
      <c r="F6917" s="167" t="s">
        <v>12952</v>
      </c>
    </row>
    <row r="6918" spans="1:6" x14ac:dyDescent="0.3">
      <c r="A6918" s="167" t="s">
        <v>12981</v>
      </c>
      <c r="B6918" s="167" t="s">
        <v>5519</v>
      </c>
      <c r="C6918" s="168">
        <v>50</v>
      </c>
      <c r="D6918" s="169" t="s">
        <v>5482</v>
      </c>
      <c r="E6918" s="170">
        <v>2.4605000000000001</v>
      </c>
      <c r="F6918" s="167" t="s">
        <v>12952</v>
      </c>
    </row>
    <row r="6919" spans="1:6" x14ac:dyDescent="0.3">
      <c r="A6919" s="167" t="s">
        <v>12982</v>
      </c>
      <c r="B6919" s="167" t="s">
        <v>5521</v>
      </c>
      <c r="C6919" s="168">
        <v>50</v>
      </c>
      <c r="D6919" s="169" t="s">
        <v>5482</v>
      </c>
      <c r="E6919" s="170">
        <v>2.4605000000000001</v>
      </c>
      <c r="F6919" s="167" t="s">
        <v>12952</v>
      </c>
    </row>
    <row r="6920" spans="1:6" x14ac:dyDescent="0.3">
      <c r="A6920" s="167" t="s">
        <v>12983</v>
      </c>
      <c r="B6920" s="167" t="s">
        <v>5525</v>
      </c>
      <c r="C6920" s="168">
        <v>50</v>
      </c>
      <c r="D6920" s="169" t="s">
        <v>5482</v>
      </c>
      <c r="E6920" s="170">
        <v>2.4605000000000001</v>
      </c>
      <c r="F6920" s="167" t="s">
        <v>12952</v>
      </c>
    </row>
    <row r="6921" spans="1:6" x14ac:dyDescent="0.3">
      <c r="A6921" s="167" t="s">
        <v>12984</v>
      </c>
      <c r="B6921" s="167" t="s">
        <v>5485</v>
      </c>
      <c r="C6921" s="168">
        <v>50</v>
      </c>
      <c r="D6921" s="169" t="s">
        <v>5482</v>
      </c>
      <c r="E6921" s="170">
        <v>2.5576249999999998</v>
      </c>
      <c r="F6921" s="167" t="s">
        <v>12985</v>
      </c>
    </row>
    <row r="6922" spans="1:6" x14ac:dyDescent="0.3">
      <c r="A6922" s="167" t="s">
        <v>12986</v>
      </c>
      <c r="B6922" s="167" t="s">
        <v>6576</v>
      </c>
      <c r="C6922" s="168">
        <v>50</v>
      </c>
      <c r="D6922" s="169" t="s">
        <v>5482</v>
      </c>
      <c r="E6922" s="170">
        <v>2.5576249999999998</v>
      </c>
      <c r="F6922" s="167" t="s">
        <v>12985</v>
      </c>
    </row>
    <row r="6923" spans="1:6" x14ac:dyDescent="0.3">
      <c r="A6923" s="167" t="s">
        <v>12987</v>
      </c>
      <c r="B6923" s="167" t="s">
        <v>5489</v>
      </c>
      <c r="C6923" s="168">
        <v>50</v>
      </c>
      <c r="D6923" s="169" t="s">
        <v>5482</v>
      </c>
      <c r="E6923" s="170">
        <v>2.6223749999999999</v>
      </c>
      <c r="F6923" s="167" t="s">
        <v>12985</v>
      </c>
    </row>
    <row r="6924" spans="1:6" x14ac:dyDescent="0.3">
      <c r="A6924" s="167" t="s">
        <v>12988</v>
      </c>
      <c r="B6924" s="167" t="s">
        <v>5491</v>
      </c>
      <c r="C6924" s="168">
        <v>50</v>
      </c>
      <c r="D6924" s="169" t="s">
        <v>5482</v>
      </c>
      <c r="E6924" s="170">
        <v>2.6223749999999999</v>
      </c>
      <c r="F6924" s="167" t="s">
        <v>12985</v>
      </c>
    </row>
    <row r="6925" spans="1:6" x14ac:dyDescent="0.3">
      <c r="A6925" s="167" t="s">
        <v>12989</v>
      </c>
      <c r="B6925" s="167" t="s">
        <v>5493</v>
      </c>
      <c r="C6925" s="168">
        <v>50</v>
      </c>
      <c r="D6925" s="169" t="s">
        <v>5482</v>
      </c>
      <c r="E6925" s="170">
        <v>2.6223749999999999</v>
      </c>
      <c r="F6925" s="167" t="s">
        <v>12985</v>
      </c>
    </row>
    <row r="6926" spans="1:6" x14ac:dyDescent="0.3">
      <c r="A6926" s="167" t="s">
        <v>12990</v>
      </c>
      <c r="B6926" s="167" t="s">
        <v>5495</v>
      </c>
      <c r="C6926" s="168">
        <v>50</v>
      </c>
      <c r="D6926" s="169" t="s">
        <v>5482</v>
      </c>
      <c r="E6926" s="170">
        <v>2.6223749999999999</v>
      </c>
      <c r="F6926" s="167" t="s">
        <v>12985</v>
      </c>
    </row>
    <row r="6927" spans="1:6" x14ac:dyDescent="0.3">
      <c r="A6927" s="167" t="s">
        <v>12991</v>
      </c>
      <c r="B6927" s="167" t="s">
        <v>5699</v>
      </c>
      <c r="C6927" s="168">
        <v>50</v>
      </c>
      <c r="D6927" s="169" t="s">
        <v>5482</v>
      </c>
      <c r="E6927" s="170">
        <v>2.6223749999999999</v>
      </c>
      <c r="F6927" s="167" t="s">
        <v>12985</v>
      </c>
    </row>
    <row r="6928" spans="1:6" x14ac:dyDescent="0.3">
      <c r="A6928" s="167" t="s">
        <v>12992</v>
      </c>
      <c r="B6928" s="167" t="s">
        <v>5701</v>
      </c>
      <c r="C6928" s="168">
        <v>50</v>
      </c>
      <c r="D6928" s="169" t="s">
        <v>5482</v>
      </c>
      <c r="E6928" s="170">
        <v>2.6223749999999999</v>
      </c>
      <c r="F6928" s="167" t="s">
        <v>12985</v>
      </c>
    </row>
    <row r="6929" spans="1:6" x14ac:dyDescent="0.3">
      <c r="A6929" s="167" t="s">
        <v>12993</v>
      </c>
      <c r="B6929" s="167" t="s">
        <v>5497</v>
      </c>
      <c r="C6929" s="168">
        <v>50</v>
      </c>
      <c r="D6929" s="169" t="s">
        <v>5482</v>
      </c>
      <c r="E6929" s="170">
        <v>2.6223749999999999</v>
      </c>
      <c r="F6929" s="167" t="s">
        <v>12985</v>
      </c>
    </row>
    <row r="6930" spans="1:6" x14ac:dyDescent="0.3">
      <c r="A6930" s="167" t="s">
        <v>12994</v>
      </c>
      <c r="B6930" s="167" t="s">
        <v>5785</v>
      </c>
      <c r="C6930" s="168">
        <v>50</v>
      </c>
      <c r="D6930" s="169" t="s">
        <v>5482</v>
      </c>
      <c r="E6930" s="170">
        <v>2.6223749999999999</v>
      </c>
      <c r="F6930" s="167" t="s">
        <v>12985</v>
      </c>
    </row>
    <row r="6931" spans="1:6" x14ac:dyDescent="0.3">
      <c r="A6931" s="167" t="s">
        <v>12995</v>
      </c>
      <c r="B6931" s="167" t="s">
        <v>5499</v>
      </c>
      <c r="C6931" s="168">
        <v>50</v>
      </c>
      <c r="D6931" s="169" t="s">
        <v>5482</v>
      </c>
      <c r="E6931" s="170">
        <v>2.6223749999999999</v>
      </c>
      <c r="F6931" s="167" t="s">
        <v>12985</v>
      </c>
    </row>
    <row r="6932" spans="1:6" x14ac:dyDescent="0.3">
      <c r="A6932" s="167" t="s">
        <v>12996</v>
      </c>
      <c r="B6932" s="167" t="s">
        <v>5534</v>
      </c>
      <c r="C6932" s="168">
        <v>50</v>
      </c>
      <c r="D6932" s="169" t="s">
        <v>5482</v>
      </c>
      <c r="E6932" s="170">
        <v>2.6223749999999999</v>
      </c>
      <c r="F6932" s="167" t="s">
        <v>12985</v>
      </c>
    </row>
    <row r="6933" spans="1:6" x14ac:dyDescent="0.3">
      <c r="A6933" s="167" t="s">
        <v>12997</v>
      </c>
      <c r="B6933" s="167" t="s">
        <v>5507</v>
      </c>
      <c r="C6933" s="168">
        <v>50</v>
      </c>
      <c r="D6933" s="169" t="s">
        <v>5482</v>
      </c>
      <c r="E6933" s="170">
        <v>2.6223749999999999</v>
      </c>
      <c r="F6933" s="167" t="s">
        <v>12985</v>
      </c>
    </row>
    <row r="6934" spans="1:6" x14ac:dyDescent="0.3">
      <c r="A6934" s="167" t="s">
        <v>12998</v>
      </c>
      <c r="B6934" s="167" t="s">
        <v>5509</v>
      </c>
      <c r="C6934" s="168">
        <v>50</v>
      </c>
      <c r="D6934" s="169" t="s">
        <v>5482</v>
      </c>
      <c r="E6934" s="170">
        <v>2.6223749999999999</v>
      </c>
      <c r="F6934" s="167" t="s">
        <v>12985</v>
      </c>
    </row>
    <row r="6935" spans="1:6" x14ac:dyDescent="0.3">
      <c r="A6935" s="167" t="s">
        <v>12999</v>
      </c>
      <c r="B6935" s="167" t="s">
        <v>5511</v>
      </c>
      <c r="C6935" s="168">
        <v>50</v>
      </c>
      <c r="D6935" s="169" t="s">
        <v>5482</v>
      </c>
      <c r="E6935" s="170">
        <v>2.6223749999999999</v>
      </c>
      <c r="F6935" s="167" t="s">
        <v>12985</v>
      </c>
    </row>
    <row r="6936" spans="1:6" x14ac:dyDescent="0.3">
      <c r="A6936" s="167" t="s">
        <v>13000</v>
      </c>
      <c r="B6936" s="167" t="s">
        <v>5513</v>
      </c>
      <c r="C6936" s="168">
        <v>50</v>
      </c>
      <c r="D6936" s="169" t="s">
        <v>5482</v>
      </c>
      <c r="E6936" s="170">
        <v>2.6223749999999999</v>
      </c>
      <c r="F6936" s="167" t="s">
        <v>12985</v>
      </c>
    </row>
    <row r="6937" spans="1:6" x14ac:dyDescent="0.3">
      <c r="A6937" s="167" t="s">
        <v>13001</v>
      </c>
      <c r="B6937" s="167" t="s">
        <v>5517</v>
      </c>
      <c r="C6937" s="168">
        <v>50</v>
      </c>
      <c r="D6937" s="169" t="s">
        <v>5482</v>
      </c>
      <c r="E6937" s="170">
        <v>2.6223749999999999</v>
      </c>
      <c r="F6937" s="167" t="s">
        <v>12985</v>
      </c>
    </row>
    <row r="6938" spans="1:6" x14ac:dyDescent="0.3">
      <c r="A6938" s="167" t="s">
        <v>13002</v>
      </c>
      <c r="B6938" s="167" t="s">
        <v>5525</v>
      </c>
      <c r="C6938" s="168">
        <v>50</v>
      </c>
      <c r="D6938" s="169" t="s">
        <v>5482</v>
      </c>
      <c r="E6938" s="170">
        <v>2.6223749999999999</v>
      </c>
      <c r="F6938" s="167" t="s">
        <v>12985</v>
      </c>
    </row>
    <row r="6939" spans="1:6" x14ac:dyDescent="0.3">
      <c r="A6939" s="167" t="s">
        <v>13003</v>
      </c>
      <c r="B6939" s="167" t="s">
        <v>5485</v>
      </c>
      <c r="C6939" s="168">
        <v>50</v>
      </c>
      <c r="D6939" s="169" t="s">
        <v>5482</v>
      </c>
      <c r="E6939" s="170">
        <v>2.5576249999999998</v>
      </c>
      <c r="F6939" s="167" t="s">
        <v>13004</v>
      </c>
    </row>
    <row r="6940" spans="1:6" x14ac:dyDescent="0.3">
      <c r="A6940" s="167" t="s">
        <v>13005</v>
      </c>
      <c r="B6940" s="167" t="s">
        <v>6576</v>
      </c>
      <c r="C6940" s="168">
        <v>50</v>
      </c>
      <c r="D6940" s="169" t="s">
        <v>5482</v>
      </c>
      <c r="E6940" s="170">
        <v>2.5576249999999998</v>
      </c>
      <c r="F6940" s="167" t="s">
        <v>13004</v>
      </c>
    </row>
    <row r="6941" spans="1:6" x14ac:dyDescent="0.3">
      <c r="A6941" s="167" t="s">
        <v>13006</v>
      </c>
      <c r="B6941" s="167" t="s">
        <v>5489</v>
      </c>
      <c r="C6941" s="168">
        <v>50</v>
      </c>
      <c r="D6941" s="169" t="s">
        <v>5482</v>
      </c>
      <c r="E6941" s="170">
        <v>2.6223749999999999</v>
      </c>
      <c r="F6941" s="167" t="s">
        <v>13004</v>
      </c>
    </row>
    <row r="6942" spans="1:6" x14ac:dyDescent="0.3">
      <c r="A6942" s="167" t="s">
        <v>13007</v>
      </c>
      <c r="B6942" s="167" t="s">
        <v>5491</v>
      </c>
      <c r="C6942" s="168">
        <v>50</v>
      </c>
      <c r="D6942" s="169" t="s">
        <v>5482</v>
      </c>
      <c r="E6942" s="170">
        <v>2.6223749999999999</v>
      </c>
      <c r="F6942" s="167" t="s">
        <v>13004</v>
      </c>
    </row>
    <row r="6943" spans="1:6" x14ac:dyDescent="0.3">
      <c r="A6943" s="167" t="s">
        <v>13008</v>
      </c>
      <c r="B6943" s="167" t="s">
        <v>5493</v>
      </c>
      <c r="C6943" s="168">
        <v>50</v>
      </c>
      <c r="D6943" s="169" t="s">
        <v>5482</v>
      </c>
      <c r="E6943" s="170">
        <v>2.6223749999999999</v>
      </c>
      <c r="F6943" s="167" t="s">
        <v>13004</v>
      </c>
    </row>
    <row r="6944" spans="1:6" x14ac:dyDescent="0.3">
      <c r="A6944" s="167" t="s">
        <v>13009</v>
      </c>
      <c r="B6944" s="167" t="s">
        <v>5495</v>
      </c>
      <c r="C6944" s="168">
        <v>50</v>
      </c>
      <c r="D6944" s="169" t="s">
        <v>5482</v>
      </c>
      <c r="E6944" s="170">
        <v>2.6223749999999999</v>
      </c>
      <c r="F6944" s="167" t="s">
        <v>13004</v>
      </c>
    </row>
    <row r="6945" spans="1:6" x14ac:dyDescent="0.3">
      <c r="A6945" s="167" t="s">
        <v>13010</v>
      </c>
      <c r="B6945" s="167" t="s">
        <v>5699</v>
      </c>
      <c r="C6945" s="168">
        <v>50</v>
      </c>
      <c r="D6945" s="169" t="s">
        <v>5482</v>
      </c>
      <c r="E6945" s="170">
        <v>2.6223749999999999</v>
      </c>
      <c r="F6945" s="167" t="s">
        <v>13004</v>
      </c>
    </row>
    <row r="6946" spans="1:6" x14ac:dyDescent="0.3">
      <c r="A6946" s="167" t="s">
        <v>13011</v>
      </c>
      <c r="B6946" s="167" t="s">
        <v>5701</v>
      </c>
      <c r="C6946" s="168">
        <v>50</v>
      </c>
      <c r="D6946" s="169" t="s">
        <v>5482</v>
      </c>
      <c r="E6946" s="170">
        <v>2.6223749999999999</v>
      </c>
      <c r="F6946" s="167" t="s">
        <v>13004</v>
      </c>
    </row>
    <row r="6947" spans="1:6" x14ac:dyDescent="0.3">
      <c r="A6947" s="167" t="s">
        <v>13012</v>
      </c>
      <c r="B6947" s="167" t="s">
        <v>5497</v>
      </c>
      <c r="C6947" s="168">
        <v>50</v>
      </c>
      <c r="D6947" s="169" t="s">
        <v>5482</v>
      </c>
      <c r="E6947" s="170">
        <v>2.6223749999999999</v>
      </c>
      <c r="F6947" s="167" t="s">
        <v>13004</v>
      </c>
    </row>
    <row r="6948" spans="1:6" x14ac:dyDescent="0.3">
      <c r="A6948" s="167" t="s">
        <v>13013</v>
      </c>
      <c r="B6948" s="167" t="s">
        <v>5785</v>
      </c>
      <c r="C6948" s="168">
        <v>50</v>
      </c>
      <c r="D6948" s="169" t="s">
        <v>5482</v>
      </c>
      <c r="E6948" s="170">
        <v>2.6223749999999999</v>
      </c>
      <c r="F6948" s="167" t="s">
        <v>13004</v>
      </c>
    </row>
    <row r="6949" spans="1:6" x14ac:dyDescent="0.3">
      <c r="A6949" s="167" t="s">
        <v>13014</v>
      </c>
      <c r="B6949" s="167" t="s">
        <v>5499</v>
      </c>
      <c r="C6949" s="168">
        <v>50</v>
      </c>
      <c r="D6949" s="169" t="s">
        <v>5482</v>
      </c>
      <c r="E6949" s="170">
        <v>2.6223749999999999</v>
      </c>
      <c r="F6949" s="167" t="s">
        <v>13004</v>
      </c>
    </row>
    <row r="6950" spans="1:6" x14ac:dyDescent="0.3">
      <c r="A6950" s="167" t="s">
        <v>13015</v>
      </c>
      <c r="B6950" s="167" t="s">
        <v>5534</v>
      </c>
      <c r="C6950" s="168">
        <v>50</v>
      </c>
      <c r="D6950" s="169" t="s">
        <v>5482</v>
      </c>
      <c r="E6950" s="170">
        <v>2.6223749999999999</v>
      </c>
      <c r="F6950" s="167" t="s">
        <v>13004</v>
      </c>
    </row>
    <row r="6951" spans="1:6" x14ac:dyDescent="0.3">
      <c r="A6951" s="167" t="s">
        <v>13016</v>
      </c>
      <c r="B6951" s="167" t="s">
        <v>5507</v>
      </c>
      <c r="C6951" s="168">
        <v>50</v>
      </c>
      <c r="D6951" s="169" t="s">
        <v>5482</v>
      </c>
      <c r="E6951" s="170">
        <v>2.6223749999999999</v>
      </c>
      <c r="F6951" s="167" t="s">
        <v>13004</v>
      </c>
    </row>
    <row r="6952" spans="1:6" x14ac:dyDescent="0.3">
      <c r="A6952" s="167" t="s">
        <v>13017</v>
      </c>
      <c r="B6952" s="167" t="s">
        <v>5509</v>
      </c>
      <c r="C6952" s="168">
        <v>50</v>
      </c>
      <c r="D6952" s="169" t="s">
        <v>5482</v>
      </c>
      <c r="E6952" s="170">
        <v>2.6223749999999999</v>
      </c>
      <c r="F6952" s="167" t="s">
        <v>13004</v>
      </c>
    </row>
    <row r="6953" spans="1:6" x14ac:dyDescent="0.3">
      <c r="A6953" s="167" t="s">
        <v>13018</v>
      </c>
      <c r="B6953" s="167" t="s">
        <v>5511</v>
      </c>
      <c r="C6953" s="168">
        <v>50</v>
      </c>
      <c r="D6953" s="169" t="s">
        <v>5482</v>
      </c>
      <c r="E6953" s="170">
        <v>2.6223749999999999</v>
      </c>
      <c r="F6953" s="167" t="s">
        <v>13004</v>
      </c>
    </row>
    <row r="6954" spans="1:6" x14ac:dyDescent="0.3">
      <c r="A6954" s="167" t="s">
        <v>13019</v>
      </c>
      <c r="B6954" s="167" t="s">
        <v>5513</v>
      </c>
      <c r="C6954" s="168">
        <v>50</v>
      </c>
      <c r="D6954" s="169" t="s">
        <v>5482</v>
      </c>
      <c r="E6954" s="170">
        <v>2.6223749999999999</v>
      </c>
      <c r="F6954" s="167" t="s">
        <v>13004</v>
      </c>
    </row>
    <row r="6955" spans="1:6" x14ac:dyDescent="0.3">
      <c r="A6955" s="167" t="s">
        <v>13020</v>
      </c>
      <c r="B6955" s="167" t="s">
        <v>5525</v>
      </c>
      <c r="C6955" s="168">
        <v>50</v>
      </c>
      <c r="D6955" s="169" t="s">
        <v>5482</v>
      </c>
      <c r="E6955" s="170">
        <v>2.6223749999999999</v>
      </c>
      <c r="F6955" s="167" t="s">
        <v>13004</v>
      </c>
    </row>
    <row r="6956" spans="1:6" x14ac:dyDescent="0.3">
      <c r="A6956" s="167" t="s">
        <v>13021</v>
      </c>
      <c r="B6956" s="167" t="s">
        <v>5485</v>
      </c>
      <c r="C6956" s="168">
        <v>50</v>
      </c>
      <c r="D6956" s="169" t="s">
        <v>5482</v>
      </c>
      <c r="E6956" s="170">
        <v>2.3957499999999996</v>
      </c>
      <c r="F6956" s="167" t="s">
        <v>13022</v>
      </c>
    </row>
    <row r="6957" spans="1:6" x14ac:dyDescent="0.3">
      <c r="A6957" s="167" t="s">
        <v>13023</v>
      </c>
      <c r="B6957" s="167" t="s">
        <v>6572</v>
      </c>
      <c r="C6957" s="168">
        <v>10</v>
      </c>
      <c r="D6957" s="169" t="s">
        <v>5482</v>
      </c>
      <c r="E6957" s="170">
        <v>10.582000000000001</v>
      </c>
      <c r="F6957" s="167" t="s">
        <v>13022</v>
      </c>
    </row>
    <row r="6958" spans="1:6" x14ac:dyDescent="0.3">
      <c r="A6958" s="167" t="s">
        <v>13024</v>
      </c>
      <c r="B6958" s="167" t="s">
        <v>6574</v>
      </c>
      <c r="C6958" s="168">
        <v>10</v>
      </c>
      <c r="D6958" s="169" t="s">
        <v>5482</v>
      </c>
      <c r="E6958" s="170">
        <v>7.9873750000000001</v>
      </c>
      <c r="F6958" s="167" t="s">
        <v>13022</v>
      </c>
    </row>
    <row r="6959" spans="1:6" x14ac:dyDescent="0.3">
      <c r="A6959" s="167" t="s">
        <v>13025</v>
      </c>
      <c r="B6959" s="167" t="s">
        <v>6576</v>
      </c>
      <c r="C6959" s="168">
        <v>50</v>
      </c>
      <c r="D6959" s="169" t="s">
        <v>5482</v>
      </c>
      <c r="E6959" s="170">
        <v>2.3957499999999996</v>
      </c>
      <c r="F6959" s="167" t="s">
        <v>13022</v>
      </c>
    </row>
    <row r="6960" spans="1:6" x14ac:dyDescent="0.3">
      <c r="A6960" s="167" t="s">
        <v>13026</v>
      </c>
      <c r="B6960" s="167" t="s">
        <v>5489</v>
      </c>
      <c r="C6960" s="168">
        <v>50</v>
      </c>
      <c r="D6960" s="169" t="s">
        <v>5482</v>
      </c>
      <c r="E6960" s="170">
        <v>2.4605000000000001</v>
      </c>
      <c r="F6960" s="167" t="s">
        <v>13022</v>
      </c>
    </row>
    <row r="6961" spans="1:6" x14ac:dyDescent="0.3">
      <c r="A6961" s="167" t="s">
        <v>13027</v>
      </c>
      <c r="B6961" s="167" t="s">
        <v>5491</v>
      </c>
      <c r="C6961" s="168">
        <v>50</v>
      </c>
      <c r="D6961" s="169" t="s">
        <v>5482</v>
      </c>
      <c r="E6961" s="170">
        <v>2.4605000000000001</v>
      </c>
      <c r="F6961" s="167" t="s">
        <v>13022</v>
      </c>
    </row>
    <row r="6962" spans="1:6" x14ac:dyDescent="0.3">
      <c r="A6962" s="167" t="s">
        <v>13028</v>
      </c>
      <c r="B6962" s="167" t="s">
        <v>5691</v>
      </c>
      <c r="C6962" s="168">
        <v>50</v>
      </c>
      <c r="D6962" s="169" t="s">
        <v>5482</v>
      </c>
      <c r="E6962" s="170">
        <v>2.4605000000000001</v>
      </c>
      <c r="F6962" s="167" t="s">
        <v>13022</v>
      </c>
    </row>
    <row r="6963" spans="1:6" x14ac:dyDescent="0.3">
      <c r="A6963" s="167" t="s">
        <v>13029</v>
      </c>
      <c r="B6963" s="167" t="s">
        <v>5693</v>
      </c>
      <c r="C6963" s="168">
        <v>50</v>
      </c>
      <c r="D6963" s="169" t="s">
        <v>5482</v>
      </c>
      <c r="E6963" s="170">
        <v>2.4605000000000001</v>
      </c>
      <c r="F6963" s="167" t="s">
        <v>13022</v>
      </c>
    </row>
    <row r="6964" spans="1:6" x14ac:dyDescent="0.3">
      <c r="A6964" s="167" t="s">
        <v>13030</v>
      </c>
      <c r="B6964" s="167" t="s">
        <v>5493</v>
      </c>
      <c r="C6964" s="168">
        <v>50</v>
      </c>
      <c r="D6964" s="169" t="s">
        <v>5482</v>
      </c>
      <c r="E6964" s="170">
        <v>2.4605000000000001</v>
      </c>
      <c r="F6964" s="167" t="s">
        <v>13022</v>
      </c>
    </row>
    <row r="6965" spans="1:6" x14ac:dyDescent="0.3">
      <c r="A6965" s="167" t="s">
        <v>13031</v>
      </c>
      <c r="B6965" s="167" t="s">
        <v>6582</v>
      </c>
      <c r="C6965" s="168">
        <v>50</v>
      </c>
      <c r="D6965" s="169" t="s">
        <v>5482</v>
      </c>
      <c r="E6965" s="170">
        <v>2.2662500000000003</v>
      </c>
      <c r="F6965" s="167" t="s">
        <v>13022</v>
      </c>
    </row>
    <row r="6966" spans="1:6" x14ac:dyDescent="0.3">
      <c r="A6966" s="167" t="s">
        <v>13032</v>
      </c>
      <c r="B6966" s="167" t="s">
        <v>5495</v>
      </c>
      <c r="C6966" s="168">
        <v>50</v>
      </c>
      <c r="D6966" s="169" t="s">
        <v>5482</v>
      </c>
      <c r="E6966" s="170">
        <v>2.4605000000000001</v>
      </c>
      <c r="F6966" s="167" t="s">
        <v>13022</v>
      </c>
    </row>
    <row r="6967" spans="1:6" x14ac:dyDescent="0.3">
      <c r="A6967" s="167" t="s">
        <v>13033</v>
      </c>
      <c r="B6967" s="167" t="s">
        <v>5699</v>
      </c>
      <c r="C6967" s="168">
        <v>50</v>
      </c>
      <c r="D6967" s="169" t="s">
        <v>5482</v>
      </c>
      <c r="E6967" s="170">
        <v>2.4605000000000001</v>
      </c>
      <c r="F6967" s="167" t="s">
        <v>13022</v>
      </c>
    </row>
    <row r="6968" spans="1:6" x14ac:dyDescent="0.3">
      <c r="A6968" s="167" t="s">
        <v>13034</v>
      </c>
      <c r="B6968" s="167" t="s">
        <v>5701</v>
      </c>
      <c r="C6968" s="168">
        <v>50</v>
      </c>
      <c r="D6968" s="169" t="s">
        <v>5482</v>
      </c>
      <c r="E6968" s="170">
        <v>2.4605000000000001</v>
      </c>
      <c r="F6968" s="167" t="s">
        <v>13022</v>
      </c>
    </row>
    <row r="6969" spans="1:6" x14ac:dyDescent="0.3">
      <c r="A6969" s="167" t="s">
        <v>13035</v>
      </c>
      <c r="B6969" s="167" t="s">
        <v>5497</v>
      </c>
      <c r="C6969" s="168">
        <v>50</v>
      </c>
      <c r="D6969" s="169" t="s">
        <v>5482</v>
      </c>
      <c r="E6969" s="170">
        <v>2.4605000000000001</v>
      </c>
      <c r="F6969" s="167" t="s">
        <v>13022</v>
      </c>
    </row>
    <row r="6970" spans="1:6" x14ac:dyDescent="0.3">
      <c r="A6970" s="167" t="s">
        <v>13036</v>
      </c>
      <c r="B6970" s="167" t="s">
        <v>5785</v>
      </c>
      <c r="C6970" s="168">
        <v>50</v>
      </c>
      <c r="D6970" s="169" t="s">
        <v>5482</v>
      </c>
      <c r="E6970" s="170">
        <v>2.4605000000000001</v>
      </c>
      <c r="F6970" s="167" t="s">
        <v>13022</v>
      </c>
    </row>
    <row r="6971" spans="1:6" x14ac:dyDescent="0.3">
      <c r="A6971" s="167" t="s">
        <v>13037</v>
      </c>
      <c r="B6971" s="167" t="s">
        <v>5499</v>
      </c>
      <c r="C6971" s="168">
        <v>50</v>
      </c>
      <c r="D6971" s="169" t="s">
        <v>5482</v>
      </c>
      <c r="E6971" s="170">
        <v>2.4605000000000001</v>
      </c>
      <c r="F6971" s="167" t="s">
        <v>13022</v>
      </c>
    </row>
    <row r="6972" spans="1:6" x14ac:dyDescent="0.3">
      <c r="A6972" s="167" t="s">
        <v>13038</v>
      </c>
      <c r="B6972" s="167" t="s">
        <v>5534</v>
      </c>
      <c r="C6972" s="168">
        <v>50</v>
      </c>
      <c r="D6972" s="169" t="s">
        <v>5482</v>
      </c>
      <c r="E6972" s="170">
        <v>2.4605000000000001</v>
      </c>
      <c r="F6972" s="167" t="s">
        <v>13022</v>
      </c>
    </row>
    <row r="6973" spans="1:6" x14ac:dyDescent="0.3">
      <c r="A6973" s="167" t="s">
        <v>13039</v>
      </c>
      <c r="B6973" s="167" t="s">
        <v>5503</v>
      </c>
      <c r="C6973" s="168">
        <v>50</v>
      </c>
      <c r="D6973" s="169" t="s">
        <v>5482</v>
      </c>
      <c r="E6973" s="170">
        <v>2.4605000000000001</v>
      </c>
      <c r="F6973" s="167" t="s">
        <v>13022</v>
      </c>
    </row>
    <row r="6974" spans="1:6" x14ac:dyDescent="0.3">
      <c r="A6974" s="167" t="s">
        <v>13040</v>
      </c>
      <c r="B6974" s="167" t="s">
        <v>5505</v>
      </c>
      <c r="C6974" s="168">
        <v>50</v>
      </c>
      <c r="D6974" s="169" t="s">
        <v>5482</v>
      </c>
      <c r="E6974" s="170">
        <v>2.4605000000000001</v>
      </c>
      <c r="F6974" s="167" t="s">
        <v>13022</v>
      </c>
    </row>
    <row r="6975" spans="1:6" x14ac:dyDescent="0.3">
      <c r="A6975" s="167" t="s">
        <v>13041</v>
      </c>
      <c r="B6975" s="167" t="s">
        <v>5507</v>
      </c>
      <c r="C6975" s="168">
        <v>50</v>
      </c>
      <c r="D6975" s="169" t="s">
        <v>5482</v>
      </c>
      <c r="E6975" s="170">
        <v>2.4605000000000001</v>
      </c>
      <c r="F6975" s="167" t="s">
        <v>13022</v>
      </c>
    </row>
    <row r="6976" spans="1:6" x14ac:dyDescent="0.3">
      <c r="A6976" s="167" t="s">
        <v>13042</v>
      </c>
      <c r="B6976" s="167" t="s">
        <v>5509</v>
      </c>
      <c r="C6976" s="168">
        <v>50</v>
      </c>
      <c r="D6976" s="169" t="s">
        <v>5482</v>
      </c>
      <c r="E6976" s="170">
        <v>2.4605000000000001</v>
      </c>
      <c r="F6976" s="167" t="s">
        <v>13022</v>
      </c>
    </row>
    <row r="6977" spans="1:6" x14ac:dyDescent="0.3">
      <c r="A6977" s="167" t="s">
        <v>13043</v>
      </c>
      <c r="B6977" s="167" t="s">
        <v>5511</v>
      </c>
      <c r="C6977" s="168">
        <v>50</v>
      </c>
      <c r="D6977" s="169" t="s">
        <v>5482</v>
      </c>
      <c r="E6977" s="170">
        <v>2.4605000000000001</v>
      </c>
      <c r="F6977" s="167" t="s">
        <v>13022</v>
      </c>
    </row>
    <row r="6978" spans="1:6" x14ac:dyDescent="0.3">
      <c r="A6978" s="167" t="s">
        <v>13044</v>
      </c>
      <c r="B6978" s="167" t="s">
        <v>5513</v>
      </c>
      <c r="C6978" s="168">
        <v>50</v>
      </c>
      <c r="D6978" s="169" t="s">
        <v>5482</v>
      </c>
      <c r="E6978" s="170">
        <v>2.4605000000000001</v>
      </c>
      <c r="F6978" s="167" t="s">
        <v>13022</v>
      </c>
    </row>
    <row r="6979" spans="1:6" x14ac:dyDescent="0.3">
      <c r="A6979" s="167" t="s">
        <v>13045</v>
      </c>
      <c r="B6979" s="167" t="s">
        <v>5515</v>
      </c>
      <c r="C6979" s="168">
        <v>50</v>
      </c>
      <c r="D6979" s="169" t="s">
        <v>5482</v>
      </c>
      <c r="E6979" s="170">
        <v>2.4605000000000001</v>
      </c>
      <c r="F6979" s="167" t="s">
        <v>13022</v>
      </c>
    </row>
    <row r="6980" spans="1:6" x14ac:dyDescent="0.3">
      <c r="A6980" s="167" t="s">
        <v>13046</v>
      </c>
      <c r="B6980" s="167" t="s">
        <v>5569</v>
      </c>
      <c r="C6980" s="168">
        <v>50</v>
      </c>
      <c r="D6980" s="169" t="s">
        <v>5482</v>
      </c>
      <c r="E6980" s="170">
        <v>2.4605000000000001</v>
      </c>
      <c r="F6980" s="167" t="s">
        <v>13022</v>
      </c>
    </row>
    <row r="6981" spans="1:6" x14ac:dyDescent="0.3">
      <c r="A6981" s="167" t="s">
        <v>13047</v>
      </c>
      <c r="B6981" s="167" t="s">
        <v>5521</v>
      </c>
      <c r="C6981" s="168">
        <v>50</v>
      </c>
      <c r="D6981" s="169" t="s">
        <v>5482</v>
      </c>
      <c r="E6981" s="170">
        <v>2.4605000000000001</v>
      </c>
      <c r="F6981" s="167" t="s">
        <v>13022</v>
      </c>
    </row>
    <row r="6982" spans="1:6" x14ac:dyDescent="0.3">
      <c r="A6982" s="167" t="s">
        <v>13048</v>
      </c>
      <c r="B6982" s="167" t="s">
        <v>5525</v>
      </c>
      <c r="C6982" s="168">
        <v>50</v>
      </c>
      <c r="D6982" s="169" t="s">
        <v>5482</v>
      </c>
      <c r="E6982" s="170">
        <v>2.4605000000000001</v>
      </c>
      <c r="F6982" s="167" t="s">
        <v>13022</v>
      </c>
    </row>
    <row r="6983" spans="1:6" x14ac:dyDescent="0.3">
      <c r="A6983" s="167" t="s">
        <v>13049</v>
      </c>
      <c r="B6983" s="167" t="s">
        <v>5485</v>
      </c>
      <c r="C6983" s="168">
        <v>50</v>
      </c>
      <c r="D6983" s="169" t="s">
        <v>5482</v>
      </c>
      <c r="E6983" s="170">
        <v>2.3957499999999996</v>
      </c>
      <c r="F6983" s="167" t="s">
        <v>13050</v>
      </c>
    </row>
    <row r="6984" spans="1:6" x14ac:dyDescent="0.3">
      <c r="A6984" s="167" t="s">
        <v>13051</v>
      </c>
      <c r="B6984" s="167" t="s">
        <v>6572</v>
      </c>
      <c r="C6984" s="168">
        <v>10</v>
      </c>
      <c r="D6984" s="169" t="s">
        <v>5482</v>
      </c>
      <c r="E6984" s="170">
        <v>10.582000000000001</v>
      </c>
      <c r="F6984" s="167" t="s">
        <v>13050</v>
      </c>
    </row>
    <row r="6985" spans="1:6" x14ac:dyDescent="0.3">
      <c r="A6985" s="167" t="s">
        <v>13052</v>
      </c>
      <c r="B6985" s="167" t="s">
        <v>6574</v>
      </c>
      <c r="C6985" s="168">
        <v>10</v>
      </c>
      <c r="D6985" s="169" t="s">
        <v>5482</v>
      </c>
      <c r="E6985" s="170">
        <v>7.9873750000000001</v>
      </c>
      <c r="F6985" s="167" t="s">
        <v>13050</v>
      </c>
    </row>
    <row r="6986" spans="1:6" x14ac:dyDescent="0.3">
      <c r="A6986" s="167" t="s">
        <v>13053</v>
      </c>
      <c r="B6986" s="167" t="s">
        <v>6576</v>
      </c>
      <c r="C6986" s="168">
        <v>50</v>
      </c>
      <c r="D6986" s="169" t="s">
        <v>5482</v>
      </c>
      <c r="E6986" s="170">
        <v>2.3957499999999996</v>
      </c>
      <c r="F6986" s="167" t="s">
        <v>13050</v>
      </c>
    </row>
    <row r="6987" spans="1:6" x14ac:dyDescent="0.3">
      <c r="A6987" s="167" t="s">
        <v>13054</v>
      </c>
      <c r="B6987" s="167" t="s">
        <v>5489</v>
      </c>
      <c r="C6987" s="168">
        <v>50</v>
      </c>
      <c r="D6987" s="169" t="s">
        <v>5482</v>
      </c>
      <c r="E6987" s="170">
        <v>2.4605000000000001</v>
      </c>
      <c r="F6987" s="167" t="s">
        <v>13050</v>
      </c>
    </row>
    <row r="6988" spans="1:6" x14ac:dyDescent="0.3">
      <c r="A6988" s="167" t="s">
        <v>13055</v>
      </c>
      <c r="B6988" s="167" t="s">
        <v>5491</v>
      </c>
      <c r="C6988" s="168">
        <v>50</v>
      </c>
      <c r="D6988" s="169" t="s">
        <v>5482</v>
      </c>
      <c r="E6988" s="170">
        <v>2.4605000000000001</v>
      </c>
      <c r="F6988" s="167" t="s">
        <v>13050</v>
      </c>
    </row>
    <row r="6989" spans="1:6" x14ac:dyDescent="0.3">
      <c r="A6989" s="167" t="s">
        <v>13056</v>
      </c>
      <c r="B6989" s="167" t="s">
        <v>5691</v>
      </c>
      <c r="C6989" s="168">
        <v>50</v>
      </c>
      <c r="D6989" s="169" t="s">
        <v>5482</v>
      </c>
      <c r="E6989" s="170">
        <v>2.4605000000000001</v>
      </c>
      <c r="F6989" s="167" t="s">
        <v>13050</v>
      </c>
    </row>
    <row r="6990" spans="1:6" x14ac:dyDescent="0.3">
      <c r="A6990" s="167" t="s">
        <v>13057</v>
      </c>
      <c r="B6990" s="167" t="s">
        <v>5693</v>
      </c>
      <c r="C6990" s="168">
        <v>50</v>
      </c>
      <c r="D6990" s="169" t="s">
        <v>5482</v>
      </c>
      <c r="E6990" s="170">
        <v>2.4605000000000001</v>
      </c>
      <c r="F6990" s="167" t="s">
        <v>13050</v>
      </c>
    </row>
    <row r="6991" spans="1:6" x14ac:dyDescent="0.3">
      <c r="A6991" s="167" t="s">
        <v>13058</v>
      </c>
      <c r="B6991" s="167" t="s">
        <v>5493</v>
      </c>
      <c r="C6991" s="168">
        <v>50</v>
      </c>
      <c r="D6991" s="169" t="s">
        <v>5482</v>
      </c>
      <c r="E6991" s="170">
        <v>2.4605000000000001</v>
      </c>
      <c r="F6991" s="167" t="s">
        <v>13050</v>
      </c>
    </row>
    <row r="6992" spans="1:6" x14ac:dyDescent="0.3">
      <c r="A6992" s="167" t="s">
        <v>13059</v>
      </c>
      <c r="B6992" s="167" t="s">
        <v>6582</v>
      </c>
      <c r="C6992" s="168">
        <v>50</v>
      </c>
      <c r="D6992" s="169" t="s">
        <v>5482</v>
      </c>
      <c r="E6992" s="170">
        <v>2.2662500000000003</v>
      </c>
      <c r="F6992" s="167" t="s">
        <v>13050</v>
      </c>
    </row>
    <row r="6993" spans="1:6" x14ac:dyDescent="0.3">
      <c r="A6993" s="167" t="s">
        <v>13060</v>
      </c>
      <c r="B6993" s="167" t="s">
        <v>5495</v>
      </c>
      <c r="C6993" s="168">
        <v>50</v>
      </c>
      <c r="D6993" s="169" t="s">
        <v>5482</v>
      </c>
      <c r="E6993" s="170">
        <v>2.4605000000000001</v>
      </c>
      <c r="F6993" s="167" t="s">
        <v>13050</v>
      </c>
    </row>
    <row r="6994" spans="1:6" x14ac:dyDescent="0.3">
      <c r="A6994" s="167" t="s">
        <v>13061</v>
      </c>
      <c r="B6994" s="167" t="s">
        <v>5699</v>
      </c>
      <c r="C6994" s="168">
        <v>50</v>
      </c>
      <c r="D6994" s="169" t="s">
        <v>5482</v>
      </c>
      <c r="E6994" s="170">
        <v>2.4605000000000001</v>
      </c>
      <c r="F6994" s="167" t="s">
        <v>13050</v>
      </c>
    </row>
    <row r="6995" spans="1:6" x14ac:dyDescent="0.3">
      <c r="A6995" s="167" t="s">
        <v>13062</v>
      </c>
      <c r="B6995" s="167" t="s">
        <v>5701</v>
      </c>
      <c r="C6995" s="168">
        <v>50</v>
      </c>
      <c r="D6995" s="169" t="s">
        <v>5482</v>
      </c>
      <c r="E6995" s="170">
        <v>2.4605000000000001</v>
      </c>
      <c r="F6995" s="167" t="s">
        <v>13050</v>
      </c>
    </row>
    <row r="6996" spans="1:6" x14ac:dyDescent="0.3">
      <c r="A6996" s="167" t="s">
        <v>13063</v>
      </c>
      <c r="B6996" s="167" t="s">
        <v>5497</v>
      </c>
      <c r="C6996" s="168">
        <v>50</v>
      </c>
      <c r="D6996" s="169" t="s">
        <v>5482</v>
      </c>
      <c r="E6996" s="170">
        <v>2.4605000000000001</v>
      </c>
      <c r="F6996" s="167" t="s">
        <v>13050</v>
      </c>
    </row>
    <row r="6997" spans="1:6" x14ac:dyDescent="0.3">
      <c r="A6997" s="167" t="s">
        <v>13064</v>
      </c>
      <c r="B6997" s="167" t="s">
        <v>5785</v>
      </c>
      <c r="C6997" s="168">
        <v>50</v>
      </c>
      <c r="D6997" s="169" t="s">
        <v>5482</v>
      </c>
      <c r="E6997" s="170">
        <v>2.4605000000000001</v>
      </c>
      <c r="F6997" s="167" t="s">
        <v>13050</v>
      </c>
    </row>
    <row r="6998" spans="1:6" x14ac:dyDescent="0.3">
      <c r="A6998" s="167" t="s">
        <v>13065</v>
      </c>
      <c r="B6998" s="167" t="s">
        <v>5499</v>
      </c>
      <c r="C6998" s="168">
        <v>50</v>
      </c>
      <c r="D6998" s="169" t="s">
        <v>5482</v>
      </c>
      <c r="E6998" s="170">
        <v>2.4605000000000001</v>
      </c>
      <c r="F6998" s="167" t="s">
        <v>13050</v>
      </c>
    </row>
    <row r="6999" spans="1:6" x14ac:dyDescent="0.3">
      <c r="A6999" s="167" t="s">
        <v>13066</v>
      </c>
      <c r="B6999" s="167" t="s">
        <v>5503</v>
      </c>
      <c r="C6999" s="168">
        <v>50</v>
      </c>
      <c r="D6999" s="169" t="s">
        <v>5482</v>
      </c>
      <c r="E6999" s="170">
        <v>2.4605000000000001</v>
      </c>
      <c r="F6999" s="167" t="s">
        <v>13050</v>
      </c>
    </row>
    <row r="7000" spans="1:6" x14ac:dyDescent="0.3">
      <c r="A7000" s="167" t="s">
        <v>13067</v>
      </c>
      <c r="B7000" s="167" t="s">
        <v>5505</v>
      </c>
      <c r="C7000" s="168">
        <v>50</v>
      </c>
      <c r="D7000" s="169" t="s">
        <v>5482</v>
      </c>
      <c r="E7000" s="170">
        <v>2.4605000000000001</v>
      </c>
      <c r="F7000" s="167" t="s">
        <v>13050</v>
      </c>
    </row>
    <row r="7001" spans="1:6" x14ac:dyDescent="0.3">
      <c r="A7001" s="167" t="s">
        <v>13068</v>
      </c>
      <c r="B7001" s="167" t="s">
        <v>5507</v>
      </c>
      <c r="C7001" s="168">
        <v>50</v>
      </c>
      <c r="D7001" s="169" t="s">
        <v>5482</v>
      </c>
      <c r="E7001" s="170">
        <v>2.4605000000000001</v>
      </c>
      <c r="F7001" s="167" t="s">
        <v>13050</v>
      </c>
    </row>
    <row r="7002" spans="1:6" x14ac:dyDescent="0.3">
      <c r="A7002" s="167" t="s">
        <v>13069</v>
      </c>
      <c r="B7002" s="167" t="s">
        <v>5509</v>
      </c>
      <c r="C7002" s="168">
        <v>50</v>
      </c>
      <c r="D7002" s="169" t="s">
        <v>5482</v>
      </c>
      <c r="E7002" s="170">
        <v>2.4605000000000001</v>
      </c>
      <c r="F7002" s="167" t="s">
        <v>13050</v>
      </c>
    </row>
    <row r="7003" spans="1:6" x14ac:dyDescent="0.3">
      <c r="A7003" s="167" t="s">
        <v>13070</v>
      </c>
      <c r="B7003" s="167" t="s">
        <v>5511</v>
      </c>
      <c r="C7003" s="168">
        <v>50</v>
      </c>
      <c r="D7003" s="169" t="s">
        <v>5482</v>
      </c>
      <c r="E7003" s="170">
        <v>2.4605000000000001</v>
      </c>
      <c r="F7003" s="167" t="s">
        <v>13050</v>
      </c>
    </row>
    <row r="7004" spans="1:6" x14ac:dyDescent="0.3">
      <c r="A7004" s="167" t="s">
        <v>13071</v>
      </c>
      <c r="B7004" s="167" t="s">
        <v>5513</v>
      </c>
      <c r="C7004" s="168">
        <v>50</v>
      </c>
      <c r="D7004" s="169" t="s">
        <v>5482</v>
      </c>
      <c r="E7004" s="170">
        <v>2.4605000000000001</v>
      </c>
      <c r="F7004" s="167" t="s">
        <v>13050</v>
      </c>
    </row>
    <row r="7005" spans="1:6" x14ac:dyDescent="0.3">
      <c r="A7005" s="167" t="s">
        <v>13072</v>
      </c>
      <c r="B7005" s="167" t="s">
        <v>5521</v>
      </c>
      <c r="C7005" s="168">
        <v>50</v>
      </c>
      <c r="D7005" s="169" t="s">
        <v>5482</v>
      </c>
      <c r="E7005" s="170">
        <v>2.4605000000000001</v>
      </c>
      <c r="F7005" s="167" t="s">
        <v>13050</v>
      </c>
    </row>
    <row r="7006" spans="1:6" x14ac:dyDescent="0.3">
      <c r="A7006" s="167" t="s">
        <v>13073</v>
      </c>
      <c r="B7006" s="167" t="s">
        <v>5525</v>
      </c>
      <c r="C7006" s="168">
        <v>50</v>
      </c>
      <c r="D7006" s="169" t="s">
        <v>5482</v>
      </c>
      <c r="E7006" s="170">
        <v>2.4605000000000001</v>
      </c>
      <c r="F7006" s="167" t="s">
        <v>13050</v>
      </c>
    </row>
    <row r="7007" spans="1:6" x14ac:dyDescent="0.3">
      <c r="A7007" s="167" t="s">
        <v>13074</v>
      </c>
      <c r="B7007" s="167" t="s">
        <v>5485</v>
      </c>
      <c r="C7007" s="168">
        <v>50</v>
      </c>
      <c r="D7007" s="169" t="s">
        <v>5482</v>
      </c>
      <c r="E7007" s="170">
        <v>2.3957499999999996</v>
      </c>
      <c r="F7007" s="167" t="s">
        <v>13075</v>
      </c>
    </row>
    <row r="7008" spans="1:6" x14ac:dyDescent="0.3">
      <c r="A7008" s="167" t="s">
        <v>13076</v>
      </c>
      <c r="B7008" s="167" t="s">
        <v>6576</v>
      </c>
      <c r="C7008" s="168">
        <v>50</v>
      </c>
      <c r="D7008" s="169" t="s">
        <v>5482</v>
      </c>
      <c r="E7008" s="170">
        <v>2.3957499999999996</v>
      </c>
      <c r="F7008" s="167" t="s">
        <v>13075</v>
      </c>
    </row>
    <row r="7009" spans="1:6" x14ac:dyDescent="0.3">
      <c r="A7009" s="167" t="s">
        <v>13077</v>
      </c>
      <c r="B7009" s="167" t="s">
        <v>5489</v>
      </c>
      <c r="C7009" s="168">
        <v>50</v>
      </c>
      <c r="D7009" s="169" t="s">
        <v>5482</v>
      </c>
      <c r="E7009" s="170">
        <v>2.4605000000000001</v>
      </c>
      <c r="F7009" s="167" t="s">
        <v>13075</v>
      </c>
    </row>
    <row r="7010" spans="1:6" x14ac:dyDescent="0.3">
      <c r="A7010" s="167" t="s">
        <v>13078</v>
      </c>
      <c r="B7010" s="167" t="s">
        <v>5491</v>
      </c>
      <c r="C7010" s="168">
        <v>50</v>
      </c>
      <c r="D7010" s="169" t="s">
        <v>5482</v>
      </c>
      <c r="E7010" s="170">
        <v>2.4605000000000001</v>
      </c>
      <c r="F7010" s="167" t="s">
        <v>13075</v>
      </c>
    </row>
    <row r="7011" spans="1:6" x14ac:dyDescent="0.3">
      <c r="A7011" s="167" t="s">
        <v>13079</v>
      </c>
      <c r="B7011" s="167" t="s">
        <v>5693</v>
      </c>
      <c r="C7011" s="168">
        <v>50</v>
      </c>
      <c r="D7011" s="169" t="s">
        <v>5482</v>
      </c>
      <c r="E7011" s="170">
        <v>2.4605000000000001</v>
      </c>
      <c r="F7011" s="167" t="s">
        <v>13075</v>
      </c>
    </row>
    <row r="7012" spans="1:6" x14ac:dyDescent="0.3">
      <c r="A7012" s="167" t="s">
        <v>13080</v>
      </c>
      <c r="B7012" s="167" t="s">
        <v>5493</v>
      </c>
      <c r="C7012" s="168">
        <v>50</v>
      </c>
      <c r="D7012" s="169" t="s">
        <v>5482</v>
      </c>
      <c r="E7012" s="170">
        <v>2.4605000000000001</v>
      </c>
      <c r="F7012" s="167" t="s">
        <v>13075</v>
      </c>
    </row>
    <row r="7013" spans="1:6" x14ac:dyDescent="0.3">
      <c r="A7013" s="167" t="s">
        <v>13081</v>
      </c>
      <c r="B7013" s="167" t="s">
        <v>6582</v>
      </c>
      <c r="C7013" s="168">
        <v>50</v>
      </c>
      <c r="D7013" s="169" t="s">
        <v>5482</v>
      </c>
      <c r="E7013" s="170">
        <v>2.2662500000000003</v>
      </c>
      <c r="F7013" s="167" t="s">
        <v>13075</v>
      </c>
    </row>
    <row r="7014" spans="1:6" x14ac:dyDescent="0.3">
      <c r="A7014" s="167" t="s">
        <v>13082</v>
      </c>
      <c r="B7014" s="167" t="s">
        <v>5495</v>
      </c>
      <c r="C7014" s="168">
        <v>50</v>
      </c>
      <c r="D7014" s="169" t="s">
        <v>5482</v>
      </c>
      <c r="E7014" s="170">
        <v>2.4605000000000001</v>
      </c>
      <c r="F7014" s="167" t="s">
        <v>13075</v>
      </c>
    </row>
    <row r="7015" spans="1:6" x14ac:dyDescent="0.3">
      <c r="A7015" s="167" t="s">
        <v>13083</v>
      </c>
      <c r="B7015" s="167" t="s">
        <v>5699</v>
      </c>
      <c r="C7015" s="168">
        <v>50</v>
      </c>
      <c r="D7015" s="169" t="s">
        <v>5482</v>
      </c>
      <c r="E7015" s="170">
        <v>2.4605000000000001</v>
      </c>
      <c r="F7015" s="167" t="s">
        <v>13075</v>
      </c>
    </row>
    <row r="7016" spans="1:6" x14ac:dyDescent="0.3">
      <c r="A7016" s="167" t="s">
        <v>13084</v>
      </c>
      <c r="B7016" s="167" t="s">
        <v>5701</v>
      </c>
      <c r="C7016" s="168">
        <v>50</v>
      </c>
      <c r="D7016" s="169" t="s">
        <v>5482</v>
      </c>
      <c r="E7016" s="170">
        <v>2.4605000000000001</v>
      </c>
      <c r="F7016" s="167" t="s">
        <v>13075</v>
      </c>
    </row>
    <row r="7017" spans="1:6" x14ac:dyDescent="0.3">
      <c r="A7017" s="167" t="s">
        <v>13085</v>
      </c>
      <c r="B7017" s="167" t="s">
        <v>5497</v>
      </c>
      <c r="C7017" s="168">
        <v>50</v>
      </c>
      <c r="D7017" s="169" t="s">
        <v>5482</v>
      </c>
      <c r="E7017" s="170">
        <v>2.4605000000000001</v>
      </c>
      <c r="F7017" s="167" t="s">
        <v>13075</v>
      </c>
    </row>
    <row r="7018" spans="1:6" x14ac:dyDescent="0.3">
      <c r="A7018" s="167" t="s">
        <v>13086</v>
      </c>
      <c r="B7018" s="167" t="s">
        <v>5785</v>
      </c>
      <c r="C7018" s="168">
        <v>50</v>
      </c>
      <c r="D7018" s="169" t="s">
        <v>5482</v>
      </c>
      <c r="E7018" s="170">
        <v>2.4605000000000001</v>
      </c>
      <c r="F7018" s="167" t="s">
        <v>13075</v>
      </c>
    </row>
    <row r="7019" spans="1:6" x14ac:dyDescent="0.3">
      <c r="A7019" s="167" t="s">
        <v>13087</v>
      </c>
      <c r="B7019" s="167" t="s">
        <v>5499</v>
      </c>
      <c r="C7019" s="168">
        <v>50</v>
      </c>
      <c r="D7019" s="169" t="s">
        <v>5482</v>
      </c>
      <c r="E7019" s="170">
        <v>2.4605000000000001</v>
      </c>
      <c r="F7019" s="167" t="s">
        <v>13075</v>
      </c>
    </row>
    <row r="7020" spans="1:6" x14ac:dyDescent="0.3">
      <c r="A7020" s="167" t="s">
        <v>13088</v>
      </c>
      <c r="B7020" s="167" t="s">
        <v>5555</v>
      </c>
      <c r="C7020" s="168">
        <v>50</v>
      </c>
      <c r="D7020" s="169" t="s">
        <v>5482</v>
      </c>
      <c r="E7020" s="170">
        <v>2.4605000000000001</v>
      </c>
      <c r="F7020" s="167" t="s">
        <v>13075</v>
      </c>
    </row>
    <row r="7021" spans="1:6" x14ac:dyDescent="0.3">
      <c r="A7021" s="167" t="s">
        <v>13089</v>
      </c>
      <c r="B7021" s="167" t="s">
        <v>5534</v>
      </c>
      <c r="C7021" s="168">
        <v>50</v>
      </c>
      <c r="D7021" s="169" t="s">
        <v>5482</v>
      </c>
      <c r="E7021" s="170">
        <v>2.4605000000000001</v>
      </c>
      <c r="F7021" s="167" t="s">
        <v>13075</v>
      </c>
    </row>
    <row r="7022" spans="1:6" x14ac:dyDescent="0.3">
      <c r="A7022" s="167" t="s">
        <v>13090</v>
      </c>
      <c r="B7022" s="167" t="s">
        <v>5503</v>
      </c>
      <c r="C7022" s="168">
        <v>50</v>
      </c>
      <c r="D7022" s="169" t="s">
        <v>5482</v>
      </c>
      <c r="E7022" s="170">
        <v>2.4605000000000001</v>
      </c>
      <c r="F7022" s="167" t="s">
        <v>13075</v>
      </c>
    </row>
    <row r="7023" spans="1:6" x14ac:dyDescent="0.3">
      <c r="A7023" s="167" t="s">
        <v>13091</v>
      </c>
      <c r="B7023" s="167" t="s">
        <v>5505</v>
      </c>
      <c r="C7023" s="168">
        <v>50</v>
      </c>
      <c r="D7023" s="169" t="s">
        <v>5482</v>
      </c>
      <c r="E7023" s="170">
        <v>2.4605000000000001</v>
      </c>
      <c r="F7023" s="167" t="s">
        <v>13075</v>
      </c>
    </row>
    <row r="7024" spans="1:6" x14ac:dyDescent="0.3">
      <c r="A7024" s="167" t="s">
        <v>13092</v>
      </c>
      <c r="B7024" s="167" t="s">
        <v>5507</v>
      </c>
      <c r="C7024" s="168">
        <v>50</v>
      </c>
      <c r="D7024" s="169" t="s">
        <v>5482</v>
      </c>
      <c r="E7024" s="170">
        <v>2.4605000000000001</v>
      </c>
      <c r="F7024" s="167" t="s">
        <v>13075</v>
      </c>
    </row>
    <row r="7025" spans="1:6" x14ac:dyDescent="0.3">
      <c r="A7025" s="167" t="s">
        <v>13093</v>
      </c>
      <c r="B7025" s="167" t="s">
        <v>5509</v>
      </c>
      <c r="C7025" s="168">
        <v>50</v>
      </c>
      <c r="D7025" s="169" t="s">
        <v>5482</v>
      </c>
      <c r="E7025" s="170">
        <v>2.4605000000000001</v>
      </c>
      <c r="F7025" s="167" t="s">
        <v>13075</v>
      </c>
    </row>
    <row r="7026" spans="1:6" x14ac:dyDescent="0.3">
      <c r="A7026" s="167" t="s">
        <v>13094</v>
      </c>
      <c r="B7026" s="167" t="s">
        <v>5525</v>
      </c>
      <c r="C7026" s="168">
        <v>50</v>
      </c>
      <c r="D7026" s="169" t="s">
        <v>5482</v>
      </c>
      <c r="E7026" s="170">
        <v>2.4605000000000001</v>
      </c>
      <c r="F7026" s="167" t="s">
        <v>13075</v>
      </c>
    </row>
    <row r="7027" spans="1:6" x14ac:dyDescent="0.3">
      <c r="A7027" s="167" t="s">
        <v>13095</v>
      </c>
      <c r="B7027" s="167" t="s">
        <v>5485</v>
      </c>
      <c r="C7027" s="168">
        <v>50</v>
      </c>
      <c r="D7027" s="169" t="s">
        <v>5482</v>
      </c>
      <c r="E7027" s="170">
        <v>2.3957499999999996</v>
      </c>
      <c r="F7027" s="167" t="s">
        <v>12952</v>
      </c>
    </row>
    <row r="7028" spans="1:6" x14ac:dyDescent="0.3">
      <c r="A7028" s="167" t="s">
        <v>13096</v>
      </c>
      <c r="B7028" s="167" t="s">
        <v>6572</v>
      </c>
      <c r="C7028" s="168">
        <v>10</v>
      </c>
      <c r="D7028" s="169" t="s">
        <v>5482</v>
      </c>
      <c r="E7028" s="170">
        <v>10.582000000000001</v>
      </c>
      <c r="F7028" s="167" t="s">
        <v>12952</v>
      </c>
    </row>
    <row r="7029" spans="1:6" x14ac:dyDescent="0.3">
      <c r="A7029" s="167" t="s">
        <v>13097</v>
      </c>
      <c r="B7029" s="167" t="s">
        <v>6574</v>
      </c>
      <c r="C7029" s="168">
        <v>10</v>
      </c>
      <c r="D7029" s="169" t="s">
        <v>5482</v>
      </c>
      <c r="E7029" s="170">
        <v>7.9873750000000001</v>
      </c>
      <c r="F7029" s="167" t="s">
        <v>12952</v>
      </c>
    </row>
    <row r="7030" spans="1:6" x14ac:dyDescent="0.3">
      <c r="A7030" s="167" t="s">
        <v>13098</v>
      </c>
      <c r="B7030" s="167" t="s">
        <v>6576</v>
      </c>
      <c r="C7030" s="168">
        <v>50</v>
      </c>
      <c r="D7030" s="169" t="s">
        <v>5482</v>
      </c>
      <c r="E7030" s="170">
        <v>2.3957499999999996</v>
      </c>
      <c r="F7030" s="167" t="s">
        <v>12952</v>
      </c>
    </row>
    <row r="7031" spans="1:6" x14ac:dyDescent="0.3">
      <c r="A7031" s="167" t="s">
        <v>13099</v>
      </c>
      <c r="B7031" s="167" t="s">
        <v>5489</v>
      </c>
      <c r="C7031" s="168">
        <v>50</v>
      </c>
      <c r="D7031" s="169" t="s">
        <v>5482</v>
      </c>
      <c r="E7031" s="170">
        <v>2.4605000000000001</v>
      </c>
      <c r="F7031" s="167" t="s">
        <v>12952</v>
      </c>
    </row>
    <row r="7032" spans="1:6" x14ac:dyDescent="0.3">
      <c r="A7032" s="167" t="s">
        <v>13100</v>
      </c>
      <c r="B7032" s="167" t="s">
        <v>5491</v>
      </c>
      <c r="C7032" s="168">
        <v>50</v>
      </c>
      <c r="D7032" s="169" t="s">
        <v>5482</v>
      </c>
      <c r="E7032" s="170">
        <v>2.4605000000000001</v>
      </c>
      <c r="F7032" s="167" t="s">
        <v>12952</v>
      </c>
    </row>
    <row r="7033" spans="1:6" x14ac:dyDescent="0.3">
      <c r="A7033" s="167" t="s">
        <v>13101</v>
      </c>
      <c r="B7033" s="167" t="s">
        <v>5691</v>
      </c>
      <c r="C7033" s="168">
        <v>50</v>
      </c>
      <c r="D7033" s="169" t="s">
        <v>5482</v>
      </c>
      <c r="E7033" s="170">
        <v>2.4605000000000001</v>
      </c>
      <c r="F7033" s="167" t="s">
        <v>12952</v>
      </c>
    </row>
    <row r="7034" spans="1:6" x14ac:dyDescent="0.3">
      <c r="A7034" s="167" t="s">
        <v>13102</v>
      </c>
      <c r="B7034" s="167" t="s">
        <v>5693</v>
      </c>
      <c r="C7034" s="168">
        <v>50</v>
      </c>
      <c r="D7034" s="169" t="s">
        <v>5482</v>
      </c>
      <c r="E7034" s="170">
        <v>2.4605000000000001</v>
      </c>
      <c r="F7034" s="167" t="s">
        <v>12952</v>
      </c>
    </row>
    <row r="7035" spans="1:6" x14ac:dyDescent="0.3">
      <c r="A7035" s="167" t="s">
        <v>13103</v>
      </c>
      <c r="B7035" s="167" t="s">
        <v>5493</v>
      </c>
      <c r="C7035" s="168">
        <v>50</v>
      </c>
      <c r="D7035" s="169" t="s">
        <v>5482</v>
      </c>
      <c r="E7035" s="170">
        <v>2.4605000000000001</v>
      </c>
      <c r="F7035" s="167" t="s">
        <v>12952</v>
      </c>
    </row>
    <row r="7036" spans="1:6" x14ac:dyDescent="0.3">
      <c r="A7036" s="167" t="s">
        <v>13104</v>
      </c>
      <c r="B7036" s="167" t="s">
        <v>6582</v>
      </c>
      <c r="C7036" s="168">
        <v>50</v>
      </c>
      <c r="D7036" s="169" t="s">
        <v>5482</v>
      </c>
      <c r="E7036" s="170">
        <v>2.2662500000000003</v>
      </c>
      <c r="F7036" s="167" t="s">
        <v>12952</v>
      </c>
    </row>
    <row r="7037" spans="1:6" x14ac:dyDescent="0.3">
      <c r="A7037" s="167" t="s">
        <v>13105</v>
      </c>
      <c r="B7037" s="167" t="s">
        <v>5495</v>
      </c>
      <c r="C7037" s="168">
        <v>50</v>
      </c>
      <c r="D7037" s="169" t="s">
        <v>5482</v>
      </c>
      <c r="E7037" s="170">
        <v>2.4605000000000001</v>
      </c>
      <c r="F7037" s="167" t="s">
        <v>12952</v>
      </c>
    </row>
    <row r="7038" spans="1:6" x14ac:dyDescent="0.3">
      <c r="A7038" s="167" t="s">
        <v>13106</v>
      </c>
      <c r="B7038" s="167" t="s">
        <v>5699</v>
      </c>
      <c r="C7038" s="168">
        <v>50</v>
      </c>
      <c r="D7038" s="169" t="s">
        <v>5482</v>
      </c>
      <c r="E7038" s="170">
        <v>2.4605000000000001</v>
      </c>
      <c r="F7038" s="167" t="s">
        <v>12952</v>
      </c>
    </row>
    <row r="7039" spans="1:6" x14ac:dyDescent="0.3">
      <c r="A7039" s="167" t="s">
        <v>13107</v>
      </c>
      <c r="B7039" s="167" t="s">
        <v>5701</v>
      </c>
      <c r="C7039" s="168">
        <v>50</v>
      </c>
      <c r="D7039" s="169" t="s">
        <v>5482</v>
      </c>
      <c r="E7039" s="170">
        <v>2.4605000000000001</v>
      </c>
      <c r="F7039" s="167" t="s">
        <v>12952</v>
      </c>
    </row>
    <row r="7040" spans="1:6" x14ac:dyDescent="0.3">
      <c r="A7040" s="167" t="s">
        <v>13108</v>
      </c>
      <c r="B7040" s="167" t="s">
        <v>5497</v>
      </c>
      <c r="C7040" s="168">
        <v>50</v>
      </c>
      <c r="D7040" s="169" t="s">
        <v>5482</v>
      </c>
      <c r="E7040" s="170">
        <v>2.4605000000000001</v>
      </c>
      <c r="F7040" s="167" t="s">
        <v>12952</v>
      </c>
    </row>
    <row r="7041" spans="1:6" x14ac:dyDescent="0.3">
      <c r="A7041" s="167" t="s">
        <v>13109</v>
      </c>
      <c r="B7041" s="167" t="s">
        <v>5785</v>
      </c>
      <c r="C7041" s="168">
        <v>50</v>
      </c>
      <c r="D7041" s="169" t="s">
        <v>5482</v>
      </c>
      <c r="E7041" s="170">
        <v>2.4605000000000001</v>
      </c>
      <c r="F7041" s="167" t="s">
        <v>12952</v>
      </c>
    </row>
    <row r="7042" spans="1:6" x14ac:dyDescent="0.3">
      <c r="A7042" s="167" t="s">
        <v>13110</v>
      </c>
      <c r="B7042" s="167" t="s">
        <v>5499</v>
      </c>
      <c r="C7042" s="168">
        <v>50</v>
      </c>
      <c r="D7042" s="169" t="s">
        <v>5482</v>
      </c>
      <c r="E7042" s="170">
        <v>2.4605000000000001</v>
      </c>
      <c r="F7042" s="167" t="s">
        <v>12952</v>
      </c>
    </row>
    <row r="7043" spans="1:6" x14ac:dyDescent="0.3">
      <c r="A7043" s="167" t="s">
        <v>13111</v>
      </c>
      <c r="B7043" s="167" t="s">
        <v>5503</v>
      </c>
      <c r="C7043" s="168">
        <v>50</v>
      </c>
      <c r="D7043" s="169" t="s">
        <v>5482</v>
      </c>
      <c r="E7043" s="170">
        <v>2.4605000000000001</v>
      </c>
      <c r="F7043" s="167" t="s">
        <v>12952</v>
      </c>
    </row>
    <row r="7044" spans="1:6" x14ac:dyDescent="0.3">
      <c r="A7044" s="167" t="s">
        <v>13112</v>
      </c>
      <c r="B7044" s="167" t="s">
        <v>5505</v>
      </c>
      <c r="C7044" s="168">
        <v>50</v>
      </c>
      <c r="D7044" s="169" t="s">
        <v>5482</v>
      </c>
      <c r="E7044" s="170">
        <v>2.4605000000000001</v>
      </c>
      <c r="F7044" s="167" t="s">
        <v>12952</v>
      </c>
    </row>
    <row r="7045" spans="1:6" x14ac:dyDescent="0.3">
      <c r="A7045" s="167" t="s">
        <v>13113</v>
      </c>
      <c r="B7045" s="167" t="s">
        <v>5507</v>
      </c>
      <c r="C7045" s="168">
        <v>50</v>
      </c>
      <c r="D7045" s="169" t="s">
        <v>5482</v>
      </c>
      <c r="E7045" s="170">
        <v>2.4605000000000001</v>
      </c>
      <c r="F7045" s="167" t="s">
        <v>12952</v>
      </c>
    </row>
    <row r="7046" spans="1:6" x14ac:dyDescent="0.3">
      <c r="A7046" s="167" t="s">
        <v>13114</v>
      </c>
      <c r="B7046" s="167" t="s">
        <v>5509</v>
      </c>
      <c r="C7046" s="168">
        <v>50</v>
      </c>
      <c r="D7046" s="169" t="s">
        <v>5482</v>
      </c>
      <c r="E7046" s="170">
        <v>2.4605000000000001</v>
      </c>
      <c r="F7046" s="167" t="s">
        <v>12952</v>
      </c>
    </row>
    <row r="7047" spans="1:6" x14ac:dyDescent="0.3">
      <c r="A7047" s="167" t="s">
        <v>13115</v>
      </c>
      <c r="B7047" s="167" t="s">
        <v>5513</v>
      </c>
      <c r="C7047" s="168">
        <v>50</v>
      </c>
      <c r="D7047" s="169" t="s">
        <v>5482</v>
      </c>
      <c r="E7047" s="170">
        <v>2.4605000000000001</v>
      </c>
      <c r="F7047" s="167" t="s">
        <v>12952</v>
      </c>
    </row>
    <row r="7048" spans="1:6" x14ac:dyDescent="0.3">
      <c r="A7048" s="167" t="s">
        <v>13116</v>
      </c>
      <c r="B7048" s="167" t="s">
        <v>5515</v>
      </c>
      <c r="C7048" s="168">
        <v>50</v>
      </c>
      <c r="D7048" s="169" t="s">
        <v>5482</v>
      </c>
      <c r="E7048" s="170">
        <v>2.4605000000000001</v>
      </c>
      <c r="F7048" s="167" t="s">
        <v>12952</v>
      </c>
    </row>
    <row r="7049" spans="1:6" x14ac:dyDescent="0.3">
      <c r="A7049" s="167" t="s">
        <v>13117</v>
      </c>
      <c r="B7049" s="167" t="s">
        <v>5569</v>
      </c>
      <c r="C7049" s="168">
        <v>50</v>
      </c>
      <c r="D7049" s="169" t="s">
        <v>5482</v>
      </c>
      <c r="E7049" s="170">
        <v>2.4605000000000001</v>
      </c>
      <c r="F7049" s="167" t="s">
        <v>12952</v>
      </c>
    </row>
    <row r="7050" spans="1:6" x14ac:dyDescent="0.3">
      <c r="A7050" s="167" t="s">
        <v>13118</v>
      </c>
      <c r="B7050" s="167" t="s">
        <v>5521</v>
      </c>
      <c r="C7050" s="168">
        <v>50</v>
      </c>
      <c r="D7050" s="169" t="s">
        <v>5482</v>
      </c>
      <c r="E7050" s="170">
        <v>2.4605000000000001</v>
      </c>
      <c r="F7050" s="167" t="s">
        <v>12952</v>
      </c>
    </row>
    <row r="7051" spans="1:6" x14ac:dyDescent="0.3">
      <c r="A7051" s="167" t="s">
        <v>13119</v>
      </c>
      <c r="B7051" s="167" t="s">
        <v>5525</v>
      </c>
      <c r="C7051" s="168">
        <v>50</v>
      </c>
      <c r="D7051" s="169" t="s">
        <v>5482</v>
      </c>
      <c r="E7051" s="170">
        <v>2.4605000000000001</v>
      </c>
      <c r="F7051" s="167" t="s">
        <v>12952</v>
      </c>
    </row>
    <row r="7052" spans="1:6" x14ac:dyDescent="0.3">
      <c r="A7052" s="167" t="s">
        <v>13120</v>
      </c>
      <c r="B7052" s="167" t="s">
        <v>5485</v>
      </c>
      <c r="C7052" s="168">
        <v>50</v>
      </c>
      <c r="D7052" s="169" t="s">
        <v>5482</v>
      </c>
      <c r="E7052" s="170">
        <v>2.3957499999999996</v>
      </c>
      <c r="F7052" s="167" t="s">
        <v>13022</v>
      </c>
    </row>
    <row r="7053" spans="1:6" x14ac:dyDescent="0.3">
      <c r="A7053" s="167" t="s">
        <v>13121</v>
      </c>
      <c r="B7053" s="167" t="s">
        <v>6572</v>
      </c>
      <c r="C7053" s="168">
        <v>10</v>
      </c>
      <c r="D7053" s="169" t="s">
        <v>5482</v>
      </c>
      <c r="E7053" s="170">
        <v>10.582000000000001</v>
      </c>
      <c r="F7053" s="167" t="s">
        <v>13022</v>
      </c>
    </row>
    <row r="7054" spans="1:6" x14ac:dyDescent="0.3">
      <c r="A7054" s="167" t="s">
        <v>13122</v>
      </c>
      <c r="B7054" s="167" t="s">
        <v>6574</v>
      </c>
      <c r="C7054" s="168">
        <v>10</v>
      </c>
      <c r="D7054" s="169" t="s">
        <v>5482</v>
      </c>
      <c r="E7054" s="170">
        <v>7.9873750000000001</v>
      </c>
      <c r="F7054" s="167" t="s">
        <v>13022</v>
      </c>
    </row>
    <row r="7055" spans="1:6" x14ac:dyDescent="0.3">
      <c r="A7055" s="167" t="s">
        <v>13123</v>
      </c>
      <c r="B7055" s="167" t="s">
        <v>6576</v>
      </c>
      <c r="C7055" s="168">
        <v>50</v>
      </c>
      <c r="D7055" s="169" t="s">
        <v>5482</v>
      </c>
      <c r="E7055" s="170">
        <v>2.3957499999999996</v>
      </c>
      <c r="F7055" s="167" t="s">
        <v>13022</v>
      </c>
    </row>
    <row r="7056" spans="1:6" x14ac:dyDescent="0.3">
      <c r="A7056" s="167" t="s">
        <v>13124</v>
      </c>
      <c r="B7056" s="167" t="s">
        <v>5489</v>
      </c>
      <c r="C7056" s="168">
        <v>50</v>
      </c>
      <c r="D7056" s="169" t="s">
        <v>5482</v>
      </c>
      <c r="E7056" s="170">
        <v>2.4605000000000001</v>
      </c>
      <c r="F7056" s="167" t="s">
        <v>13022</v>
      </c>
    </row>
    <row r="7057" spans="1:6" x14ac:dyDescent="0.3">
      <c r="A7057" s="167" t="s">
        <v>13125</v>
      </c>
      <c r="B7057" s="167" t="s">
        <v>5491</v>
      </c>
      <c r="C7057" s="168">
        <v>50</v>
      </c>
      <c r="D7057" s="169" t="s">
        <v>5482</v>
      </c>
      <c r="E7057" s="170">
        <v>2.4605000000000001</v>
      </c>
      <c r="F7057" s="167" t="s">
        <v>13022</v>
      </c>
    </row>
    <row r="7058" spans="1:6" x14ac:dyDescent="0.3">
      <c r="A7058" s="167" t="s">
        <v>13126</v>
      </c>
      <c r="B7058" s="167" t="s">
        <v>5691</v>
      </c>
      <c r="C7058" s="168">
        <v>50</v>
      </c>
      <c r="D7058" s="169" t="s">
        <v>5482</v>
      </c>
      <c r="E7058" s="170">
        <v>2.4605000000000001</v>
      </c>
      <c r="F7058" s="167" t="s">
        <v>13022</v>
      </c>
    </row>
    <row r="7059" spans="1:6" x14ac:dyDescent="0.3">
      <c r="A7059" s="167" t="s">
        <v>13127</v>
      </c>
      <c r="B7059" s="167" t="s">
        <v>5693</v>
      </c>
      <c r="C7059" s="168">
        <v>50</v>
      </c>
      <c r="D7059" s="169" t="s">
        <v>5482</v>
      </c>
      <c r="E7059" s="170">
        <v>2.4605000000000001</v>
      </c>
      <c r="F7059" s="167" t="s">
        <v>13022</v>
      </c>
    </row>
    <row r="7060" spans="1:6" x14ac:dyDescent="0.3">
      <c r="A7060" s="167" t="s">
        <v>13128</v>
      </c>
      <c r="B7060" s="167" t="s">
        <v>5493</v>
      </c>
      <c r="C7060" s="168">
        <v>50</v>
      </c>
      <c r="D7060" s="169" t="s">
        <v>5482</v>
      </c>
      <c r="E7060" s="170">
        <v>2.4605000000000001</v>
      </c>
      <c r="F7060" s="167" t="s">
        <v>13022</v>
      </c>
    </row>
    <row r="7061" spans="1:6" x14ac:dyDescent="0.3">
      <c r="A7061" s="167" t="s">
        <v>13129</v>
      </c>
      <c r="B7061" s="167" t="s">
        <v>6582</v>
      </c>
      <c r="C7061" s="168">
        <v>50</v>
      </c>
      <c r="D7061" s="169" t="s">
        <v>5482</v>
      </c>
      <c r="E7061" s="170">
        <v>2.2662500000000003</v>
      </c>
      <c r="F7061" s="167" t="s">
        <v>13022</v>
      </c>
    </row>
    <row r="7062" spans="1:6" x14ac:dyDescent="0.3">
      <c r="A7062" s="167" t="s">
        <v>13130</v>
      </c>
      <c r="B7062" s="167" t="s">
        <v>5495</v>
      </c>
      <c r="C7062" s="168">
        <v>50</v>
      </c>
      <c r="D7062" s="169" t="s">
        <v>5482</v>
      </c>
      <c r="E7062" s="170">
        <v>2.4605000000000001</v>
      </c>
      <c r="F7062" s="167" t="s">
        <v>13022</v>
      </c>
    </row>
    <row r="7063" spans="1:6" x14ac:dyDescent="0.3">
      <c r="A7063" s="167" t="s">
        <v>13131</v>
      </c>
      <c r="B7063" s="167" t="s">
        <v>5699</v>
      </c>
      <c r="C7063" s="168">
        <v>50</v>
      </c>
      <c r="D7063" s="169" t="s">
        <v>5482</v>
      </c>
      <c r="E7063" s="170">
        <v>2.4605000000000001</v>
      </c>
      <c r="F7063" s="167" t="s">
        <v>13022</v>
      </c>
    </row>
    <row r="7064" spans="1:6" x14ac:dyDescent="0.3">
      <c r="A7064" s="167" t="s">
        <v>13132</v>
      </c>
      <c r="B7064" s="167" t="s">
        <v>5701</v>
      </c>
      <c r="C7064" s="168">
        <v>50</v>
      </c>
      <c r="D7064" s="169" t="s">
        <v>5482</v>
      </c>
      <c r="E7064" s="170">
        <v>2.4605000000000001</v>
      </c>
      <c r="F7064" s="167" t="s">
        <v>13022</v>
      </c>
    </row>
    <row r="7065" spans="1:6" x14ac:dyDescent="0.3">
      <c r="A7065" s="167" t="s">
        <v>13133</v>
      </c>
      <c r="B7065" s="167" t="s">
        <v>5497</v>
      </c>
      <c r="C7065" s="168">
        <v>50</v>
      </c>
      <c r="D7065" s="169" t="s">
        <v>5482</v>
      </c>
      <c r="E7065" s="170">
        <v>2.4605000000000001</v>
      </c>
      <c r="F7065" s="167" t="s">
        <v>13022</v>
      </c>
    </row>
    <row r="7066" spans="1:6" x14ac:dyDescent="0.3">
      <c r="A7066" s="167" t="s">
        <v>13134</v>
      </c>
      <c r="B7066" s="167" t="s">
        <v>5785</v>
      </c>
      <c r="C7066" s="168">
        <v>50</v>
      </c>
      <c r="D7066" s="169" t="s">
        <v>5482</v>
      </c>
      <c r="E7066" s="170">
        <v>2.4605000000000001</v>
      </c>
      <c r="F7066" s="167" t="s">
        <v>13022</v>
      </c>
    </row>
    <row r="7067" spans="1:6" x14ac:dyDescent="0.3">
      <c r="A7067" s="167" t="s">
        <v>13135</v>
      </c>
      <c r="B7067" s="167" t="s">
        <v>5499</v>
      </c>
      <c r="C7067" s="168">
        <v>50</v>
      </c>
      <c r="D7067" s="169" t="s">
        <v>5482</v>
      </c>
      <c r="E7067" s="170">
        <v>2.4605000000000001</v>
      </c>
      <c r="F7067" s="167" t="s">
        <v>13022</v>
      </c>
    </row>
    <row r="7068" spans="1:6" x14ac:dyDescent="0.3">
      <c r="A7068" s="167" t="s">
        <v>13136</v>
      </c>
      <c r="B7068" s="167" t="s">
        <v>5555</v>
      </c>
      <c r="C7068" s="168">
        <v>50</v>
      </c>
      <c r="D7068" s="169" t="s">
        <v>5482</v>
      </c>
      <c r="E7068" s="170">
        <v>2.4605000000000001</v>
      </c>
      <c r="F7068" s="167" t="s">
        <v>13022</v>
      </c>
    </row>
    <row r="7069" spans="1:6" x14ac:dyDescent="0.3">
      <c r="A7069" s="167" t="s">
        <v>13137</v>
      </c>
      <c r="B7069" s="167" t="s">
        <v>5503</v>
      </c>
      <c r="C7069" s="168">
        <v>50</v>
      </c>
      <c r="D7069" s="169" t="s">
        <v>5482</v>
      </c>
      <c r="E7069" s="170">
        <v>2.4605000000000001</v>
      </c>
      <c r="F7069" s="167" t="s">
        <v>13022</v>
      </c>
    </row>
    <row r="7070" spans="1:6" x14ac:dyDescent="0.3">
      <c r="A7070" s="167" t="s">
        <v>13138</v>
      </c>
      <c r="B7070" s="167" t="s">
        <v>5505</v>
      </c>
      <c r="C7070" s="168">
        <v>50</v>
      </c>
      <c r="D7070" s="169" t="s">
        <v>5482</v>
      </c>
      <c r="E7070" s="170">
        <v>2.4605000000000001</v>
      </c>
      <c r="F7070" s="167" t="s">
        <v>13022</v>
      </c>
    </row>
    <row r="7071" spans="1:6" x14ac:dyDescent="0.3">
      <c r="A7071" s="167" t="s">
        <v>13139</v>
      </c>
      <c r="B7071" s="167" t="s">
        <v>5507</v>
      </c>
      <c r="C7071" s="168">
        <v>50</v>
      </c>
      <c r="D7071" s="169" t="s">
        <v>5482</v>
      </c>
      <c r="E7071" s="170">
        <v>2.4605000000000001</v>
      </c>
      <c r="F7071" s="167" t="s">
        <v>13022</v>
      </c>
    </row>
    <row r="7072" spans="1:6" x14ac:dyDescent="0.3">
      <c r="A7072" s="167" t="s">
        <v>13140</v>
      </c>
      <c r="B7072" s="167" t="s">
        <v>5509</v>
      </c>
      <c r="C7072" s="168">
        <v>50</v>
      </c>
      <c r="D7072" s="169" t="s">
        <v>5482</v>
      </c>
      <c r="E7072" s="170">
        <v>2.4605000000000001</v>
      </c>
      <c r="F7072" s="167" t="s">
        <v>13022</v>
      </c>
    </row>
    <row r="7073" spans="1:6" x14ac:dyDescent="0.3">
      <c r="A7073" s="167" t="s">
        <v>13141</v>
      </c>
      <c r="B7073" s="167" t="s">
        <v>5513</v>
      </c>
      <c r="C7073" s="168">
        <v>50</v>
      </c>
      <c r="D7073" s="169" t="s">
        <v>5482</v>
      </c>
      <c r="E7073" s="170">
        <v>2.4605000000000001</v>
      </c>
      <c r="F7073" s="167" t="s">
        <v>13022</v>
      </c>
    </row>
    <row r="7074" spans="1:6" x14ac:dyDescent="0.3">
      <c r="A7074" s="167" t="s">
        <v>13142</v>
      </c>
      <c r="B7074" s="167" t="s">
        <v>5515</v>
      </c>
      <c r="C7074" s="168">
        <v>50</v>
      </c>
      <c r="D7074" s="169" t="s">
        <v>5482</v>
      </c>
      <c r="E7074" s="170">
        <v>2.4605000000000001</v>
      </c>
      <c r="F7074" s="167" t="s">
        <v>13022</v>
      </c>
    </row>
    <row r="7075" spans="1:6" x14ac:dyDescent="0.3">
      <c r="A7075" s="167" t="s">
        <v>13143</v>
      </c>
      <c r="B7075" s="167" t="s">
        <v>5569</v>
      </c>
      <c r="C7075" s="168">
        <v>50</v>
      </c>
      <c r="D7075" s="169" t="s">
        <v>5482</v>
      </c>
      <c r="E7075" s="170">
        <v>2.4605000000000001</v>
      </c>
      <c r="F7075" s="167" t="s">
        <v>13022</v>
      </c>
    </row>
    <row r="7076" spans="1:6" x14ac:dyDescent="0.3">
      <c r="A7076" s="167" t="s">
        <v>13144</v>
      </c>
      <c r="B7076" s="167" t="s">
        <v>5521</v>
      </c>
      <c r="C7076" s="168">
        <v>50</v>
      </c>
      <c r="D7076" s="169" t="s">
        <v>5482</v>
      </c>
      <c r="E7076" s="170">
        <v>2.4605000000000001</v>
      </c>
      <c r="F7076" s="167" t="s">
        <v>13022</v>
      </c>
    </row>
    <row r="7077" spans="1:6" x14ac:dyDescent="0.3">
      <c r="A7077" s="167" t="s">
        <v>13145</v>
      </c>
      <c r="B7077" s="167" t="s">
        <v>5525</v>
      </c>
      <c r="C7077" s="168">
        <v>50</v>
      </c>
      <c r="D7077" s="169" t="s">
        <v>5482</v>
      </c>
      <c r="E7077" s="170">
        <v>2.4605000000000001</v>
      </c>
      <c r="F7077" s="167" t="s">
        <v>13022</v>
      </c>
    </row>
    <row r="7078" spans="1:6" x14ac:dyDescent="0.3">
      <c r="A7078" s="167" t="s">
        <v>13146</v>
      </c>
      <c r="B7078" s="167" t="s">
        <v>5485</v>
      </c>
      <c r="C7078" s="168">
        <v>50</v>
      </c>
      <c r="D7078" s="169" t="s">
        <v>5482</v>
      </c>
      <c r="E7078" s="170">
        <v>2.3957499999999996</v>
      </c>
      <c r="F7078" s="167" t="s">
        <v>12952</v>
      </c>
    </row>
    <row r="7079" spans="1:6" x14ac:dyDescent="0.3">
      <c r="A7079" s="167" t="s">
        <v>13147</v>
      </c>
      <c r="B7079" s="167" t="s">
        <v>6572</v>
      </c>
      <c r="C7079" s="168">
        <v>10</v>
      </c>
      <c r="D7079" s="169" t="s">
        <v>5482</v>
      </c>
      <c r="E7079" s="170">
        <v>10.582000000000001</v>
      </c>
      <c r="F7079" s="167" t="s">
        <v>12952</v>
      </c>
    </row>
    <row r="7080" spans="1:6" x14ac:dyDescent="0.3">
      <c r="A7080" s="167" t="s">
        <v>13148</v>
      </c>
      <c r="B7080" s="167" t="s">
        <v>6574</v>
      </c>
      <c r="C7080" s="168">
        <v>10</v>
      </c>
      <c r="D7080" s="169" t="s">
        <v>5482</v>
      </c>
      <c r="E7080" s="170">
        <v>7.9873750000000001</v>
      </c>
      <c r="F7080" s="167" t="s">
        <v>12952</v>
      </c>
    </row>
    <row r="7081" spans="1:6" x14ac:dyDescent="0.3">
      <c r="A7081" s="167" t="s">
        <v>13149</v>
      </c>
      <c r="B7081" s="167" t="s">
        <v>6576</v>
      </c>
      <c r="C7081" s="168">
        <v>50</v>
      </c>
      <c r="D7081" s="169" t="s">
        <v>5482</v>
      </c>
      <c r="E7081" s="170">
        <v>2.3957499999999996</v>
      </c>
      <c r="F7081" s="167" t="s">
        <v>12952</v>
      </c>
    </row>
    <row r="7082" spans="1:6" x14ac:dyDescent="0.3">
      <c r="A7082" s="167" t="s">
        <v>13150</v>
      </c>
      <c r="B7082" s="167" t="s">
        <v>5489</v>
      </c>
      <c r="C7082" s="168">
        <v>50</v>
      </c>
      <c r="D7082" s="169" t="s">
        <v>5482</v>
      </c>
      <c r="E7082" s="170">
        <v>2.4605000000000001</v>
      </c>
      <c r="F7082" s="167" t="s">
        <v>12952</v>
      </c>
    </row>
    <row r="7083" spans="1:6" x14ac:dyDescent="0.3">
      <c r="A7083" s="167" t="s">
        <v>13151</v>
      </c>
      <c r="B7083" s="167" t="s">
        <v>5491</v>
      </c>
      <c r="C7083" s="168">
        <v>50</v>
      </c>
      <c r="D7083" s="169" t="s">
        <v>5482</v>
      </c>
      <c r="E7083" s="170">
        <v>2.4605000000000001</v>
      </c>
      <c r="F7083" s="167" t="s">
        <v>12952</v>
      </c>
    </row>
    <row r="7084" spans="1:6" x14ac:dyDescent="0.3">
      <c r="A7084" s="167" t="s">
        <v>13152</v>
      </c>
      <c r="B7084" s="167" t="s">
        <v>5691</v>
      </c>
      <c r="C7084" s="168">
        <v>50</v>
      </c>
      <c r="D7084" s="169" t="s">
        <v>5482</v>
      </c>
      <c r="E7084" s="170">
        <v>2.4605000000000001</v>
      </c>
      <c r="F7084" s="167" t="s">
        <v>12952</v>
      </c>
    </row>
    <row r="7085" spans="1:6" x14ac:dyDescent="0.3">
      <c r="A7085" s="167" t="s">
        <v>13153</v>
      </c>
      <c r="B7085" s="167" t="s">
        <v>5693</v>
      </c>
      <c r="C7085" s="168">
        <v>50</v>
      </c>
      <c r="D7085" s="169" t="s">
        <v>5482</v>
      </c>
      <c r="E7085" s="170">
        <v>2.4605000000000001</v>
      </c>
      <c r="F7085" s="167" t="s">
        <v>12952</v>
      </c>
    </row>
    <row r="7086" spans="1:6" x14ac:dyDescent="0.3">
      <c r="A7086" s="167" t="s">
        <v>13154</v>
      </c>
      <c r="B7086" s="167" t="s">
        <v>5493</v>
      </c>
      <c r="C7086" s="168">
        <v>50</v>
      </c>
      <c r="D7086" s="169" t="s">
        <v>5482</v>
      </c>
      <c r="E7086" s="170">
        <v>2.4605000000000001</v>
      </c>
      <c r="F7086" s="167" t="s">
        <v>12952</v>
      </c>
    </row>
    <row r="7087" spans="1:6" x14ac:dyDescent="0.3">
      <c r="A7087" s="167" t="s">
        <v>13155</v>
      </c>
      <c r="B7087" s="167" t="s">
        <v>6582</v>
      </c>
      <c r="C7087" s="168">
        <v>50</v>
      </c>
      <c r="D7087" s="169" t="s">
        <v>5482</v>
      </c>
      <c r="E7087" s="170">
        <v>2.2662500000000003</v>
      </c>
      <c r="F7087" s="167" t="s">
        <v>12952</v>
      </c>
    </row>
    <row r="7088" spans="1:6" x14ac:dyDescent="0.3">
      <c r="A7088" s="167" t="s">
        <v>13156</v>
      </c>
      <c r="B7088" s="167" t="s">
        <v>5495</v>
      </c>
      <c r="C7088" s="168">
        <v>50</v>
      </c>
      <c r="D7088" s="169" t="s">
        <v>5482</v>
      </c>
      <c r="E7088" s="170">
        <v>2.4605000000000001</v>
      </c>
      <c r="F7088" s="167" t="s">
        <v>12952</v>
      </c>
    </row>
    <row r="7089" spans="1:6" x14ac:dyDescent="0.3">
      <c r="A7089" s="167" t="s">
        <v>13157</v>
      </c>
      <c r="B7089" s="167" t="s">
        <v>5699</v>
      </c>
      <c r="C7089" s="168">
        <v>50</v>
      </c>
      <c r="D7089" s="169" t="s">
        <v>5482</v>
      </c>
      <c r="E7089" s="170">
        <v>2.4605000000000001</v>
      </c>
      <c r="F7089" s="167" t="s">
        <v>12952</v>
      </c>
    </row>
    <row r="7090" spans="1:6" x14ac:dyDescent="0.3">
      <c r="A7090" s="167" t="s">
        <v>13158</v>
      </c>
      <c r="B7090" s="167" t="s">
        <v>5701</v>
      </c>
      <c r="C7090" s="168">
        <v>50</v>
      </c>
      <c r="D7090" s="169" t="s">
        <v>5482</v>
      </c>
      <c r="E7090" s="170">
        <v>2.4605000000000001</v>
      </c>
      <c r="F7090" s="167" t="s">
        <v>12952</v>
      </c>
    </row>
    <row r="7091" spans="1:6" x14ac:dyDescent="0.3">
      <c r="A7091" s="167" t="s">
        <v>13159</v>
      </c>
      <c r="B7091" s="167" t="s">
        <v>5497</v>
      </c>
      <c r="C7091" s="168">
        <v>50</v>
      </c>
      <c r="D7091" s="169" t="s">
        <v>5482</v>
      </c>
      <c r="E7091" s="170">
        <v>2.4605000000000001</v>
      </c>
      <c r="F7091" s="167" t="s">
        <v>12952</v>
      </c>
    </row>
    <row r="7092" spans="1:6" x14ac:dyDescent="0.3">
      <c r="A7092" s="167" t="s">
        <v>13160</v>
      </c>
      <c r="B7092" s="167" t="s">
        <v>5785</v>
      </c>
      <c r="C7092" s="168">
        <v>50</v>
      </c>
      <c r="D7092" s="169" t="s">
        <v>5482</v>
      </c>
      <c r="E7092" s="170">
        <v>2.4605000000000001</v>
      </c>
      <c r="F7092" s="167" t="s">
        <v>12952</v>
      </c>
    </row>
    <row r="7093" spans="1:6" x14ac:dyDescent="0.3">
      <c r="A7093" s="167" t="s">
        <v>13161</v>
      </c>
      <c r="B7093" s="167" t="s">
        <v>5499</v>
      </c>
      <c r="C7093" s="168">
        <v>50</v>
      </c>
      <c r="D7093" s="169" t="s">
        <v>5482</v>
      </c>
      <c r="E7093" s="170">
        <v>2.4605000000000001</v>
      </c>
      <c r="F7093" s="167" t="s">
        <v>12952</v>
      </c>
    </row>
    <row r="7094" spans="1:6" x14ac:dyDescent="0.3">
      <c r="A7094" s="167" t="s">
        <v>13162</v>
      </c>
      <c r="B7094" s="167" t="s">
        <v>5505</v>
      </c>
      <c r="C7094" s="168">
        <v>50</v>
      </c>
      <c r="D7094" s="169" t="s">
        <v>5482</v>
      </c>
      <c r="E7094" s="170">
        <v>2.4605000000000001</v>
      </c>
      <c r="F7094" s="167" t="s">
        <v>12952</v>
      </c>
    </row>
    <row r="7095" spans="1:6" x14ac:dyDescent="0.3">
      <c r="A7095" s="167" t="s">
        <v>13163</v>
      </c>
      <c r="B7095" s="167" t="s">
        <v>5507</v>
      </c>
      <c r="C7095" s="168">
        <v>50</v>
      </c>
      <c r="D7095" s="169" t="s">
        <v>5482</v>
      </c>
      <c r="E7095" s="170">
        <v>2.4605000000000001</v>
      </c>
      <c r="F7095" s="167" t="s">
        <v>12952</v>
      </c>
    </row>
    <row r="7096" spans="1:6" x14ac:dyDescent="0.3">
      <c r="A7096" s="167" t="s">
        <v>13164</v>
      </c>
      <c r="B7096" s="167" t="s">
        <v>5509</v>
      </c>
      <c r="C7096" s="168">
        <v>50</v>
      </c>
      <c r="D7096" s="169" t="s">
        <v>5482</v>
      </c>
      <c r="E7096" s="170">
        <v>2.4605000000000001</v>
      </c>
      <c r="F7096" s="167" t="s">
        <v>12952</v>
      </c>
    </row>
    <row r="7097" spans="1:6" x14ac:dyDescent="0.3">
      <c r="A7097" s="167" t="s">
        <v>13165</v>
      </c>
      <c r="B7097" s="167" t="s">
        <v>5513</v>
      </c>
      <c r="C7097" s="168">
        <v>50</v>
      </c>
      <c r="D7097" s="169" t="s">
        <v>5482</v>
      </c>
      <c r="E7097" s="170">
        <v>2.4605000000000001</v>
      </c>
      <c r="F7097" s="167" t="s">
        <v>12952</v>
      </c>
    </row>
    <row r="7098" spans="1:6" x14ac:dyDescent="0.3">
      <c r="A7098" s="167" t="s">
        <v>13166</v>
      </c>
      <c r="B7098" s="167" t="s">
        <v>5515</v>
      </c>
      <c r="C7098" s="168">
        <v>50</v>
      </c>
      <c r="D7098" s="169" t="s">
        <v>5482</v>
      </c>
      <c r="E7098" s="170">
        <v>2.4605000000000001</v>
      </c>
      <c r="F7098" s="167" t="s">
        <v>12952</v>
      </c>
    </row>
    <row r="7099" spans="1:6" x14ac:dyDescent="0.3">
      <c r="A7099" s="167" t="s">
        <v>13167</v>
      </c>
      <c r="B7099" s="167" t="s">
        <v>5569</v>
      </c>
      <c r="C7099" s="168">
        <v>50</v>
      </c>
      <c r="D7099" s="169" t="s">
        <v>5482</v>
      </c>
      <c r="E7099" s="170">
        <v>2.4605000000000001</v>
      </c>
      <c r="F7099" s="167" t="s">
        <v>12952</v>
      </c>
    </row>
    <row r="7100" spans="1:6" x14ac:dyDescent="0.3">
      <c r="A7100" s="167" t="s">
        <v>13168</v>
      </c>
      <c r="B7100" s="167" t="s">
        <v>5521</v>
      </c>
      <c r="C7100" s="168">
        <v>50</v>
      </c>
      <c r="D7100" s="169" t="s">
        <v>5482</v>
      </c>
      <c r="E7100" s="170">
        <v>2.4605000000000001</v>
      </c>
      <c r="F7100" s="167" t="s">
        <v>12952</v>
      </c>
    </row>
    <row r="7101" spans="1:6" x14ac:dyDescent="0.3">
      <c r="A7101" s="167" t="s">
        <v>13169</v>
      </c>
      <c r="B7101" s="167" t="s">
        <v>5525</v>
      </c>
      <c r="C7101" s="168">
        <v>50</v>
      </c>
      <c r="D7101" s="169" t="s">
        <v>5482</v>
      </c>
      <c r="E7101" s="170">
        <v>2.4605000000000001</v>
      </c>
      <c r="F7101" s="167" t="s">
        <v>12952</v>
      </c>
    </row>
    <row r="7102" spans="1:6" x14ac:dyDescent="0.3">
      <c r="A7102" s="167" t="s">
        <v>13170</v>
      </c>
      <c r="B7102" s="167" t="s">
        <v>5485</v>
      </c>
      <c r="C7102" s="168">
        <v>50</v>
      </c>
      <c r="D7102" s="169" t="s">
        <v>5482</v>
      </c>
      <c r="E7102" s="170">
        <v>2.3957499999999996</v>
      </c>
      <c r="F7102" s="167" t="s">
        <v>12952</v>
      </c>
    </row>
    <row r="7103" spans="1:6" x14ac:dyDescent="0.3">
      <c r="A7103" s="167" t="s">
        <v>13171</v>
      </c>
      <c r="B7103" s="167" t="s">
        <v>6572</v>
      </c>
      <c r="C7103" s="168">
        <v>10</v>
      </c>
      <c r="D7103" s="169" t="s">
        <v>5482</v>
      </c>
      <c r="E7103" s="170">
        <v>10.582000000000001</v>
      </c>
      <c r="F7103" s="167" t="s">
        <v>12952</v>
      </c>
    </row>
    <row r="7104" spans="1:6" x14ac:dyDescent="0.3">
      <c r="A7104" s="167" t="s">
        <v>13172</v>
      </c>
      <c r="B7104" s="167" t="s">
        <v>6574</v>
      </c>
      <c r="C7104" s="168">
        <v>10</v>
      </c>
      <c r="D7104" s="169" t="s">
        <v>5482</v>
      </c>
      <c r="E7104" s="170">
        <v>7.9873750000000001</v>
      </c>
      <c r="F7104" s="167" t="s">
        <v>12952</v>
      </c>
    </row>
    <row r="7105" spans="1:6" x14ac:dyDescent="0.3">
      <c r="A7105" s="167" t="s">
        <v>13173</v>
      </c>
      <c r="B7105" s="167" t="s">
        <v>6576</v>
      </c>
      <c r="C7105" s="168">
        <v>50</v>
      </c>
      <c r="D7105" s="169" t="s">
        <v>5482</v>
      </c>
      <c r="E7105" s="170">
        <v>2.3957499999999996</v>
      </c>
      <c r="F7105" s="167" t="s">
        <v>12952</v>
      </c>
    </row>
    <row r="7106" spans="1:6" x14ac:dyDescent="0.3">
      <c r="A7106" s="167" t="s">
        <v>13174</v>
      </c>
      <c r="B7106" s="167" t="s">
        <v>5489</v>
      </c>
      <c r="C7106" s="168">
        <v>50</v>
      </c>
      <c r="D7106" s="169" t="s">
        <v>5482</v>
      </c>
      <c r="E7106" s="170">
        <v>2.4605000000000001</v>
      </c>
      <c r="F7106" s="167" t="s">
        <v>12952</v>
      </c>
    </row>
    <row r="7107" spans="1:6" x14ac:dyDescent="0.3">
      <c r="A7107" s="167" t="s">
        <v>13175</v>
      </c>
      <c r="B7107" s="167" t="s">
        <v>5491</v>
      </c>
      <c r="C7107" s="168">
        <v>50</v>
      </c>
      <c r="D7107" s="169" t="s">
        <v>5482</v>
      </c>
      <c r="E7107" s="170">
        <v>2.4605000000000001</v>
      </c>
      <c r="F7107" s="167" t="s">
        <v>12952</v>
      </c>
    </row>
    <row r="7108" spans="1:6" x14ac:dyDescent="0.3">
      <c r="A7108" s="167" t="s">
        <v>13176</v>
      </c>
      <c r="B7108" s="167" t="s">
        <v>5691</v>
      </c>
      <c r="C7108" s="168">
        <v>50</v>
      </c>
      <c r="D7108" s="169" t="s">
        <v>5482</v>
      </c>
      <c r="E7108" s="170">
        <v>2.4605000000000001</v>
      </c>
      <c r="F7108" s="167" t="s">
        <v>12952</v>
      </c>
    </row>
    <row r="7109" spans="1:6" x14ac:dyDescent="0.3">
      <c r="A7109" s="167" t="s">
        <v>13177</v>
      </c>
      <c r="B7109" s="167" t="s">
        <v>5693</v>
      </c>
      <c r="C7109" s="168">
        <v>50</v>
      </c>
      <c r="D7109" s="169" t="s">
        <v>5482</v>
      </c>
      <c r="E7109" s="170">
        <v>2.4605000000000001</v>
      </c>
      <c r="F7109" s="167" t="s">
        <v>12952</v>
      </c>
    </row>
    <row r="7110" spans="1:6" x14ac:dyDescent="0.3">
      <c r="A7110" s="167" t="s">
        <v>13178</v>
      </c>
      <c r="B7110" s="167" t="s">
        <v>5493</v>
      </c>
      <c r="C7110" s="168">
        <v>50</v>
      </c>
      <c r="D7110" s="169" t="s">
        <v>5482</v>
      </c>
      <c r="E7110" s="170">
        <v>2.4605000000000001</v>
      </c>
      <c r="F7110" s="167" t="s">
        <v>12952</v>
      </c>
    </row>
    <row r="7111" spans="1:6" x14ac:dyDescent="0.3">
      <c r="A7111" s="167" t="s">
        <v>13179</v>
      </c>
      <c r="B7111" s="167" t="s">
        <v>6582</v>
      </c>
      <c r="C7111" s="168">
        <v>50</v>
      </c>
      <c r="D7111" s="169" t="s">
        <v>5482</v>
      </c>
      <c r="E7111" s="170">
        <v>2.2662500000000003</v>
      </c>
      <c r="F7111" s="167" t="s">
        <v>12952</v>
      </c>
    </row>
    <row r="7112" spans="1:6" x14ac:dyDescent="0.3">
      <c r="A7112" s="167" t="s">
        <v>13180</v>
      </c>
      <c r="B7112" s="167" t="s">
        <v>5696</v>
      </c>
      <c r="C7112" s="168">
        <v>50</v>
      </c>
      <c r="D7112" s="169" t="s">
        <v>5482</v>
      </c>
      <c r="E7112" s="170">
        <v>2.4605000000000001</v>
      </c>
      <c r="F7112" s="167" t="s">
        <v>12952</v>
      </c>
    </row>
    <row r="7113" spans="1:6" x14ac:dyDescent="0.3">
      <c r="A7113" s="167" t="s">
        <v>13181</v>
      </c>
      <c r="B7113" s="167" t="s">
        <v>5495</v>
      </c>
      <c r="C7113" s="168">
        <v>50</v>
      </c>
      <c r="D7113" s="169" t="s">
        <v>5482</v>
      </c>
      <c r="E7113" s="170">
        <v>2.4605000000000001</v>
      </c>
      <c r="F7113" s="167" t="s">
        <v>12952</v>
      </c>
    </row>
    <row r="7114" spans="1:6" x14ac:dyDescent="0.3">
      <c r="A7114" s="167" t="s">
        <v>13182</v>
      </c>
      <c r="B7114" s="167" t="s">
        <v>5699</v>
      </c>
      <c r="C7114" s="168">
        <v>50</v>
      </c>
      <c r="D7114" s="169" t="s">
        <v>5482</v>
      </c>
      <c r="E7114" s="170">
        <v>2.4605000000000001</v>
      </c>
      <c r="F7114" s="167" t="s">
        <v>12952</v>
      </c>
    </row>
    <row r="7115" spans="1:6" x14ac:dyDescent="0.3">
      <c r="A7115" s="167" t="s">
        <v>13183</v>
      </c>
      <c r="B7115" s="167" t="s">
        <v>5701</v>
      </c>
      <c r="C7115" s="168">
        <v>50</v>
      </c>
      <c r="D7115" s="169" t="s">
        <v>5482</v>
      </c>
      <c r="E7115" s="170">
        <v>2.4605000000000001</v>
      </c>
      <c r="F7115" s="167" t="s">
        <v>12952</v>
      </c>
    </row>
    <row r="7116" spans="1:6" x14ac:dyDescent="0.3">
      <c r="A7116" s="167" t="s">
        <v>13184</v>
      </c>
      <c r="B7116" s="167" t="s">
        <v>5497</v>
      </c>
      <c r="C7116" s="168">
        <v>50</v>
      </c>
      <c r="D7116" s="169" t="s">
        <v>5482</v>
      </c>
      <c r="E7116" s="170">
        <v>2.4605000000000001</v>
      </c>
      <c r="F7116" s="167" t="s">
        <v>12952</v>
      </c>
    </row>
    <row r="7117" spans="1:6" x14ac:dyDescent="0.3">
      <c r="A7117" s="167" t="s">
        <v>13185</v>
      </c>
      <c r="B7117" s="167" t="s">
        <v>5785</v>
      </c>
      <c r="C7117" s="168">
        <v>50</v>
      </c>
      <c r="D7117" s="169" t="s">
        <v>5482</v>
      </c>
      <c r="E7117" s="170">
        <v>2.4605000000000001</v>
      </c>
      <c r="F7117" s="167" t="s">
        <v>12952</v>
      </c>
    </row>
    <row r="7118" spans="1:6" x14ac:dyDescent="0.3">
      <c r="A7118" s="167" t="s">
        <v>13186</v>
      </c>
      <c r="B7118" s="167" t="s">
        <v>5499</v>
      </c>
      <c r="C7118" s="168">
        <v>50</v>
      </c>
      <c r="D7118" s="169" t="s">
        <v>5482</v>
      </c>
      <c r="E7118" s="170">
        <v>2.4605000000000001</v>
      </c>
      <c r="F7118" s="167" t="s">
        <v>12952</v>
      </c>
    </row>
    <row r="7119" spans="1:6" x14ac:dyDescent="0.3">
      <c r="A7119" s="167" t="s">
        <v>13187</v>
      </c>
      <c r="B7119" s="167" t="s">
        <v>5555</v>
      </c>
      <c r="C7119" s="168">
        <v>50</v>
      </c>
      <c r="D7119" s="169" t="s">
        <v>5482</v>
      </c>
      <c r="E7119" s="170">
        <v>2.4605000000000001</v>
      </c>
      <c r="F7119" s="167" t="s">
        <v>12952</v>
      </c>
    </row>
    <row r="7120" spans="1:6" x14ac:dyDescent="0.3">
      <c r="A7120" s="167" t="s">
        <v>13188</v>
      </c>
      <c r="B7120" s="167" t="s">
        <v>5557</v>
      </c>
      <c r="C7120" s="168">
        <v>50</v>
      </c>
      <c r="D7120" s="169" t="s">
        <v>5482</v>
      </c>
      <c r="E7120" s="170">
        <v>2.4605000000000001</v>
      </c>
      <c r="F7120" s="167" t="s">
        <v>12952</v>
      </c>
    </row>
    <row r="7121" spans="1:6" x14ac:dyDescent="0.3">
      <c r="A7121" s="167" t="s">
        <v>13189</v>
      </c>
      <c r="B7121" s="167" t="s">
        <v>5534</v>
      </c>
      <c r="C7121" s="168">
        <v>50</v>
      </c>
      <c r="D7121" s="169" t="s">
        <v>5482</v>
      </c>
      <c r="E7121" s="170">
        <v>2.4605000000000001</v>
      </c>
      <c r="F7121" s="167" t="s">
        <v>12952</v>
      </c>
    </row>
    <row r="7122" spans="1:6" x14ac:dyDescent="0.3">
      <c r="A7122" s="167" t="s">
        <v>13190</v>
      </c>
      <c r="B7122" s="167" t="s">
        <v>5503</v>
      </c>
      <c r="C7122" s="168">
        <v>50</v>
      </c>
      <c r="D7122" s="169" t="s">
        <v>5482</v>
      </c>
      <c r="E7122" s="170">
        <v>2.4605000000000001</v>
      </c>
      <c r="F7122" s="167" t="s">
        <v>12952</v>
      </c>
    </row>
    <row r="7123" spans="1:6" x14ac:dyDescent="0.3">
      <c r="A7123" s="167" t="s">
        <v>13191</v>
      </c>
      <c r="B7123" s="167" t="s">
        <v>5505</v>
      </c>
      <c r="C7123" s="168">
        <v>50</v>
      </c>
      <c r="D7123" s="169" t="s">
        <v>5482</v>
      </c>
      <c r="E7123" s="170">
        <v>2.4605000000000001</v>
      </c>
      <c r="F7123" s="167" t="s">
        <v>12952</v>
      </c>
    </row>
    <row r="7124" spans="1:6" x14ac:dyDescent="0.3">
      <c r="A7124" s="167" t="s">
        <v>13192</v>
      </c>
      <c r="B7124" s="167" t="s">
        <v>5507</v>
      </c>
      <c r="C7124" s="168">
        <v>50</v>
      </c>
      <c r="D7124" s="169" t="s">
        <v>5482</v>
      </c>
      <c r="E7124" s="170">
        <v>2.4605000000000001</v>
      </c>
      <c r="F7124" s="167" t="s">
        <v>12952</v>
      </c>
    </row>
    <row r="7125" spans="1:6" x14ac:dyDescent="0.3">
      <c r="A7125" s="167" t="s">
        <v>13193</v>
      </c>
      <c r="B7125" s="167" t="s">
        <v>5509</v>
      </c>
      <c r="C7125" s="168">
        <v>50</v>
      </c>
      <c r="D7125" s="169" t="s">
        <v>5482</v>
      </c>
      <c r="E7125" s="170">
        <v>2.4605000000000001</v>
      </c>
      <c r="F7125" s="167" t="s">
        <v>12952</v>
      </c>
    </row>
    <row r="7126" spans="1:6" x14ac:dyDescent="0.3">
      <c r="A7126" s="167" t="s">
        <v>13194</v>
      </c>
      <c r="B7126" s="167" t="s">
        <v>5511</v>
      </c>
      <c r="C7126" s="168">
        <v>50</v>
      </c>
      <c r="D7126" s="169" t="s">
        <v>5482</v>
      </c>
      <c r="E7126" s="170">
        <v>2.4605000000000001</v>
      </c>
      <c r="F7126" s="167" t="s">
        <v>12952</v>
      </c>
    </row>
    <row r="7127" spans="1:6" x14ac:dyDescent="0.3">
      <c r="A7127" s="167" t="s">
        <v>13195</v>
      </c>
      <c r="B7127" s="167" t="s">
        <v>5513</v>
      </c>
      <c r="C7127" s="168">
        <v>50</v>
      </c>
      <c r="D7127" s="169" t="s">
        <v>5482</v>
      </c>
      <c r="E7127" s="170">
        <v>2.4605000000000001</v>
      </c>
      <c r="F7127" s="167" t="s">
        <v>12952</v>
      </c>
    </row>
    <row r="7128" spans="1:6" x14ac:dyDescent="0.3">
      <c r="A7128" s="167" t="s">
        <v>13196</v>
      </c>
      <c r="B7128" s="167" t="s">
        <v>5515</v>
      </c>
      <c r="C7128" s="168">
        <v>50</v>
      </c>
      <c r="D7128" s="169" t="s">
        <v>5482</v>
      </c>
      <c r="E7128" s="170">
        <v>2.4605000000000001</v>
      </c>
      <c r="F7128" s="167" t="s">
        <v>12952</v>
      </c>
    </row>
    <row r="7129" spans="1:6" x14ac:dyDescent="0.3">
      <c r="A7129" s="167" t="s">
        <v>13197</v>
      </c>
      <c r="B7129" s="167" t="s">
        <v>5517</v>
      </c>
      <c r="C7129" s="168">
        <v>50</v>
      </c>
      <c r="D7129" s="169" t="s">
        <v>5482</v>
      </c>
      <c r="E7129" s="170">
        <v>2.4605000000000001</v>
      </c>
      <c r="F7129" s="167" t="s">
        <v>12952</v>
      </c>
    </row>
    <row r="7130" spans="1:6" x14ac:dyDescent="0.3">
      <c r="A7130" s="167" t="s">
        <v>13198</v>
      </c>
      <c r="B7130" s="167" t="s">
        <v>5569</v>
      </c>
      <c r="C7130" s="168">
        <v>50</v>
      </c>
      <c r="D7130" s="169" t="s">
        <v>5482</v>
      </c>
      <c r="E7130" s="170">
        <v>2.4605000000000001</v>
      </c>
      <c r="F7130" s="167" t="s">
        <v>12952</v>
      </c>
    </row>
    <row r="7131" spans="1:6" x14ac:dyDescent="0.3">
      <c r="A7131" s="167" t="s">
        <v>13199</v>
      </c>
      <c r="B7131" s="167" t="s">
        <v>5519</v>
      </c>
      <c r="C7131" s="168">
        <v>50</v>
      </c>
      <c r="D7131" s="169" t="s">
        <v>5482</v>
      </c>
      <c r="E7131" s="170">
        <v>2.4605000000000001</v>
      </c>
      <c r="F7131" s="167" t="s">
        <v>12952</v>
      </c>
    </row>
    <row r="7132" spans="1:6" x14ac:dyDescent="0.3">
      <c r="A7132" s="167" t="s">
        <v>13200</v>
      </c>
      <c r="B7132" s="167" t="s">
        <v>5572</v>
      </c>
      <c r="C7132" s="168">
        <v>50</v>
      </c>
      <c r="D7132" s="169" t="s">
        <v>5482</v>
      </c>
      <c r="E7132" s="170">
        <v>2.4605000000000001</v>
      </c>
      <c r="F7132" s="167" t="s">
        <v>12952</v>
      </c>
    </row>
    <row r="7133" spans="1:6" x14ac:dyDescent="0.3">
      <c r="A7133" s="167" t="s">
        <v>13201</v>
      </c>
      <c r="B7133" s="167" t="s">
        <v>5521</v>
      </c>
      <c r="C7133" s="168">
        <v>50</v>
      </c>
      <c r="D7133" s="169" t="s">
        <v>5482</v>
      </c>
      <c r="E7133" s="170">
        <v>2.4605000000000001</v>
      </c>
      <c r="F7133" s="167" t="s">
        <v>12952</v>
      </c>
    </row>
    <row r="7134" spans="1:6" x14ac:dyDescent="0.3">
      <c r="A7134" s="167" t="s">
        <v>13202</v>
      </c>
      <c r="B7134" s="167" t="s">
        <v>5523</v>
      </c>
      <c r="C7134" s="168">
        <v>50</v>
      </c>
      <c r="D7134" s="169" t="s">
        <v>5482</v>
      </c>
      <c r="E7134" s="170">
        <v>2.4605000000000001</v>
      </c>
      <c r="F7134" s="167" t="s">
        <v>12952</v>
      </c>
    </row>
    <row r="7135" spans="1:6" x14ac:dyDescent="0.3">
      <c r="A7135" s="167" t="s">
        <v>13203</v>
      </c>
      <c r="B7135" s="167" t="s">
        <v>5525</v>
      </c>
      <c r="C7135" s="168">
        <v>50</v>
      </c>
      <c r="D7135" s="169" t="s">
        <v>5482</v>
      </c>
      <c r="E7135" s="170">
        <v>2.4605000000000001</v>
      </c>
      <c r="F7135" s="167" t="s">
        <v>12952</v>
      </c>
    </row>
    <row r="7136" spans="1:6" x14ac:dyDescent="0.3">
      <c r="A7136" s="167" t="s">
        <v>13204</v>
      </c>
      <c r="B7136" s="167" t="s">
        <v>5485</v>
      </c>
      <c r="C7136" s="168">
        <v>50</v>
      </c>
      <c r="D7136" s="169" t="s">
        <v>5482</v>
      </c>
      <c r="E7136" s="170">
        <v>6.1799249999999999</v>
      </c>
      <c r="F7136" s="167" t="s">
        <v>13205</v>
      </c>
    </row>
    <row r="7137" spans="1:6" x14ac:dyDescent="0.3">
      <c r="A7137" s="167" t="s">
        <v>13206</v>
      </c>
      <c r="B7137" s="167" t="s">
        <v>6572</v>
      </c>
      <c r="C7137" s="168">
        <v>10</v>
      </c>
      <c r="D7137" s="169" t="s">
        <v>5482</v>
      </c>
      <c r="E7137" s="170">
        <v>14.75375</v>
      </c>
      <c r="F7137" s="167" t="s">
        <v>13205</v>
      </c>
    </row>
    <row r="7138" spans="1:6" x14ac:dyDescent="0.3">
      <c r="A7138" s="167" t="s">
        <v>13207</v>
      </c>
      <c r="B7138" s="167" t="s">
        <v>6574</v>
      </c>
      <c r="C7138" s="168">
        <v>10</v>
      </c>
      <c r="D7138" s="169" t="s">
        <v>5482</v>
      </c>
      <c r="E7138" s="170">
        <v>12.006499999999999</v>
      </c>
      <c r="F7138" s="167" t="s">
        <v>13205</v>
      </c>
    </row>
    <row r="7139" spans="1:6" x14ac:dyDescent="0.3">
      <c r="A7139" s="167" t="s">
        <v>13208</v>
      </c>
      <c r="B7139" s="167" t="s">
        <v>6576</v>
      </c>
      <c r="C7139" s="168">
        <v>50</v>
      </c>
      <c r="D7139" s="169" t="s">
        <v>5482</v>
      </c>
      <c r="E7139" s="170">
        <v>6.1799249999999999</v>
      </c>
      <c r="F7139" s="167" t="s">
        <v>13205</v>
      </c>
    </row>
    <row r="7140" spans="1:6" x14ac:dyDescent="0.3">
      <c r="A7140" s="167" t="s">
        <v>13209</v>
      </c>
      <c r="B7140" s="167" t="s">
        <v>5489</v>
      </c>
      <c r="C7140" s="168">
        <v>50</v>
      </c>
      <c r="D7140" s="169" t="s">
        <v>5482</v>
      </c>
      <c r="E7140" s="170">
        <v>6.4157999999999999</v>
      </c>
      <c r="F7140" s="167" t="s">
        <v>13205</v>
      </c>
    </row>
    <row r="7141" spans="1:6" x14ac:dyDescent="0.3">
      <c r="A7141" s="167" t="s">
        <v>13210</v>
      </c>
      <c r="B7141" s="167" t="s">
        <v>5491</v>
      </c>
      <c r="C7141" s="168">
        <v>50</v>
      </c>
      <c r="D7141" s="169" t="s">
        <v>5482</v>
      </c>
      <c r="E7141" s="170">
        <v>6.4157999999999999</v>
      </c>
      <c r="F7141" s="167" t="s">
        <v>13205</v>
      </c>
    </row>
    <row r="7142" spans="1:6" x14ac:dyDescent="0.3">
      <c r="A7142" s="167" t="s">
        <v>13211</v>
      </c>
      <c r="B7142" s="167" t="s">
        <v>5691</v>
      </c>
      <c r="C7142" s="168">
        <v>50</v>
      </c>
      <c r="D7142" s="169" t="s">
        <v>5482</v>
      </c>
      <c r="E7142" s="170">
        <v>6.4157999999999999</v>
      </c>
      <c r="F7142" s="167" t="s">
        <v>13205</v>
      </c>
    </row>
    <row r="7143" spans="1:6" x14ac:dyDescent="0.3">
      <c r="A7143" s="167" t="s">
        <v>13212</v>
      </c>
      <c r="B7143" s="167" t="s">
        <v>5693</v>
      </c>
      <c r="C7143" s="168">
        <v>50</v>
      </c>
      <c r="D7143" s="169" t="s">
        <v>5482</v>
      </c>
      <c r="E7143" s="170">
        <v>6.4157999999999999</v>
      </c>
      <c r="F7143" s="167" t="s">
        <v>13205</v>
      </c>
    </row>
    <row r="7144" spans="1:6" x14ac:dyDescent="0.3">
      <c r="A7144" s="167" t="s">
        <v>13213</v>
      </c>
      <c r="B7144" s="167" t="s">
        <v>5493</v>
      </c>
      <c r="C7144" s="168">
        <v>50</v>
      </c>
      <c r="D7144" s="169" t="s">
        <v>5482</v>
      </c>
      <c r="E7144" s="170">
        <v>6.4157999999999999</v>
      </c>
      <c r="F7144" s="167" t="s">
        <v>13205</v>
      </c>
    </row>
    <row r="7145" spans="1:6" x14ac:dyDescent="0.3">
      <c r="A7145" s="167" t="s">
        <v>13214</v>
      </c>
      <c r="B7145" s="167" t="s">
        <v>6582</v>
      </c>
      <c r="C7145" s="168">
        <v>50</v>
      </c>
      <c r="D7145" s="169" t="s">
        <v>5482</v>
      </c>
      <c r="E7145" s="170">
        <v>5.8968749999999996</v>
      </c>
      <c r="F7145" s="167" t="s">
        <v>13205</v>
      </c>
    </row>
    <row r="7146" spans="1:6" x14ac:dyDescent="0.3">
      <c r="A7146" s="167" t="s">
        <v>13215</v>
      </c>
      <c r="B7146" s="167" t="s">
        <v>5696</v>
      </c>
      <c r="C7146" s="168">
        <v>50</v>
      </c>
      <c r="D7146" s="169" t="s">
        <v>5482</v>
      </c>
      <c r="E7146" s="170">
        <v>6.4157999999999999</v>
      </c>
      <c r="F7146" s="167" t="s">
        <v>13205</v>
      </c>
    </row>
    <row r="7147" spans="1:6" x14ac:dyDescent="0.3">
      <c r="A7147" s="167" t="s">
        <v>13216</v>
      </c>
      <c r="B7147" s="167" t="s">
        <v>5495</v>
      </c>
      <c r="C7147" s="168">
        <v>50</v>
      </c>
      <c r="D7147" s="169" t="s">
        <v>5482</v>
      </c>
      <c r="E7147" s="170">
        <v>6.4157999999999999</v>
      </c>
      <c r="F7147" s="167" t="s">
        <v>13205</v>
      </c>
    </row>
    <row r="7148" spans="1:6" x14ac:dyDescent="0.3">
      <c r="A7148" s="167" t="s">
        <v>13217</v>
      </c>
      <c r="B7148" s="167" t="s">
        <v>5699</v>
      </c>
      <c r="C7148" s="168">
        <v>50</v>
      </c>
      <c r="D7148" s="169" t="s">
        <v>5482</v>
      </c>
      <c r="E7148" s="170">
        <v>6.4157999999999999</v>
      </c>
      <c r="F7148" s="167" t="s">
        <v>13205</v>
      </c>
    </row>
    <row r="7149" spans="1:6" x14ac:dyDescent="0.3">
      <c r="A7149" s="167" t="s">
        <v>13218</v>
      </c>
      <c r="B7149" s="167" t="s">
        <v>5701</v>
      </c>
      <c r="C7149" s="168">
        <v>50</v>
      </c>
      <c r="D7149" s="169" t="s">
        <v>5482</v>
      </c>
      <c r="E7149" s="170">
        <v>6.4157999999999999</v>
      </c>
      <c r="F7149" s="167" t="s">
        <v>13205</v>
      </c>
    </row>
    <row r="7150" spans="1:6" x14ac:dyDescent="0.3">
      <c r="A7150" s="167" t="s">
        <v>13219</v>
      </c>
      <c r="B7150" s="167" t="s">
        <v>5497</v>
      </c>
      <c r="C7150" s="168">
        <v>50</v>
      </c>
      <c r="D7150" s="169" t="s">
        <v>5482</v>
      </c>
      <c r="E7150" s="170">
        <v>6.4157999999999999</v>
      </c>
      <c r="F7150" s="167" t="s">
        <v>13205</v>
      </c>
    </row>
    <row r="7151" spans="1:6" x14ac:dyDescent="0.3">
      <c r="A7151" s="167" t="s">
        <v>13220</v>
      </c>
      <c r="B7151" s="167" t="s">
        <v>5785</v>
      </c>
      <c r="C7151" s="168">
        <v>50</v>
      </c>
      <c r="D7151" s="169" t="s">
        <v>5482</v>
      </c>
      <c r="E7151" s="170">
        <v>6.4157999999999999</v>
      </c>
      <c r="F7151" s="167" t="s">
        <v>13205</v>
      </c>
    </row>
    <row r="7152" spans="1:6" x14ac:dyDescent="0.3">
      <c r="A7152" s="167" t="s">
        <v>13221</v>
      </c>
      <c r="B7152" s="167" t="s">
        <v>5499</v>
      </c>
      <c r="C7152" s="168">
        <v>50</v>
      </c>
      <c r="D7152" s="169" t="s">
        <v>5482</v>
      </c>
      <c r="E7152" s="170">
        <v>6.4157999999999999</v>
      </c>
      <c r="F7152" s="167" t="s">
        <v>13205</v>
      </c>
    </row>
    <row r="7153" spans="1:6" x14ac:dyDescent="0.3">
      <c r="A7153" s="167" t="s">
        <v>13222</v>
      </c>
      <c r="B7153" s="167" t="s">
        <v>5555</v>
      </c>
      <c r="C7153" s="168">
        <v>50</v>
      </c>
      <c r="D7153" s="169" t="s">
        <v>5482</v>
      </c>
      <c r="E7153" s="170">
        <v>6.4157999999999999</v>
      </c>
      <c r="F7153" s="167" t="s">
        <v>13205</v>
      </c>
    </row>
    <row r="7154" spans="1:6" x14ac:dyDescent="0.3">
      <c r="A7154" s="167" t="s">
        <v>13223</v>
      </c>
      <c r="B7154" s="167" t="s">
        <v>5534</v>
      </c>
      <c r="C7154" s="168">
        <v>50</v>
      </c>
      <c r="D7154" s="169" t="s">
        <v>5482</v>
      </c>
      <c r="E7154" s="170">
        <v>6.4157999999999999</v>
      </c>
      <c r="F7154" s="167" t="s">
        <v>13205</v>
      </c>
    </row>
    <row r="7155" spans="1:6" x14ac:dyDescent="0.3">
      <c r="A7155" s="167" t="s">
        <v>13224</v>
      </c>
      <c r="B7155" s="167" t="s">
        <v>5507</v>
      </c>
      <c r="C7155" s="168">
        <v>50</v>
      </c>
      <c r="D7155" s="169" t="s">
        <v>5482</v>
      </c>
      <c r="E7155" s="170">
        <v>6.4157999999999999</v>
      </c>
      <c r="F7155" s="167" t="s">
        <v>13205</v>
      </c>
    </row>
    <row r="7156" spans="1:6" x14ac:dyDescent="0.3">
      <c r="A7156" s="167" t="s">
        <v>13225</v>
      </c>
      <c r="B7156" s="167" t="s">
        <v>5509</v>
      </c>
      <c r="C7156" s="168">
        <v>50</v>
      </c>
      <c r="D7156" s="169" t="s">
        <v>5482</v>
      </c>
      <c r="E7156" s="170">
        <v>6.4157999999999999</v>
      </c>
      <c r="F7156" s="167" t="s">
        <v>13205</v>
      </c>
    </row>
    <row r="7157" spans="1:6" x14ac:dyDescent="0.3">
      <c r="A7157" s="167" t="s">
        <v>13226</v>
      </c>
      <c r="B7157" s="167" t="s">
        <v>5511</v>
      </c>
      <c r="C7157" s="168">
        <v>50</v>
      </c>
      <c r="D7157" s="169" t="s">
        <v>5482</v>
      </c>
      <c r="E7157" s="170">
        <v>6.4157999999999999</v>
      </c>
      <c r="F7157" s="167" t="s">
        <v>13205</v>
      </c>
    </row>
    <row r="7158" spans="1:6" x14ac:dyDescent="0.3">
      <c r="A7158" s="167" t="s">
        <v>13227</v>
      </c>
      <c r="B7158" s="167" t="s">
        <v>5513</v>
      </c>
      <c r="C7158" s="168">
        <v>50</v>
      </c>
      <c r="D7158" s="169" t="s">
        <v>5482</v>
      </c>
      <c r="E7158" s="170">
        <v>6.4157999999999999</v>
      </c>
      <c r="F7158" s="167" t="s">
        <v>13205</v>
      </c>
    </row>
    <row r="7159" spans="1:6" x14ac:dyDescent="0.3">
      <c r="A7159" s="167" t="s">
        <v>13228</v>
      </c>
      <c r="B7159" s="167" t="s">
        <v>5515</v>
      </c>
      <c r="C7159" s="168">
        <v>50</v>
      </c>
      <c r="D7159" s="169" t="s">
        <v>5482</v>
      </c>
      <c r="E7159" s="170">
        <v>6.4157999999999999</v>
      </c>
      <c r="F7159" s="167" t="s">
        <v>13205</v>
      </c>
    </row>
    <row r="7160" spans="1:6" x14ac:dyDescent="0.3">
      <c r="A7160" s="167" t="s">
        <v>13229</v>
      </c>
      <c r="B7160" s="167" t="s">
        <v>5517</v>
      </c>
      <c r="C7160" s="168">
        <v>50</v>
      </c>
      <c r="D7160" s="169" t="s">
        <v>5482</v>
      </c>
      <c r="E7160" s="170">
        <v>6.4157999999999999</v>
      </c>
      <c r="F7160" s="167" t="s">
        <v>13205</v>
      </c>
    </row>
    <row r="7161" spans="1:6" x14ac:dyDescent="0.3">
      <c r="A7161" s="167" t="s">
        <v>13230</v>
      </c>
      <c r="B7161" s="167" t="s">
        <v>5521</v>
      </c>
      <c r="C7161" s="168">
        <v>50</v>
      </c>
      <c r="D7161" s="169" t="s">
        <v>5482</v>
      </c>
      <c r="E7161" s="170">
        <v>6.4157999999999999</v>
      </c>
      <c r="F7161" s="167" t="s">
        <v>13205</v>
      </c>
    </row>
    <row r="7162" spans="1:6" x14ac:dyDescent="0.3">
      <c r="A7162" s="167" t="s">
        <v>13231</v>
      </c>
      <c r="B7162" s="167" t="s">
        <v>5525</v>
      </c>
      <c r="C7162" s="168">
        <v>50</v>
      </c>
      <c r="D7162" s="169" t="s">
        <v>5482</v>
      </c>
      <c r="E7162" s="170">
        <v>6.4157999999999999</v>
      </c>
      <c r="F7162" s="167" t="s">
        <v>13205</v>
      </c>
    </row>
    <row r="7163" spans="1:6" x14ac:dyDescent="0.3">
      <c r="A7163" s="167" t="s">
        <v>13232</v>
      </c>
      <c r="B7163" s="167" t="s">
        <v>5485</v>
      </c>
      <c r="C7163" s="168">
        <v>50</v>
      </c>
      <c r="D7163" s="169" t="s">
        <v>5482</v>
      </c>
      <c r="E7163" s="170">
        <v>5.0949000000000009</v>
      </c>
      <c r="F7163" s="167" t="s">
        <v>13205</v>
      </c>
    </row>
    <row r="7164" spans="1:6" x14ac:dyDescent="0.3">
      <c r="A7164" s="167" t="s">
        <v>13233</v>
      </c>
      <c r="B7164" s="167" t="s">
        <v>6572</v>
      </c>
      <c r="C7164" s="168">
        <v>10</v>
      </c>
      <c r="D7164" s="169" t="s">
        <v>5482</v>
      </c>
      <c r="E7164" s="170">
        <v>13.634499999999999</v>
      </c>
      <c r="F7164" s="167" t="s">
        <v>13205</v>
      </c>
    </row>
    <row r="7165" spans="1:6" x14ac:dyDescent="0.3">
      <c r="A7165" s="167" t="s">
        <v>13234</v>
      </c>
      <c r="B7165" s="167" t="s">
        <v>6574</v>
      </c>
      <c r="C7165" s="168">
        <v>10</v>
      </c>
      <c r="D7165" s="169" t="s">
        <v>5482</v>
      </c>
      <c r="E7165" s="170">
        <v>10.88725</v>
      </c>
      <c r="F7165" s="167" t="s">
        <v>13205</v>
      </c>
    </row>
    <row r="7166" spans="1:6" x14ac:dyDescent="0.3">
      <c r="A7166" s="167" t="s">
        <v>13235</v>
      </c>
      <c r="B7166" s="167" t="s">
        <v>6576</v>
      </c>
      <c r="C7166" s="168">
        <v>50</v>
      </c>
      <c r="D7166" s="169" t="s">
        <v>5482</v>
      </c>
      <c r="E7166" s="170">
        <v>5.0949000000000009</v>
      </c>
      <c r="F7166" s="167" t="s">
        <v>13205</v>
      </c>
    </row>
    <row r="7167" spans="1:6" x14ac:dyDescent="0.3">
      <c r="A7167" s="167" t="s">
        <v>13236</v>
      </c>
      <c r="B7167" s="167" t="s">
        <v>5489</v>
      </c>
      <c r="C7167" s="168">
        <v>50</v>
      </c>
      <c r="D7167" s="169" t="s">
        <v>5482</v>
      </c>
      <c r="E7167" s="170">
        <v>5.2835999999999999</v>
      </c>
      <c r="F7167" s="167" t="s">
        <v>13205</v>
      </c>
    </row>
    <row r="7168" spans="1:6" x14ac:dyDescent="0.3">
      <c r="A7168" s="167" t="s">
        <v>13237</v>
      </c>
      <c r="B7168" s="167" t="s">
        <v>5491</v>
      </c>
      <c r="C7168" s="168">
        <v>50</v>
      </c>
      <c r="D7168" s="169" t="s">
        <v>5482</v>
      </c>
      <c r="E7168" s="170">
        <v>5.2835999999999999</v>
      </c>
      <c r="F7168" s="167" t="s">
        <v>13205</v>
      </c>
    </row>
    <row r="7169" spans="1:6" x14ac:dyDescent="0.3">
      <c r="A7169" s="167" t="s">
        <v>13238</v>
      </c>
      <c r="B7169" s="167" t="s">
        <v>5691</v>
      </c>
      <c r="C7169" s="168">
        <v>50</v>
      </c>
      <c r="D7169" s="169" t="s">
        <v>5482</v>
      </c>
      <c r="E7169" s="170">
        <v>5.2835999999999999</v>
      </c>
      <c r="F7169" s="167" t="s">
        <v>13205</v>
      </c>
    </row>
    <row r="7170" spans="1:6" x14ac:dyDescent="0.3">
      <c r="A7170" s="167" t="s">
        <v>13239</v>
      </c>
      <c r="B7170" s="167" t="s">
        <v>5693</v>
      </c>
      <c r="C7170" s="168">
        <v>50</v>
      </c>
      <c r="D7170" s="169" t="s">
        <v>5482</v>
      </c>
      <c r="E7170" s="170">
        <v>5.2835999999999999</v>
      </c>
      <c r="F7170" s="167" t="s">
        <v>13205</v>
      </c>
    </row>
    <row r="7171" spans="1:6" x14ac:dyDescent="0.3">
      <c r="A7171" s="167" t="s">
        <v>13240</v>
      </c>
      <c r="B7171" s="167" t="s">
        <v>5493</v>
      </c>
      <c r="C7171" s="168">
        <v>50</v>
      </c>
      <c r="D7171" s="169" t="s">
        <v>5482</v>
      </c>
      <c r="E7171" s="170">
        <v>5.2835999999999999</v>
      </c>
      <c r="F7171" s="167" t="s">
        <v>13205</v>
      </c>
    </row>
    <row r="7172" spans="1:6" x14ac:dyDescent="0.3">
      <c r="A7172" s="167" t="s">
        <v>13241</v>
      </c>
      <c r="B7172" s="167" t="s">
        <v>6582</v>
      </c>
      <c r="C7172" s="168">
        <v>50</v>
      </c>
      <c r="D7172" s="169" t="s">
        <v>5482</v>
      </c>
      <c r="E7172" s="170">
        <v>4.8590249999999999</v>
      </c>
      <c r="F7172" s="167" t="s">
        <v>13205</v>
      </c>
    </row>
    <row r="7173" spans="1:6" x14ac:dyDescent="0.3">
      <c r="A7173" s="167" t="s">
        <v>13242</v>
      </c>
      <c r="B7173" s="167" t="s">
        <v>5696</v>
      </c>
      <c r="C7173" s="168">
        <v>50</v>
      </c>
      <c r="D7173" s="169" t="s">
        <v>5482</v>
      </c>
      <c r="E7173" s="170">
        <v>5.2835999999999999</v>
      </c>
      <c r="F7173" s="167" t="s">
        <v>13205</v>
      </c>
    </row>
    <row r="7174" spans="1:6" x14ac:dyDescent="0.3">
      <c r="A7174" s="167" t="s">
        <v>13243</v>
      </c>
      <c r="B7174" s="167" t="s">
        <v>5495</v>
      </c>
      <c r="C7174" s="168">
        <v>50</v>
      </c>
      <c r="D7174" s="169" t="s">
        <v>5482</v>
      </c>
      <c r="E7174" s="170">
        <v>5.2835999999999999</v>
      </c>
      <c r="F7174" s="167" t="s">
        <v>13205</v>
      </c>
    </row>
    <row r="7175" spans="1:6" x14ac:dyDescent="0.3">
      <c r="A7175" s="167" t="s">
        <v>13244</v>
      </c>
      <c r="B7175" s="167" t="s">
        <v>5699</v>
      </c>
      <c r="C7175" s="168">
        <v>50</v>
      </c>
      <c r="D7175" s="169" t="s">
        <v>5482</v>
      </c>
      <c r="E7175" s="170">
        <v>5.2835999999999999</v>
      </c>
      <c r="F7175" s="167" t="s">
        <v>13205</v>
      </c>
    </row>
    <row r="7176" spans="1:6" x14ac:dyDescent="0.3">
      <c r="A7176" s="167" t="s">
        <v>13245</v>
      </c>
      <c r="B7176" s="167" t="s">
        <v>5701</v>
      </c>
      <c r="C7176" s="168">
        <v>50</v>
      </c>
      <c r="D7176" s="169" t="s">
        <v>5482</v>
      </c>
      <c r="E7176" s="170">
        <v>5.2835999999999999</v>
      </c>
      <c r="F7176" s="167" t="s">
        <v>13205</v>
      </c>
    </row>
    <row r="7177" spans="1:6" x14ac:dyDescent="0.3">
      <c r="A7177" s="167" t="s">
        <v>13246</v>
      </c>
      <c r="B7177" s="167" t="s">
        <v>5497</v>
      </c>
      <c r="C7177" s="168">
        <v>50</v>
      </c>
      <c r="D7177" s="169" t="s">
        <v>5482</v>
      </c>
      <c r="E7177" s="170">
        <v>5.2835999999999999</v>
      </c>
      <c r="F7177" s="167" t="s">
        <v>13205</v>
      </c>
    </row>
    <row r="7178" spans="1:6" x14ac:dyDescent="0.3">
      <c r="A7178" s="167" t="s">
        <v>13247</v>
      </c>
      <c r="B7178" s="167" t="s">
        <v>5785</v>
      </c>
      <c r="C7178" s="168">
        <v>50</v>
      </c>
      <c r="D7178" s="169" t="s">
        <v>5482</v>
      </c>
      <c r="E7178" s="170">
        <v>5.2835999999999999</v>
      </c>
      <c r="F7178" s="167" t="s">
        <v>13205</v>
      </c>
    </row>
    <row r="7179" spans="1:6" x14ac:dyDescent="0.3">
      <c r="A7179" s="167" t="s">
        <v>13248</v>
      </c>
      <c r="B7179" s="167" t="s">
        <v>5499</v>
      </c>
      <c r="C7179" s="168">
        <v>50</v>
      </c>
      <c r="D7179" s="169" t="s">
        <v>5482</v>
      </c>
      <c r="E7179" s="170">
        <v>5.2835999999999999</v>
      </c>
      <c r="F7179" s="167" t="s">
        <v>13205</v>
      </c>
    </row>
    <row r="7180" spans="1:6" x14ac:dyDescent="0.3">
      <c r="A7180" s="167" t="s">
        <v>13249</v>
      </c>
      <c r="B7180" s="167" t="s">
        <v>5555</v>
      </c>
      <c r="C7180" s="168">
        <v>50</v>
      </c>
      <c r="D7180" s="169" t="s">
        <v>5482</v>
      </c>
      <c r="E7180" s="170">
        <v>5.2835999999999999</v>
      </c>
      <c r="F7180" s="167" t="s">
        <v>13205</v>
      </c>
    </row>
    <row r="7181" spans="1:6" x14ac:dyDescent="0.3">
      <c r="A7181" s="167" t="s">
        <v>13250</v>
      </c>
      <c r="B7181" s="167" t="s">
        <v>5557</v>
      </c>
      <c r="C7181" s="168">
        <v>50</v>
      </c>
      <c r="D7181" s="169" t="s">
        <v>5482</v>
      </c>
      <c r="E7181" s="170">
        <v>5.2835999999999999</v>
      </c>
      <c r="F7181" s="167" t="s">
        <v>13205</v>
      </c>
    </row>
    <row r="7182" spans="1:6" x14ac:dyDescent="0.3">
      <c r="A7182" s="167" t="s">
        <v>13251</v>
      </c>
      <c r="B7182" s="167" t="s">
        <v>5534</v>
      </c>
      <c r="C7182" s="168">
        <v>50</v>
      </c>
      <c r="D7182" s="169" t="s">
        <v>5482</v>
      </c>
      <c r="E7182" s="170">
        <v>5.2835999999999999</v>
      </c>
      <c r="F7182" s="167" t="s">
        <v>13205</v>
      </c>
    </row>
    <row r="7183" spans="1:6" x14ac:dyDescent="0.3">
      <c r="A7183" s="167" t="s">
        <v>13252</v>
      </c>
      <c r="B7183" s="167" t="s">
        <v>5503</v>
      </c>
      <c r="C7183" s="168">
        <v>50</v>
      </c>
      <c r="D7183" s="169" t="s">
        <v>5482</v>
      </c>
      <c r="E7183" s="170">
        <v>5.2835999999999999</v>
      </c>
      <c r="F7183" s="167" t="s">
        <v>13205</v>
      </c>
    </row>
    <row r="7184" spans="1:6" x14ac:dyDescent="0.3">
      <c r="A7184" s="167" t="s">
        <v>13253</v>
      </c>
      <c r="B7184" s="167" t="s">
        <v>5505</v>
      </c>
      <c r="C7184" s="168">
        <v>50</v>
      </c>
      <c r="D7184" s="169" t="s">
        <v>5482</v>
      </c>
      <c r="E7184" s="170">
        <v>5.2835999999999999</v>
      </c>
      <c r="F7184" s="167" t="s">
        <v>13205</v>
      </c>
    </row>
    <row r="7185" spans="1:6" x14ac:dyDescent="0.3">
      <c r="A7185" s="167" t="s">
        <v>13254</v>
      </c>
      <c r="B7185" s="167" t="s">
        <v>5507</v>
      </c>
      <c r="C7185" s="168">
        <v>50</v>
      </c>
      <c r="D7185" s="169" t="s">
        <v>5482</v>
      </c>
      <c r="E7185" s="170">
        <v>5.2835999999999999</v>
      </c>
      <c r="F7185" s="167" t="s">
        <v>13205</v>
      </c>
    </row>
    <row r="7186" spans="1:6" x14ac:dyDescent="0.3">
      <c r="A7186" s="167" t="s">
        <v>13255</v>
      </c>
      <c r="B7186" s="167" t="s">
        <v>5509</v>
      </c>
      <c r="C7186" s="168">
        <v>50</v>
      </c>
      <c r="D7186" s="169" t="s">
        <v>5482</v>
      </c>
      <c r="E7186" s="170">
        <v>5.2835999999999999</v>
      </c>
      <c r="F7186" s="167" t="s">
        <v>13205</v>
      </c>
    </row>
    <row r="7187" spans="1:6" x14ac:dyDescent="0.3">
      <c r="A7187" s="167" t="s">
        <v>13256</v>
      </c>
      <c r="B7187" s="167" t="s">
        <v>5511</v>
      </c>
      <c r="C7187" s="168">
        <v>50</v>
      </c>
      <c r="D7187" s="169" t="s">
        <v>5482</v>
      </c>
      <c r="E7187" s="170">
        <v>5.2835999999999999</v>
      </c>
      <c r="F7187" s="167" t="s">
        <v>13205</v>
      </c>
    </row>
    <row r="7188" spans="1:6" x14ac:dyDescent="0.3">
      <c r="A7188" s="167" t="s">
        <v>13257</v>
      </c>
      <c r="B7188" s="167" t="s">
        <v>5513</v>
      </c>
      <c r="C7188" s="168">
        <v>50</v>
      </c>
      <c r="D7188" s="169" t="s">
        <v>5482</v>
      </c>
      <c r="E7188" s="170">
        <v>5.2835999999999999</v>
      </c>
      <c r="F7188" s="167" t="s">
        <v>13205</v>
      </c>
    </row>
    <row r="7189" spans="1:6" x14ac:dyDescent="0.3">
      <c r="A7189" s="167" t="s">
        <v>13258</v>
      </c>
      <c r="B7189" s="167" t="s">
        <v>5515</v>
      </c>
      <c r="C7189" s="168">
        <v>50</v>
      </c>
      <c r="D7189" s="169" t="s">
        <v>5482</v>
      </c>
      <c r="E7189" s="170">
        <v>5.2835999999999999</v>
      </c>
      <c r="F7189" s="167" t="s">
        <v>13205</v>
      </c>
    </row>
    <row r="7190" spans="1:6" x14ac:dyDescent="0.3">
      <c r="A7190" s="167" t="s">
        <v>13259</v>
      </c>
      <c r="B7190" s="167" t="s">
        <v>5517</v>
      </c>
      <c r="C7190" s="168">
        <v>50</v>
      </c>
      <c r="D7190" s="169" t="s">
        <v>5482</v>
      </c>
      <c r="E7190" s="170">
        <v>5.2835999999999999</v>
      </c>
      <c r="F7190" s="167" t="s">
        <v>13205</v>
      </c>
    </row>
    <row r="7191" spans="1:6" x14ac:dyDescent="0.3">
      <c r="A7191" s="167" t="s">
        <v>13260</v>
      </c>
      <c r="B7191" s="167" t="s">
        <v>5519</v>
      </c>
      <c r="C7191" s="168">
        <v>50</v>
      </c>
      <c r="D7191" s="169" t="s">
        <v>5482</v>
      </c>
      <c r="E7191" s="170">
        <v>5.2835999999999999</v>
      </c>
      <c r="F7191" s="167" t="s">
        <v>13205</v>
      </c>
    </row>
    <row r="7192" spans="1:6" x14ac:dyDescent="0.3">
      <c r="A7192" s="167" t="s">
        <v>13261</v>
      </c>
      <c r="B7192" s="167" t="s">
        <v>5572</v>
      </c>
      <c r="C7192" s="168">
        <v>50</v>
      </c>
      <c r="D7192" s="169" t="s">
        <v>5482</v>
      </c>
      <c r="E7192" s="170">
        <v>5.2835999999999999</v>
      </c>
      <c r="F7192" s="167" t="s">
        <v>13205</v>
      </c>
    </row>
    <row r="7193" spans="1:6" x14ac:dyDescent="0.3">
      <c r="A7193" s="167" t="s">
        <v>13262</v>
      </c>
      <c r="B7193" s="167" t="s">
        <v>5521</v>
      </c>
      <c r="C7193" s="168">
        <v>50</v>
      </c>
      <c r="D7193" s="169" t="s">
        <v>5482</v>
      </c>
      <c r="E7193" s="170">
        <v>5.2835999999999999</v>
      </c>
      <c r="F7193" s="167" t="s">
        <v>13205</v>
      </c>
    </row>
    <row r="7194" spans="1:6" x14ac:dyDescent="0.3">
      <c r="A7194" s="167" t="s">
        <v>13263</v>
      </c>
      <c r="B7194" s="167" t="s">
        <v>5525</v>
      </c>
      <c r="C7194" s="168">
        <v>50</v>
      </c>
      <c r="D7194" s="169" t="s">
        <v>5482</v>
      </c>
      <c r="E7194" s="170">
        <v>5.2835999999999999</v>
      </c>
      <c r="F7194" s="167" t="s">
        <v>13205</v>
      </c>
    </row>
    <row r="7195" spans="1:6" x14ac:dyDescent="0.3">
      <c r="A7195" s="167" t="s">
        <v>13264</v>
      </c>
      <c r="B7195" s="167" t="s">
        <v>6119</v>
      </c>
      <c r="C7195" s="168">
        <v>400</v>
      </c>
      <c r="D7195" s="169" t="s">
        <v>5482</v>
      </c>
      <c r="E7195" s="170">
        <v>0.31135499999999999</v>
      </c>
      <c r="F7195" s="167" t="s">
        <v>7395</v>
      </c>
    </row>
    <row r="7196" spans="1:6" x14ac:dyDescent="0.3">
      <c r="A7196" s="167" t="s">
        <v>13265</v>
      </c>
      <c r="B7196" s="167" t="s">
        <v>5683</v>
      </c>
      <c r="C7196" s="168">
        <v>100</v>
      </c>
      <c r="D7196" s="169" t="s">
        <v>5482</v>
      </c>
      <c r="E7196" s="170">
        <v>0.1295</v>
      </c>
      <c r="F7196" s="167" t="s">
        <v>12950</v>
      </c>
    </row>
    <row r="7197" spans="1:6" x14ac:dyDescent="0.3">
      <c r="A7197" s="167" t="s">
        <v>13266</v>
      </c>
      <c r="B7197" s="167" t="s">
        <v>6576</v>
      </c>
      <c r="C7197" s="168">
        <v>20</v>
      </c>
      <c r="D7197" s="169" t="s">
        <v>5482</v>
      </c>
      <c r="E7197" s="170">
        <v>30.219750000000001</v>
      </c>
      <c r="F7197" s="167" t="s">
        <v>9916</v>
      </c>
    </row>
    <row r="7198" spans="1:6" x14ac:dyDescent="0.3">
      <c r="A7198" s="167" t="s">
        <v>13267</v>
      </c>
      <c r="B7198" s="167" t="s">
        <v>6119</v>
      </c>
      <c r="C7198" s="168">
        <v>1</v>
      </c>
      <c r="D7198" s="169" t="s">
        <v>5482</v>
      </c>
      <c r="E7198" s="170">
        <v>24.419999999999998</v>
      </c>
      <c r="F7198" s="167" t="s">
        <v>13268</v>
      </c>
    </row>
    <row r="7199" spans="1:6" x14ac:dyDescent="0.3">
      <c r="A7199" s="167" t="s">
        <v>13269</v>
      </c>
      <c r="B7199" s="167" t="s">
        <v>6119</v>
      </c>
      <c r="C7199" s="168">
        <v>1</v>
      </c>
      <c r="D7199" s="169" t="s">
        <v>5482</v>
      </c>
      <c r="E7199" s="170">
        <v>29.6</v>
      </c>
      <c r="F7199" s="167" t="s">
        <v>13270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32C9-4927-4AC2-BE43-10F2F85F5E7C}">
  <sheetPr codeName="Foglio14"/>
  <dimension ref="B2:G783"/>
  <sheetViews>
    <sheetView workbookViewId="0">
      <selection activeCell="P33" sqref="P33"/>
    </sheetView>
  </sheetViews>
  <sheetFormatPr defaultColWidth="9.109375" defaultRowHeight="14.4" x14ac:dyDescent="0.3"/>
  <cols>
    <col min="1" max="1" width="2.6640625" style="205" customWidth="1"/>
    <col min="2" max="2" width="8.88671875" style="203" customWidth="1"/>
    <col min="3" max="3" width="22.6640625" style="203" customWidth="1"/>
    <col min="4" max="4" width="21.6640625" style="203" bestFit="1" customWidth="1"/>
    <col min="5" max="5" width="37.6640625" style="203" bestFit="1" customWidth="1"/>
    <col min="6" max="6" width="11.44140625" style="203" customWidth="1"/>
    <col min="7" max="7" width="57.88671875" style="204" customWidth="1"/>
    <col min="8" max="16384" width="9.109375" style="205"/>
  </cols>
  <sheetData>
    <row r="2" spans="2:7" x14ac:dyDescent="0.3">
      <c r="B2" s="202" t="s">
        <v>15140</v>
      </c>
    </row>
    <row r="3" spans="2:7" ht="15.6" x14ac:dyDescent="0.3">
      <c r="B3" s="206" t="s">
        <v>15141</v>
      </c>
      <c r="C3" s="207"/>
      <c r="D3" s="207"/>
      <c r="E3" s="207"/>
    </row>
    <row r="4" spans="2:7" ht="15.6" x14ac:dyDescent="0.3">
      <c r="B4" s="206" t="s">
        <v>15142</v>
      </c>
      <c r="C4" s="207"/>
      <c r="D4" s="207"/>
      <c r="E4" s="207"/>
    </row>
    <row r="5" spans="2:7" x14ac:dyDescent="0.3">
      <c r="B5" s="202" t="s">
        <v>15143</v>
      </c>
    </row>
    <row r="6" spans="2:7" ht="15.6" x14ac:dyDescent="0.3">
      <c r="B6" s="206" t="s">
        <v>15144</v>
      </c>
      <c r="C6" s="207"/>
      <c r="D6" s="207"/>
      <c r="E6" s="207"/>
    </row>
    <row r="7" spans="2:7" ht="15.6" x14ac:dyDescent="0.3">
      <c r="B7" s="206" t="s">
        <v>15145</v>
      </c>
      <c r="C7" s="207"/>
      <c r="D7" s="207"/>
      <c r="E7" s="207"/>
    </row>
    <row r="8" spans="2:7" ht="15.6" x14ac:dyDescent="0.3">
      <c r="B8" s="206" t="s">
        <v>15146</v>
      </c>
      <c r="C8" s="207"/>
      <c r="D8" s="207"/>
      <c r="E8" s="207"/>
    </row>
    <row r="9" spans="2:7" ht="15.6" x14ac:dyDescent="0.3">
      <c r="B9" s="206" t="s">
        <v>15147</v>
      </c>
      <c r="C9" s="207"/>
      <c r="D9" s="207"/>
      <c r="E9" s="207"/>
    </row>
    <row r="10" spans="2:7" x14ac:dyDescent="0.3">
      <c r="C10" s="208"/>
      <c r="D10" s="208"/>
      <c r="E10" s="208"/>
    </row>
    <row r="11" spans="2:7" x14ac:dyDescent="0.3">
      <c r="C11" s="209"/>
      <c r="D11" s="209"/>
      <c r="E11" s="210"/>
    </row>
    <row r="12" spans="2:7" x14ac:dyDescent="0.3">
      <c r="B12" s="202" t="s">
        <v>15148</v>
      </c>
      <c r="E12" s="210"/>
      <c r="F12" s="210"/>
      <c r="G12" s="211" t="s">
        <v>15149</v>
      </c>
    </row>
    <row r="13" spans="2:7" x14ac:dyDescent="0.3">
      <c r="B13" s="212"/>
      <c r="C13" s="208"/>
      <c r="D13" s="208"/>
      <c r="E13" s="208"/>
    </row>
    <row r="14" spans="2:7" x14ac:dyDescent="0.3">
      <c r="B14" s="213" t="s">
        <v>15150</v>
      </c>
      <c r="C14" s="213" t="s">
        <v>15151</v>
      </c>
      <c r="D14" s="213" t="s">
        <v>15152</v>
      </c>
      <c r="E14" s="312" t="s">
        <v>15153</v>
      </c>
      <c r="F14" s="313"/>
      <c r="G14" s="214" t="s">
        <v>15154</v>
      </c>
    </row>
    <row r="15" spans="2:7" x14ac:dyDescent="0.3">
      <c r="B15" s="215" t="s">
        <v>15155</v>
      </c>
      <c r="C15" s="216" t="s">
        <v>15156</v>
      </c>
      <c r="D15" s="215" t="s">
        <v>15157</v>
      </c>
      <c r="E15" s="217" t="s">
        <v>15158</v>
      </c>
      <c r="F15" s="218"/>
      <c r="G15" s="219"/>
    </row>
    <row r="16" spans="2:7" x14ac:dyDescent="0.3">
      <c r="B16" s="215" t="s">
        <v>15155</v>
      </c>
      <c r="C16" s="216" t="s">
        <v>15156</v>
      </c>
      <c r="D16" s="215" t="s">
        <v>15159</v>
      </c>
      <c r="E16" s="217" t="s">
        <v>15160</v>
      </c>
      <c r="F16" s="218"/>
      <c r="G16" s="219"/>
    </row>
    <row r="17" spans="2:7" x14ac:dyDescent="0.3">
      <c r="B17" s="215" t="s">
        <v>15155</v>
      </c>
      <c r="C17" s="216" t="s">
        <v>15156</v>
      </c>
      <c r="D17" s="215" t="s">
        <v>15161</v>
      </c>
      <c r="E17" s="217" t="s">
        <v>15162</v>
      </c>
      <c r="F17" s="218"/>
      <c r="G17" s="219"/>
    </row>
    <row r="18" spans="2:7" x14ac:dyDescent="0.3">
      <c r="B18" s="215" t="s">
        <v>15155</v>
      </c>
      <c r="C18" s="216" t="s">
        <v>15156</v>
      </c>
      <c r="D18" s="215" t="s">
        <v>15163</v>
      </c>
      <c r="E18" s="217" t="s">
        <v>15164</v>
      </c>
      <c r="F18" s="218"/>
      <c r="G18" s="219"/>
    </row>
    <row r="19" spans="2:7" x14ac:dyDescent="0.3">
      <c r="B19" s="215" t="s">
        <v>15155</v>
      </c>
      <c r="C19" s="216" t="s">
        <v>15156</v>
      </c>
      <c r="D19" s="215" t="s">
        <v>15165</v>
      </c>
      <c r="E19" s="217" t="s">
        <v>15166</v>
      </c>
      <c r="F19" s="218"/>
      <c r="G19" s="219"/>
    </row>
    <row r="20" spans="2:7" x14ac:dyDescent="0.3">
      <c r="B20" s="215" t="s">
        <v>15155</v>
      </c>
      <c r="C20" s="216" t="s">
        <v>15156</v>
      </c>
      <c r="D20" s="215" t="s">
        <v>15167</v>
      </c>
      <c r="E20" s="217" t="s">
        <v>15168</v>
      </c>
      <c r="F20" s="218"/>
      <c r="G20" s="219"/>
    </row>
    <row r="21" spans="2:7" x14ac:dyDescent="0.3">
      <c r="B21" s="215" t="s">
        <v>15155</v>
      </c>
      <c r="C21" s="216" t="s">
        <v>15156</v>
      </c>
      <c r="D21" s="215" t="s">
        <v>15169</v>
      </c>
      <c r="E21" s="217" t="s">
        <v>15170</v>
      </c>
      <c r="F21" s="218"/>
      <c r="G21" s="219"/>
    </row>
    <row r="22" spans="2:7" x14ac:dyDescent="0.3">
      <c r="B22" s="215" t="s">
        <v>15155</v>
      </c>
      <c r="C22" s="216" t="s">
        <v>15156</v>
      </c>
      <c r="D22" s="215" t="s">
        <v>15171</v>
      </c>
      <c r="E22" s="217" t="s">
        <v>15172</v>
      </c>
      <c r="F22" s="218"/>
      <c r="G22" s="219"/>
    </row>
    <row r="23" spans="2:7" x14ac:dyDescent="0.3">
      <c r="B23" s="215" t="s">
        <v>15155</v>
      </c>
      <c r="C23" s="216" t="s">
        <v>15156</v>
      </c>
      <c r="D23" s="215" t="s">
        <v>15173</v>
      </c>
      <c r="E23" s="217" t="s">
        <v>15174</v>
      </c>
      <c r="F23" s="218"/>
      <c r="G23" s="219"/>
    </row>
    <row r="24" spans="2:7" x14ac:dyDescent="0.3">
      <c r="B24" s="215" t="s">
        <v>15155</v>
      </c>
      <c r="C24" s="216" t="s">
        <v>15156</v>
      </c>
      <c r="D24" s="215" t="s">
        <v>15175</v>
      </c>
      <c r="E24" s="217" t="s">
        <v>15174</v>
      </c>
      <c r="F24" s="218"/>
      <c r="G24" s="219"/>
    </row>
    <row r="25" spans="2:7" x14ac:dyDescent="0.3">
      <c r="B25" s="215" t="s">
        <v>15155</v>
      </c>
      <c r="C25" s="216" t="s">
        <v>15156</v>
      </c>
      <c r="D25" s="215" t="s">
        <v>15176</v>
      </c>
      <c r="E25" s="217" t="s">
        <v>15177</v>
      </c>
      <c r="F25" s="218"/>
      <c r="G25" s="219"/>
    </row>
    <row r="26" spans="2:7" x14ac:dyDescent="0.3">
      <c r="B26" s="215" t="s">
        <v>15155</v>
      </c>
      <c r="C26" s="216" t="s">
        <v>15156</v>
      </c>
      <c r="D26" s="215" t="s">
        <v>15178</v>
      </c>
      <c r="E26" s="217" t="s">
        <v>15179</v>
      </c>
      <c r="F26" s="218"/>
      <c r="G26" s="219"/>
    </row>
    <row r="27" spans="2:7" x14ac:dyDescent="0.3">
      <c r="B27" s="215" t="s">
        <v>15155</v>
      </c>
      <c r="C27" s="216" t="s">
        <v>15156</v>
      </c>
      <c r="D27" s="215" t="s">
        <v>15180</v>
      </c>
      <c r="E27" s="217" t="s">
        <v>15181</v>
      </c>
      <c r="F27" s="218"/>
      <c r="G27" s="219"/>
    </row>
    <row r="28" spans="2:7" x14ac:dyDescent="0.3">
      <c r="B28" s="215" t="s">
        <v>15155</v>
      </c>
      <c r="C28" s="216" t="s">
        <v>15156</v>
      </c>
      <c r="D28" s="215" t="s">
        <v>15182</v>
      </c>
      <c r="E28" s="217" t="s">
        <v>15183</v>
      </c>
      <c r="F28" s="218"/>
      <c r="G28" s="219"/>
    </row>
    <row r="29" spans="2:7" x14ac:dyDescent="0.3">
      <c r="B29" s="215" t="s">
        <v>15155</v>
      </c>
      <c r="C29" s="216" t="s">
        <v>15156</v>
      </c>
      <c r="D29" s="215" t="s">
        <v>15184</v>
      </c>
      <c r="E29" s="217" t="s">
        <v>15185</v>
      </c>
      <c r="F29" s="218"/>
      <c r="G29" s="219"/>
    </row>
    <row r="30" spans="2:7" x14ac:dyDescent="0.3">
      <c r="B30" s="215" t="s">
        <v>15155</v>
      </c>
      <c r="C30" s="216" t="s">
        <v>15156</v>
      </c>
      <c r="D30" s="215" t="s">
        <v>15186</v>
      </c>
      <c r="E30" s="217" t="s">
        <v>15187</v>
      </c>
      <c r="F30" s="218"/>
      <c r="G30" s="219"/>
    </row>
    <row r="31" spans="2:7" x14ac:dyDescent="0.3">
      <c r="B31" s="215" t="s">
        <v>15155</v>
      </c>
      <c r="C31" s="216" t="s">
        <v>15156</v>
      </c>
      <c r="D31" s="215" t="s">
        <v>15188</v>
      </c>
      <c r="E31" s="217" t="s">
        <v>15189</v>
      </c>
      <c r="F31" s="218"/>
      <c r="G31" s="219"/>
    </row>
    <row r="32" spans="2:7" x14ac:dyDescent="0.3">
      <c r="B32" s="215" t="s">
        <v>15155</v>
      </c>
      <c r="C32" s="216" t="s">
        <v>15156</v>
      </c>
      <c r="D32" s="215" t="s">
        <v>15190</v>
      </c>
      <c r="E32" s="217" t="s">
        <v>15191</v>
      </c>
      <c r="F32" s="218"/>
      <c r="G32" s="219"/>
    </row>
    <row r="33" spans="2:7" x14ac:dyDescent="0.3">
      <c r="B33" s="215" t="s">
        <v>15155</v>
      </c>
      <c r="C33" s="216" t="s">
        <v>15156</v>
      </c>
      <c r="D33" s="215" t="s">
        <v>15192</v>
      </c>
      <c r="E33" s="217" t="s">
        <v>15193</v>
      </c>
      <c r="F33" s="218"/>
      <c r="G33" s="219"/>
    </row>
    <row r="34" spans="2:7" x14ac:dyDescent="0.3">
      <c r="B34" s="215" t="s">
        <v>15155</v>
      </c>
      <c r="C34" s="216" t="s">
        <v>15156</v>
      </c>
      <c r="D34" s="215" t="s">
        <v>15194</v>
      </c>
      <c r="E34" s="217" t="s">
        <v>15195</v>
      </c>
      <c r="F34" s="218"/>
      <c r="G34" s="219"/>
    </row>
    <row r="35" spans="2:7" x14ac:dyDescent="0.3">
      <c r="B35" s="215" t="s">
        <v>15155</v>
      </c>
      <c r="C35" s="216" t="s">
        <v>15156</v>
      </c>
      <c r="D35" s="215" t="s">
        <v>15196</v>
      </c>
      <c r="E35" s="217" t="s">
        <v>15197</v>
      </c>
      <c r="F35" s="218"/>
      <c r="G35" s="219"/>
    </row>
    <row r="36" spans="2:7" x14ac:dyDescent="0.3">
      <c r="B36" s="215" t="s">
        <v>15155</v>
      </c>
      <c r="C36" s="216" t="s">
        <v>15156</v>
      </c>
      <c r="D36" s="215" t="s">
        <v>15198</v>
      </c>
      <c r="E36" s="217" t="s">
        <v>15199</v>
      </c>
      <c r="F36" s="218"/>
      <c r="G36" s="219"/>
    </row>
    <row r="37" spans="2:7" x14ac:dyDescent="0.3">
      <c r="B37" s="215" t="s">
        <v>15155</v>
      </c>
      <c r="C37" s="216" t="s">
        <v>15156</v>
      </c>
      <c r="D37" s="215" t="s">
        <v>15200</v>
      </c>
      <c r="E37" s="217" t="s">
        <v>15201</v>
      </c>
      <c r="F37" s="218"/>
      <c r="G37" s="219"/>
    </row>
    <row r="38" spans="2:7" x14ac:dyDescent="0.3">
      <c r="B38" s="215" t="s">
        <v>15155</v>
      </c>
      <c r="C38" s="216" t="s">
        <v>15156</v>
      </c>
      <c r="D38" s="215" t="s">
        <v>15202</v>
      </c>
      <c r="E38" s="217" t="s">
        <v>15203</v>
      </c>
      <c r="F38" s="218"/>
      <c r="G38" s="219"/>
    </row>
    <row r="39" spans="2:7" x14ac:dyDescent="0.3">
      <c r="B39" s="215" t="s">
        <v>15155</v>
      </c>
      <c r="C39" s="216" t="s">
        <v>15156</v>
      </c>
      <c r="D39" s="215" t="s">
        <v>15204</v>
      </c>
      <c r="E39" s="217" t="s">
        <v>15205</v>
      </c>
      <c r="F39" s="218"/>
      <c r="G39" s="219"/>
    </row>
    <row r="40" spans="2:7" x14ac:dyDescent="0.3">
      <c r="B40" s="215" t="s">
        <v>15155</v>
      </c>
      <c r="C40" s="216" t="s">
        <v>15156</v>
      </c>
      <c r="D40" s="215" t="s">
        <v>15206</v>
      </c>
      <c r="E40" s="217" t="s">
        <v>15207</v>
      </c>
      <c r="F40" s="218"/>
      <c r="G40" s="219"/>
    </row>
    <row r="41" spans="2:7" x14ac:dyDescent="0.3">
      <c r="B41" s="215" t="s">
        <v>15155</v>
      </c>
      <c r="C41" s="216" t="s">
        <v>15156</v>
      </c>
      <c r="D41" s="215" t="s">
        <v>15208</v>
      </c>
      <c r="E41" s="217" t="s">
        <v>15209</v>
      </c>
      <c r="F41" s="218"/>
      <c r="G41" s="219"/>
    </row>
    <row r="42" spans="2:7" x14ac:dyDescent="0.3">
      <c r="B42" s="215" t="s">
        <v>15155</v>
      </c>
      <c r="C42" s="216" t="s">
        <v>15156</v>
      </c>
      <c r="D42" s="215" t="s">
        <v>15210</v>
      </c>
      <c r="E42" s="217" t="s">
        <v>15211</v>
      </c>
      <c r="F42" s="218"/>
      <c r="G42" s="219"/>
    </row>
    <row r="43" spans="2:7" x14ac:dyDescent="0.3">
      <c r="B43" s="215" t="s">
        <v>15155</v>
      </c>
      <c r="C43" s="216" t="s">
        <v>15156</v>
      </c>
      <c r="D43" s="215" t="s">
        <v>15212</v>
      </c>
      <c r="E43" s="217" t="s">
        <v>15213</v>
      </c>
      <c r="F43" s="218"/>
      <c r="G43" s="219"/>
    </row>
    <row r="44" spans="2:7" x14ac:dyDescent="0.3">
      <c r="B44" s="215" t="s">
        <v>15155</v>
      </c>
      <c r="C44" s="216" t="s">
        <v>15156</v>
      </c>
      <c r="D44" s="215" t="s">
        <v>15214</v>
      </c>
      <c r="E44" s="217" t="s">
        <v>15215</v>
      </c>
      <c r="F44" s="218"/>
      <c r="G44" s="219"/>
    </row>
    <row r="45" spans="2:7" x14ac:dyDescent="0.3">
      <c r="B45" s="215" t="s">
        <v>15155</v>
      </c>
      <c r="C45" s="216" t="s">
        <v>15156</v>
      </c>
      <c r="D45" s="215" t="s">
        <v>15216</v>
      </c>
      <c r="E45" s="217" t="s">
        <v>15217</v>
      </c>
      <c r="F45" s="218"/>
      <c r="G45" s="219"/>
    </row>
    <row r="46" spans="2:7" x14ac:dyDescent="0.3">
      <c r="B46" s="215" t="s">
        <v>15155</v>
      </c>
      <c r="C46" s="216" t="s">
        <v>15156</v>
      </c>
      <c r="D46" s="215" t="s">
        <v>15218</v>
      </c>
      <c r="E46" s="217" t="s">
        <v>15219</v>
      </c>
      <c r="F46" s="218"/>
      <c r="G46" s="219"/>
    </row>
    <row r="47" spans="2:7" x14ac:dyDescent="0.3">
      <c r="B47" s="215" t="s">
        <v>15155</v>
      </c>
      <c r="C47" s="216" t="s">
        <v>15156</v>
      </c>
      <c r="D47" s="215" t="s">
        <v>15220</v>
      </c>
      <c r="E47" s="217" t="s">
        <v>15221</v>
      </c>
      <c r="F47" s="218"/>
      <c r="G47" s="219"/>
    </row>
    <row r="48" spans="2:7" x14ac:dyDescent="0.3">
      <c r="B48" s="215" t="s">
        <v>15155</v>
      </c>
      <c r="C48" s="216" t="s">
        <v>15156</v>
      </c>
      <c r="D48" s="215" t="s">
        <v>15222</v>
      </c>
      <c r="E48" s="217" t="s">
        <v>15223</v>
      </c>
      <c r="F48" s="218"/>
      <c r="G48" s="219"/>
    </row>
    <row r="49" spans="2:7" x14ac:dyDescent="0.3">
      <c r="B49" s="215" t="s">
        <v>15155</v>
      </c>
      <c r="C49" s="216" t="s">
        <v>15156</v>
      </c>
      <c r="D49" s="215" t="s">
        <v>15224</v>
      </c>
      <c r="E49" s="217" t="s">
        <v>15225</v>
      </c>
      <c r="F49" s="218"/>
      <c r="G49" s="219"/>
    </row>
    <row r="50" spans="2:7" x14ac:dyDescent="0.3">
      <c r="B50" s="215" t="s">
        <v>15155</v>
      </c>
      <c r="C50" s="216" t="s">
        <v>15156</v>
      </c>
      <c r="D50" s="215" t="s">
        <v>15226</v>
      </c>
      <c r="E50" s="217" t="s">
        <v>15227</v>
      </c>
      <c r="F50" s="218"/>
      <c r="G50" s="219"/>
    </row>
    <row r="51" spans="2:7" x14ac:dyDescent="0.3">
      <c r="B51" s="215" t="s">
        <v>15155</v>
      </c>
      <c r="C51" s="216" t="s">
        <v>15156</v>
      </c>
      <c r="D51" s="215" t="s">
        <v>15228</v>
      </c>
      <c r="E51" s="217" t="s">
        <v>15229</v>
      </c>
      <c r="F51" s="218"/>
      <c r="G51" s="219"/>
    </row>
    <row r="52" spans="2:7" x14ac:dyDescent="0.3">
      <c r="B52" s="215" t="s">
        <v>15155</v>
      </c>
      <c r="C52" s="216" t="s">
        <v>15156</v>
      </c>
      <c r="D52" s="215" t="s">
        <v>15230</v>
      </c>
      <c r="E52" s="217" t="s">
        <v>15230</v>
      </c>
      <c r="F52" s="218"/>
      <c r="G52" s="219"/>
    </row>
    <row r="53" spans="2:7" x14ac:dyDescent="0.3">
      <c r="B53" s="215" t="s">
        <v>15155</v>
      </c>
      <c r="C53" s="216" t="s">
        <v>15156</v>
      </c>
      <c r="D53" s="215" t="s">
        <v>15231</v>
      </c>
      <c r="E53" s="217" t="s">
        <v>15231</v>
      </c>
      <c r="F53" s="218"/>
      <c r="G53" s="219"/>
    </row>
    <row r="54" spans="2:7" x14ac:dyDescent="0.3">
      <c r="B54" s="215" t="s">
        <v>15155</v>
      </c>
      <c r="C54" s="216" t="s">
        <v>15156</v>
      </c>
      <c r="D54" s="215" t="s">
        <v>15232</v>
      </c>
      <c r="E54" s="217" t="s">
        <v>15232</v>
      </c>
      <c r="F54" s="218"/>
      <c r="G54" s="219"/>
    </row>
    <row r="55" spans="2:7" x14ac:dyDescent="0.3">
      <c r="B55" s="215" t="s">
        <v>15155</v>
      </c>
      <c r="C55" s="216" t="s">
        <v>15156</v>
      </c>
      <c r="D55" s="215" t="s">
        <v>15233</v>
      </c>
      <c r="E55" s="217" t="s">
        <v>15234</v>
      </c>
      <c r="F55" s="218"/>
      <c r="G55" s="219"/>
    </row>
    <row r="56" spans="2:7" x14ac:dyDescent="0.3">
      <c r="B56" s="215" t="s">
        <v>15155</v>
      </c>
      <c r="C56" s="216" t="s">
        <v>15156</v>
      </c>
      <c r="D56" s="215" t="s">
        <v>15235</v>
      </c>
      <c r="E56" s="217" t="s">
        <v>15236</v>
      </c>
      <c r="F56" s="218"/>
      <c r="G56" s="219"/>
    </row>
    <row r="57" spans="2:7" x14ac:dyDescent="0.3">
      <c r="B57" s="215" t="s">
        <v>15155</v>
      </c>
      <c r="C57" s="220" t="s">
        <v>15237</v>
      </c>
      <c r="D57" s="215" t="s">
        <v>15238</v>
      </c>
      <c r="E57" s="217" t="s">
        <v>15239</v>
      </c>
      <c r="F57" s="218"/>
      <c r="G57" s="219"/>
    </row>
    <row r="58" spans="2:7" x14ac:dyDescent="0.3">
      <c r="B58" s="215" t="s">
        <v>15155</v>
      </c>
      <c r="C58" s="220" t="s">
        <v>15237</v>
      </c>
      <c r="D58" s="215" t="s">
        <v>15240</v>
      </c>
      <c r="E58" s="217" t="s">
        <v>15241</v>
      </c>
      <c r="F58" s="218"/>
      <c r="G58" s="219"/>
    </row>
    <row r="59" spans="2:7" x14ac:dyDescent="0.3">
      <c r="B59" s="215" t="s">
        <v>15155</v>
      </c>
      <c r="C59" s="220" t="s">
        <v>15237</v>
      </c>
      <c r="D59" s="215" t="s">
        <v>15242</v>
      </c>
      <c r="E59" s="217" t="s">
        <v>15243</v>
      </c>
      <c r="F59" s="218"/>
      <c r="G59" s="219"/>
    </row>
    <row r="60" spans="2:7" x14ac:dyDescent="0.3">
      <c r="B60" s="215" t="s">
        <v>15155</v>
      </c>
      <c r="C60" s="220" t="s">
        <v>15237</v>
      </c>
      <c r="D60" s="215" t="s">
        <v>15244</v>
      </c>
      <c r="E60" s="217" t="s">
        <v>15245</v>
      </c>
      <c r="F60" s="218"/>
      <c r="G60" s="219"/>
    </row>
    <row r="61" spans="2:7" x14ac:dyDescent="0.3">
      <c r="B61" s="215" t="s">
        <v>15155</v>
      </c>
      <c r="C61" s="220" t="s">
        <v>15237</v>
      </c>
      <c r="D61" s="215" t="s">
        <v>15246</v>
      </c>
      <c r="E61" s="217" t="s">
        <v>15247</v>
      </c>
      <c r="F61" s="218"/>
      <c r="G61" s="219"/>
    </row>
    <row r="62" spans="2:7" x14ac:dyDescent="0.3">
      <c r="B62" s="215" t="s">
        <v>15155</v>
      </c>
      <c r="C62" s="220" t="s">
        <v>15237</v>
      </c>
      <c r="D62" s="215" t="s">
        <v>15248</v>
      </c>
      <c r="E62" s="217" t="s">
        <v>15249</v>
      </c>
      <c r="F62" s="218"/>
      <c r="G62" s="219"/>
    </row>
    <row r="63" spans="2:7" x14ac:dyDescent="0.3">
      <c r="B63" s="215" t="s">
        <v>15155</v>
      </c>
      <c r="C63" s="220" t="s">
        <v>15237</v>
      </c>
      <c r="D63" s="215" t="s">
        <v>15250</v>
      </c>
      <c r="E63" s="217" t="s">
        <v>15251</v>
      </c>
      <c r="F63" s="218"/>
      <c r="G63" s="219"/>
    </row>
    <row r="64" spans="2:7" x14ac:dyDescent="0.3">
      <c r="B64" s="215" t="s">
        <v>15155</v>
      </c>
      <c r="C64" s="220" t="s">
        <v>15237</v>
      </c>
      <c r="D64" s="215" t="s">
        <v>15252</v>
      </c>
      <c r="E64" s="217" t="s">
        <v>15253</v>
      </c>
      <c r="F64" s="218"/>
      <c r="G64" s="219"/>
    </row>
    <row r="65" spans="2:7" x14ac:dyDescent="0.3">
      <c r="B65" s="215" t="s">
        <v>15155</v>
      </c>
      <c r="C65" s="220" t="s">
        <v>15237</v>
      </c>
      <c r="D65" s="215" t="s">
        <v>15254</v>
      </c>
      <c r="E65" s="217" t="s">
        <v>15255</v>
      </c>
      <c r="F65" s="218"/>
      <c r="G65" s="219"/>
    </row>
    <row r="66" spans="2:7" x14ac:dyDescent="0.3">
      <c r="B66" s="215" t="s">
        <v>15155</v>
      </c>
      <c r="C66" s="220" t="s">
        <v>15237</v>
      </c>
      <c r="D66" s="215" t="s">
        <v>15256</v>
      </c>
      <c r="E66" s="217" t="s">
        <v>15255</v>
      </c>
      <c r="F66" s="218"/>
      <c r="G66" s="219"/>
    </row>
    <row r="67" spans="2:7" x14ac:dyDescent="0.3">
      <c r="B67" s="215" t="s">
        <v>15155</v>
      </c>
      <c r="C67" s="220" t="s">
        <v>15237</v>
      </c>
      <c r="D67" s="215" t="s">
        <v>15257</v>
      </c>
      <c r="E67" s="217" t="s">
        <v>15258</v>
      </c>
      <c r="F67" s="218"/>
      <c r="G67" s="219"/>
    </row>
    <row r="68" spans="2:7" x14ac:dyDescent="0.3">
      <c r="B68" s="215" t="s">
        <v>15155</v>
      </c>
      <c r="C68" s="220" t="s">
        <v>15237</v>
      </c>
      <c r="D68" s="215" t="s">
        <v>15259</v>
      </c>
      <c r="E68" s="217" t="s">
        <v>15260</v>
      </c>
      <c r="F68" s="218"/>
      <c r="G68" s="219"/>
    </row>
    <row r="69" spans="2:7" x14ac:dyDescent="0.3">
      <c r="B69" s="215" t="s">
        <v>15155</v>
      </c>
      <c r="C69" s="220" t="s">
        <v>15237</v>
      </c>
      <c r="D69" s="215" t="s">
        <v>15261</v>
      </c>
      <c r="E69" s="217" t="s">
        <v>15262</v>
      </c>
      <c r="F69" s="218"/>
      <c r="G69" s="219"/>
    </row>
    <row r="70" spans="2:7" x14ac:dyDescent="0.3">
      <c r="B70" s="215" t="s">
        <v>15155</v>
      </c>
      <c r="C70" s="220" t="s">
        <v>15237</v>
      </c>
      <c r="D70" s="215" t="s">
        <v>15263</v>
      </c>
      <c r="E70" s="217" t="s">
        <v>15264</v>
      </c>
      <c r="F70" s="218"/>
      <c r="G70" s="219"/>
    </row>
    <row r="71" spans="2:7" x14ac:dyDescent="0.3">
      <c r="B71" s="215" t="s">
        <v>15155</v>
      </c>
      <c r="C71" s="220" t="s">
        <v>15237</v>
      </c>
      <c r="D71" s="215" t="s">
        <v>15265</v>
      </c>
      <c r="E71" s="217" t="s">
        <v>15266</v>
      </c>
      <c r="F71" s="218"/>
      <c r="G71" s="219"/>
    </row>
    <row r="72" spans="2:7" x14ac:dyDescent="0.3">
      <c r="B72" s="215" t="s">
        <v>15155</v>
      </c>
      <c r="C72" s="220" t="s">
        <v>15237</v>
      </c>
      <c r="D72" s="215" t="s">
        <v>15267</v>
      </c>
      <c r="E72" s="217" t="s">
        <v>15268</v>
      </c>
      <c r="F72" s="218"/>
      <c r="G72" s="219"/>
    </row>
    <row r="73" spans="2:7" x14ac:dyDescent="0.3">
      <c r="B73" s="215" t="s">
        <v>15155</v>
      </c>
      <c r="C73" s="220" t="s">
        <v>15237</v>
      </c>
      <c r="D73" s="215" t="s">
        <v>15269</v>
      </c>
      <c r="E73" s="217" t="s">
        <v>15270</v>
      </c>
      <c r="F73" s="218"/>
      <c r="G73" s="219"/>
    </row>
    <row r="74" spans="2:7" x14ac:dyDescent="0.3">
      <c r="B74" s="215" t="s">
        <v>15155</v>
      </c>
      <c r="C74" s="220" t="s">
        <v>15237</v>
      </c>
      <c r="D74" s="215" t="s">
        <v>15271</v>
      </c>
      <c r="E74" s="217" t="s">
        <v>15272</v>
      </c>
      <c r="F74" s="218"/>
      <c r="G74" s="219"/>
    </row>
    <row r="75" spans="2:7" x14ac:dyDescent="0.3">
      <c r="B75" s="215" t="s">
        <v>15155</v>
      </c>
      <c r="C75" s="220" t="s">
        <v>15237</v>
      </c>
      <c r="D75" s="215" t="s">
        <v>15273</v>
      </c>
      <c r="E75" s="217" t="s">
        <v>15274</v>
      </c>
      <c r="F75" s="218"/>
      <c r="G75" s="219"/>
    </row>
    <row r="76" spans="2:7" x14ac:dyDescent="0.3">
      <c r="B76" s="215" t="s">
        <v>15155</v>
      </c>
      <c r="C76" s="220" t="s">
        <v>15237</v>
      </c>
      <c r="D76" s="215" t="s">
        <v>15275</v>
      </c>
      <c r="E76" s="217" t="s">
        <v>15276</v>
      </c>
      <c r="F76" s="218"/>
      <c r="G76" s="219"/>
    </row>
    <row r="77" spans="2:7" x14ac:dyDescent="0.3">
      <c r="B77" s="215" t="s">
        <v>15155</v>
      </c>
      <c r="C77" s="220" t="s">
        <v>15237</v>
      </c>
      <c r="D77" s="215" t="s">
        <v>15277</v>
      </c>
      <c r="E77" s="217" t="s">
        <v>15278</v>
      </c>
      <c r="F77" s="218"/>
      <c r="G77" s="219"/>
    </row>
    <row r="78" spans="2:7" x14ac:dyDescent="0.3">
      <c r="B78" s="215" t="s">
        <v>15155</v>
      </c>
      <c r="C78" s="220" t="s">
        <v>15237</v>
      </c>
      <c r="D78" s="215" t="s">
        <v>15279</v>
      </c>
      <c r="E78" s="217" t="s">
        <v>15280</v>
      </c>
      <c r="F78" s="218"/>
      <c r="G78" s="219"/>
    </row>
    <row r="79" spans="2:7" x14ac:dyDescent="0.3">
      <c r="B79" s="215" t="s">
        <v>15155</v>
      </c>
      <c r="C79" s="220" t="s">
        <v>15237</v>
      </c>
      <c r="D79" s="215" t="s">
        <v>15281</v>
      </c>
      <c r="E79" s="217" t="s">
        <v>15282</v>
      </c>
      <c r="F79" s="218"/>
      <c r="G79" s="219"/>
    </row>
    <row r="80" spans="2:7" x14ac:dyDescent="0.3">
      <c r="B80" s="215" t="s">
        <v>15155</v>
      </c>
      <c r="C80" s="220" t="s">
        <v>15237</v>
      </c>
      <c r="D80" s="215" t="s">
        <v>15283</v>
      </c>
      <c r="E80" s="217" t="s">
        <v>15284</v>
      </c>
      <c r="F80" s="218"/>
      <c r="G80" s="219"/>
    </row>
    <row r="81" spans="2:7" x14ac:dyDescent="0.3">
      <c r="B81" s="215" t="s">
        <v>15155</v>
      </c>
      <c r="C81" s="220" t="s">
        <v>15237</v>
      </c>
      <c r="D81" s="215" t="s">
        <v>15285</v>
      </c>
      <c r="E81" s="217" t="s">
        <v>15286</v>
      </c>
      <c r="F81" s="218"/>
      <c r="G81" s="219"/>
    </row>
    <row r="82" spans="2:7" x14ac:dyDescent="0.3">
      <c r="B82" s="215" t="s">
        <v>15155</v>
      </c>
      <c r="C82" s="220" t="s">
        <v>15237</v>
      </c>
      <c r="D82" s="215" t="s">
        <v>15287</v>
      </c>
      <c r="E82" s="217" t="s">
        <v>15288</v>
      </c>
      <c r="F82" s="218"/>
      <c r="G82" s="219"/>
    </row>
    <row r="83" spans="2:7" x14ac:dyDescent="0.3">
      <c r="B83" s="215" t="s">
        <v>15155</v>
      </c>
      <c r="C83" s="220" t="s">
        <v>15237</v>
      </c>
      <c r="D83" s="215" t="s">
        <v>15289</v>
      </c>
      <c r="E83" s="217" t="s">
        <v>15290</v>
      </c>
      <c r="F83" s="218"/>
      <c r="G83" s="219"/>
    </row>
    <row r="84" spans="2:7" x14ac:dyDescent="0.3">
      <c r="B84" s="215" t="s">
        <v>15155</v>
      </c>
      <c r="C84" s="220" t="s">
        <v>15237</v>
      </c>
      <c r="D84" s="215" t="s">
        <v>15291</v>
      </c>
      <c r="E84" s="217" t="s">
        <v>15292</v>
      </c>
      <c r="F84" s="218"/>
      <c r="G84" s="219"/>
    </row>
    <row r="85" spans="2:7" x14ac:dyDescent="0.3">
      <c r="B85" s="215" t="s">
        <v>15155</v>
      </c>
      <c r="C85" s="220" t="s">
        <v>15237</v>
      </c>
      <c r="D85" s="215" t="s">
        <v>15293</v>
      </c>
      <c r="E85" s="217" t="s">
        <v>15294</v>
      </c>
      <c r="F85" s="218"/>
      <c r="G85" s="219"/>
    </row>
    <row r="86" spans="2:7" x14ac:dyDescent="0.3">
      <c r="B86" s="215" t="s">
        <v>15155</v>
      </c>
      <c r="C86" s="220" t="s">
        <v>15237</v>
      </c>
      <c r="D86" s="215" t="s">
        <v>15295</v>
      </c>
      <c r="E86" s="217" t="s">
        <v>15296</v>
      </c>
      <c r="F86" s="218"/>
      <c r="G86" s="219"/>
    </row>
    <row r="87" spans="2:7" x14ac:dyDescent="0.3">
      <c r="B87" s="215" t="s">
        <v>15155</v>
      </c>
      <c r="C87" s="220" t="s">
        <v>15237</v>
      </c>
      <c r="D87" s="215" t="s">
        <v>15297</v>
      </c>
      <c r="E87" s="217" t="s">
        <v>15298</v>
      </c>
      <c r="F87" s="218"/>
      <c r="G87" s="219"/>
    </row>
    <row r="88" spans="2:7" x14ac:dyDescent="0.3">
      <c r="B88" s="215" t="s">
        <v>15155</v>
      </c>
      <c r="C88" s="220" t="s">
        <v>15237</v>
      </c>
      <c r="D88" s="215" t="s">
        <v>15299</v>
      </c>
      <c r="E88" s="217" t="s">
        <v>15300</v>
      </c>
      <c r="F88" s="218"/>
      <c r="G88" s="219"/>
    </row>
    <row r="89" spans="2:7" x14ac:dyDescent="0.3">
      <c r="B89" s="215" t="s">
        <v>15155</v>
      </c>
      <c r="C89" s="220" t="s">
        <v>15237</v>
      </c>
      <c r="D89" s="215" t="s">
        <v>15301</v>
      </c>
      <c r="E89" s="217" t="s">
        <v>15302</v>
      </c>
      <c r="F89" s="218"/>
      <c r="G89" s="219"/>
    </row>
    <row r="90" spans="2:7" x14ac:dyDescent="0.3">
      <c r="B90" s="215" t="s">
        <v>15155</v>
      </c>
      <c r="C90" s="220" t="s">
        <v>15237</v>
      </c>
      <c r="D90" s="215" t="s">
        <v>15303</v>
      </c>
      <c r="E90" s="217" t="s">
        <v>15304</v>
      </c>
      <c r="F90" s="218"/>
      <c r="G90" s="219"/>
    </row>
    <row r="91" spans="2:7" x14ac:dyDescent="0.3">
      <c r="B91" s="215" t="s">
        <v>15155</v>
      </c>
      <c r="C91" s="220" t="s">
        <v>15237</v>
      </c>
      <c r="D91" s="215" t="s">
        <v>15305</v>
      </c>
      <c r="E91" s="217" t="s">
        <v>15306</v>
      </c>
      <c r="F91" s="218"/>
      <c r="G91" s="219"/>
    </row>
    <row r="92" spans="2:7" x14ac:dyDescent="0.3">
      <c r="B92" s="215" t="s">
        <v>15155</v>
      </c>
      <c r="C92" s="220" t="s">
        <v>15237</v>
      </c>
      <c r="D92" s="215" t="s">
        <v>15307</v>
      </c>
      <c r="E92" s="217" t="s">
        <v>15308</v>
      </c>
      <c r="F92" s="218"/>
      <c r="G92" s="219"/>
    </row>
    <row r="93" spans="2:7" x14ac:dyDescent="0.3">
      <c r="B93" s="215" t="s">
        <v>15155</v>
      </c>
      <c r="C93" s="220" t="s">
        <v>15237</v>
      </c>
      <c r="D93" s="215" t="s">
        <v>15309</v>
      </c>
      <c r="E93" s="217" t="s">
        <v>15310</v>
      </c>
      <c r="F93" s="218"/>
      <c r="G93" s="219"/>
    </row>
    <row r="94" spans="2:7" x14ac:dyDescent="0.3">
      <c r="B94" s="215" t="s">
        <v>15155</v>
      </c>
      <c r="C94" s="220" t="s">
        <v>15237</v>
      </c>
      <c r="D94" s="215" t="s">
        <v>15311</v>
      </c>
      <c r="E94" s="217" t="s">
        <v>15312</v>
      </c>
      <c r="F94" s="218"/>
      <c r="G94" s="219"/>
    </row>
    <row r="95" spans="2:7" x14ac:dyDescent="0.3">
      <c r="B95" s="215" t="s">
        <v>15155</v>
      </c>
      <c r="C95" s="220" t="s">
        <v>15237</v>
      </c>
      <c r="D95" s="215" t="s">
        <v>15313</v>
      </c>
      <c r="E95" s="217" t="s">
        <v>15314</v>
      </c>
      <c r="F95" s="218"/>
      <c r="G95" s="219"/>
    </row>
    <row r="96" spans="2:7" x14ac:dyDescent="0.3">
      <c r="B96" s="215" t="s">
        <v>15155</v>
      </c>
      <c r="C96" s="220" t="s">
        <v>15237</v>
      </c>
      <c r="D96" s="215" t="s">
        <v>15315</v>
      </c>
      <c r="E96" s="217" t="s">
        <v>15316</v>
      </c>
      <c r="F96" s="218"/>
      <c r="G96" s="219"/>
    </row>
    <row r="97" spans="2:7" x14ac:dyDescent="0.3">
      <c r="B97" s="215" t="s">
        <v>15155</v>
      </c>
      <c r="C97" s="220" t="s">
        <v>15237</v>
      </c>
      <c r="D97" s="215" t="s">
        <v>15317</v>
      </c>
      <c r="E97" s="217" t="s">
        <v>15318</v>
      </c>
      <c r="F97" s="218"/>
      <c r="G97" s="219"/>
    </row>
    <row r="98" spans="2:7" x14ac:dyDescent="0.3">
      <c r="B98" s="215" t="s">
        <v>15155</v>
      </c>
      <c r="C98" s="220" t="s">
        <v>15237</v>
      </c>
      <c r="D98" s="215" t="s">
        <v>15319</v>
      </c>
      <c r="E98" s="217" t="s">
        <v>15320</v>
      </c>
      <c r="F98" s="218"/>
      <c r="G98" s="219"/>
    </row>
    <row r="99" spans="2:7" x14ac:dyDescent="0.3">
      <c r="B99" s="215" t="s">
        <v>15155</v>
      </c>
      <c r="C99" s="221" t="s">
        <v>15321</v>
      </c>
      <c r="D99" s="215" t="s">
        <v>15322</v>
      </c>
      <c r="E99" s="217" t="s">
        <v>15323</v>
      </c>
      <c r="F99" s="218"/>
      <c r="G99" s="219"/>
    </row>
    <row r="100" spans="2:7" x14ac:dyDescent="0.3">
      <c r="B100" s="215" t="s">
        <v>15155</v>
      </c>
      <c r="C100" s="221" t="s">
        <v>15321</v>
      </c>
      <c r="D100" s="215" t="s">
        <v>15324</v>
      </c>
      <c r="E100" s="217" t="s">
        <v>15325</v>
      </c>
      <c r="F100" s="218"/>
      <c r="G100" s="219"/>
    </row>
    <row r="101" spans="2:7" x14ac:dyDescent="0.3">
      <c r="B101" s="215" t="s">
        <v>15155</v>
      </c>
      <c r="C101" s="221" t="s">
        <v>15321</v>
      </c>
      <c r="D101" s="215" t="s">
        <v>15326</v>
      </c>
      <c r="E101" s="217" t="s">
        <v>15327</v>
      </c>
      <c r="F101" s="218"/>
      <c r="G101" s="219"/>
    </row>
    <row r="102" spans="2:7" x14ac:dyDescent="0.3">
      <c r="B102" s="215" t="s">
        <v>15155</v>
      </c>
      <c r="C102" s="221" t="s">
        <v>15321</v>
      </c>
      <c r="D102" s="215" t="s">
        <v>15328</v>
      </c>
      <c r="E102" s="217" t="s">
        <v>15329</v>
      </c>
      <c r="F102" s="218"/>
      <c r="G102" s="219"/>
    </row>
    <row r="103" spans="2:7" x14ac:dyDescent="0.3">
      <c r="B103" s="215" t="s">
        <v>15155</v>
      </c>
      <c r="C103" s="221" t="s">
        <v>15321</v>
      </c>
      <c r="D103" s="215" t="s">
        <v>15330</v>
      </c>
      <c r="E103" s="217" t="s">
        <v>15331</v>
      </c>
      <c r="F103" s="218"/>
      <c r="G103" s="219"/>
    </row>
    <row r="104" spans="2:7" x14ac:dyDescent="0.3">
      <c r="B104" s="215" t="s">
        <v>15155</v>
      </c>
      <c r="C104" s="221" t="s">
        <v>15321</v>
      </c>
      <c r="D104" s="215" t="s">
        <v>15332</v>
      </c>
      <c r="E104" s="217" t="s">
        <v>15333</v>
      </c>
      <c r="F104" s="218"/>
      <c r="G104" s="219"/>
    </row>
    <row r="105" spans="2:7" x14ac:dyDescent="0.3">
      <c r="B105" s="215" t="s">
        <v>15155</v>
      </c>
      <c r="C105" s="221" t="s">
        <v>15321</v>
      </c>
      <c r="D105" s="215" t="s">
        <v>15334</v>
      </c>
      <c r="E105" s="217" t="s">
        <v>15335</v>
      </c>
      <c r="F105" s="218"/>
      <c r="G105" s="219"/>
    </row>
    <row r="106" spans="2:7" x14ac:dyDescent="0.3">
      <c r="B106" s="215" t="s">
        <v>15155</v>
      </c>
      <c r="C106" s="221" t="s">
        <v>15321</v>
      </c>
      <c r="D106" s="215" t="s">
        <v>15336</v>
      </c>
      <c r="E106" s="217" t="s">
        <v>15337</v>
      </c>
      <c r="F106" s="218"/>
      <c r="G106" s="219"/>
    </row>
    <row r="107" spans="2:7" x14ac:dyDescent="0.3">
      <c r="B107" s="215" t="s">
        <v>15155</v>
      </c>
      <c r="C107" s="221" t="s">
        <v>15321</v>
      </c>
      <c r="D107" s="215" t="s">
        <v>15338</v>
      </c>
      <c r="E107" s="217" t="s">
        <v>15339</v>
      </c>
      <c r="F107" s="218"/>
      <c r="G107" s="219"/>
    </row>
    <row r="108" spans="2:7" x14ac:dyDescent="0.3">
      <c r="B108" s="215" t="s">
        <v>15155</v>
      </c>
      <c r="C108" s="221" t="s">
        <v>15321</v>
      </c>
      <c r="D108" s="215" t="s">
        <v>15340</v>
      </c>
      <c r="E108" s="217" t="s">
        <v>15341</v>
      </c>
      <c r="F108" s="218"/>
      <c r="G108" s="219"/>
    </row>
    <row r="109" spans="2:7" x14ac:dyDescent="0.3">
      <c r="B109" s="215" t="s">
        <v>15155</v>
      </c>
      <c r="C109" s="221" t="s">
        <v>15321</v>
      </c>
      <c r="D109" s="215" t="s">
        <v>15342</v>
      </c>
      <c r="E109" s="217" t="s">
        <v>15343</v>
      </c>
      <c r="F109" s="218"/>
      <c r="G109" s="219"/>
    </row>
    <row r="110" spans="2:7" x14ac:dyDescent="0.3">
      <c r="B110" s="215" t="s">
        <v>15155</v>
      </c>
      <c r="C110" s="221" t="s">
        <v>15321</v>
      </c>
      <c r="D110" s="215" t="s">
        <v>15344</v>
      </c>
      <c r="E110" s="217" t="s">
        <v>15345</v>
      </c>
      <c r="F110" s="218"/>
      <c r="G110" s="219"/>
    </row>
    <row r="111" spans="2:7" x14ac:dyDescent="0.3">
      <c r="B111" s="215" t="s">
        <v>15155</v>
      </c>
      <c r="C111" s="221" t="s">
        <v>15321</v>
      </c>
      <c r="D111" s="215" t="s">
        <v>15346</v>
      </c>
      <c r="E111" s="217" t="s">
        <v>15347</v>
      </c>
      <c r="F111" s="218"/>
      <c r="G111" s="219"/>
    </row>
    <row r="112" spans="2:7" x14ac:dyDescent="0.3">
      <c r="B112" s="215" t="s">
        <v>15155</v>
      </c>
      <c r="C112" s="221" t="s">
        <v>15321</v>
      </c>
      <c r="D112" s="215" t="s">
        <v>15348</v>
      </c>
      <c r="E112" s="217" t="s">
        <v>15349</v>
      </c>
      <c r="F112" s="218"/>
      <c r="G112" s="219"/>
    </row>
    <row r="113" spans="2:7" x14ac:dyDescent="0.3">
      <c r="B113" s="215" t="s">
        <v>15155</v>
      </c>
      <c r="C113" s="221" t="s">
        <v>15321</v>
      </c>
      <c r="D113" s="215" t="s">
        <v>15350</v>
      </c>
      <c r="E113" s="217" t="s">
        <v>15351</v>
      </c>
      <c r="F113" s="218"/>
      <c r="G113" s="219"/>
    </row>
    <row r="114" spans="2:7" x14ac:dyDescent="0.3">
      <c r="B114" s="215" t="s">
        <v>15155</v>
      </c>
      <c r="C114" s="221" t="s">
        <v>15321</v>
      </c>
      <c r="D114" s="215" t="s">
        <v>15352</v>
      </c>
      <c r="E114" s="217" t="s">
        <v>15353</v>
      </c>
      <c r="F114" s="218"/>
      <c r="G114" s="219"/>
    </row>
    <row r="115" spans="2:7" x14ac:dyDescent="0.3">
      <c r="B115" s="215" t="s">
        <v>15155</v>
      </c>
      <c r="C115" s="221" t="s">
        <v>15321</v>
      </c>
      <c r="D115" s="215" t="s">
        <v>15354</v>
      </c>
      <c r="E115" s="217" t="s">
        <v>15355</v>
      </c>
      <c r="F115" s="218"/>
      <c r="G115" s="219"/>
    </row>
    <row r="116" spans="2:7" x14ac:dyDescent="0.3">
      <c r="B116" s="215" t="s">
        <v>15155</v>
      </c>
      <c r="C116" s="221" t="s">
        <v>15321</v>
      </c>
      <c r="D116" s="215" t="s">
        <v>15356</v>
      </c>
      <c r="E116" s="217" t="s">
        <v>15357</v>
      </c>
      <c r="F116" s="218"/>
      <c r="G116" s="219"/>
    </row>
    <row r="117" spans="2:7" x14ac:dyDescent="0.3">
      <c r="B117" s="215" t="s">
        <v>15155</v>
      </c>
      <c r="C117" s="221" t="s">
        <v>15321</v>
      </c>
      <c r="D117" s="215" t="s">
        <v>15358</v>
      </c>
      <c r="E117" s="217" t="s">
        <v>15359</v>
      </c>
      <c r="F117" s="218"/>
      <c r="G117" s="219"/>
    </row>
    <row r="118" spans="2:7" x14ac:dyDescent="0.3">
      <c r="B118" s="215" t="s">
        <v>15155</v>
      </c>
      <c r="C118" s="221" t="s">
        <v>15321</v>
      </c>
      <c r="D118" s="215" t="s">
        <v>15360</v>
      </c>
      <c r="E118" s="217" t="s">
        <v>15361</v>
      </c>
      <c r="F118" s="218"/>
      <c r="G118" s="219"/>
    </row>
    <row r="119" spans="2:7" x14ac:dyDescent="0.3">
      <c r="B119" s="215" t="s">
        <v>15155</v>
      </c>
      <c r="C119" s="221" t="s">
        <v>15321</v>
      </c>
      <c r="D119" s="215" t="s">
        <v>15362</v>
      </c>
      <c r="E119" s="217" t="s">
        <v>15363</v>
      </c>
      <c r="F119" s="218"/>
      <c r="G119" s="219"/>
    </row>
    <row r="120" spans="2:7" x14ac:dyDescent="0.3">
      <c r="B120" s="215" t="s">
        <v>15155</v>
      </c>
      <c r="C120" s="221" t="s">
        <v>15321</v>
      </c>
      <c r="D120" s="215" t="s">
        <v>15364</v>
      </c>
      <c r="E120" s="217" t="s">
        <v>15365</v>
      </c>
      <c r="F120" s="218"/>
      <c r="G120" s="219"/>
    </row>
    <row r="121" spans="2:7" x14ac:dyDescent="0.3">
      <c r="B121" s="215" t="s">
        <v>15155</v>
      </c>
      <c r="C121" s="221" t="s">
        <v>15321</v>
      </c>
      <c r="D121" s="215" t="s">
        <v>15366</v>
      </c>
      <c r="E121" s="217" t="s">
        <v>15367</v>
      </c>
      <c r="F121" s="218"/>
      <c r="G121" s="219"/>
    </row>
    <row r="122" spans="2:7" x14ac:dyDescent="0.3">
      <c r="B122" s="215" t="s">
        <v>15155</v>
      </c>
      <c r="C122" s="221" t="s">
        <v>15321</v>
      </c>
      <c r="D122" s="215" t="s">
        <v>15368</v>
      </c>
      <c r="E122" s="217" t="s">
        <v>15369</v>
      </c>
      <c r="F122" s="218"/>
      <c r="G122" s="219"/>
    </row>
    <row r="123" spans="2:7" x14ac:dyDescent="0.3">
      <c r="B123" s="215" t="s">
        <v>15155</v>
      </c>
      <c r="C123" s="221" t="s">
        <v>15321</v>
      </c>
      <c r="D123" s="215" t="s">
        <v>15370</v>
      </c>
      <c r="E123" s="217" t="s">
        <v>15371</v>
      </c>
      <c r="F123" s="218"/>
      <c r="G123" s="219"/>
    </row>
    <row r="124" spans="2:7" x14ac:dyDescent="0.3">
      <c r="B124" s="215" t="s">
        <v>15155</v>
      </c>
      <c r="C124" s="221" t="s">
        <v>15321</v>
      </c>
      <c r="D124" s="215" t="s">
        <v>15372</v>
      </c>
      <c r="E124" s="217" t="s">
        <v>15373</v>
      </c>
      <c r="F124" s="218"/>
      <c r="G124" s="219"/>
    </row>
    <row r="125" spans="2:7" x14ac:dyDescent="0.3">
      <c r="B125" s="215" t="s">
        <v>15155</v>
      </c>
      <c r="C125" s="221" t="s">
        <v>15321</v>
      </c>
      <c r="D125" s="215" t="s">
        <v>15374</v>
      </c>
      <c r="E125" s="217" t="s">
        <v>15375</v>
      </c>
      <c r="F125" s="218"/>
      <c r="G125" s="219"/>
    </row>
    <row r="126" spans="2:7" x14ac:dyDescent="0.3">
      <c r="B126" s="215" t="s">
        <v>15155</v>
      </c>
      <c r="C126" s="221" t="s">
        <v>15321</v>
      </c>
      <c r="D126" s="215" t="s">
        <v>15376</v>
      </c>
      <c r="E126" s="217" t="s">
        <v>15377</v>
      </c>
      <c r="F126" s="218"/>
      <c r="G126" s="219"/>
    </row>
    <row r="127" spans="2:7" x14ac:dyDescent="0.3">
      <c r="B127" s="215" t="s">
        <v>15155</v>
      </c>
      <c r="C127" s="221" t="s">
        <v>15321</v>
      </c>
      <c r="D127" s="215" t="s">
        <v>15378</v>
      </c>
      <c r="E127" s="217" t="s">
        <v>15379</v>
      </c>
      <c r="F127" s="218"/>
      <c r="G127" s="219"/>
    </row>
    <row r="128" spans="2:7" x14ac:dyDescent="0.3">
      <c r="B128" s="215" t="s">
        <v>15155</v>
      </c>
      <c r="C128" s="221" t="s">
        <v>15321</v>
      </c>
      <c r="D128" s="215" t="s">
        <v>15380</v>
      </c>
      <c r="E128" s="217" t="s">
        <v>15381</v>
      </c>
      <c r="F128" s="218"/>
      <c r="G128" s="219"/>
    </row>
    <row r="129" spans="2:7" x14ac:dyDescent="0.3">
      <c r="B129" s="215" t="s">
        <v>15155</v>
      </c>
      <c r="C129" s="221" t="s">
        <v>15321</v>
      </c>
      <c r="D129" s="215" t="s">
        <v>15382</v>
      </c>
      <c r="E129" s="217" t="s">
        <v>15383</v>
      </c>
      <c r="F129" s="218"/>
      <c r="G129" s="219"/>
    </row>
    <row r="130" spans="2:7" x14ac:dyDescent="0.3">
      <c r="B130" s="215" t="s">
        <v>15155</v>
      </c>
      <c r="C130" s="221" t="s">
        <v>15321</v>
      </c>
      <c r="D130" s="215" t="s">
        <v>15384</v>
      </c>
      <c r="E130" s="217" t="s">
        <v>15385</v>
      </c>
      <c r="F130" s="218"/>
      <c r="G130" s="219"/>
    </row>
    <row r="131" spans="2:7" x14ac:dyDescent="0.3">
      <c r="B131" s="215" t="s">
        <v>15155</v>
      </c>
      <c r="C131" s="221" t="s">
        <v>15321</v>
      </c>
      <c r="D131" s="215" t="s">
        <v>15386</v>
      </c>
      <c r="E131" s="217" t="s">
        <v>15387</v>
      </c>
      <c r="F131" s="218"/>
      <c r="G131" s="219"/>
    </row>
    <row r="132" spans="2:7" x14ac:dyDescent="0.3">
      <c r="B132" s="215" t="s">
        <v>15155</v>
      </c>
      <c r="C132" s="221" t="s">
        <v>15321</v>
      </c>
      <c r="D132" s="215" t="s">
        <v>15388</v>
      </c>
      <c r="E132" s="217" t="s">
        <v>15389</v>
      </c>
      <c r="F132" s="218"/>
      <c r="G132" s="219"/>
    </row>
    <row r="133" spans="2:7" x14ac:dyDescent="0.3">
      <c r="B133" s="215" t="s">
        <v>15155</v>
      </c>
      <c r="C133" s="221" t="s">
        <v>15321</v>
      </c>
      <c r="D133" s="215" t="s">
        <v>15390</v>
      </c>
      <c r="E133" s="217" t="s">
        <v>15391</v>
      </c>
      <c r="F133" s="218"/>
      <c r="G133" s="219"/>
    </row>
    <row r="134" spans="2:7" x14ac:dyDescent="0.3">
      <c r="B134" s="215" t="s">
        <v>15155</v>
      </c>
      <c r="C134" s="221" t="s">
        <v>15321</v>
      </c>
      <c r="D134" s="215" t="s">
        <v>15392</v>
      </c>
      <c r="E134" s="217" t="s">
        <v>15393</v>
      </c>
      <c r="F134" s="218"/>
      <c r="G134" s="219"/>
    </row>
    <row r="135" spans="2:7" x14ac:dyDescent="0.3">
      <c r="B135" s="215" t="s">
        <v>15155</v>
      </c>
      <c r="C135" s="221" t="s">
        <v>15321</v>
      </c>
      <c r="D135" s="215" t="s">
        <v>15394</v>
      </c>
      <c r="E135" s="217" t="s">
        <v>15395</v>
      </c>
      <c r="F135" s="218"/>
      <c r="G135" s="219"/>
    </row>
    <row r="136" spans="2:7" x14ac:dyDescent="0.3">
      <c r="B136" s="215" t="s">
        <v>15155</v>
      </c>
      <c r="C136" s="221" t="s">
        <v>15321</v>
      </c>
      <c r="D136" s="215" t="s">
        <v>15396</v>
      </c>
      <c r="E136" s="217" t="s">
        <v>15397</v>
      </c>
      <c r="F136" s="218"/>
      <c r="G136" s="219"/>
    </row>
    <row r="137" spans="2:7" x14ac:dyDescent="0.3">
      <c r="B137" s="215" t="s">
        <v>15155</v>
      </c>
      <c r="C137" s="221" t="s">
        <v>15321</v>
      </c>
      <c r="D137" s="215" t="s">
        <v>15398</v>
      </c>
      <c r="E137" s="217" t="s">
        <v>15399</v>
      </c>
      <c r="F137" s="218"/>
      <c r="G137" s="219"/>
    </row>
    <row r="138" spans="2:7" x14ac:dyDescent="0.3">
      <c r="B138" s="215" t="s">
        <v>15155</v>
      </c>
      <c r="C138" s="221" t="s">
        <v>15321</v>
      </c>
      <c r="D138" s="215" t="s">
        <v>15400</v>
      </c>
      <c r="E138" s="217" t="s">
        <v>15401</v>
      </c>
      <c r="F138" s="218"/>
      <c r="G138" s="219"/>
    </row>
    <row r="139" spans="2:7" x14ac:dyDescent="0.3">
      <c r="B139" s="215" t="s">
        <v>15155</v>
      </c>
      <c r="C139" s="221" t="s">
        <v>15321</v>
      </c>
      <c r="D139" s="215" t="s">
        <v>15402</v>
      </c>
      <c r="E139" s="217" t="s">
        <v>15403</v>
      </c>
      <c r="F139" s="218"/>
      <c r="G139" s="219"/>
    </row>
    <row r="140" spans="2:7" x14ac:dyDescent="0.3">
      <c r="B140" s="215" t="s">
        <v>15155</v>
      </c>
      <c r="C140" s="221" t="s">
        <v>15321</v>
      </c>
      <c r="D140" s="215" t="s">
        <v>15404</v>
      </c>
      <c r="E140" s="217" t="s">
        <v>15405</v>
      </c>
      <c r="F140" s="218"/>
      <c r="G140" s="219"/>
    </row>
    <row r="141" spans="2:7" x14ac:dyDescent="0.3">
      <c r="B141" s="215" t="s">
        <v>15155</v>
      </c>
      <c r="C141" s="221" t="s">
        <v>15321</v>
      </c>
      <c r="D141" s="215" t="s">
        <v>15406</v>
      </c>
      <c r="E141" s="217" t="s">
        <v>15407</v>
      </c>
      <c r="F141" s="218"/>
      <c r="G141" s="219"/>
    </row>
    <row r="142" spans="2:7" x14ac:dyDescent="0.3">
      <c r="B142" s="215" t="s">
        <v>15155</v>
      </c>
      <c r="C142" s="221" t="s">
        <v>15321</v>
      </c>
      <c r="D142" s="215" t="s">
        <v>15408</v>
      </c>
      <c r="E142" s="217" t="s">
        <v>15409</v>
      </c>
      <c r="F142" s="218"/>
      <c r="G142" s="219"/>
    </row>
    <row r="143" spans="2:7" x14ac:dyDescent="0.3">
      <c r="B143" s="215" t="s">
        <v>15155</v>
      </c>
      <c r="C143" s="221" t="s">
        <v>15321</v>
      </c>
      <c r="D143" s="215" t="s">
        <v>15410</v>
      </c>
      <c r="E143" s="217" t="s">
        <v>15411</v>
      </c>
      <c r="F143" s="218"/>
      <c r="G143" s="219"/>
    </row>
    <row r="144" spans="2:7" x14ac:dyDescent="0.3">
      <c r="B144" s="215" t="s">
        <v>15155</v>
      </c>
      <c r="C144" s="221" t="s">
        <v>15321</v>
      </c>
      <c r="D144" s="215" t="s">
        <v>15412</v>
      </c>
      <c r="E144" s="217" t="s">
        <v>15413</v>
      </c>
      <c r="F144" s="218"/>
      <c r="G144" s="219"/>
    </row>
    <row r="145" spans="2:7" x14ac:dyDescent="0.3">
      <c r="B145" s="215" t="s">
        <v>15155</v>
      </c>
      <c r="C145" s="221" t="s">
        <v>15321</v>
      </c>
      <c r="D145" s="215" t="s">
        <v>15414</v>
      </c>
      <c r="E145" s="217" t="s">
        <v>15415</v>
      </c>
      <c r="F145" s="218"/>
      <c r="G145" s="219"/>
    </row>
    <row r="146" spans="2:7" x14ac:dyDescent="0.3">
      <c r="B146" s="215" t="s">
        <v>15155</v>
      </c>
      <c r="C146" s="221" t="s">
        <v>15321</v>
      </c>
      <c r="D146" s="215" t="s">
        <v>15416</v>
      </c>
      <c r="E146" s="217" t="s">
        <v>15417</v>
      </c>
      <c r="F146" s="218"/>
      <c r="G146" s="219"/>
    </row>
    <row r="147" spans="2:7" x14ac:dyDescent="0.3">
      <c r="B147" s="215" t="s">
        <v>15155</v>
      </c>
      <c r="C147" s="221" t="s">
        <v>15321</v>
      </c>
      <c r="D147" s="215" t="s">
        <v>15418</v>
      </c>
      <c r="E147" s="217" t="s">
        <v>15419</v>
      </c>
      <c r="F147" s="218"/>
      <c r="G147" s="219"/>
    </row>
    <row r="148" spans="2:7" x14ac:dyDescent="0.3">
      <c r="B148" s="215" t="s">
        <v>15155</v>
      </c>
      <c r="C148" s="221" t="s">
        <v>15321</v>
      </c>
      <c r="D148" s="215" t="s">
        <v>15420</v>
      </c>
      <c r="E148" s="217" t="s">
        <v>15421</v>
      </c>
      <c r="F148" s="218"/>
      <c r="G148" s="219"/>
    </row>
    <row r="149" spans="2:7" x14ac:dyDescent="0.3">
      <c r="B149" s="215" t="s">
        <v>15155</v>
      </c>
      <c r="C149" s="221" t="s">
        <v>15321</v>
      </c>
      <c r="D149" s="215" t="s">
        <v>15422</v>
      </c>
      <c r="E149" s="217" t="s">
        <v>15423</v>
      </c>
      <c r="F149" s="218"/>
      <c r="G149" s="219"/>
    </row>
    <row r="150" spans="2:7" x14ac:dyDescent="0.3">
      <c r="B150" s="215" t="s">
        <v>15155</v>
      </c>
      <c r="C150" s="221" t="s">
        <v>15321</v>
      </c>
      <c r="D150" s="215" t="s">
        <v>15424</v>
      </c>
      <c r="E150" s="217" t="s">
        <v>15425</v>
      </c>
      <c r="F150" s="218"/>
      <c r="G150" s="219"/>
    </row>
    <row r="151" spans="2:7" x14ac:dyDescent="0.3">
      <c r="B151" s="215" t="s">
        <v>15155</v>
      </c>
      <c r="C151" s="221" t="s">
        <v>15321</v>
      </c>
      <c r="D151" s="215" t="s">
        <v>15426</v>
      </c>
      <c r="E151" s="217" t="s">
        <v>15427</v>
      </c>
      <c r="F151" s="218"/>
      <c r="G151" s="219"/>
    </row>
    <row r="152" spans="2:7" x14ac:dyDescent="0.3">
      <c r="B152" s="215" t="s">
        <v>15155</v>
      </c>
      <c r="C152" s="221" t="s">
        <v>15321</v>
      </c>
      <c r="D152" s="215" t="s">
        <v>15428</v>
      </c>
      <c r="E152" s="217" t="s">
        <v>15429</v>
      </c>
      <c r="F152" s="218"/>
      <c r="G152" s="219"/>
    </row>
    <row r="153" spans="2:7" x14ac:dyDescent="0.3">
      <c r="B153" s="215" t="s">
        <v>15155</v>
      </c>
      <c r="C153" s="221" t="s">
        <v>15321</v>
      </c>
      <c r="D153" s="215" t="s">
        <v>15430</v>
      </c>
      <c r="E153" s="217" t="s">
        <v>15431</v>
      </c>
      <c r="F153" s="218"/>
      <c r="G153" s="219"/>
    </row>
    <row r="154" spans="2:7" x14ac:dyDescent="0.3">
      <c r="B154" s="215" t="s">
        <v>15155</v>
      </c>
      <c r="C154" s="221" t="s">
        <v>15321</v>
      </c>
      <c r="D154" s="215" t="s">
        <v>15432</v>
      </c>
      <c r="E154" s="217" t="s">
        <v>15433</v>
      </c>
      <c r="F154" s="218"/>
      <c r="G154" s="219"/>
    </row>
    <row r="155" spans="2:7" x14ac:dyDescent="0.3">
      <c r="B155" s="215" t="s">
        <v>15155</v>
      </c>
      <c r="C155" s="221" t="s">
        <v>15321</v>
      </c>
      <c r="D155" s="215" t="s">
        <v>15434</v>
      </c>
      <c r="E155" s="217" t="s">
        <v>15435</v>
      </c>
      <c r="F155" s="218"/>
      <c r="G155" s="219"/>
    </row>
    <row r="156" spans="2:7" x14ac:dyDescent="0.3">
      <c r="B156" s="215" t="s">
        <v>15155</v>
      </c>
      <c r="C156" s="221" t="s">
        <v>15321</v>
      </c>
      <c r="D156" s="215" t="s">
        <v>15436</v>
      </c>
      <c r="E156" s="217" t="s">
        <v>15437</v>
      </c>
      <c r="F156" s="218"/>
      <c r="G156" s="219"/>
    </row>
    <row r="157" spans="2:7" x14ac:dyDescent="0.3">
      <c r="B157" s="215" t="s">
        <v>15155</v>
      </c>
      <c r="C157" s="221" t="s">
        <v>15321</v>
      </c>
      <c r="D157" s="215" t="s">
        <v>15438</v>
      </c>
      <c r="E157" s="217" t="s">
        <v>15439</v>
      </c>
      <c r="F157" s="218"/>
      <c r="G157" s="219"/>
    </row>
    <row r="158" spans="2:7" x14ac:dyDescent="0.3">
      <c r="B158" s="215" t="s">
        <v>15155</v>
      </c>
      <c r="C158" s="221" t="s">
        <v>15321</v>
      </c>
      <c r="D158" s="215" t="s">
        <v>15440</v>
      </c>
      <c r="E158" s="217" t="s">
        <v>15441</v>
      </c>
      <c r="F158" s="218"/>
      <c r="G158" s="219"/>
    </row>
    <row r="159" spans="2:7" x14ac:dyDescent="0.3">
      <c r="B159" s="215" t="s">
        <v>15155</v>
      </c>
      <c r="C159" s="221" t="s">
        <v>15321</v>
      </c>
      <c r="D159" s="215" t="s">
        <v>15442</v>
      </c>
      <c r="E159" s="217" t="s">
        <v>15443</v>
      </c>
      <c r="F159" s="218"/>
      <c r="G159" s="219"/>
    </row>
    <row r="160" spans="2:7" x14ac:dyDescent="0.3">
      <c r="B160" s="215" t="s">
        <v>15155</v>
      </c>
      <c r="C160" s="221" t="s">
        <v>15321</v>
      </c>
      <c r="D160" s="215" t="s">
        <v>15444</v>
      </c>
      <c r="E160" s="217" t="s">
        <v>15445</v>
      </c>
      <c r="F160" s="218"/>
      <c r="G160" s="219"/>
    </row>
    <row r="161" spans="2:7" x14ac:dyDescent="0.3">
      <c r="B161" s="215" t="s">
        <v>15155</v>
      </c>
      <c r="C161" s="221" t="s">
        <v>15321</v>
      </c>
      <c r="D161" s="215" t="s">
        <v>15446</v>
      </c>
      <c r="E161" s="217" t="s">
        <v>15447</v>
      </c>
      <c r="F161" s="218"/>
      <c r="G161" s="219"/>
    </row>
    <row r="162" spans="2:7" x14ac:dyDescent="0.3">
      <c r="B162" s="215" t="s">
        <v>15155</v>
      </c>
      <c r="C162" s="221" t="s">
        <v>15321</v>
      </c>
      <c r="D162" s="215" t="s">
        <v>15448</v>
      </c>
      <c r="E162" s="217" t="s">
        <v>15449</v>
      </c>
      <c r="F162" s="218"/>
      <c r="G162" s="219"/>
    </row>
    <row r="163" spans="2:7" x14ac:dyDescent="0.3">
      <c r="B163" s="215" t="s">
        <v>15155</v>
      </c>
      <c r="C163" s="221" t="s">
        <v>15321</v>
      </c>
      <c r="D163" s="215" t="s">
        <v>15450</v>
      </c>
      <c r="E163" s="217" t="s">
        <v>15451</v>
      </c>
      <c r="F163" s="218"/>
      <c r="G163" s="219"/>
    </row>
    <row r="164" spans="2:7" x14ac:dyDescent="0.3">
      <c r="B164" s="215" t="s">
        <v>15155</v>
      </c>
      <c r="C164" s="221" t="s">
        <v>15321</v>
      </c>
      <c r="D164" s="215" t="s">
        <v>15452</v>
      </c>
      <c r="E164" s="217" t="s">
        <v>15453</v>
      </c>
      <c r="F164" s="218"/>
      <c r="G164" s="219"/>
    </row>
    <row r="165" spans="2:7" x14ac:dyDescent="0.3">
      <c r="B165" s="215" t="s">
        <v>15155</v>
      </c>
      <c r="C165" s="221" t="s">
        <v>15321</v>
      </c>
      <c r="D165" s="215" t="s">
        <v>15454</v>
      </c>
      <c r="E165" s="217" t="s">
        <v>15455</v>
      </c>
      <c r="F165" s="218"/>
      <c r="G165" s="219"/>
    </row>
    <row r="166" spans="2:7" x14ac:dyDescent="0.3">
      <c r="B166" s="215" t="s">
        <v>15155</v>
      </c>
      <c r="C166" s="221" t="s">
        <v>15321</v>
      </c>
      <c r="D166" s="215" t="s">
        <v>15456</v>
      </c>
      <c r="E166" s="217" t="s">
        <v>15457</v>
      </c>
      <c r="F166" s="218"/>
      <c r="G166" s="219"/>
    </row>
    <row r="167" spans="2:7" x14ac:dyDescent="0.3">
      <c r="B167" s="215" t="s">
        <v>15155</v>
      </c>
      <c r="C167" s="221" t="s">
        <v>15321</v>
      </c>
      <c r="D167" s="215" t="s">
        <v>15458</v>
      </c>
      <c r="E167" s="217" t="s">
        <v>15459</v>
      </c>
      <c r="F167" s="218"/>
      <c r="G167" s="219"/>
    </row>
    <row r="168" spans="2:7" x14ac:dyDescent="0.3">
      <c r="B168" s="215" t="s">
        <v>15155</v>
      </c>
      <c r="C168" s="221" t="s">
        <v>15321</v>
      </c>
      <c r="D168" s="215" t="s">
        <v>15460</v>
      </c>
      <c r="E168" s="217" t="s">
        <v>15461</v>
      </c>
      <c r="F168" s="218"/>
      <c r="G168" s="219"/>
    </row>
    <row r="169" spans="2:7" x14ac:dyDescent="0.3">
      <c r="B169" s="215" t="s">
        <v>15155</v>
      </c>
      <c r="C169" s="221" t="s">
        <v>15321</v>
      </c>
      <c r="D169" s="215" t="s">
        <v>15462</v>
      </c>
      <c r="E169" s="217" t="s">
        <v>15463</v>
      </c>
      <c r="F169" s="218"/>
      <c r="G169" s="219"/>
    </row>
    <row r="170" spans="2:7" x14ac:dyDescent="0.3">
      <c r="B170" s="215" t="s">
        <v>15155</v>
      </c>
      <c r="C170" s="221" t="s">
        <v>15321</v>
      </c>
      <c r="D170" s="215" t="s">
        <v>15464</v>
      </c>
      <c r="E170" s="217" t="s">
        <v>15465</v>
      </c>
      <c r="F170" s="218"/>
      <c r="G170" s="219"/>
    </row>
    <row r="171" spans="2:7" x14ac:dyDescent="0.3">
      <c r="B171" s="215" t="s">
        <v>15155</v>
      </c>
      <c r="C171" s="221" t="s">
        <v>15321</v>
      </c>
      <c r="D171" s="215" t="s">
        <v>15466</v>
      </c>
      <c r="E171" s="217" t="s">
        <v>15467</v>
      </c>
      <c r="F171" s="218"/>
      <c r="G171" s="219"/>
    </row>
    <row r="172" spans="2:7" x14ac:dyDescent="0.3">
      <c r="B172" s="215" t="s">
        <v>15155</v>
      </c>
      <c r="C172" s="221" t="s">
        <v>15321</v>
      </c>
      <c r="D172" s="215" t="s">
        <v>15468</v>
      </c>
      <c r="E172" s="217" t="s">
        <v>15469</v>
      </c>
      <c r="F172" s="218"/>
      <c r="G172" s="219"/>
    </row>
    <row r="173" spans="2:7" x14ac:dyDescent="0.3">
      <c r="B173" s="215" t="s">
        <v>15155</v>
      </c>
      <c r="C173" s="221" t="s">
        <v>15321</v>
      </c>
      <c r="D173" s="215" t="s">
        <v>15470</v>
      </c>
      <c r="E173" s="217" t="s">
        <v>15471</v>
      </c>
      <c r="F173" s="218"/>
      <c r="G173" s="219"/>
    </row>
    <row r="174" spans="2:7" x14ac:dyDescent="0.3">
      <c r="B174" s="215" t="s">
        <v>15155</v>
      </c>
      <c r="C174" s="221" t="s">
        <v>15321</v>
      </c>
      <c r="D174" s="215" t="s">
        <v>15472</v>
      </c>
      <c r="E174" s="217" t="s">
        <v>15473</v>
      </c>
      <c r="F174" s="218"/>
      <c r="G174" s="219"/>
    </row>
    <row r="175" spans="2:7" x14ac:dyDescent="0.3">
      <c r="B175" s="215" t="s">
        <v>15155</v>
      </c>
      <c r="C175" s="221" t="s">
        <v>15321</v>
      </c>
      <c r="D175" s="215" t="s">
        <v>15474</v>
      </c>
      <c r="E175" s="217" t="s">
        <v>15475</v>
      </c>
      <c r="F175" s="218"/>
      <c r="G175" s="219"/>
    </row>
    <row r="176" spans="2:7" x14ac:dyDescent="0.3">
      <c r="B176" s="215" t="s">
        <v>15155</v>
      </c>
      <c r="C176" s="221" t="s">
        <v>15321</v>
      </c>
      <c r="D176" s="215" t="s">
        <v>15476</v>
      </c>
      <c r="E176" s="217" t="s">
        <v>15477</v>
      </c>
      <c r="F176" s="218"/>
      <c r="G176" s="219"/>
    </row>
    <row r="177" spans="2:7" x14ac:dyDescent="0.3">
      <c r="B177" s="215" t="s">
        <v>15155</v>
      </c>
      <c r="C177" s="221" t="s">
        <v>15321</v>
      </c>
      <c r="D177" s="215" t="s">
        <v>15478</v>
      </c>
      <c r="E177" s="217" t="s">
        <v>15479</v>
      </c>
      <c r="F177" s="218"/>
      <c r="G177" s="219"/>
    </row>
    <row r="178" spans="2:7" x14ac:dyDescent="0.3">
      <c r="B178" s="215" t="s">
        <v>15155</v>
      </c>
      <c r="C178" s="221" t="s">
        <v>15321</v>
      </c>
      <c r="D178" s="215" t="s">
        <v>15480</v>
      </c>
      <c r="E178" s="217" t="s">
        <v>15481</v>
      </c>
      <c r="F178" s="218"/>
      <c r="G178" s="219"/>
    </row>
    <row r="179" spans="2:7" x14ac:dyDescent="0.3">
      <c r="B179" s="215" t="s">
        <v>15155</v>
      </c>
      <c r="C179" s="221" t="s">
        <v>15321</v>
      </c>
      <c r="D179" s="215" t="s">
        <v>15482</v>
      </c>
      <c r="E179" s="217" t="s">
        <v>15483</v>
      </c>
      <c r="F179" s="218"/>
      <c r="G179" s="219"/>
    </row>
    <row r="180" spans="2:7" x14ac:dyDescent="0.3">
      <c r="B180" s="215" t="s">
        <v>15155</v>
      </c>
      <c r="C180" s="221" t="s">
        <v>15321</v>
      </c>
      <c r="D180" s="215" t="s">
        <v>15484</v>
      </c>
      <c r="E180" s="217" t="s">
        <v>15485</v>
      </c>
      <c r="F180" s="218"/>
      <c r="G180" s="219"/>
    </row>
    <row r="181" spans="2:7" x14ac:dyDescent="0.3">
      <c r="B181" s="215" t="s">
        <v>15155</v>
      </c>
      <c r="C181" s="221" t="s">
        <v>15321</v>
      </c>
      <c r="D181" s="215" t="s">
        <v>15486</v>
      </c>
      <c r="E181" s="217" t="s">
        <v>15487</v>
      </c>
      <c r="F181" s="218"/>
      <c r="G181" s="219"/>
    </row>
    <row r="182" spans="2:7" x14ac:dyDescent="0.3">
      <c r="B182" s="215" t="s">
        <v>15155</v>
      </c>
      <c r="C182" s="221" t="s">
        <v>15321</v>
      </c>
      <c r="D182" s="215" t="s">
        <v>15488</v>
      </c>
      <c r="E182" s="217" t="s">
        <v>15489</v>
      </c>
      <c r="F182" s="218"/>
      <c r="G182" s="219"/>
    </row>
    <row r="183" spans="2:7" x14ac:dyDescent="0.3">
      <c r="B183" s="215" t="s">
        <v>15155</v>
      </c>
      <c r="C183" s="221" t="s">
        <v>15321</v>
      </c>
      <c r="D183" s="215" t="s">
        <v>15490</v>
      </c>
      <c r="E183" s="217" t="s">
        <v>15491</v>
      </c>
      <c r="F183" s="218"/>
      <c r="G183" s="219"/>
    </row>
    <row r="184" spans="2:7" x14ac:dyDescent="0.3">
      <c r="B184" s="215" t="s">
        <v>15155</v>
      </c>
      <c r="C184" s="221" t="s">
        <v>15321</v>
      </c>
      <c r="D184" s="215" t="s">
        <v>15492</v>
      </c>
      <c r="E184" s="217" t="s">
        <v>15493</v>
      </c>
      <c r="F184" s="218"/>
      <c r="G184" s="219"/>
    </row>
    <row r="185" spans="2:7" x14ac:dyDescent="0.3">
      <c r="B185" s="215" t="s">
        <v>15155</v>
      </c>
      <c r="C185" s="221" t="s">
        <v>15321</v>
      </c>
      <c r="D185" s="215" t="s">
        <v>15494</v>
      </c>
      <c r="E185" s="217" t="s">
        <v>15495</v>
      </c>
      <c r="F185" s="218"/>
      <c r="G185" s="219"/>
    </row>
    <row r="186" spans="2:7" x14ac:dyDescent="0.3">
      <c r="B186" s="215" t="s">
        <v>15155</v>
      </c>
      <c r="C186" s="221" t="s">
        <v>15321</v>
      </c>
      <c r="D186" s="215" t="s">
        <v>15496</v>
      </c>
      <c r="E186" s="217" t="s">
        <v>15497</v>
      </c>
      <c r="F186" s="218"/>
      <c r="G186" s="219"/>
    </row>
    <row r="187" spans="2:7" x14ac:dyDescent="0.3">
      <c r="B187" s="215" t="s">
        <v>15155</v>
      </c>
      <c r="C187" s="221" t="s">
        <v>15321</v>
      </c>
      <c r="D187" s="215" t="s">
        <v>15498</v>
      </c>
      <c r="E187" s="217" t="s">
        <v>15207</v>
      </c>
      <c r="F187" s="218"/>
      <c r="G187" s="219"/>
    </row>
    <row r="188" spans="2:7" x14ac:dyDescent="0.3">
      <c r="B188" s="215" t="s">
        <v>15155</v>
      </c>
      <c r="C188" s="221" t="s">
        <v>15321</v>
      </c>
      <c r="D188" s="215" t="s">
        <v>15499</v>
      </c>
      <c r="E188" s="217" t="s">
        <v>15500</v>
      </c>
      <c r="F188" s="218"/>
      <c r="G188" s="219"/>
    </row>
    <row r="189" spans="2:7" x14ac:dyDescent="0.3">
      <c r="B189" s="215" t="s">
        <v>15155</v>
      </c>
      <c r="C189" s="221" t="s">
        <v>15321</v>
      </c>
      <c r="D189" s="215" t="s">
        <v>15501</v>
      </c>
      <c r="E189" s="217" t="s">
        <v>15502</v>
      </c>
      <c r="F189" s="218"/>
      <c r="G189" s="219"/>
    </row>
    <row r="190" spans="2:7" x14ac:dyDescent="0.3">
      <c r="B190" s="215" t="s">
        <v>15155</v>
      </c>
      <c r="C190" s="221" t="s">
        <v>15321</v>
      </c>
      <c r="D190" s="215" t="s">
        <v>15503</v>
      </c>
      <c r="E190" s="217" t="s">
        <v>15504</v>
      </c>
      <c r="F190" s="218"/>
      <c r="G190" s="219"/>
    </row>
    <row r="191" spans="2:7" x14ac:dyDescent="0.3">
      <c r="B191" s="215" t="s">
        <v>15155</v>
      </c>
      <c r="C191" s="221" t="s">
        <v>15321</v>
      </c>
      <c r="D191" s="215" t="s">
        <v>15505</v>
      </c>
      <c r="E191" s="217" t="s">
        <v>15506</v>
      </c>
      <c r="F191" s="218"/>
      <c r="G191" s="219"/>
    </row>
    <row r="192" spans="2:7" x14ac:dyDescent="0.3">
      <c r="B192" s="215" t="s">
        <v>15155</v>
      </c>
      <c r="C192" s="221" t="s">
        <v>15321</v>
      </c>
      <c r="D192" s="215" t="s">
        <v>15507</v>
      </c>
      <c r="E192" s="217" t="s">
        <v>15508</v>
      </c>
      <c r="F192" s="218"/>
      <c r="G192" s="219"/>
    </row>
    <row r="193" spans="2:7" x14ac:dyDescent="0.3">
      <c r="B193" s="215" t="s">
        <v>15155</v>
      </c>
      <c r="C193" s="221" t="s">
        <v>15321</v>
      </c>
      <c r="D193" s="215" t="s">
        <v>15509</v>
      </c>
      <c r="E193" s="217" t="s">
        <v>15510</v>
      </c>
      <c r="F193" s="218"/>
      <c r="G193" s="219"/>
    </row>
    <row r="194" spans="2:7" x14ac:dyDescent="0.3">
      <c r="B194" s="215" t="s">
        <v>15155</v>
      </c>
      <c r="C194" s="221" t="s">
        <v>15321</v>
      </c>
      <c r="D194" s="215" t="s">
        <v>15511</v>
      </c>
      <c r="E194" s="217" t="s">
        <v>15512</v>
      </c>
      <c r="F194" s="218"/>
      <c r="G194" s="219"/>
    </row>
    <row r="195" spans="2:7" x14ac:dyDescent="0.3">
      <c r="B195" s="215" t="s">
        <v>15155</v>
      </c>
      <c r="C195" s="221" t="s">
        <v>15321</v>
      </c>
      <c r="D195" s="215" t="s">
        <v>15513</v>
      </c>
      <c r="E195" s="217" t="s">
        <v>15514</v>
      </c>
      <c r="F195" s="218"/>
      <c r="G195" s="219"/>
    </row>
    <row r="196" spans="2:7" x14ac:dyDescent="0.3">
      <c r="B196" s="215" t="s">
        <v>15155</v>
      </c>
      <c r="C196" s="221" t="s">
        <v>15321</v>
      </c>
      <c r="D196" s="215" t="s">
        <v>15515</v>
      </c>
      <c r="E196" s="217" t="s">
        <v>15516</v>
      </c>
      <c r="F196" s="218"/>
      <c r="G196" s="219"/>
    </row>
    <row r="197" spans="2:7" x14ac:dyDescent="0.3">
      <c r="B197" s="215" t="s">
        <v>15155</v>
      </c>
      <c r="C197" s="221" t="s">
        <v>15321</v>
      </c>
      <c r="D197" s="215" t="s">
        <v>15517</v>
      </c>
      <c r="E197" s="217" t="s">
        <v>15518</v>
      </c>
      <c r="F197" s="218"/>
      <c r="G197" s="219"/>
    </row>
    <row r="198" spans="2:7" x14ac:dyDescent="0.3">
      <c r="B198" s="215" t="s">
        <v>15155</v>
      </c>
      <c r="C198" s="221" t="s">
        <v>15321</v>
      </c>
      <c r="D198" s="215" t="s">
        <v>15519</v>
      </c>
      <c r="E198" s="217" t="s">
        <v>15520</v>
      </c>
      <c r="F198" s="218"/>
      <c r="G198" s="219"/>
    </row>
    <row r="199" spans="2:7" x14ac:dyDescent="0.3">
      <c r="B199" s="215" t="s">
        <v>15155</v>
      </c>
      <c r="C199" s="221" t="s">
        <v>15321</v>
      </c>
      <c r="D199" s="215" t="s">
        <v>15521</v>
      </c>
      <c r="E199" s="217" t="s">
        <v>15522</v>
      </c>
      <c r="F199" s="218"/>
      <c r="G199" s="219"/>
    </row>
    <row r="200" spans="2:7" x14ac:dyDescent="0.3">
      <c r="B200" s="215" t="s">
        <v>15155</v>
      </c>
      <c r="C200" s="221" t="s">
        <v>15321</v>
      </c>
      <c r="D200" s="215" t="s">
        <v>15523</v>
      </c>
      <c r="E200" s="217" t="s">
        <v>15524</v>
      </c>
      <c r="F200" s="218"/>
      <c r="G200" s="219"/>
    </row>
    <row r="201" spans="2:7" x14ac:dyDescent="0.3">
      <c r="B201" s="215" t="s">
        <v>15155</v>
      </c>
      <c r="C201" s="221" t="s">
        <v>15321</v>
      </c>
      <c r="D201" s="215" t="s">
        <v>15525</v>
      </c>
      <c r="E201" s="217" t="s">
        <v>15526</v>
      </c>
      <c r="F201" s="218"/>
      <c r="G201" s="219"/>
    </row>
    <row r="202" spans="2:7" x14ac:dyDescent="0.3">
      <c r="B202" s="215" t="s">
        <v>15155</v>
      </c>
      <c r="C202" s="221" t="s">
        <v>15321</v>
      </c>
      <c r="D202" s="215" t="s">
        <v>15527</v>
      </c>
      <c r="E202" s="217" t="s">
        <v>15528</v>
      </c>
      <c r="F202" s="218"/>
      <c r="G202" s="219"/>
    </row>
    <row r="203" spans="2:7" x14ac:dyDescent="0.3">
      <c r="B203" s="215" t="s">
        <v>15155</v>
      </c>
      <c r="C203" s="221" t="s">
        <v>15321</v>
      </c>
      <c r="D203" s="215" t="s">
        <v>15529</v>
      </c>
      <c r="E203" s="217" t="s">
        <v>15530</v>
      </c>
      <c r="F203" s="218"/>
      <c r="G203" s="219"/>
    </row>
    <row r="204" spans="2:7" x14ac:dyDescent="0.3">
      <c r="B204" s="215" t="s">
        <v>15155</v>
      </c>
      <c r="C204" s="221" t="s">
        <v>15321</v>
      </c>
      <c r="D204" s="215" t="s">
        <v>15531</v>
      </c>
      <c r="E204" s="217" t="s">
        <v>15532</v>
      </c>
      <c r="F204" s="218"/>
      <c r="G204" s="219"/>
    </row>
    <row r="205" spans="2:7" x14ac:dyDescent="0.3">
      <c r="B205" s="215" t="s">
        <v>15155</v>
      </c>
      <c r="C205" s="221" t="s">
        <v>15321</v>
      </c>
      <c r="D205" s="215" t="s">
        <v>15533</v>
      </c>
      <c r="E205" s="217" t="s">
        <v>15534</v>
      </c>
      <c r="F205" s="218"/>
      <c r="G205" s="219"/>
    </row>
    <row r="206" spans="2:7" x14ac:dyDescent="0.3">
      <c r="B206" s="215" t="s">
        <v>15155</v>
      </c>
      <c r="C206" s="221" t="s">
        <v>15321</v>
      </c>
      <c r="D206" s="215" t="s">
        <v>15535</v>
      </c>
      <c r="E206" s="217" t="s">
        <v>15536</v>
      </c>
      <c r="F206" s="218"/>
      <c r="G206" s="219"/>
    </row>
    <row r="207" spans="2:7" x14ac:dyDescent="0.3">
      <c r="B207" s="215" t="s">
        <v>15155</v>
      </c>
      <c r="C207" s="221" t="s">
        <v>15321</v>
      </c>
      <c r="D207" s="215" t="s">
        <v>15537</v>
      </c>
      <c r="E207" s="217" t="s">
        <v>15538</v>
      </c>
      <c r="F207" s="218"/>
      <c r="G207" s="219"/>
    </row>
    <row r="208" spans="2:7" x14ac:dyDescent="0.3">
      <c r="B208" s="215" t="s">
        <v>15155</v>
      </c>
      <c r="C208" s="221" t="s">
        <v>15321</v>
      </c>
      <c r="D208" s="215" t="s">
        <v>15539</v>
      </c>
      <c r="E208" s="217" t="s">
        <v>15540</v>
      </c>
      <c r="F208" s="218"/>
      <c r="G208" s="219"/>
    </row>
    <row r="209" spans="2:7" x14ac:dyDescent="0.3">
      <c r="B209" s="215" t="s">
        <v>15155</v>
      </c>
      <c r="C209" s="221" t="s">
        <v>15321</v>
      </c>
      <c r="D209" s="215" t="s">
        <v>15541</v>
      </c>
      <c r="E209" s="217" t="s">
        <v>15542</v>
      </c>
      <c r="F209" s="218"/>
      <c r="G209" s="219"/>
    </row>
    <row r="210" spans="2:7" x14ac:dyDescent="0.3">
      <c r="B210" s="215" t="s">
        <v>15155</v>
      </c>
      <c r="C210" s="221" t="s">
        <v>15321</v>
      </c>
      <c r="D210" s="215" t="s">
        <v>15543</v>
      </c>
      <c r="E210" s="217" t="s">
        <v>15543</v>
      </c>
      <c r="F210" s="218"/>
      <c r="G210" s="219"/>
    </row>
    <row r="211" spans="2:7" x14ac:dyDescent="0.3">
      <c r="B211" s="215" t="s">
        <v>15155</v>
      </c>
      <c r="C211" s="221" t="s">
        <v>15321</v>
      </c>
      <c r="D211" s="215" t="s">
        <v>15544</v>
      </c>
      <c r="E211" s="217" t="s">
        <v>15545</v>
      </c>
      <c r="F211" s="218"/>
      <c r="G211" s="219"/>
    </row>
    <row r="212" spans="2:7" x14ac:dyDescent="0.3">
      <c r="B212" s="215" t="s">
        <v>15155</v>
      </c>
      <c r="C212" s="221" t="s">
        <v>15321</v>
      </c>
      <c r="D212" s="215" t="s">
        <v>15546</v>
      </c>
      <c r="E212" s="217" t="s">
        <v>15546</v>
      </c>
      <c r="F212" s="218"/>
      <c r="G212" s="219"/>
    </row>
    <row r="213" spans="2:7" x14ac:dyDescent="0.3">
      <c r="B213" s="215" t="s">
        <v>15155</v>
      </c>
      <c r="C213" s="221" t="s">
        <v>15321</v>
      </c>
      <c r="D213" s="215" t="s">
        <v>15547</v>
      </c>
      <c r="E213" s="217" t="s">
        <v>15547</v>
      </c>
      <c r="F213" s="218"/>
      <c r="G213" s="219"/>
    </row>
    <row r="214" spans="2:7" x14ac:dyDescent="0.3">
      <c r="B214" s="215" t="s">
        <v>15155</v>
      </c>
      <c r="C214" s="221" t="s">
        <v>15321</v>
      </c>
      <c r="D214" s="215" t="s">
        <v>15548</v>
      </c>
      <c r="E214" s="217" t="s">
        <v>15549</v>
      </c>
      <c r="F214" s="218"/>
      <c r="G214" s="219"/>
    </row>
    <row r="215" spans="2:7" x14ac:dyDescent="0.3">
      <c r="B215" s="215" t="s">
        <v>15155</v>
      </c>
      <c r="C215" s="221" t="s">
        <v>15321</v>
      </c>
      <c r="D215" s="215" t="s">
        <v>15550</v>
      </c>
      <c r="E215" s="217" t="s">
        <v>15550</v>
      </c>
      <c r="F215" s="218"/>
      <c r="G215" s="219"/>
    </row>
    <row r="216" spans="2:7" x14ac:dyDescent="0.3">
      <c r="B216" s="215" t="s">
        <v>15155</v>
      </c>
      <c r="C216" s="221" t="s">
        <v>15321</v>
      </c>
      <c r="D216" s="215" t="s">
        <v>15551</v>
      </c>
      <c r="E216" s="217" t="s">
        <v>15551</v>
      </c>
      <c r="F216" s="218"/>
      <c r="G216" s="219"/>
    </row>
    <row r="217" spans="2:7" x14ac:dyDescent="0.3">
      <c r="B217" s="215" t="s">
        <v>15155</v>
      </c>
      <c r="C217" s="221" t="s">
        <v>15321</v>
      </c>
      <c r="D217" s="215" t="s">
        <v>15552</v>
      </c>
      <c r="E217" s="217" t="s">
        <v>15553</v>
      </c>
      <c r="F217" s="218"/>
      <c r="G217" s="219"/>
    </row>
    <row r="218" spans="2:7" x14ac:dyDescent="0.3">
      <c r="B218" s="215" t="s">
        <v>15155</v>
      </c>
      <c r="C218" s="221" t="s">
        <v>15321</v>
      </c>
      <c r="D218" s="215" t="s">
        <v>15554</v>
      </c>
      <c r="E218" s="217" t="s">
        <v>15554</v>
      </c>
      <c r="F218" s="218"/>
      <c r="G218" s="219"/>
    </row>
    <row r="219" spans="2:7" x14ac:dyDescent="0.3">
      <c r="B219" s="215" t="s">
        <v>15155</v>
      </c>
      <c r="C219" s="222" t="s">
        <v>15555</v>
      </c>
      <c r="D219" s="215" t="s">
        <v>15556</v>
      </c>
      <c r="E219" s="217" t="s">
        <v>15557</v>
      </c>
      <c r="F219" s="218"/>
      <c r="G219" s="219"/>
    </row>
    <row r="220" spans="2:7" x14ac:dyDescent="0.3">
      <c r="B220" s="215" t="s">
        <v>15155</v>
      </c>
      <c r="C220" s="222" t="s">
        <v>15555</v>
      </c>
      <c r="D220" s="215" t="s">
        <v>15558</v>
      </c>
      <c r="E220" s="217" t="s">
        <v>15559</v>
      </c>
      <c r="F220" s="218"/>
      <c r="G220" s="219"/>
    </row>
    <row r="221" spans="2:7" x14ac:dyDescent="0.3">
      <c r="B221" s="215" t="s">
        <v>15155</v>
      </c>
      <c r="C221" s="222" t="s">
        <v>15555</v>
      </c>
      <c r="D221" s="215" t="s">
        <v>15560</v>
      </c>
      <c r="E221" s="217" t="s">
        <v>15561</v>
      </c>
      <c r="F221" s="218"/>
      <c r="G221" s="219"/>
    </row>
    <row r="222" spans="2:7" x14ac:dyDescent="0.3">
      <c r="B222" s="215" t="s">
        <v>15155</v>
      </c>
      <c r="C222" s="222" t="s">
        <v>15555</v>
      </c>
      <c r="D222" s="215" t="s">
        <v>15562</v>
      </c>
      <c r="E222" s="217" t="s">
        <v>15563</v>
      </c>
      <c r="F222" s="218"/>
      <c r="G222" s="219"/>
    </row>
    <row r="223" spans="2:7" x14ac:dyDescent="0.3">
      <c r="B223" s="215" t="s">
        <v>15155</v>
      </c>
      <c r="C223" s="222" t="s">
        <v>15555</v>
      </c>
      <c r="D223" s="215" t="s">
        <v>15564</v>
      </c>
      <c r="E223" s="217" t="s">
        <v>15565</v>
      </c>
      <c r="F223" s="218"/>
      <c r="G223" s="219"/>
    </row>
    <row r="224" spans="2:7" x14ac:dyDescent="0.3">
      <c r="B224" s="215" t="s">
        <v>15155</v>
      </c>
      <c r="C224" s="222" t="s">
        <v>15555</v>
      </c>
      <c r="D224" s="215" t="s">
        <v>15566</v>
      </c>
      <c r="E224" s="217" t="s">
        <v>15567</v>
      </c>
      <c r="F224" s="218"/>
      <c r="G224" s="219"/>
    </row>
    <row r="225" spans="2:7" x14ac:dyDescent="0.3">
      <c r="B225" s="215" t="s">
        <v>15155</v>
      </c>
      <c r="C225" s="222" t="s">
        <v>15555</v>
      </c>
      <c r="D225" s="215" t="s">
        <v>15568</v>
      </c>
      <c r="E225" s="217" t="s">
        <v>15569</v>
      </c>
      <c r="F225" s="218"/>
      <c r="G225" s="219"/>
    </row>
    <row r="226" spans="2:7" x14ac:dyDescent="0.3">
      <c r="B226" s="215" t="s">
        <v>15155</v>
      </c>
      <c r="C226" s="222" t="s">
        <v>15555</v>
      </c>
      <c r="D226" s="215" t="s">
        <v>15570</v>
      </c>
      <c r="E226" s="217" t="s">
        <v>15571</v>
      </c>
      <c r="F226" s="218"/>
      <c r="G226" s="219"/>
    </row>
    <row r="227" spans="2:7" x14ac:dyDescent="0.3">
      <c r="B227" s="215" t="s">
        <v>15155</v>
      </c>
      <c r="C227" s="222" t="s">
        <v>15555</v>
      </c>
      <c r="D227" s="215" t="s">
        <v>15572</v>
      </c>
      <c r="E227" s="217" t="s">
        <v>15573</v>
      </c>
      <c r="F227" s="218"/>
      <c r="G227" s="219"/>
    </row>
    <row r="228" spans="2:7" x14ac:dyDescent="0.3">
      <c r="B228" s="215" t="s">
        <v>15155</v>
      </c>
      <c r="C228" s="222" t="s">
        <v>15555</v>
      </c>
      <c r="D228" s="215" t="s">
        <v>15574</v>
      </c>
      <c r="E228" s="217" t="s">
        <v>15575</v>
      </c>
      <c r="F228" s="218"/>
      <c r="G228" s="219"/>
    </row>
    <row r="229" spans="2:7" x14ac:dyDescent="0.3">
      <c r="B229" s="215" t="s">
        <v>15155</v>
      </c>
      <c r="C229" s="222" t="s">
        <v>15555</v>
      </c>
      <c r="D229" s="215" t="s">
        <v>15576</v>
      </c>
      <c r="E229" s="217" t="s">
        <v>15577</v>
      </c>
      <c r="F229" s="218"/>
      <c r="G229" s="219"/>
    </row>
    <row r="230" spans="2:7" x14ac:dyDescent="0.3">
      <c r="B230" s="215" t="s">
        <v>15155</v>
      </c>
      <c r="C230" s="222" t="s">
        <v>15555</v>
      </c>
      <c r="D230" s="215" t="s">
        <v>15578</v>
      </c>
      <c r="E230" s="217" t="s">
        <v>15579</v>
      </c>
      <c r="F230" s="218"/>
      <c r="G230" s="219"/>
    </row>
    <row r="231" spans="2:7" x14ac:dyDescent="0.3">
      <c r="B231" s="215" t="s">
        <v>15155</v>
      </c>
      <c r="C231" s="222" t="s">
        <v>15555</v>
      </c>
      <c r="D231" s="215" t="s">
        <v>15580</v>
      </c>
      <c r="E231" s="217" t="s">
        <v>15581</v>
      </c>
      <c r="F231" s="218"/>
      <c r="G231" s="219"/>
    </row>
    <row r="232" spans="2:7" x14ac:dyDescent="0.3">
      <c r="B232" s="215" t="s">
        <v>15155</v>
      </c>
      <c r="C232" s="222" t="s">
        <v>15555</v>
      </c>
      <c r="D232" s="215" t="s">
        <v>15582</v>
      </c>
      <c r="E232" s="217" t="s">
        <v>15583</v>
      </c>
      <c r="F232" s="218"/>
      <c r="G232" s="219"/>
    </row>
    <row r="233" spans="2:7" x14ac:dyDescent="0.3">
      <c r="B233" s="215" t="s">
        <v>15155</v>
      </c>
      <c r="C233" s="222" t="s">
        <v>15555</v>
      </c>
      <c r="D233" s="215" t="s">
        <v>15584</v>
      </c>
      <c r="E233" s="217" t="s">
        <v>15585</v>
      </c>
      <c r="F233" s="218"/>
      <c r="G233" s="219"/>
    </row>
    <row r="234" spans="2:7" x14ac:dyDescent="0.3">
      <c r="B234" s="215" t="s">
        <v>15155</v>
      </c>
      <c r="C234" s="222" t="s">
        <v>15555</v>
      </c>
      <c r="D234" s="215" t="s">
        <v>15586</v>
      </c>
      <c r="E234" s="217" t="s">
        <v>15587</v>
      </c>
      <c r="F234" s="218"/>
      <c r="G234" s="219"/>
    </row>
    <row r="235" spans="2:7" x14ac:dyDescent="0.3">
      <c r="B235" s="215" t="s">
        <v>15155</v>
      </c>
      <c r="C235" s="222" t="s">
        <v>15555</v>
      </c>
      <c r="D235" s="215" t="s">
        <v>15588</v>
      </c>
      <c r="E235" s="217" t="s">
        <v>15589</v>
      </c>
      <c r="F235" s="218"/>
      <c r="G235" s="219"/>
    </row>
    <row r="236" spans="2:7" x14ac:dyDescent="0.3">
      <c r="B236" s="215" t="s">
        <v>15155</v>
      </c>
      <c r="C236" s="222" t="s">
        <v>15555</v>
      </c>
      <c r="D236" s="215" t="s">
        <v>15590</v>
      </c>
      <c r="E236" s="217" t="s">
        <v>15591</v>
      </c>
      <c r="F236" s="218"/>
      <c r="G236" s="219"/>
    </row>
    <row r="237" spans="2:7" x14ac:dyDescent="0.3">
      <c r="B237" s="215" t="s">
        <v>15155</v>
      </c>
      <c r="C237" s="222" t="s">
        <v>15555</v>
      </c>
      <c r="D237" s="215" t="s">
        <v>15592</v>
      </c>
      <c r="E237" s="217" t="s">
        <v>15593</v>
      </c>
      <c r="F237" s="218"/>
      <c r="G237" s="219"/>
    </row>
    <row r="238" spans="2:7" x14ac:dyDescent="0.3">
      <c r="B238" s="215" t="s">
        <v>15155</v>
      </c>
      <c r="C238" s="222" t="s">
        <v>15555</v>
      </c>
      <c r="D238" s="215" t="s">
        <v>15594</v>
      </c>
      <c r="E238" s="217" t="s">
        <v>15595</v>
      </c>
      <c r="F238" s="218"/>
      <c r="G238" s="219"/>
    </row>
    <row r="239" spans="2:7" x14ac:dyDescent="0.3">
      <c r="B239" s="215" t="s">
        <v>15155</v>
      </c>
      <c r="C239" s="222" t="s">
        <v>15555</v>
      </c>
      <c r="D239" s="215" t="s">
        <v>15596</v>
      </c>
      <c r="E239" s="217" t="s">
        <v>15597</v>
      </c>
      <c r="F239" s="218"/>
      <c r="G239" s="219"/>
    </row>
    <row r="240" spans="2:7" x14ac:dyDescent="0.3">
      <c r="B240" s="215" t="s">
        <v>15155</v>
      </c>
      <c r="C240" s="222" t="s">
        <v>15555</v>
      </c>
      <c r="D240" s="215" t="s">
        <v>15598</v>
      </c>
      <c r="E240" s="217" t="s">
        <v>15599</v>
      </c>
      <c r="F240" s="218"/>
      <c r="G240" s="219"/>
    </row>
    <row r="241" spans="2:7" x14ac:dyDescent="0.3">
      <c r="B241" s="215" t="s">
        <v>15155</v>
      </c>
      <c r="C241" s="222" t="s">
        <v>15555</v>
      </c>
      <c r="D241" s="215" t="s">
        <v>15600</v>
      </c>
      <c r="E241" s="217" t="s">
        <v>15601</v>
      </c>
      <c r="F241" s="218"/>
      <c r="G241" s="219"/>
    </row>
    <row r="242" spans="2:7" x14ac:dyDescent="0.3">
      <c r="B242" s="215" t="s">
        <v>15155</v>
      </c>
      <c r="C242" s="222" t="s">
        <v>15555</v>
      </c>
      <c r="D242" s="215" t="s">
        <v>15602</v>
      </c>
      <c r="E242" s="217" t="s">
        <v>15603</v>
      </c>
      <c r="F242" s="218"/>
      <c r="G242" s="219"/>
    </row>
    <row r="243" spans="2:7" x14ac:dyDescent="0.3">
      <c r="B243" s="215" t="s">
        <v>15155</v>
      </c>
      <c r="C243" s="222" t="s">
        <v>15555</v>
      </c>
      <c r="D243" s="215" t="s">
        <v>15604</v>
      </c>
      <c r="E243" s="217" t="s">
        <v>15605</v>
      </c>
      <c r="F243" s="218"/>
      <c r="G243" s="219"/>
    </row>
    <row r="244" spans="2:7" x14ac:dyDescent="0.3">
      <c r="B244" s="215" t="s">
        <v>15155</v>
      </c>
      <c r="C244" s="222" t="s">
        <v>15555</v>
      </c>
      <c r="D244" s="215" t="s">
        <v>15606</v>
      </c>
      <c r="E244" s="217" t="s">
        <v>15607</v>
      </c>
      <c r="F244" s="218"/>
      <c r="G244" s="219"/>
    </row>
    <row r="245" spans="2:7" x14ac:dyDescent="0.3">
      <c r="B245" s="215" t="s">
        <v>15155</v>
      </c>
      <c r="C245" s="222" t="s">
        <v>15555</v>
      </c>
      <c r="D245" s="215" t="s">
        <v>15608</v>
      </c>
      <c r="E245" s="217" t="s">
        <v>15609</v>
      </c>
      <c r="F245" s="218"/>
      <c r="G245" s="219"/>
    </row>
    <row r="246" spans="2:7" x14ac:dyDescent="0.3">
      <c r="B246" s="215" t="s">
        <v>15155</v>
      </c>
      <c r="C246" s="222" t="s">
        <v>15555</v>
      </c>
      <c r="D246" s="215" t="s">
        <v>15610</v>
      </c>
      <c r="E246" s="217" t="s">
        <v>15611</v>
      </c>
      <c r="F246" s="218"/>
      <c r="G246" s="219"/>
    </row>
    <row r="247" spans="2:7" x14ac:dyDescent="0.3">
      <c r="B247" s="215" t="s">
        <v>15155</v>
      </c>
      <c r="C247" s="222" t="s">
        <v>15555</v>
      </c>
      <c r="D247" s="215" t="s">
        <v>15612</v>
      </c>
      <c r="E247" s="217" t="s">
        <v>15613</v>
      </c>
      <c r="F247" s="218"/>
      <c r="G247" s="219"/>
    </row>
    <row r="248" spans="2:7" x14ac:dyDescent="0.3">
      <c r="B248" s="215" t="s">
        <v>15155</v>
      </c>
      <c r="C248" s="222" t="s">
        <v>15555</v>
      </c>
      <c r="D248" s="215" t="s">
        <v>15614</v>
      </c>
      <c r="E248" s="217" t="s">
        <v>15615</v>
      </c>
      <c r="F248" s="218"/>
      <c r="G248" s="219"/>
    </row>
    <row r="249" spans="2:7" x14ac:dyDescent="0.3">
      <c r="B249" s="215" t="s">
        <v>15155</v>
      </c>
      <c r="C249" s="222" t="s">
        <v>15555</v>
      </c>
      <c r="D249" s="215" t="s">
        <v>15616</v>
      </c>
      <c r="E249" s="217" t="s">
        <v>15617</v>
      </c>
      <c r="F249" s="218"/>
      <c r="G249" s="219"/>
    </row>
    <row r="250" spans="2:7" x14ac:dyDescent="0.3">
      <c r="B250" s="215" t="s">
        <v>15155</v>
      </c>
      <c r="C250" s="222" t="s">
        <v>15555</v>
      </c>
      <c r="D250" s="215" t="s">
        <v>15618</v>
      </c>
      <c r="E250" s="217" t="s">
        <v>15619</v>
      </c>
      <c r="F250" s="218"/>
      <c r="G250" s="219"/>
    </row>
    <row r="251" spans="2:7" x14ac:dyDescent="0.3">
      <c r="B251" s="215" t="s">
        <v>15155</v>
      </c>
      <c r="C251" s="222" t="s">
        <v>15555</v>
      </c>
      <c r="D251" s="215" t="s">
        <v>15620</v>
      </c>
      <c r="E251" s="217" t="s">
        <v>15621</v>
      </c>
      <c r="F251" s="218"/>
      <c r="G251" s="219"/>
    </row>
    <row r="252" spans="2:7" x14ac:dyDescent="0.3">
      <c r="B252" s="215" t="s">
        <v>15155</v>
      </c>
      <c r="C252" s="222" t="s">
        <v>15555</v>
      </c>
      <c r="D252" s="215" t="s">
        <v>15622</v>
      </c>
      <c r="E252" s="217" t="s">
        <v>15623</v>
      </c>
      <c r="F252" s="218"/>
      <c r="G252" s="219"/>
    </row>
    <row r="253" spans="2:7" x14ac:dyDescent="0.3">
      <c r="B253" s="215" t="s">
        <v>15155</v>
      </c>
      <c r="C253" s="222" t="s">
        <v>15555</v>
      </c>
      <c r="D253" s="215" t="s">
        <v>15624</v>
      </c>
      <c r="E253" s="217" t="s">
        <v>15625</v>
      </c>
      <c r="F253" s="218"/>
      <c r="G253" s="219"/>
    </row>
    <row r="254" spans="2:7" x14ac:dyDescent="0.3">
      <c r="B254" s="215" t="s">
        <v>15155</v>
      </c>
      <c r="C254" s="222" t="s">
        <v>15555</v>
      </c>
      <c r="D254" s="215" t="s">
        <v>15626</v>
      </c>
      <c r="E254" s="217" t="s">
        <v>15627</v>
      </c>
      <c r="F254" s="218"/>
      <c r="G254" s="219"/>
    </row>
    <row r="255" spans="2:7" x14ac:dyDescent="0.3">
      <c r="B255" s="215" t="s">
        <v>15155</v>
      </c>
      <c r="C255" s="222" t="s">
        <v>15555</v>
      </c>
      <c r="D255" s="215" t="s">
        <v>15628</v>
      </c>
      <c r="E255" s="217" t="s">
        <v>15629</v>
      </c>
      <c r="F255" s="218"/>
      <c r="G255" s="219"/>
    </row>
    <row r="256" spans="2:7" x14ac:dyDescent="0.3">
      <c r="B256" s="215" t="s">
        <v>15155</v>
      </c>
      <c r="C256" s="222" t="s">
        <v>15555</v>
      </c>
      <c r="D256" s="215" t="s">
        <v>15630</v>
      </c>
      <c r="E256" s="217" t="s">
        <v>15631</v>
      </c>
      <c r="F256" s="218"/>
      <c r="G256" s="219"/>
    </row>
    <row r="257" spans="2:7" x14ac:dyDescent="0.3">
      <c r="B257" s="215" t="s">
        <v>15155</v>
      </c>
      <c r="C257" s="222" t="s">
        <v>15555</v>
      </c>
      <c r="D257" s="215" t="s">
        <v>15632</v>
      </c>
      <c r="E257" s="217" t="s">
        <v>15633</v>
      </c>
      <c r="F257" s="218"/>
      <c r="G257" s="219"/>
    </row>
    <row r="258" spans="2:7" x14ac:dyDescent="0.3">
      <c r="B258" s="215" t="s">
        <v>15155</v>
      </c>
      <c r="C258" s="222" t="s">
        <v>15555</v>
      </c>
      <c r="D258" s="215" t="s">
        <v>15634</v>
      </c>
      <c r="E258" s="217" t="s">
        <v>15635</v>
      </c>
      <c r="F258" s="218"/>
      <c r="G258" s="219"/>
    </row>
    <row r="259" spans="2:7" x14ac:dyDescent="0.3">
      <c r="B259" s="215" t="s">
        <v>15155</v>
      </c>
      <c r="C259" s="222" t="s">
        <v>15555</v>
      </c>
      <c r="D259" s="215" t="s">
        <v>15636</v>
      </c>
      <c r="E259" s="217" t="s">
        <v>15637</v>
      </c>
      <c r="F259" s="218"/>
      <c r="G259" s="219"/>
    </row>
    <row r="260" spans="2:7" x14ac:dyDescent="0.3">
      <c r="B260" s="215" t="s">
        <v>15155</v>
      </c>
      <c r="C260" s="222" t="s">
        <v>15555</v>
      </c>
      <c r="D260" s="215" t="s">
        <v>15638</v>
      </c>
      <c r="E260" s="217" t="s">
        <v>15639</v>
      </c>
      <c r="F260" s="218"/>
      <c r="G260" s="219"/>
    </row>
    <row r="261" spans="2:7" x14ac:dyDescent="0.3">
      <c r="B261" s="215" t="s">
        <v>15155</v>
      </c>
      <c r="C261" s="222" t="s">
        <v>15555</v>
      </c>
      <c r="D261" s="215" t="s">
        <v>15640</v>
      </c>
      <c r="E261" s="217" t="s">
        <v>15641</v>
      </c>
      <c r="F261" s="218"/>
      <c r="G261" s="219"/>
    </row>
    <row r="262" spans="2:7" x14ac:dyDescent="0.3">
      <c r="B262" s="215" t="s">
        <v>15155</v>
      </c>
      <c r="C262" s="222" t="s">
        <v>15555</v>
      </c>
      <c r="D262" s="215" t="s">
        <v>15642</v>
      </c>
      <c r="E262" s="217" t="s">
        <v>15643</v>
      </c>
      <c r="F262" s="218"/>
      <c r="G262" s="219"/>
    </row>
    <row r="263" spans="2:7" x14ac:dyDescent="0.3">
      <c r="B263" s="215" t="s">
        <v>15155</v>
      </c>
      <c r="C263" s="222" t="s">
        <v>15555</v>
      </c>
      <c r="D263" s="215" t="s">
        <v>15644</v>
      </c>
      <c r="E263" s="217" t="s">
        <v>15645</v>
      </c>
      <c r="F263" s="218"/>
      <c r="G263" s="219"/>
    </row>
    <row r="264" spans="2:7" x14ac:dyDescent="0.3">
      <c r="B264" s="215" t="s">
        <v>15155</v>
      </c>
      <c r="C264" s="222" t="s">
        <v>15555</v>
      </c>
      <c r="D264" s="215" t="s">
        <v>15646</v>
      </c>
      <c r="E264" s="217" t="s">
        <v>15647</v>
      </c>
      <c r="F264" s="218"/>
      <c r="G264" s="219"/>
    </row>
    <row r="265" spans="2:7" x14ac:dyDescent="0.3">
      <c r="B265" s="215" t="s">
        <v>15155</v>
      </c>
      <c r="C265" s="222" t="s">
        <v>15555</v>
      </c>
      <c r="D265" s="215" t="s">
        <v>15648</v>
      </c>
      <c r="E265" s="217" t="s">
        <v>15649</v>
      </c>
      <c r="F265" s="218"/>
      <c r="G265" s="219"/>
    </row>
    <row r="266" spans="2:7" x14ac:dyDescent="0.3">
      <c r="B266" s="215" t="s">
        <v>15155</v>
      </c>
      <c r="C266" s="222" t="s">
        <v>15555</v>
      </c>
      <c r="D266" s="215" t="s">
        <v>15650</v>
      </c>
      <c r="E266" s="217" t="s">
        <v>15651</v>
      </c>
      <c r="F266" s="218"/>
      <c r="G266" s="219"/>
    </row>
    <row r="267" spans="2:7" x14ac:dyDescent="0.3">
      <c r="B267" s="215" t="s">
        <v>15155</v>
      </c>
      <c r="C267" s="222" t="s">
        <v>15555</v>
      </c>
      <c r="D267" s="215" t="s">
        <v>15652</v>
      </c>
      <c r="E267" s="217" t="s">
        <v>15653</v>
      </c>
      <c r="F267" s="218"/>
      <c r="G267" s="219"/>
    </row>
    <row r="268" spans="2:7" x14ac:dyDescent="0.3">
      <c r="B268" s="215" t="s">
        <v>15155</v>
      </c>
      <c r="C268" s="222" t="s">
        <v>15555</v>
      </c>
      <c r="D268" s="215" t="s">
        <v>15654</v>
      </c>
      <c r="E268" s="217" t="s">
        <v>15655</v>
      </c>
      <c r="F268" s="218"/>
      <c r="G268" s="219"/>
    </row>
    <row r="269" spans="2:7" x14ac:dyDescent="0.3">
      <c r="B269" s="215" t="s">
        <v>15155</v>
      </c>
      <c r="C269" s="222" t="s">
        <v>15555</v>
      </c>
      <c r="D269" s="215" t="s">
        <v>15656</v>
      </c>
      <c r="E269" s="217" t="s">
        <v>15657</v>
      </c>
      <c r="F269" s="218"/>
      <c r="G269" s="219"/>
    </row>
    <row r="270" spans="2:7" x14ac:dyDescent="0.3">
      <c r="B270" s="215" t="s">
        <v>15155</v>
      </c>
      <c r="C270" s="222" t="s">
        <v>15555</v>
      </c>
      <c r="D270" s="215" t="s">
        <v>15658</v>
      </c>
      <c r="E270" s="217" t="s">
        <v>15659</v>
      </c>
      <c r="F270" s="218"/>
      <c r="G270" s="219"/>
    </row>
    <row r="271" spans="2:7" x14ac:dyDescent="0.3">
      <c r="B271" s="215" t="s">
        <v>15155</v>
      </c>
      <c r="C271" s="222" t="s">
        <v>15555</v>
      </c>
      <c r="D271" s="215" t="s">
        <v>15660</v>
      </c>
      <c r="E271" s="217" t="s">
        <v>15661</v>
      </c>
      <c r="F271" s="218"/>
      <c r="G271" s="219"/>
    </row>
    <row r="272" spans="2:7" x14ac:dyDescent="0.3">
      <c r="B272" s="215" t="s">
        <v>15155</v>
      </c>
      <c r="C272" s="222" t="s">
        <v>15555</v>
      </c>
      <c r="D272" s="215" t="s">
        <v>15662</v>
      </c>
      <c r="E272" s="217" t="s">
        <v>15663</v>
      </c>
      <c r="F272" s="218"/>
      <c r="G272" s="219"/>
    </row>
    <row r="273" spans="2:7" x14ac:dyDescent="0.3">
      <c r="B273" s="215" t="s">
        <v>15155</v>
      </c>
      <c r="C273" s="222" t="s">
        <v>15555</v>
      </c>
      <c r="D273" s="215" t="s">
        <v>15664</v>
      </c>
      <c r="E273" s="217" t="s">
        <v>15665</v>
      </c>
      <c r="F273" s="218"/>
      <c r="G273" s="219"/>
    </row>
    <row r="274" spans="2:7" x14ac:dyDescent="0.3">
      <c r="B274" s="215" t="s">
        <v>15155</v>
      </c>
      <c r="C274" s="222" t="s">
        <v>15555</v>
      </c>
      <c r="D274" s="215" t="s">
        <v>15666</v>
      </c>
      <c r="E274" s="217" t="s">
        <v>15667</v>
      </c>
      <c r="F274" s="218"/>
      <c r="G274" s="219"/>
    </row>
    <row r="275" spans="2:7" x14ac:dyDescent="0.3">
      <c r="B275" s="215" t="s">
        <v>15155</v>
      </c>
      <c r="C275" s="222" t="s">
        <v>15555</v>
      </c>
      <c r="D275" s="215" t="s">
        <v>15668</v>
      </c>
      <c r="E275" s="217" t="s">
        <v>15669</v>
      </c>
      <c r="F275" s="218"/>
      <c r="G275" s="219"/>
    </row>
    <row r="276" spans="2:7" x14ac:dyDescent="0.3">
      <c r="B276" s="215" t="s">
        <v>15155</v>
      </c>
      <c r="C276" s="222" t="s">
        <v>15555</v>
      </c>
      <c r="D276" s="215" t="s">
        <v>15670</v>
      </c>
      <c r="E276" s="217" t="s">
        <v>15671</v>
      </c>
      <c r="F276" s="218"/>
      <c r="G276" s="219"/>
    </row>
    <row r="277" spans="2:7" x14ac:dyDescent="0.3">
      <c r="B277" s="215" t="s">
        <v>15155</v>
      </c>
      <c r="C277" s="222" t="s">
        <v>15555</v>
      </c>
      <c r="D277" s="215" t="s">
        <v>15672</v>
      </c>
      <c r="E277" s="217" t="s">
        <v>15673</v>
      </c>
      <c r="F277" s="218"/>
      <c r="G277" s="219"/>
    </row>
    <row r="278" spans="2:7" x14ac:dyDescent="0.3">
      <c r="B278" s="215" t="s">
        <v>15155</v>
      </c>
      <c r="C278" s="222" t="s">
        <v>15555</v>
      </c>
      <c r="D278" s="215" t="s">
        <v>15674</v>
      </c>
      <c r="E278" s="217" t="s">
        <v>15675</v>
      </c>
      <c r="F278" s="218"/>
      <c r="G278" s="219"/>
    </row>
    <row r="279" spans="2:7" x14ac:dyDescent="0.3">
      <c r="B279" s="215" t="s">
        <v>15155</v>
      </c>
      <c r="C279" s="222" t="s">
        <v>15555</v>
      </c>
      <c r="D279" s="215" t="s">
        <v>15676</v>
      </c>
      <c r="E279" s="217" t="s">
        <v>15677</v>
      </c>
      <c r="F279" s="218"/>
      <c r="G279" s="219"/>
    </row>
    <row r="280" spans="2:7" x14ac:dyDescent="0.3">
      <c r="B280" s="215" t="s">
        <v>15155</v>
      </c>
      <c r="C280" s="222" t="s">
        <v>15555</v>
      </c>
      <c r="D280" s="215" t="s">
        <v>15678</v>
      </c>
      <c r="E280" s="217" t="s">
        <v>15679</v>
      </c>
      <c r="F280" s="218"/>
      <c r="G280" s="219"/>
    </row>
    <row r="281" spans="2:7" x14ac:dyDescent="0.3">
      <c r="B281" s="215" t="s">
        <v>15155</v>
      </c>
      <c r="C281" s="222" t="s">
        <v>15555</v>
      </c>
      <c r="D281" s="215" t="s">
        <v>15680</v>
      </c>
      <c r="E281" s="217" t="s">
        <v>15681</v>
      </c>
      <c r="F281" s="218"/>
      <c r="G281" s="219"/>
    </row>
    <row r="282" spans="2:7" x14ac:dyDescent="0.3">
      <c r="B282" s="215" t="s">
        <v>15155</v>
      </c>
      <c r="C282" s="222" t="s">
        <v>15555</v>
      </c>
      <c r="D282" s="215" t="s">
        <v>15682</v>
      </c>
      <c r="E282" s="217" t="s">
        <v>15683</v>
      </c>
      <c r="F282" s="218"/>
      <c r="G282" s="219"/>
    </row>
    <row r="283" spans="2:7" x14ac:dyDescent="0.3">
      <c r="B283" s="215" t="s">
        <v>15155</v>
      </c>
      <c r="C283" s="222" t="s">
        <v>15555</v>
      </c>
      <c r="D283" s="215" t="s">
        <v>15684</v>
      </c>
      <c r="E283" s="217" t="s">
        <v>15685</v>
      </c>
      <c r="F283" s="218"/>
      <c r="G283" s="219"/>
    </row>
    <row r="284" spans="2:7" x14ac:dyDescent="0.3">
      <c r="B284" s="215" t="s">
        <v>15155</v>
      </c>
      <c r="C284" s="222" t="s">
        <v>15555</v>
      </c>
      <c r="D284" s="215" t="s">
        <v>15686</v>
      </c>
      <c r="E284" s="217" t="s">
        <v>15687</v>
      </c>
      <c r="F284" s="218"/>
      <c r="G284" s="219"/>
    </row>
    <row r="285" spans="2:7" x14ac:dyDescent="0.3">
      <c r="B285" s="215" t="s">
        <v>15155</v>
      </c>
      <c r="C285" s="222" t="s">
        <v>15555</v>
      </c>
      <c r="D285" s="215" t="s">
        <v>15688</v>
      </c>
      <c r="E285" s="217" t="s">
        <v>15689</v>
      </c>
      <c r="F285" s="218"/>
      <c r="G285" s="219"/>
    </row>
    <row r="286" spans="2:7" x14ac:dyDescent="0.3">
      <c r="B286" s="215" t="s">
        <v>15155</v>
      </c>
      <c r="C286" s="222" t="s">
        <v>15555</v>
      </c>
      <c r="D286" s="215" t="s">
        <v>15690</v>
      </c>
      <c r="E286" s="217" t="s">
        <v>15691</v>
      </c>
      <c r="F286" s="218"/>
      <c r="G286" s="219"/>
    </row>
    <row r="287" spans="2:7" x14ac:dyDescent="0.3">
      <c r="B287" s="215" t="s">
        <v>15155</v>
      </c>
      <c r="C287" s="222" t="s">
        <v>15555</v>
      </c>
      <c r="D287" s="215" t="s">
        <v>15692</v>
      </c>
      <c r="E287" s="217" t="s">
        <v>15693</v>
      </c>
      <c r="F287" s="218"/>
      <c r="G287" s="219"/>
    </row>
    <row r="288" spans="2:7" x14ac:dyDescent="0.3">
      <c r="B288" s="215" t="s">
        <v>15155</v>
      </c>
      <c r="C288" s="222" t="s">
        <v>15555</v>
      </c>
      <c r="D288" s="215" t="s">
        <v>15694</v>
      </c>
      <c r="E288" s="217" t="s">
        <v>15695</v>
      </c>
      <c r="F288" s="218"/>
      <c r="G288" s="219"/>
    </row>
    <row r="289" spans="2:7" x14ac:dyDescent="0.3">
      <c r="B289" s="215" t="s">
        <v>15155</v>
      </c>
      <c r="C289" s="222" t="s">
        <v>15555</v>
      </c>
      <c r="D289" s="215" t="s">
        <v>15696</v>
      </c>
      <c r="E289" s="217" t="s">
        <v>15697</v>
      </c>
      <c r="F289" s="218"/>
      <c r="G289" s="219"/>
    </row>
    <row r="290" spans="2:7" x14ac:dyDescent="0.3">
      <c r="B290" s="215" t="s">
        <v>15155</v>
      </c>
      <c r="C290" s="222" t="s">
        <v>15555</v>
      </c>
      <c r="D290" s="215" t="s">
        <v>15698</v>
      </c>
      <c r="E290" s="217" t="s">
        <v>15699</v>
      </c>
      <c r="F290" s="218"/>
      <c r="G290" s="219"/>
    </row>
    <row r="291" spans="2:7" x14ac:dyDescent="0.3">
      <c r="B291" s="215" t="s">
        <v>15155</v>
      </c>
      <c r="C291" s="222" t="s">
        <v>15555</v>
      </c>
      <c r="D291" s="215" t="s">
        <v>15700</v>
      </c>
      <c r="E291" s="217" t="s">
        <v>15701</v>
      </c>
      <c r="F291" s="218"/>
      <c r="G291" s="219"/>
    </row>
    <row r="292" spans="2:7" x14ac:dyDescent="0.3">
      <c r="B292" s="215" t="s">
        <v>15155</v>
      </c>
      <c r="C292" s="222" t="s">
        <v>15555</v>
      </c>
      <c r="D292" s="215" t="s">
        <v>15702</v>
      </c>
      <c r="E292" s="217" t="s">
        <v>15703</v>
      </c>
      <c r="F292" s="218"/>
      <c r="G292" s="219"/>
    </row>
    <row r="293" spans="2:7" x14ac:dyDescent="0.3">
      <c r="B293" s="215" t="s">
        <v>15155</v>
      </c>
      <c r="C293" s="222" t="s">
        <v>15555</v>
      </c>
      <c r="D293" s="215" t="s">
        <v>15704</v>
      </c>
      <c r="E293" s="217" t="s">
        <v>15705</v>
      </c>
      <c r="F293" s="218"/>
      <c r="G293" s="219"/>
    </row>
    <row r="294" spans="2:7" x14ac:dyDescent="0.3">
      <c r="B294" s="215" t="s">
        <v>15155</v>
      </c>
      <c r="C294" s="222" t="s">
        <v>15555</v>
      </c>
      <c r="D294" s="215" t="s">
        <v>15706</v>
      </c>
      <c r="E294" s="217" t="s">
        <v>15707</v>
      </c>
      <c r="F294" s="218"/>
      <c r="G294" s="219"/>
    </row>
    <row r="295" spans="2:7" x14ac:dyDescent="0.3">
      <c r="B295" s="215" t="s">
        <v>15155</v>
      </c>
      <c r="C295" s="222" t="s">
        <v>15555</v>
      </c>
      <c r="D295" s="215" t="s">
        <v>15708</v>
      </c>
      <c r="E295" s="217" t="s">
        <v>15709</v>
      </c>
      <c r="F295" s="218"/>
      <c r="G295" s="219"/>
    </row>
    <row r="296" spans="2:7" x14ac:dyDescent="0.3">
      <c r="B296" s="215" t="s">
        <v>15155</v>
      </c>
      <c r="C296" s="222" t="s">
        <v>15555</v>
      </c>
      <c r="D296" s="215" t="s">
        <v>15710</v>
      </c>
      <c r="E296" s="217" t="s">
        <v>15711</v>
      </c>
      <c r="F296" s="218"/>
      <c r="G296" s="219"/>
    </row>
    <row r="297" spans="2:7" x14ac:dyDescent="0.3">
      <c r="B297" s="215" t="s">
        <v>15155</v>
      </c>
      <c r="C297" s="222" t="s">
        <v>15555</v>
      </c>
      <c r="D297" s="215" t="s">
        <v>15712</v>
      </c>
      <c r="E297" s="217" t="s">
        <v>15713</v>
      </c>
      <c r="F297" s="218"/>
      <c r="G297" s="219"/>
    </row>
    <row r="298" spans="2:7" x14ac:dyDescent="0.3">
      <c r="B298" s="215" t="s">
        <v>15155</v>
      </c>
      <c r="C298" s="222" t="s">
        <v>15555</v>
      </c>
      <c r="D298" s="215" t="s">
        <v>15714</v>
      </c>
      <c r="E298" s="217" t="s">
        <v>15715</v>
      </c>
      <c r="F298" s="218"/>
      <c r="G298" s="219"/>
    </row>
    <row r="299" spans="2:7" x14ac:dyDescent="0.3">
      <c r="B299" s="215" t="s">
        <v>15155</v>
      </c>
      <c r="C299" s="222" t="s">
        <v>15555</v>
      </c>
      <c r="D299" s="215" t="s">
        <v>15716</v>
      </c>
      <c r="E299" s="217" t="s">
        <v>15717</v>
      </c>
      <c r="F299" s="218"/>
      <c r="G299" s="219"/>
    </row>
    <row r="300" spans="2:7" x14ac:dyDescent="0.3">
      <c r="B300" s="215" t="s">
        <v>15155</v>
      </c>
      <c r="C300" s="222" t="s">
        <v>15555</v>
      </c>
      <c r="D300" s="215" t="s">
        <v>15718</v>
      </c>
      <c r="E300" s="217" t="s">
        <v>15719</v>
      </c>
      <c r="F300" s="218"/>
      <c r="G300" s="219"/>
    </row>
    <row r="301" spans="2:7" x14ac:dyDescent="0.3">
      <c r="B301" s="215" t="s">
        <v>15155</v>
      </c>
      <c r="C301" s="222" t="s">
        <v>15555</v>
      </c>
      <c r="D301" s="215" t="s">
        <v>15720</v>
      </c>
      <c r="E301" s="217" t="s">
        <v>15721</v>
      </c>
      <c r="F301" s="218"/>
      <c r="G301" s="219"/>
    </row>
    <row r="302" spans="2:7" x14ac:dyDescent="0.3">
      <c r="B302" s="215" t="s">
        <v>15155</v>
      </c>
      <c r="C302" s="222" t="s">
        <v>15555</v>
      </c>
      <c r="D302" s="215" t="s">
        <v>15722</v>
      </c>
      <c r="E302" s="217" t="s">
        <v>15723</v>
      </c>
      <c r="F302" s="218"/>
      <c r="G302" s="219"/>
    </row>
    <row r="303" spans="2:7" x14ac:dyDescent="0.3">
      <c r="B303" s="215" t="s">
        <v>15155</v>
      </c>
      <c r="C303" s="222" t="s">
        <v>15555</v>
      </c>
      <c r="D303" s="215" t="s">
        <v>15724</v>
      </c>
      <c r="E303" s="217" t="s">
        <v>15725</v>
      </c>
      <c r="F303" s="218"/>
      <c r="G303" s="219"/>
    </row>
    <row r="304" spans="2:7" x14ac:dyDescent="0.3">
      <c r="B304" s="215" t="s">
        <v>15155</v>
      </c>
      <c r="C304" s="222" t="s">
        <v>15555</v>
      </c>
      <c r="D304" s="215" t="s">
        <v>15726</v>
      </c>
      <c r="E304" s="217" t="s">
        <v>15727</v>
      </c>
      <c r="F304" s="218"/>
      <c r="G304" s="219"/>
    </row>
    <row r="305" spans="2:7" x14ac:dyDescent="0.3">
      <c r="B305" s="215" t="s">
        <v>15155</v>
      </c>
      <c r="C305" s="222" t="s">
        <v>15555</v>
      </c>
      <c r="D305" s="215" t="s">
        <v>15728</v>
      </c>
      <c r="E305" s="217" t="s">
        <v>15729</v>
      </c>
      <c r="F305" s="218"/>
      <c r="G305" s="219"/>
    </row>
    <row r="306" spans="2:7" x14ac:dyDescent="0.3">
      <c r="B306" s="215" t="s">
        <v>15155</v>
      </c>
      <c r="C306" s="222" t="s">
        <v>15555</v>
      </c>
      <c r="D306" s="215" t="s">
        <v>15730</v>
      </c>
      <c r="E306" s="217" t="s">
        <v>15731</v>
      </c>
      <c r="F306" s="218"/>
      <c r="G306" s="219"/>
    </row>
    <row r="307" spans="2:7" x14ac:dyDescent="0.3">
      <c r="B307" s="215" t="s">
        <v>15155</v>
      </c>
      <c r="C307" s="222" t="s">
        <v>15555</v>
      </c>
      <c r="D307" s="215" t="s">
        <v>15732</v>
      </c>
      <c r="E307" s="217" t="s">
        <v>15733</v>
      </c>
      <c r="F307" s="218"/>
      <c r="G307" s="219"/>
    </row>
    <row r="308" spans="2:7" x14ac:dyDescent="0.3">
      <c r="B308" s="215" t="s">
        <v>15155</v>
      </c>
      <c r="C308" s="222" t="s">
        <v>15555</v>
      </c>
      <c r="D308" s="215" t="s">
        <v>15734</v>
      </c>
      <c r="E308" s="217" t="s">
        <v>15288</v>
      </c>
      <c r="F308" s="218"/>
      <c r="G308" s="219"/>
    </row>
    <row r="309" spans="2:7" x14ac:dyDescent="0.3">
      <c r="B309" s="215" t="s">
        <v>15155</v>
      </c>
      <c r="C309" s="222" t="s">
        <v>15555</v>
      </c>
      <c r="D309" s="215" t="s">
        <v>15735</v>
      </c>
      <c r="E309" s="217" t="s">
        <v>15736</v>
      </c>
      <c r="F309" s="218"/>
      <c r="G309" s="219"/>
    </row>
    <row r="310" spans="2:7" x14ac:dyDescent="0.3">
      <c r="B310" s="215" t="s">
        <v>15155</v>
      </c>
      <c r="C310" s="222" t="s">
        <v>15555</v>
      </c>
      <c r="D310" s="215" t="s">
        <v>15737</v>
      </c>
      <c r="E310" s="217" t="s">
        <v>15738</v>
      </c>
      <c r="F310" s="218"/>
      <c r="G310" s="219"/>
    </row>
    <row r="311" spans="2:7" x14ac:dyDescent="0.3">
      <c r="B311" s="215" t="s">
        <v>15155</v>
      </c>
      <c r="C311" s="222" t="s">
        <v>15555</v>
      </c>
      <c r="D311" s="215" t="s">
        <v>15739</v>
      </c>
      <c r="E311" s="217" t="s">
        <v>15740</v>
      </c>
      <c r="F311" s="218"/>
      <c r="G311" s="219"/>
    </row>
    <row r="312" spans="2:7" x14ac:dyDescent="0.3">
      <c r="B312" s="215" t="s">
        <v>15155</v>
      </c>
      <c r="C312" s="222" t="s">
        <v>15555</v>
      </c>
      <c r="D312" s="215" t="s">
        <v>15741</v>
      </c>
      <c r="E312" s="217" t="s">
        <v>15742</v>
      </c>
      <c r="F312" s="218"/>
      <c r="G312" s="219"/>
    </row>
    <row r="313" spans="2:7" x14ac:dyDescent="0.3">
      <c r="B313" s="215" t="s">
        <v>15155</v>
      </c>
      <c r="C313" s="222" t="s">
        <v>15555</v>
      </c>
      <c r="D313" s="215" t="s">
        <v>15743</v>
      </c>
      <c r="E313" s="217" t="s">
        <v>15744</v>
      </c>
      <c r="F313" s="218"/>
      <c r="G313" s="219"/>
    </row>
    <row r="314" spans="2:7" x14ac:dyDescent="0.3">
      <c r="B314" s="215" t="s">
        <v>15155</v>
      </c>
      <c r="C314" s="222" t="s">
        <v>15555</v>
      </c>
      <c r="D314" s="215" t="s">
        <v>15745</v>
      </c>
      <c r="E314" s="217" t="s">
        <v>15746</v>
      </c>
      <c r="F314" s="218"/>
      <c r="G314" s="219"/>
    </row>
    <row r="315" spans="2:7" x14ac:dyDescent="0.3">
      <c r="B315" s="215" t="s">
        <v>15155</v>
      </c>
      <c r="C315" s="222" t="s">
        <v>15555</v>
      </c>
      <c r="D315" s="215" t="s">
        <v>15747</v>
      </c>
      <c r="E315" s="217" t="s">
        <v>15748</v>
      </c>
      <c r="F315" s="218"/>
      <c r="G315" s="219"/>
    </row>
    <row r="316" spans="2:7" x14ac:dyDescent="0.3">
      <c r="B316" s="215" t="s">
        <v>15155</v>
      </c>
      <c r="C316" s="222" t="s">
        <v>15555</v>
      </c>
      <c r="D316" s="215" t="s">
        <v>15749</v>
      </c>
      <c r="E316" s="217" t="s">
        <v>15750</v>
      </c>
      <c r="F316" s="218"/>
      <c r="G316" s="219"/>
    </row>
    <row r="317" spans="2:7" x14ac:dyDescent="0.3">
      <c r="B317" s="215" t="s">
        <v>15155</v>
      </c>
      <c r="C317" s="222" t="s">
        <v>15555</v>
      </c>
      <c r="D317" s="215" t="s">
        <v>15751</v>
      </c>
      <c r="E317" s="217" t="s">
        <v>15752</v>
      </c>
      <c r="F317" s="218"/>
      <c r="G317" s="219"/>
    </row>
    <row r="318" spans="2:7" x14ac:dyDescent="0.3">
      <c r="B318" s="215" t="s">
        <v>15155</v>
      </c>
      <c r="C318" s="222" t="s">
        <v>15555</v>
      </c>
      <c r="D318" s="215" t="s">
        <v>15753</v>
      </c>
      <c r="E318" s="217" t="s">
        <v>15754</v>
      </c>
      <c r="F318" s="218"/>
      <c r="G318" s="219"/>
    </row>
    <row r="319" spans="2:7" x14ac:dyDescent="0.3">
      <c r="B319" s="215" t="s">
        <v>15155</v>
      </c>
      <c r="C319" s="222" t="s">
        <v>15555</v>
      </c>
      <c r="D319" s="215" t="s">
        <v>15755</v>
      </c>
      <c r="E319" s="217" t="s">
        <v>15756</v>
      </c>
      <c r="F319" s="218"/>
      <c r="G319" s="219"/>
    </row>
    <row r="320" spans="2:7" x14ac:dyDescent="0.3">
      <c r="B320" s="215" t="s">
        <v>15155</v>
      </c>
      <c r="C320" s="222" t="s">
        <v>15555</v>
      </c>
      <c r="D320" s="215" t="s">
        <v>15757</v>
      </c>
      <c r="E320" s="217" t="s">
        <v>15758</v>
      </c>
      <c r="F320" s="218"/>
      <c r="G320" s="219"/>
    </row>
    <row r="321" spans="2:7" x14ac:dyDescent="0.3">
      <c r="B321" s="215" t="s">
        <v>15155</v>
      </c>
      <c r="C321" s="222" t="s">
        <v>15555</v>
      </c>
      <c r="D321" s="215" t="s">
        <v>15759</v>
      </c>
      <c r="E321" s="217" t="s">
        <v>15760</v>
      </c>
      <c r="F321" s="218"/>
      <c r="G321" s="219"/>
    </row>
    <row r="322" spans="2:7" x14ac:dyDescent="0.3">
      <c r="B322" s="215" t="s">
        <v>15155</v>
      </c>
      <c r="C322" s="222" t="s">
        <v>15555</v>
      </c>
      <c r="D322" s="215" t="s">
        <v>15761</v>
      </c>
      <c r="E322" s="217" t="s">
        <v>15762</v>
      </c>
      <c r="F322" s="218"/>
      <c r="G322" s="219"/>
    </row>
    <row r="323" spans="2:7" x14ac:dyDescent="0.3">
      <c r="B323" s="215" t="s">
        <v>15155</v>
      </c>
      <c r="C323" s="222" t="s">
        <v>15555</v>
      </c>
      <c r="D323" s="215" t="s">
        <v>15763</v>
      </c>
      <c r="E323" s="217" t="s">
        <v>15764</v>
      </c>
      <c r="F323" s="218"/>
      <c r="G323" s="219"/>
    </row>
    <row r="324" spans="2:7" x14ac:dyDescent="0.3">
      <c r="B324" s="215" t="s">
        <v>15155</v>
      </c>
      <c r="C324" s="222" t="s">
        <v>15555</v>
      </c>
      <c r="D324" s="215" t="s">
        <v>15765</v>
      </c>
      <c r="E324" s="217" t="s">
        <v>15766</v>
      </c>
      <c r="F324" s="218"/>
      <c r="G324" s="219"/>
    </row>
    <row r="325" spans="2:7" x14ac:dyDescent="0.3">
      <c r="B325" s="215" t="s">
        <v>15155</v>
      </c>
      <c r="C325" s="222" t="s">
        <v>15555</v>
      </c>
      <c r="D325" s="215" t="s">
        <v>15767</v>
      </c>
      <c r="E325" s="217" t="s">
        <v>15768</v>
      </c>
      <c r="F325" s="218"/>
      <c r="G325" s="219"/>
    </row>
    <row r="326" spans="2:7" x14ac:dyDescent="0.3">
      <c r="B326" s="215" t="s">
        <v>15155</v>
      </c>
      <c r="C326" s="222" t="s">
        <v>15555</v>
      </c>
      <c r="D326" s="215" t="s">
        <v>15769</v>
      </c>
      <c r="E326" s="217" t="s">
        <v>15770</v>
      </c>
      <c r="F326" s="218"/>
      <c r="G326" s="219"/>
    </row>
    <row r="327" spans="2:7" x14ac:dyDescent="0.3">
      <c r="B327" s="215" t="s">
        <v>15155</v>
      </c>
      <c r="C327" s="222" t="s">
        <v>15555</v>
      </c>
      <c r="D327" s="215" t="s">
        <v>15771</v>
      </c>
      <c r="E327" s="217" t="s">
        <v>15772</v>
      </c>
      <c r="F327" s="218"/>
      <c r="G327" s="219"/>
    </row>
    <row r="328" spans="2:7" x14ac:dyDescent="0.3">
      <c r="B328" s="215" t="s">
        <v>15155</v>
      </c>
      <c r="C328" s="222" t="s">
        <v>15555</v>
      </c>
      <c r="D328" s="215" t="s">
        <v>15773</v>
      </c>
      <c r="E328" s="217" t="s">
        <v>15774</v>
      </c>
      <c r="F328" s="218"/>
      <c r="G328" s="219"/>
    </row>
    <row r="329" spans="2:7" x14ac:dyDescent="0.3">
      <c r="B329" s="215" t="s">
        <v>15155</v>
      </c>
      <c r="C329" s="222" t="s">
        <v>15555</v>
      </c>
      <c r="D329" s="215" t="s">
        <v>15775</v>
      </c>
      <c r="E329" s="217" t="s">
        <v>15776</v>
      </c>
      <c r="F329" s="218"/>
      <c r="G329" s="219"/>
    </row>
    <row r="330" spans="2:7" x14ac:dyDescent="0.3">
      <c r="B330" s="215" t="s">
        <v>15155</v>
      </c>
      <c r="C330" s="222" t="s">
        <v>15555</v>
      </c>
      <c r="D330" s="215" t="s">
        <v>15777</v>
      </c>
      <c r="E330" s="217" t="s">
        <v>15778</v>
      </c>
      <c r="F330" s="218"/>
      <c r="G330" s="219"/>
    </row>
    <row r="331" spans="2:7" x14ac:dyDescent="0.3">
      <c r="B331" s="215" t="s">
        <v>15155</v>
      </c>
      <c r="C331" s="222" t="s">
        <v>15555</v>
      </c>
      <c r="D331" s="215" t="s">
        <v>15779</v>
      </c>
      <c r="E331" s="217" t="s">
        <v>15780</v>
      </c>
      <c r="F331" s="218"/>
      <c r="G331" s="219"/>
    </row>
    <row r="332" spans="2:7" x14ac:dyDescent="0.3">
      <c r="B332" s="215" t="s">
        <v>15155</v>
      </c>
      <c r="C332" s="222" t="s">
        <v>15555</v>
      </c>
      <c r="D332" s="215" t="s">
        <v>15781</v>
      </c>
      <c r="E332" s="217" t="s">
        <v>15782</v>
      </c>
      <c r="F332" s="218"/>
      <c r="G332" s="219"/>
    </row>
    <row r="333" spans="2:7" x14ac:dyDescent="0.3">
      <c r="B333" s="215" t="s">
        <v>15155</v>
      </c>
      <c r="C333" s="222" t="s">
        <v>15555</v>
      </c>
      <c r="D333" s="215" t="s">
        <v>15783</v>
      </c>
      <c r="E333" s="217" t="s">
        <v>15784</v>
      </c>
      <c r="F333" s="218"/>
      <c r="G333" s="219"/>
    </row>
    <row r="334" spans="2:7" x14ac:dyDescent="0.3">
      <c r="B334" s="215" t="s">
        <v>15155</v>
      </c>
      <c r="C334" s="222" t="s">
        <v>15555</v>
      </c>
      <c r="D334" s="215" t="s">
        <v>15785</v>
      </c>
      <c r="E334" s="217" t="s">
        <v>15786</v>
      </c>
      <c r="F334" s="218"/>
      <c r="G334" s="219"/>
    </row>
    <row r="335" spans="2:7" x14ac:dyDescent="0.3">
      <c r="B335" s="215" t="s">
        <v>15155</v>
      </c>
      <c r="C335" s="222" t="s">
        <v>15555</v>
      </c>
      <c r="D335" s="215" t="s">
        <v>15787</v>
      </c>
      <c r="E335" s="217" t="s">
        <v>15788</v>
      </c>
      <c r="F335" s="218"/>
      <c r="G335" s="219"/>
    </row>
    <row r="336" spans="2:7" x14ac:dyDescent="0.3">
      <c r="B336" s="215" t="s">
        <v>15155</v>
      </c>
      <c r="C336" s="222" t="s">
        <v>15555</v>
      </c>
      <c r="D336" s="215" t="s">
        <v>15789</v>
      </c>
      <c r="E336" s="217" t="s">
        <v>15790</v>
      </c>
      <c r="F336" s="218"/>
      <c r="G336" s="219"/>
    </row>
    <row r="337" spans="2:7" x14ac:dyDescent="0.3">
      <c r="B337" s="215" t="s">
        <v>15155</v>
      </c>
      <c r="C337" s="222" t="s">
        <v>15555</v>
      </c>
      <c r="D337" s="215" t="s">
        <v>15791</v>
      </c>
      <c r="E337" s="217" t="s">
        <v>15792</v>
      </c>
      <c r="F337" s="218"/>
      <c r="G337" s="219"/>
    </row>
    <row r="338" spans="2:7" x14ac:dyDescent="0.3">
      <c r="B338" s="215" t="s">
        <v>15155</v>
      </c>
      <c r="C338" s="222" t="s">
        <v>15555</v>
      </c>
      <c r="D338" s="215" t="s">
        <v>15793</v>
      </c>
      <c r="E338" s="217" t="s">
        <v>15794</v>
      </c>
      <c r="F338" s="218"/>
      <c r="G338" s="219"/>
    </row>
    <row r="339" spans="2:7" x14ac:dyDescent="0.3">
      <c r="B339" s="215" t="s">
        <v>15155</v>
      </c>
      <c r="C339" s="222" t="s">
        <v>15555</v>
      </c>
      <c r="D339" s="215" t="s">
        <v>15795</v>
      </c>
      <c r="E339" s="217" t="s">
        <v>15320</v>
      </c>
      <c r="F339" s="218"/>
      <c r="G339" s="219"/>
    </row>
    <row r="340" spans="2:7" x14ac:dyDescent="0.3">
      <c r="B340" s="215" t="s">
        <v>15155</v>
      </c>
      <c r="C340" s="223" t="s">
        <v>15796</v>
      </c>
      <c r="D340" s="215" t="s">
        <v>15797</v>
      </c>
      <c r="E340" s="217" t="s">
        <v>15798</v>
      </c>
      <c r="F340" s="218"/>
      <c r="G340" s="219"/>
    </row>
    <row r="341" spans="2:7" x14ac:dyDescent="0.3">
      <c r="B341" s="215" t="s">
        <v>15155</v>
      </c>
      <c r="C341" s="223" t="s">
        <v>15796</v>
      </c>
      <c r="D341" s="215" t="s">
        <v>15799</v>
      </c>
      <c r="E341" s="217" t="s">
        <v>15800</v>
      </c>
      <c r="F341" s="218"/>
      <c r="G341" s="219"/>
    </row>
    <row r="342" spans="2:7" x14ac:dyDescent="0.3">
      <c r="B342" s="215" t="s">
        <v>15155</v>
      </c>
      <c r="C342" s="223" t="s">
        <v>15796</v>
      </c>
      <c r="D342" s="215" t="s">
        <v>15801</v>
      </c>
      <c r="E342" s="217" t="s">
        <v>15802</v>
      </c>
      <c r="F342" s="218"/>
      <c r="G342" s="219"/>
    </row>
    <row r="343" spans="2:7" x14ac:dyDescent="0.3">
      <c r="B343" s="215" t="s">
        <v>15155</v>
      </c>
      <c r="C343" s="223" t="s">
        <v>15796</v>
      </c>
      <c r="D343" s="215" t="s">
        <v>15803</v>
      </c>
      <c r="E343" s="217" t="s">
        <v>15804</v>
      </c>
      <c r="F343" s="218"/>
      <c r="G343" s="219"/>
    </row>
    <row r="344" spans="2:7" x14ac:dyDescent="0.3">
      <c r="B344" s="215" t="s">
        <v>15155</v>
      </c>
      <c r="C344" s="223" t="s">
        <v>15796</v>
      </c>
      <c r="D344" s="215" t="s">
        <v>15805</v>
      </c>
      <c r="E344" s="217" t="s">
        <v>15806</v>
      </c>
      <c r="F344" s="218"/>
      <c r="G344" s="219"/>
    </row>
    <row r="345" spans="2:7" x14ac:dyDescent="0.3">
      <c r="B345" s="215" t="s">
        <v>15155</v>
      </c>
      <c r="C345" s="223" t="s">
        <v>15796</v>
      </c>
      <c r="D345" s="215" t="s">
        <v>15807</v>
      </c>
      <c r="E345" s="217" t="s">
        <v>15808</v>
      </c>
      <c r="F345" s="218"/>
      <c r="G345" s="219"/>
    </row>
    <row r="346" spans="2:7" x14ac:dyDescent="0.3">
      <c r="B346" s="215" t="s">
        <v>15155</v>
      </c>
      <c r="C346" s="223" t="s">
        <v>15796</v>
      </c>
      <c r="D346" s="215" t="s">
        <v>15809</v>
      </c>
      <c r="E346" s="217" t="s">
        <v>15810</v>
      </c>
      <c r="F346" s="218"/>
      <c r="G346" s="219"/>
    </row>
    <row r="347" spans="2:7" x14ac:dyDescent="0.3">
      <c r="B347" s="215" t="s">
        <v>15155</v>
      </c>
      <c r="C347" s="223" t="s">
        <v>15796</v>
      </c>
      <c r="D347" s="215" t="s">
        <v>15811</v>
      </c>
      <c r="E347" s="217" t="s">
        <v>15812</v>
      </c>
      <c r="F347" s="218"/>
      <c r="G347" s="219"/>
    </row>
    <row r="348" spans="2:7" x14ac:dyDescent="0.3">
      <c r="B348" s="215" t="s">
        <v>15155</v>
      </c>
      <c r="C348" s="223" t="s">
        <v>15796</v>
      </c>
      <c r="D348" s="215" t="s">
        <v>15813</v>
      </c>
      <c r="E348" s="217" t="s">
        <v>15814</v>
      </c>
      <c r="F348" s="218"/>
      <c r="G348" s="219"/>
    </row>
    <row r="349" spans="2:7" x14ac:dyDescent="0.3">
      <c r="B349" s="215" t="s">
        <v>15155</v>
      </c>
      <c r="C349" s="223" t="s">
        <v>15796</v>
      </c>
      <c r="D349" s="215" t="s">
        <v>15815</v>
      </c>
      <c r="E349" s="217" t="s">
        <v>15816</v>
      </c>
      <c r="F349" s="218"/>
      <c r="G349" s="219"/>
    </row>
    <row r="350" spans="2:7" x14ac:dyDescent="0.3">
      <c r="B350" s="215" t="s">
        <v>15155</v>
      </c>
      <c r="C350" s="223" t="s">
        <v>15796</v>
      </c>
      <c r="D350" s="215" t="s">
        <v>15817</v>
      </c>
      <c r="E350" s="217" t="s">
        <v>15818</v>
      </c>
      <c r="F350" s="218"/>
      <c r="G350" s="219"/>
    </row>
    <row r="351" spans="2:7" x14ac:dyDescent="0.3">
      <c r="B351" s="215" t="s">
        <v>15155</v>
      </c>
      <c r="C351" s="223" t="s">
        <v>15796</v>
      </c>
      <c r="D351" s="215" t="s">
        <v>15819</v>
      </c>
      <c r="E351" s="217" t="s">
        <v>15820</v>
      </c>
      <c r="F351" s="218"/>
      <c r="G351" s="219"/>
    </row>
    <row r="352" spans="2:7" x14ac:dyDescent="0.3">
      <c r="B352" s="215" t="s">
        <v>15155</v>
      </c>
      <c r="C352" s="223" t="s">
        <v>15796</v>
      </c>
      <c r="D352" s="215" t="s">
        <v>15821</v>
      </c>
      <c r="E352" s="217" t="s">
        <v>15822</v>
      </c>
      <c r="F352" s="218"/>
      <c r="G352" s="219"/>
    </row>
    <row r="353" spans="2:7" x14ac:dyDescent="0.3">
      <c r="B353" s="215" t="s">
        <v>15155</v>
      </c>
      <c r="C353" s="223" t="s">
        <v>15796</v>
      </c>
      <c r="D353" s="215" t="s">
        <v>15823</v>
      </c>
      <c r="E353" s="217" t="s">
        <v>15824</v>
      </c>
      <c r="F353" s="218"/>
      <c r="G353" s="219"/>
    </row>
    <row r="354" spans="2:7" x14ac:dyDescent="0.3">
      <c r="B354" s="215" t="s">
        <v>15155</v>
      </c>
      <c r="C354" s="223" t="s">
        <v>15796</v>
      </c>
      <c r="D354" s="215" t="s">
        <v>15825</v>
      </c>
      <c r="E354" s="217" t="s">
        <v>15826</v>
      </c>
      <c r="F354" s="218"/>
      <c r="G354" s="219"/>
    </row>
    <row r="355" spans="2:7" x14ac:dyDescent="0.3">
      <c r="B355" s="215" t="s">
        <v>15155</v>
      </c>
      <c r="C355" s="223" t="s">
        <v>15796</v>
      </c>
      <c r="D355" s="215" t="s">
        <v>15827</v>
      </c>
      <c r="E355" s="217" t="s">
        <v>15826</v>
      </c>
      <c r="F355" s="218"/>
      <c r="G355" s="219"/>
    </row>
    <row r="356" spans="2:7" x14ac:dyDescent="0.3">
      <c r="B356" s="215" t="s">
        <v>15155</v>
      </c>
      <c r="C356" s="223" t="s">
        <v>15796</v>
      </c>
      <c r="D356" s="215" t="s">
        <v>15828</v>
      </c>
      <c r="E356" s="217" t="s">
        <v>15829</v>
      </c>
      <c r="F356" s="218"/>
      <c r="G356" s="219"/>
    </row>
    <row r="357" spans="2:7" x14ac:dyDescent="0.3">
      <c r="B357" s="215" t="s">
        <v>15155</v>
      </c>
      <c r="C357" s="223" t="s">
        <v>15796</v>
      </c>
      <c r="D357" s="215" t="s">
        <v>15830</v>
      </c>
      <c r="E357" s="217" t="s">
        <v>15831</v>
      </c>
      <c r="F357" s="218"/>
      <c r="G357" s="219"/>
    </row>
    <row r="358" spans="2:7" x14ac:dyDescent="0.3">
      <c r="B358" s="215" t="s">
        <v>15155</v>
      </c>
      <c r="C358" s="223" t="s">
        <v>15796</v>
      </c>
      <c r="D358" s="215" t="s">
        <v>15832</v>
      </c>
      <c r="E358" s="217" t="s">
        <v>15833</v>
      </c>
      <c r="F358" s="218"/>
      <c r="G358" s="219"/>
    </row>
    <row r="359" spans="2:7" x14ac:dyDescent="0.3">
      <c r="B359" s="215" t="s">
        <v>15155</v>
      </c>
      <c r="C359" s="223" t="s">
        <v>15796</v>
      </c>
      <c r="D359" s="215" t="s">
        <v>15834</v>
      </c>
      <c r="E359" s="217" t="s">
        <v>15835</v>
      </c>
      <c r="F359" s="218"/>
      <c r="G359" s="219"/>
    </row>
    <row r="360" spans="2:7" x14ac:dyDescent="0.3">
      <c r="B360" s="215" t="s">
        <v>15155</v>
      </c>
      <c r="C360" s="223" t="s">
        <v>15796</v>
      </c>
      <c r="D360" s="215" t="s">
        <v>15836</v>
      </c>
      <c r="E360" s="217" t="s">
        <v>15837</v>
      </c>
      <c r="F360" s="218"/>
      <c r="G360" s="219"/>
    </row>
    <row r="361" spans="2:7" x14ac:dyDescent="0.3">
      <c r="B361" s="215" t="s">
        <v>15155</v>
      </c>
      <c r="C361" s="223" t="s">
        <v>15796</v>
      </c>
      <c r="D361" s="215" t="s">
        <v>15838</v>
      </c>
      <c r="E361" s="217" t="s">
        <v>15839</v>
      </c>
      <c r="F361" s="218"/>
      <c r="G361" s="219"/>
    </row>
    <row r="362" spans="2:7" x14ac:dyDescent="0.3">
      <c r="B362" s="215" t="s">
        <v>15155</v>
      </c>
      <c r="C362" s="223" t="s">
        <v>15796</v>
      </c>
      <c r="D362" s="215" t="s">
        <v>15840</v>
      </c>
      <c r="E362" s="217" t="s">
        <v>15841</v>
      </c>
      <c r="F362" s="218"/>
      <c r="G362" s="219"/>
    </row>
    <row r="363" spans="2:7" x14ac:dyDescent="0.3">
      <c r="B363" s="215" t="s">
        <v>15155</v>
      </c>
      <c r="C363" s="223" t="s">
        <v>15796</v>
      </c>
      <c r="D363" s="215" t="s">
        <v>15842</v>
      </c>
      <c r="E363" s="217" t="s">
        <v>15843</v>
      </c>
      <c r="F363" s="218"/>
      <c r="G363" s="219"/>
    </row>
    <row r="364" spans="2:7" x14ac:dyDescent="0.3">
      <c r="B364" s="215" t="s">
        <v>15155</v>
      </c>
      <c r="C364" s="223" t="s">
        <v>15796</v>
      </c>
      <c r="D364" s="215" t="s">
        <v>15844</v>
      </c>
      <c r="E364" s="217" t="s">
        <v>15845</v>
      </c>
      <c r="F364" s="218"/>
      <c r="G364" s="219"/>
    </row>
    <row r="365" spans="2:7" x14ac:dyDescent="0.3">
      <c r="B365" s="215" t="s">
        <v>15155</v>
      </c>
      <c r="C365" s="223" t="s">
        <v>15796</v>
      </c>
      <c r="D365" s="215" t="s">
        <v>15846</v>
      </c>
      <c r="E365" s="217" t="s">
        <v>15847</v>
      </c>
      <c r="F365" s="218"/>
      <c r="G365" s="219"/>
    </row>
    <row r="366" spans="2:7" x14ac:dyDescent="0.3">
      <c r="B366" s="215" t="s">
        <v>15155</v>
      </c>
      <c r="C366" s="223" t="s">
        <v>15796</v>
      </c>
      <c r="D366" s="215" t="s">
        <v>15848</v>
      </c>
      <c r="E366" s="217" t="s">
        <v>15849</v>
      </c>
      <c r="F366" s="218"/>
      <c r="G366" s="219"/>
    </row>
    <row r="367" spans="2:7" x14ac:dyDescent="0.3">
      <c r="B367" s="215" t="s">
        <v>15155</v>
      </c>
      <c r="C367" s="223" t="s">
        <v>15796</v>
      </c>
      <c r="D367" s="215" t="s">
        <v>15850</v>
      </c>
      <c r="E367" s="217" t="s">
        <v>15851</v>
      </c>
      <c r="F367" s="218"/>
      <c r="G367" s="219"/>
    </row>
    <row r="368" spans="2:7" x14ac:dyDescent="0.3">
      <c r="B368" s="215" t="s">
        <v>15155</v>
      </c>
      <c r="C368" s="223" t="s">
        <v>15796</v>
      </c>
      <c r="D368" s="215" t="s">
        <v>15852</v>
      </c>
      <c r="E368" s="217" t="s">
        <v>15853</v>
      </c>
      <c r="F368" s="218"/>
      <c r="G368" s="219"/>
    </row>
    <row r="369" spans="2:7" x14ac:dyDescent="0.3">
      <c r="B369" s="215" t="s">
        <v>15155</v>
      </c>
      <c r="C369" s="223" t="s">
        <v>15796</v>
      </c>
      <c r="D369" s="215" t="s">
        <v>15854</v>
      </c>
      <c r="E369" s="217" t="s">
        <v>15855</v>
      </c>
      <c r="F369" s="218"/>
      <c r="G369" s="219"/>
    </row>
    <row r="370" spans="2:7" x14ac:dyDescent="0.3">
      <c r="B370" s="215" t="s">
        <v>15155</v>
      </c>
      <c r="C370" s="223" t="s">
        <v>15796</v>
      </c>
      <c r="D370" s="215" t="s">
        <v>15856</v>
      </c>
      <c r="E370" s="217" t="s">
        <v>15857</v>
      </c>
      <c r="F370" s="218"/>
      <c r="G370" s="219"/>
    </row>
    <row r="371" spans="2:7" x14ac:dyDescent="0.3">
      <c r="B371" s="215" t="s">
        <v>15155</v>
      </c>
      <c r="C371" s="223" t="s">
        <v>15796</v>
      </c>
      <c r="D371" s="215" t="s">
        <v>15858</v>
      </c>
      <c r="E371" s="217" t="s">
        <v>15859</v>
      </c>
      <c r="F371" s="218"/>
      <c r="G371" s="219"/>
    </row>
    <row r="372" spans="2:7" x14ac:dyDescent="0.3">
      <c r="B372" s="215" t="s">
        <v>15155</v>
      </c>
      <c r="C372" s="223" t="s">
        <v>15796</v>
      </c>
      <c r="D372" s="215" t="s">
        <v>15860</v>
      </c>
      <c r="E372" s="217" t="s">
        <v>15861</v>
      </c>
      <c r="F372" s="218"/>
      <c r="G372" s="219"/>
    </row>
    <row r="373" spans="2:7" x14ac:dyDescent="0.3">
      <c r="B373" s="215" t="s">
        <v>15155</v>
      </c>
      <c r="C373" s="223" t="s">
        <v>15796</v>
      </c>
      <c r="D373" s="215" t="s">
        <v>15862</v>
      </c>
      <c r="E373" s="217" t="s">
        <v>15863</v>
      </c>
      <c r="F373" s="218"/>
      <c r="G373" s="219"/>
    </row>
    <row r="374" spans="2:7" x14ac:dyDescent="0.3">
      <c r="B374" s="215" t="s">
        <v>15155</v>
      </c>
      <c r="C374" s="223" t="s">
        <v>15796</v>
      </c>
      <c r="D374" s="215" t="s">
        <v>15864</v>
      </c>
      <c r="E374" s="217" t="s">
        <v>15865</v>
      </c>
      <c r="F374" s="218"/>
      <c r="G374" s="219"/>
    </row>
    <row r="375" spans="2:7" x14ac:dyDescent="0.3">
      <c r="B375" s="215" t="s">
        <v>15155</v>
      </c>
      <c r="C375" s="223" t="s">
        <v>15796</v>
      </c>
      <c r="D375" s="215" t="s">
        <v>15866</v>
      </c>
      <c r="E375" s="217" t="s">
        <v>15867</v>
      </c>
      <c r="F375" s="218"/>
      <c r="G375" s="219"/>
    </row>
    <row r="376" spans="2:7" x14ac:dyDescent="0.3">
      <c r="B376" s="215" t="s">
        <v>15155</v>
      </c>
      <c r="C376" s="223" t="s">
        <v>15796</v>
      </c>
      <c r="D376" s="215" t="s">
        <v>15868</v>
      </c>
      <c r="E376" s="217" t="s">
        <v>15869</v>
      </c>
      <c r="F376" s="218"/>
      <c r="G376" s="219"/>
    </row>
    <row r="377" spans="2:7" x14ac:dyDescent="0.3">
      <c r="B377" s="215" t="s">
        <v>15155</v>
      </c>
      <c r="C377" s="223" t="s">
        <v>15796</v>
      </c>
      <c r="D377" s="215" t="s">
        <v>15870</v>
      </c>
      <c r="E377" s="217" t="s">
        <v>15871</v>
      </c>
      <c r="F377" s="218"/>
      <c r="G377" s="219"/>
    </row>
    <row r="378" spans="2:7" x14ac:dyDescent="0.3">
      <c r="B378" s="215" t="s">
        <v>15155</v>
      </c>
      <c r="C378" s="223" t="s">
        <v>15796</v>
      </c>
      <c r="D378" s="215" t="s">
        <v>15872</v>
      </c>
      <c r="E378" s="217" t="s">
        <v>15873</v>
      </c>
      <c r="F378" s="218"/>
      <c r="G378" s="219"/>
    </row>
    <row r="379" spans="2:7" x14ac:dyDescent="0.3">
      <c r="B379" s="215" t="s">
        <v>15155</v>
      </c>
      <c r="C379" s="223" t="s">
        <v>15796</v>
      </c>
      <c r="D379" s="215" t="s">
        <v>15874</v>
      </c>
      <c r="E379" s="217" t="s">
        <v>15875</v>
      </c>
      <c r="F379" s="218"/>
      <c r="G379" s="219"/>
    </row>
    <row r="380" spans="2:7" x14ac:dyDescent="0.3">
      <c r="B380" s="215" t="s">
        <v>15155</v>
      </c>
      <c r="C380" s="223" t="s">
        <v>15796</v>
      </c>
      <c r="D380" s="215" t="s">
        <v>15876</v>
      </c>
      <c r="E380" s="217" t="s">
        <v>15877</v>
      </c>
      <c r="F380" s="218"/>
      <c r="G380" s="219"/>
    </row>
    <row r="381" spans="2:7" x14ac:dyDescent="0.3">
      <c r="B381" s="215" t="s">
        <v>15155</v>
      </c>
      <c r="C381" s="223" t="s">
        <v>15796</v>
      </c>
      <c r="D381" s="215" t="s">
        <v>15878</v>
      </c>
      <c r="E381" s="217" t="s">
        <v>15879</v>
      </c>
      <c r="F381" s="218"/>
      <c r="G381" s="219"/>
    </row>
    <row r="382" spans="2:7" x14ac:dyDescent="0.3">
      <c r="B382" s="215" t="s">
        <v>15880</v>
      </c>
      <c r="C382" s="223" t="s">
        <v>15796</v>
      </c>
      <c r="D382" s="215" t="s">
        <v>15881</v>
      </c>
      <c r="E382" s="217" t="s">
        <v>15882</v>
      </c>
      <c r="F382" s="218"/>
      <c r="G382" s="219" t="s">
        <v>15883</v>
      </c>
    </row>
    <row r="383" spans="2:7" x14ac:dyDescent="0.3">
      <c r="B383" s="215" t="s">
        <v>15155</v>
      </c>
      <c r="C383" s="223" t="s">
        <v>15796</v>
      </c>
      <c r="D383" s="215" t="s">
        <v>15884</v>
      </c>
      <c r="E383" s="217" t="s">
        <v>15885</v>
      </c>
      <c r="F383" s="218"/>
      <c r="G383" s="219"/>
    </row>
    <row r="384" spans="2:7" x14ac:dyDescent="0.3">
      <c r="B384" s="215" t="s">
        <v>15155</v>
      </c>
      <c r="C384" s="223" t="s">
        <v>15796</v>
      </c>
      <c r="D384" s="215" t="s">
        <v>15886</v>
      </c>
      <c r="E384" s="217" t="s">
        <v>15887</v>
      </c>
      <c r="F384" s="218"/>
      <c r="G384" s="219"/>
    </row>
    <row r="385" spans="2:7" x14ac:dyDescent="0.3">
      <c r="B385" s="215" t="s">
        <v>15155</v>
      </c>
      <c r="C385" s="223" t="s">
        <v>15796</v>
      </c>
      <c r="D385" s="215" t="s">
        <v>15888</v>
      </c>
      <c r="E385" s="217" t="s">
        <v>15889</v>
      </c>
      <c r="F385" s="218"/>
      <c r="G385" s="219"/>
    </row>
    <row r="386" spans="2:7" x14ac:dyDescent="0.3">
      <c r="B386" s="215" t="s">
        <v>15155</v>
      </c>
      <c r="C386" s="223" t="s">
        <v>15796</v>
      </c>
      <c r="D386" s="215" t="s">
        <v>15890</v>
      </c>
      <c r="E386" s="217" t="s">
        <v>15891</v>
      </c>
      <c r="F386" s="218"/>
      <c r="G386" s="219"/>
    </row>
    <row r="387" spans="2:7" x14ac:dyDescent="0.3">
      <c r="B387" s="215" t="s">
        <v>15155</v>
      </c>
      <c r="C387" s="223" t="s">
        <v>15796</v>
      </c>
      <c r="D387" s="215" t="s">
        <v>15892</v>
      </c>
      <c r="E387" s="217" t="s">
        <v>15893</v>
      </c>
      <c r="F387" s="218"/>
      <c r="G387" s="219"/>
    </row>
    <row r="388" spans="2:7" x14ac:dyDescent="0.3">
      <c r="B388" s="215" t="s">
        <v>15155</v>
      </c>
      <c r="C388" s="223" t="s">
        <v>15796</v>
      </c>
      <c r="D388" s="215" t="s">
        <v>15894</v>
      </c>
      <c r="E388" s="217" t="s">
        <v>15895</v>
      </c>
      <c r="F388" s="218"/>
      <c r="G388" s="219"/>
    </row>
    <row r="389" spans="2:7" x14ac:dyDescent="0.3">
      <c r="B389" s="215" t="s">
        <v>15155</v>
      </c>
      <c r="C389" s="223" t="s">
        <v>15796</v>
      </c>
      <c r="D389" s="215" t="s">
        <v>15896</v>
      </c>
      <c r="E389" s="217" t="s">
        <v>15897</v>
      </c>
      <c r="F389" s="218"/>
      <c r="G389" s="219"/>
    </row>
    <row r="390" spans="2:7" x14ac:dyDescent="0.3">
      <c r="B390" s="215" t="s">
        <v>15155</v>
      </c>
      <c r="C390" s="223" t="s">
        <v>15796</v>
      </c>
      <c r="D390" s="215" t="s">
        <v>15898</v>
      </c>
      <c r="E390" s="217" t="s">
        <v>15899</v>
      </c>
      <c r="F390" s="218"/>
      <c r="G390" s="219"/>
    </row>
    <row r="391" spans="2:7" x14ac:dyDescent="0.3">
      <c r="B391" s="215" t="s">
        <v>15155</v>
      </c>
      <c r="C391" s="223" t="s">
        <v>15796</v>
      </c>
      <c r="D391" s="215" t="s">
        <v>15900</v>
      </c>
      <c r="E391" s="217" t="s">
        <v>15901</v>
      </c>
      <c r="F391" s="218"/>
      <c r="G391" s="219"/>
    </row>
    <row r="392" spans="2:7" x14ac:dyDescent="0.3">
      <c r="B392" s="215" t="s">
        <v>15155</v>
      </c>
      <c r="C392" s="223" t="s">
        <v>15796</v>
      </c>
      <c r="D392" s="215" t="s">
        <v>15902</v>
      </c>
      <c r="E392" s="217" t="s">
        <v>15903</v>
      </c>
      <c r="F392" s="218"/>
      <c r="G392" s="219"/>
    </row>
    <row r="393" spans="2:7" x14ac:dyDescent="0.3">
      <c r="B393" s="215" t="s">
        <v>15155</v>
      </c>
      <c r="C393" s="223" t="s">
        <v>15796</v>
      </c>
      <c r="D393" s="215" t="s">
        <v>15904</v>
      </c>
      <c r="E393" s="217" t="s">
        <v>15905</v>
      </c>
      <c r="F393" s="218"/>
      <c r="G393" s="219"/>
    </row>
    <row r="394" spans="2:7" x14ac:dyDescent="0.3">
      <c r="B394" s="215" t="s">
        <v>15155</v>
      </c>
      <c r="C394" s="223" t="s">
        <v>15796</v>
      </c>
      <c r="D394" s="215" t="s">
        <v>15906</v>
      </c>
      <c r="E394" s="217" t="s">
        <v>15907</v>
      </c>
      <c r="F394" s="218"/>
      <c r="G394" s="219"/>
    </row>
    <row r="395" spans="2:7" x14ac:dyDescent="0.3">
      <c r="B395" s="215" t="s">
        <v>15155</v>
      </c>
      <c r="C395" s="223" t="s">
        <v>15796</v>
      </c>
      <c r="D395" s="215" t="s">
        <v>15908</v>
      </c>
      <c r="E395" s="217" t="s">
        <v>15909</v>
      </c>
      <c r="F395" s="218"/>
      <c r="G395" s="219"/>
    </row>
    <row r="396" spans="2:7" x14ac:dyDescent="0.3">
      <c r="B396" s="215" t="s">
        <v>15155</v>
      </c>
      <c r="C396" s="223" t="s">
        <v>15796</v>
      </c>
      <c r="D396" s="215" t="s">
        <v>15910</v>
      </c>
      <c r="E396" s="217" t="s">
        <v>15911</v>
      </c>
      <c r="F396" s="218"/>
      <c r="G396" s="219"/>
    </row>
    <row r="397" spans="2:7" x14ac:dyDescent="0.3">
      <c r="B397" s="215" t="s">
        <v>15155</v>
      </c>
      <c r="C397" s="223" t="s">
        <v>15796</v>
      </c>
      <c r="D397" s="215" t="s">
        <v>15912</v>
      </c>
      <c r="E397" s="217" t="s">
        <v>15913</v>
      </c>
      <c r="F397" s="218"/>
      <c r="G397" s="219"/>
    </row>
    <row r="398" spans="2:7" x14ac:dyDescent="0.3">
      <c r="B398" s="215" t="s">
        <v>15155</v>
      </c>
      <c r="C398" s="223" t="s">
        <v>15796</v>
      </c>
      <c r="D398" s="215" t="s">
        <v>15914</v>
      </c>
      <c r="E398" s="217" t="s">
        <v>15915</v>
      </c>
      <c r="F398" s="218"/>
      <c r="G398" s="219"/>
    </row>
    <row r="399" spans="2:7" x14ac:dyDescent="0.3">
      <c r="B399" s="215" t="s">
        <v>15155</v>
      </c>
      <c r="C399" s="223" t="s">
        <v>15796</v>
      </c>
      <c r="D399" s="215" t="s">
        <v>15916</v>
      </c>
      <c r="E399" s="217" t="s">
        <v>15917</v>
      </c>
      <c r="F399" s="218"/>
      <c r="G399" s="219"/>
    </row>
    <row r="400" spans="2:7" x14ac:dyDescent="0.3">
      <c r="B400" s="215" t="s">
        <v>15155</v>
      </c>
      <c r="C400" s="223" t="s">
        <v>15796</v>
      </c>
      <c r="D400" s="215" t="s">
        <v>15918</v>
      </c>
      <c r="E400" s="217" t="s">
        <v>15919</v>
      </c>
      <c r="F400" s="218"/>
      <c r="G400" s="219"/>
    </row>
    <row r="401" spans="2:7" x14ac:dyDescent="0.3">
      <c r="B401" s="215" t="s">
        <v>15155</v>
      </c>
      <c r="C401" s="223" t="s">
        <v>15796</v>
      </c>
      <c r="D401" s="215" t="s">
        <v>15920</v>
      </c>
      <c r="E401" s="217" t="s">
        <v>15921</v>
      </c>
      <c r="F401" s="218"/>
      <c r="G401" s="219"/>
    </row>
    <row r="402" spans="2:7" x14ac:dyDescent="0.3">
      <c r="B402" s="215" t="s">
        <v>15155</v>
      </c>
      <c r="C402" s="223" t="s">
        <v>15796</v>
      </c>
      <c r="D402" s="215" t="s">
        <v>15922</v>
      </c>
      <c r="E402" s="217" t="s">
        <v>15923</v>
      </c>
      <c r="F402" s="218"/>
      <c r="G402" s="219"/>
    </row>
    <row r="403" spans="2:7" x14ac:dyDescent="0.3">
      <c r="B403" s="215" t="s">
        <v>15155</v>
      </c>
      <c r="C403" s="223" t="s">
        <v>15796</v>
      </c>
      <c r="D403" s="215" t="s">
        <v>15924</v>
      </c>
      <c r="E403" s="217" t="s">
        <v>15925</v>
      </c>
      <c r="F403" s="218"/>
      <c r="G403" s="219"/>
    </row>
    <row r="404" spans="2:7" x14ac:dyDescent="0.3">
      <c r="B404" s="215" t="s">
        <v>15155</v>
      </c>
      <c r="C404" s="223" t="s">
        <v>15796</v>
      </c>
      <c r="D404" s="215" t="s">
        <v>15926</v>
      </c>
      <c r="E404" s="217" t="s">
        <v>15927</v>
      </c>
      <c r="F404" s="218"/>
      <c r="G404" s="219"/>
    </row>
    <row r="405" spans="2:7" x14ac:dyDescent="0.3">
      <c r="B405" s="215" t="s">
        <v>15155</v>
      </c>
      <c r="C405" s="223" t="s">
        <v>15796</v>
      </c>
      <c r="D405" s="215" t="s">
        <v>15928</v>
      </c>
      <c r="E405" s="217" t="s">
        <v>15929</v>
      </c>
      <c r="F405" s="218"/>
      <c r="G405" s="219"/>
    </row>
    <row r="406" spans="2:7" x14ac:dyDescent="0.3">
      <c r="B406" s="215" t="s">
        <v>15155</v>
      </c>
      <c r="C406" s="223" t="s">
        <v>15796</v>
      </c>
      <c r="D406" s="215" t="s">
        <v>15930</v>
      </c>
      <c r="E406" s="217" t="s">
        <v>15931</v>
      </c>
      <c r="F406" s="218"/>
      <c r="G406" s="219"/>
    </row>
    <row r="407" spans="2:7" x14ac:dyDescent="0.3">
      <c r="B407" s="215" t="s">
        <v>15155</v>
      </c>
      <c r="C407" s="223" t="s">
        <v>15796</v>
      </c>
      <c r="D407" s="215" t="s">
        <v>15932</v>
      </c>
      <c r="E407" s="217" t="s">
        <v>15933</v>
      </c>
      <c r="F407" s="218"/>
      <c r="G407" s="219"/>
    </row>
    <row r="408" spans="2:7" x14ac:dyDescent="0.3">
      <c r="B408" s="215" t="s">
        <v>15155</v>
      </c>
      <c r="C408" s="223" t="s">
        <v>15796</v>
      </c>
      <c r="D408" s="215" t="s">
        <v>15934</v>
      </c>
      <c r="E408" s="217" t="s">
        <v>15935</v>
      </c>
      <c r="F408" s="218"/>
      <c r="G408" s="219"/>
    </row>
    <row r="409" spans="2:7" x14ac:dyDescent="0.3">
      <c r="B409" s="215" t="s">
        <v>15155</v>
      </c>
      <c r="C409" s="223" t="s">
        <v>15796</v>
      </c>
      <c r="D409" s="215" t="s">
        <v>15936</v>
      </c>
      <c r="E409" s="217" t="s">
        <v>15937</v>
      </c>
      <c r="F409" s="218"/>
      <c r="G409" s="219"/>
    </row>
    <row r="410" spans="2:7" x14ac:dyDescent="0.3">
      <c r="B410" s="215" t="s">
        <v>15155</v>
      </c>
      <c r="C410" s="223" t="s">
        <v>15796</v>
      </c>
      <c r="D410" s="215" t="s">
        <v>15938</v>
      </c>
      <c r="E410" s="217" t="s">
        <v>15939</v>
      </c>
      <c r="F410" s="218"/>
      <c r="G410" s="219"/>
    </row>
    <row r="411" spans="2:7" x14ac:dyDescent="0.3">
      <c r="B411" s="215" t="s">
        <v>15155</v>
      </c>
      <c r="C411" s="223" t="s">
        <v>15796</v>
      </c>
      <c r="D411" s="215" t="s">
        <v>15940</v>
      </c>
      <c r="E411" s="217" t="s">
        <v>15941</v>
      </c>
      <c r="F411" s="218"/>
      <c r="G411" s="219"/>
    </row>
    <row r="412" spans="2:7" x14ac:dyDescent="0.3">
      <c r="B412" s="215" t="s">
        <v>15155</v>
      </c>
      <c r="C412" s="223" t="s">
        <v>15796</v>
      </c>
      <c r="D412" s="215" t="s">
        <v>15942</v>
      </c>
      <c r="E412" s="217" t="s">
        <v>15943</v>
      </c>
      <c r="F412" s="218"/>
      <c r="G412" s="219"/>
    </row>
    <row r="413" spans="2:7" x14ac:dyDescent="0.3">
      <c r="B413" s="215" t="s">
        <v>15155</v>
      </c>
      <c r="C413" s="223" t="s">
        <v>15796</v>
      </c>
      <c r="D413" s="215" t="s">
        <v>15944</v>
      </c>
      <c r="E413" s="217" t="s">
        <v>15945</v>
      </c>
      <c r="F413" s="218"/>
      <c r="G413" s="219"/>
    </row>
    <row r="414" spans="2:7" x14ac:dyDescent="0.3">
      <c r="B414" s="215" t="s">
        <v>15155</v>
      </c>
      <c r="C414" s="223" t="s">
        <v>15796</v>
      </c>
      <c r="D414" s="215" t="s">
        <v>15946</v>
      </c>
      <c r="E414" s="217" t="s">
        <v>15947</v>
      </c>
      <c r="F414" s="218"/>
      <c r="G414" s="219"/>
    </row>
    <row r="415" spans="2:7" x14ac:dyDescent="0.3">
      <c r="B415" s="215" t="s">
        <v>15155</v>
      </c>
      <c r="C415" s="223" t="s">
        <v>15796</v>
      </c>
      <c r="D415" s="215" t="s">
        <v>15948</v>
      </c>
      <c r="E415" s="217" t="s">
        <v>15949</v>
      </c>
      <c r="F415" s="218"/>
      <c r="G415" s="219"/>
    </row>
    <row r="416" spans="2:7" x14ac:dyDescent="0.3">
      <c r="B416" s="215" t="s">
        <v>15155</v>
      </c>
      <c r="C416" s="223" t="s">
        <v>15796</v>
      </c>
      <c r="D416" s="215" t="s">
        <v>15950</v>
      </c>
      <c r="E416" s="217" t="s">
        <v>15951</v>
      </c>
      <c r="F416" s="218"/>
      <c r="G416" s="219"/>
    </row>
    <row r="417" spans="2:7" x14ac:dyDescent="0.3">
      <c r="B417" s="215" t="s">
        <v>15155</v>
      </c>
      <c r="C417" s="223" t="s">
        <v>15796</v>
      </c>
      <c r="D417" s="215" t="s">
        <v>15952</v>
      </c>
      <c r="E417" s="217" t="s">
        <v>15953</v>
      </c>
      <c r="F417" s="218"/>
      <c r="G417" s="219"/>
    </row>
    <row r="418" spans="2:7" x14ac:dyDescent="0.3">
      <c r="B418" s="215" t="s">
        <v>15155</v>
      </c>
      <c r="C418" s="223" t="s">
        <v>15796</v>
      </c>
      <c r="D418" s="215" t="s">
        <v>15954</v>
      </c>
      <c r="E418" s="217" t="s">
        <v>15955</v>
      </c>
      <c r="F418" s="218"/>
      <c r="G418" s="219"/>
    </row>
    <row r="419" spans="2:7" x14ac:dyDescent="0.3">
      <c r="B419" s="215" t="s">
        <v>15155</v>
      </c>
      <c r="C419" s="223" t="s">
        <v>15796</v>
      </c>
      <c r="D419" s="215" t="s">
        <v>15956</v>
      </c>
      <c r="E419" s="217" t="s">
        <v>15957</v>
      </c>
      <c r="F419" s="218"/>
      <c r="G419" s="219"/>
    </row>
    <row r="420" spans="2:7" x14ac:dyDescent="0.3">
      <c r="B420" s="215" t="s">
        <v>15155</v>
      </c>
      <c r="C420" s="223" t="s">
        <v>15796</v>
      </c>
      <c r="D420" s="215" t="s">
        <v>15958</v>
      </c>
      <c r="E420" s="217" t="s">
        <v>15959</v>
      </c>
      <c r="F420" s="218"/>
      <c r="G420" s="219"/>
    </row>
    <row r="421" spans="2:7" x14ac:dyDescent="0.3">
      <c r="B421" s="215" t="s">
        <v>15155</v>
      </c>
      <c r="C421" s="223" t="s">
        <v>15796</v>
      </c>
      <c r="D421" s="215" t="s">
        <v>15960</v>
      </c>
      <c r="E421" s="217" t="s">
        <v>15961</v>
      </c>
      <c r="F421" s="218"/>
      <c r="G421" s="219"/>
    </row>
    <row r="422" spans="2:7" x14ac:dyDescent="0.3">
      <c r="B422" s="215" t="s">
        <v>15155</v>
      </c>
      <c r="C422" s="223" t="s">
        <v>15796</v>
      </c>
      <c r="D422" s="215" t="s">
        <v>15962</v>
      </c>
      <c r="E422" s="217" t="s">
        <v>15963</v>
      </c>
      <c r="F422" s="218"/>
      <c r="G422" s="219"/>
    </row>
    <row r="423" spans="2:7" x14ac:dyDescent="0.3">
      <c r="B423" s="215" t="s">
        <v>15155</v>
      </c>
      <c r="C423" s="223" t="s">
        <v>15796</v>
      </c>
      <c r="D423" s="215" t="s">
        <v>15964</v>
      </c>
      <c r="E423" s="217" t="s">
        <v>15965</v>
      </c>
      <c r="F423" s="218"/>
      <c r="G423" s="219"/>
    </row>
    <row r="424" spans="2:7" x14ac:dyDescent="0.3">
      <c r="B424" s="215" t="s">
        <v>15155</v>
      </c>
      <c r="C424" s="223" t="s">
        <v>15796</v>
      </c>
      <c r="D424" s="215" t="s">
        <v>15966</v>
      </c>
      <c r="E424" s="217" t="s">
        <v>15967</v>
      </c>
      <c r="F424" s="218"/>
      <c r="G424" s="219"/>
    </row>
    <row r="425" spans="2:7" x14ac:dyDescent="0.3">
      <c r="B425" s="215" t="s">
        <v>15155</v>
      </c>
      <c r="C425" s="223" t="s">
        <v>15796</v>
      </c>
      <c r="D425" s="215" t="s">
        <v>15968</v>
      </c>
      <c r="E425" s="217" t="s">
        <v>15969</v>
      </c>
      <c r="F425" s="218"/>
      <c r="G425" s="219"/>
    </row>
    <row r="426" spans="2:7" x14ac:dyDescent="0.3">
      <c r="B426" s="215" t="s">
        <v>15155</v>
      </c>
      <c r="C426" s="223" t="s">
        <v>15796</v>
      </c>
      <c r="D426" s="215" t="s">
        <v>15970</v>
      </c>
      <c r="E426" s="217" t="s">
        <v>15971</v>
      </c>
      <c r="F426" s="218"/>
      <c r="G426" s="219"/>
    </row>
    <row r="427" spans="2:7" x14ac:dyDescent="0.3">
      <c r="B427" s="215" t="s">
        <v>15155</v>
      </c>
      <c r="C427" s="223" t="s">
        <v>15796</v>
      </c>
      <c r="D427" s="215" t="s">
        <v>15972</v>
      </c>
      <c r="E427" s="217" t="s">
        <v>15973</v>
      </c>
      <c r="F427" s="218"/>
      <c r="G427" s="219"/>
    </row>
    <row r="428" spans="2:7" x14ac:dyDescent="0.3">
      <c r="B428" s="215" t="s">
        <v>15155</v>
      </c>
      <c r="C428" s="223" t="s">
        <v>15796</v>
      </c>
      <c r="D428" s="215" t="s">
        <v>15974</v>
      </c>
      <c r="E428" s="217" t="s">
        <v>15975</v>
      </c>
      <c r="F428" s="218"/>
      <c r="G428" s="219"/>
    </row>
    <row r="429" spans="2:7" x14ac:dyDescent="0.3">
      <c r="B429" s="215" t="s">
        <v>15155</v>
      </c>
      <c r="C429" s="223" t="s">
        <v>15796</v>
      </c>
      <c r="D429" s="215" t="s">
        <v>15976</v>
      </c>
      <c r="E429" s="217" t="s">
        <v>15977</v>
      </c>
      <c r="F429" s="218"/>
      <c r="G429" s="219"/>
    </row>
    <row r="430" spans="2:7" x14ac:dyDescent="0.3">
      <c r="B430" s="215" t="s">
        <v>15155</v>
      </c>
      <c r="C430" s="223" t="s">
        <v>15796</v>
      </c>
      <c r="D430" s="215" t="s">
        <v>15978</v>
      </c>
      <c r="E430" s="217" t="s">
        <v>15979</v>
      </c>
      <c r="F430" s="218"/>
      <c r="G430" s="219"/>
    </row>
    <row r="431" spans="2:7" x14ac:dyDescent="0.3">
      <c r="B431" s="215" t="s">
        <v>15155</v>
      </c>
      <c r="C431" s="223" t="s">
        <v>15796</v>
      </c>
      <c r="D431" s="215" t="s">
        <v>15980</v>
      </c>
      <c r="E431" s="217" t="s">
        <v>15981</v>
      </c>
      <c r="F431" s="218"/>
      <c r="G431" s="219"/>
    </row>
    <row r="432" spans="2:7" x14ac:dyDescent="0.3">
      <c r="B432" s="215" t="s">
        <v>15155</v>
      </c>
      <c r="C432" s="223" t="s">
        <v>15796</v>
      </c>
      <c r="D432" s="215" t="s">
        <v>15982</v>
      </c>
      <c r="E432" s="217" t="s">
        <v>15983</v>
      </c>
      <c r="F432" s="218"/>
      <c r="G432" s="219"/>
    </row>
    <row r="433" spans="2:7" x14ac:dyDescent="0.3">
      <c r="B433" s="215" t="s">
        <v>15155</v>
      </c>
      <c r="C433" s="223" t="s">
        <v>15796</v>
      </c>
      <c r="D433" s="215" t="s">
        <v>15984</v>
      </c>
      <c r="E433" s="217" t="s">
        <v>15985</v>
      </c>
      <c r="F433" s="218"/>
      <c r="G433" s="219"/>
    </row>
    <row r="434" spans="2:7" x14ac:dyDescent="0.3">
      <c r="B434" s="215" t="s">
        <v>15155</v>
      </c>
      <c r="C434" s="223" t="s">
        <v>15796</v>
      </c>
      <c r="D434" s="215" t="s">
        <v>15986</v>
      </c>
      <c r="E434" s="217" t="s">
        <v>15987</v>
      </c>
      <c r="F434" s="218"/>
      <c r="G434" s="219"/>
    </row>
    <row r="435" spans="2:7" x14ac:dyDescent="0.3">
      <c r="B435" s="215" t="s">
        <v>15155</v>
      </c>
      <c r="C435" s="223" t="s">
        <v>15796</v>
      </c>
      <c r="D435" s="215" t="s">
        <v>15988</v>
      </c>
      <c r="E435" s="217" t="s">
        <v>15989</v>
      </c>
      <c r="F435" s="218"/>
      <c r="G435" s="219"/>
    </row>
    <row r="436" spans="2:7" x14ac:dyDescent="0.3">
      <c r="B436" s="215" t="s">
        <v>15155</v>
      </c>
      <c r="C436" s="223" t="s">
        <v>15796</v>
      </c>
      <c r="D436" s="215" t="s">
        <v>15990</v>
      </c>
      <c r="E436" s="217" t="s">
        <v>15991</v>
      </c>
      <c r="F436" s="218"/>
      <c r="G436" s="219"/>
    </row>
    <row r="437" spans="2:7" x14ac:dyDescent="0.3">
      <c r="B437" s="215" t="s">
        <v>15155</v>
      </c>
      <c r="C437" s="223" t="s">
        <v>15796</v>
      </c>
      <c r="D437" s="215" t="s">
        <v>15992</v>
      </c>
      <c r="E437" s="217" t="s">
        <v>15993</v>
      </c>
      <c r="F437" s="218"/>
      <c r="G437" s="219"/>
    </row>
    <row r="438" spans="2:7" x14ac:dyDescent="0.3">
      <c r="B438" s="215" t="s">
        <v>15155</v>
      </c>
      <c r="C438" s="223" t="s">
        <v>15796</v>
      </c>
      <c r="D438" s="215" t="s">
        <v>15994</v>
      </c>
      <c r="E438" s="217" t="s">
        <v>15993</v>
      </c>
      <c r="F438" s="218"/>
      <c r="G438" s="219"/>
    </row>
    <row r="439" spans="2:7" x14ac:dyDescent="0.3">
      <c r="B439" s="215" t="s">
        <v>15155</v>
      </c>
      <c r="C439" s="223" t="s">
        <v>15796</v>
      </c>
      <c r="D439" s="215" t="s">
        <v>15995</v>
      </c>
      <c r="E439" s="217" t="s">
        <v>15996</v>
      </c>
      <c r="F439" s="218"/>
      <c r="G439" s="219"/>
    </row>
    <row r="440" spans="2:7" x14ac:dyDescent="0.3">
      <c r="B440" s="215" t="s">
        <v>15155</v>
      </c>
      <c r="C440" s="223" t="s">
        <v>15796</v>
      </c>
      <c r="D440" s="215" t="s">
        <v>15997</v>
      </c>
      <c r="E440" s="217" t="s">
        <v>15998</v>
      </c>
      <c r="F440" s="218"/>
      <c r="G440" s="219"/>
    </row>
    <row r="441" spans="2:7" x14ac:dyDescent="0.3">
      <c r="B441" s="215" t="s">
        <v>15155</v>
      </c>
      <c r="C441" s="223" t="s">
        <v>15796</v>
      </c>
      <c r="D441" s="215" t="s">
        <v>15999</v>
      </c>
      <c r="E441" s="217" t="s">
        <v>16000</v>
      </c>
      <c r="F441" s="218"/>
      <c r="G441" s="219"/>
    </row>
    <row r="442" spans="2:7" x14ac:dyDescent="0.3">
      <c r="B442" s="215" t="s">
        <v>15155</v>
      </c>
      <c r="C442" s="223" t="s">
        <v>15796</v>
      </c>
      <c r="D442" s="215" t="s">
        <v>16001</v>
      </c>
      <c r="E442" s="217" t="s">
        <v>16002</v>
      </c>
      <c r="F442" s="218"/>
      <c r="G442" s="219"/>
    </row>
    <row r="443" spans="2:7" x14ac:dyDescent="0.3">
      <c r="B443" s="215" t="s">
        <v>15155</v>
      </c>
      <c r="C443" s="223" t="s">
        <v>15796</v>
      </c>
      <c r="D443" s="215" t="s">
        <v>16003</v>
      </c>
      <c r="E443" s="217" t="s">
        <v>16004</v>
      </c>
      <c r="F443" s="218"/>
      <c r="G443" s="219"/>
    </row>
    <row r="444" spans="2:7" x14ac:dyDescent="0.3">
      <c r="B444" s="215" t="s">
        <v>15155</v>
      </c>
      <c r="C444" s="223" t="s">
        <v>15796</v>
      </c>
      <c r="D444" s="215" t="s">
        <v>16005</v>
      </c>
      <c r="E444" s="217" t="s">
        <v>16006</v>
      </c>
      <c r="F444" s="218"/>
      <c r="G444" s="219"/>
    </row>
    <row r="445" spans="2:7" x14ac:dyDescent="0.3">
      <c r="B445" s="215" t="s">
        <v>15155</v>
      </c>
      <c r="C445" s="223" t="s">
        <v>15796</v>
      </c>
      <c r="D445" s="215" t="s">
        <v>16007</v>
      </c>
      <c r="E445" s="217" t="s">
        <v>16008</v>
      </c>
      <c r="F445" s="218"/>
      <c r="G445" s="219"/>
    </row>
    <row r="446" spans="2:7" x14ac:dyDescent="0.3">
      <c r="B446" s="215" t="s">
        <v>15155</v>
      </c>
      <c r="C446" s="223" t="s">
        <v>15796</v>
      </c>
      <c r="D446" s="215" t="s">
        <v>16009</v>
      </c>
      <c r="E446" s="217" t="s">
        <v>16010</v>
      </c>
      <c r="F446" s="218"/>
      <c r="G446" s="219"/>
    </row>
    <row r="447" spans="2:7" x14ac:dyDescent="0.3">
      <c r="B447" s="215" t="s">
        <v>15155</v>
      </c>
      <c r="C447" s="223" t="s">
        <v>15796</v>
      </c>
      <c r="D447" s="215" t="s">
        <v>16011</v>
      </c>
      <c r="E447" s="217" t="s">
        <v>16012</v>
      </c>
      <c r="F447" s="218"/>
      <c r="G447" s="219"/>
    </row>
    <row r="448" spans="2:7" x14ac:dyDescent="0.3">
      <c r="B448" s="215" t="s">
        <v>15155</v>
      </c>
      <c r="C448" s="223" t="s">
        <v>15796</v>
      </c>
      <c r="D448" s="215" t="s">
        <v>16013</v>
      </c>
      <c r="E448" s="217" t="s">
        <v>16014</v>
      </c>
      <c r="F448" s="218"/>
      <c r="G448" s="219"/>
    </row>
    <row r="449" spans="2:7" x14ac:dyDescent="0.3">
      <c r="B449" s="215" t="s">
        <v>15155</v>
      </c>
      <c r="C449" s="223" t="s">
        <v>15796</v>
      </c>
      <c r="D449" s="215" t="s">
        <v>16015</v>
      </c>
      <c r="E449" s="217" t="s">
        <v>16016</v>
      </c>
      <c r="F449" s="218"/>
      <c r="G449" s="219"/>
    </row>
    <row r="450" spans="2:7" x14ac:dyDescent="0.3">
      <c r="B450" s="215" t="s">
        <v>15155</v>
      </c>
      <c r="C450" s="223" t="s">
        <v>15796</v>
      </c>
      <c r="D450" s="215" t="s">
        <v>16017</v>
      </c>
      <c r="E450" s="217" t="s">
        <v>16018</v>
      </c>
      <c r="F450" s="218"/>
      <c r="G450" s="219"/>
    </row>
    <row r="451" spans="2:7" x14ac:dyDescent="0.3">
      <c r="B451" s="215" t="s">
        <v>15155</v>
      </c>
      <c r="C451" s="223" t="s">
        <v>15796</v>
      </c>
      <c r="D451" s="215" t="s">
        <v>16019</v>
      </c>
      <c r="E451" s="217" t="s">
        <v>16020</v>
      </c>
      <c r="F451" s="218"/>
      <c r="G451" s="219"/>
    </row>
    <row r="452" spans="2:7" x14ac:dyDescent="0.3">
      <c r="B452" s="215" t="s">
        <v>15155</v>
      </c>
      <c r="C452" s="223" t="s">
        <v>15796</v>
      </c>
      <c r="D452" s="215" t="s">
        <v>16021</v>
      </c>
      <c r="E452" s="217" t="s">
        <v>16022</v>
      </c>
      <c r="F452" s="218"/>
      <c r="G452" s="219"/>
    </row>
    <row r="453" spans="2:7" x14ac:dyDescent="0.3">
      <c r="B453" s="215" t="s">
        <v>15155</v>
      </c>
      <c r="C453" s="223" t="s">
        <v>15796</v>
      </c>
      <c r="D453" s="215" t="s">
        <v>16023</v>
      </c>
      <c r="E453" s="217" t="s">
        <v>16024</v>
      </c>
      <c r="F453" s="218"/>
      <c r="G453" s="219"/>
    </row>
    <row r="454" spans="2:7" x14ac:dyDescent="0.3">
      <c r="B454" s="215" t="s">
        <v>15155</v>
      </c>
      <c r="C454" s="223" t="s">
        <v>15796</v>
      </c>
      <c r="D454" s="215" t="s">
        <v>16025</v>
      </c>
      <c r="E454" s="217" t="s">
        <v>16026</v>
      </c>
      <c r="F454" s="218"/>
      <c r="G454" s="219"/>
    </row>
    <row r="455" spans="2:7" x14ac:dyDescent="0.3">
      <c r="B455" s="215" t="s">
        <v>15155</v>
      </c>
      <c r="C455" s="223" t="s">
        <v>15796</v>
      </c>
      <c r="D455" s="215" t="s">
        <v>16027</v>
      </c>
      <c r="E455" s="217" t="s">
        <v>16028</v>
      </c>
      <c r="F455" s="218"/>
      <c r="G455" s="219"/>
    </row>
    <row r="456" spans="2:7" x14ac:dyDescent="0.3">
      <c r="B456" s="215" t="s">
        <v>15155</v>
      </c>
      <c r="C456" s="223" t="s">
        <v>15796</v>
      </c>
      <c r="D456" s="215" t="s">
        <v>16029</v>
      </c>
      <c r="E456" s="217" t="s">
        <v>16030</v>
      </c>
      <c r="F456" s="218"/>
      <c r="G456" s="219"/>
    </row>
    <row r="457" spans="2:7" x14ac:dyDescent="0.3">
      <c r="B457" s="215" t="s">
        <v>15155</v>
      </c>
      <c r="C457" s="223" t="s">
        <v>15796</v>
      </c>
      <c r="D457" s="215" t="s">
        <v>16031</v>
      </c>
      <c r="E457" s="217" t="s">
        <v>16032</v>
      </c>
      <c r="F457" s="218"/>
      <c r="G457" s="219"/>
    </row>
    <row r="458" spans="2:7" x14ac:dyDescent="0.3">
      <c r="B458" s="215" t="s">
        <v>15155</v>
      </c>
      <c r="C458" s="223" t="s">
        <v>15796</v>
      </c>
      <c r="D458" s="215" t="s">
        <v>16033</v>
      </c>
      <c r="E458" s="217" t="s">
        <v>16034</v>
      </c>
      <c r="F458" s="218"/>
      <c r="G458" s="219"/>
    </row>
    <row r="459" spans="2:7" x14ac:dyDescent="0.3">
      <c r="B459" s="215" t="s">
        <v>15155</v>
      </c>
      <c r="C459" s="223" t="s">
        <v>15796</v>
      </c>
      <c r="D459" s="215" t="s">
        <v>16035</v>
      </c>
      <c r="E459" s="217" t="s">
        <v>16036</v>
      </c>
      <c r="F459" s="218"/>
      <c r="G459" s="219"/>
    </row>
    <row r="460" spans="2:7" x14ac:dyDescent="0.3">
      <c r="B460" s="215" t="s">
        <v>15155</v>
      </c>
      <c r="C460" s="223" t="s">
        <v>15796</v>
      </c>
      <c r="D460" s="215" t="s">
        <v>16037</v>
      </c>
      <c r="E460" s="217" t="s">
        <v>16038</v>
      </c>
      <c r="F460" s="218"/>
      <c r="G460" s="219"/>
    </row>
    <row r="461" spans="2:7" x14ac:dyDescent="0.3">
      <c r="B461" s="215" t="s">
        <v>15155</v>
      </c>
      <c r="C461" s="223" t="s">
        <v>15796</v>
      </c>
      <c r="D461" s="215" t="s">
        <v>16039</v>
      </c>
      <c r="E461" s="217" t="s">
        <v>16040</v>
      </c>
      <c r="F461" s="218"/>
      <c r="G461" s="219"/>
    </row>
    <row r="462" spans="2:7" x14ac:dyDescent="0.3">
      <c r="B462" s="215" t="s">
        <v>15155</v>
      </c>
      <c r="C462" s="223" t="s">
        <v>15796</v>
      </c>
      <c r="D462" s="215" t="s">
        <v>16041</v>
      </c>
      <c r="E462" s="217" t="s">
        <v>16042</v>
      </c>
      <c r="F462" s="218"/>
      <c r="G462" s="219"/>
    </row>
    <row r="463" spans="2:7" x14ac:dyDescent="0.3">
      <c r="B463" s="215" t="s">
        <v>15155</v>
      </c>
      <c r="C463" s="223" t="s">
        <v>15796</v>
      </c>
      <c r="D463" s="215" t="s">
        <v>16043</v>
      </c>
      <c r="E463" s="217" t="s">
        <v>16044</v>
      </c>
      <c r="F463" s="218"/>
      <c r="G463" s="219"/>
    </row>
    <row r="464" spans="2:7" x14ac:dyDescent="0.3">
      <c r="B464" s="215" t="s">
        <v>15155</v>
      </c>
      <c r="C464" s="223" t="s">
        <v>15796</v>
      </c>
      <c r="D464" s="215" t="s">
        <v>16045</v>
      </c>
      <c r="E464" s="217" t="s">
        <v>16046</v>
      </c>
      <c r="F464" s="218"/>
      <c r="G464" s="219"/>
    </row>
    <row r="465" spans="2:7" x14ac:dyDescent="0.3">
      <c r="B465" s="215" t="s">
        <v>15155</v>
      </c>
      <c r="C465" s="223" t="s">
        <v>15796</v>
      </c>
      <c r="D465" s="215" t="s">
        <v>16047</v>
      </c>
      <c r="E465" s="217" t="s">
        <v>16048</v>
      </c>
      <c r="F465" s="218"/>
      <c r="G465" s="219"/>
    </row>
    <row r="466" spans="2:7" x14ac:dyDescent="0.3">
      <c r="B466" s="215" t="s">
        <v>15155</v>
      </c>
      <c r="C466" s="223" t="s">
        <v>15796</v>
      </c>
      <c r="D466" s="215" t="s">
        <v>16049</v>
      </c>
      <c r="E466" s="217" t="s">
        <v>16050</v>
      </c>
      <c r="F466" s="218"/>
      <c r="G466" s="219"/>
    </row>
    <row r="467" spans="2:7" x14ac:dyDescent="0.3">
      <c r="B467" s="215" t="s">
        <v>15155</v>
      </c>
      <c r="C467" s="223" t="s">
        <v>15796</v>
      </c>
      <c r="D467" s="215" t="s">
        <v>16051</v>
      </c>
      <c r="E467" s="217" t="s">
        <v>16052</v>
      </c>
      <c r="F467" s="218"/>
      <c r="G467" s="219"/>
    </row>
    <row r="468" spans="2:7" x14ac:dyDescent="0.3">
      <c r="B468" s="215" t="s">
        <v>15155</v>
      </c>
      <c r="C468" s="223" t="s">
        <v>15796</v>
      </c>
      <c r="D468" s="215" t="s">
        <v>16053</v>
      </c>
      <c r="E468" s="217" t="s">
        <v>16054</v>
      </c>
      <c r="F468" s="218"/>
      <c r="G468" s="219"/>
    </row>
    <row r="469" spans="2:7" x14ac:dyDescent="0.3">
      <c r="B469" s="215" t="s">
        <v>15155</v>
      </c>
      <c r="C469" s="223" t="s">
        <v>15796</v>
      </c>
      <c r="D469" s="215" t="s">
        <v>16055</v>
      </c>
      <c r="E469" s="217" t="s">
        <v>16056</v>
      </c>
      <c r="F469" s="218"/>
      <c r="G469" s="219"/>
    </row>
    <row r="470" spans="2:7" x14ac:dyDescent="0.3">
      <c r="B470" s="215" t="s">
        <v>15155</v>
      </c>
      <c r="C470" s="223" t="s">
        <v>15796</v>
      </c>
      <c r="D470" s="215" t="s">
        <v>16057</v>
      </c>
      <c r="E470" s="217" t="s">
        <v>16058</v>
      </c>
      <c r="F470" s="218"/>
      <c r="G470" s="219"/>
    </row>
    <row r="471" spans="2:7" x14ac:dyDescent="0.3">
      <c r="B471" s="215" t="s">
        <v>15155</v>
      </c>
      <c r="C471" s="223" t="s">
        <v>15796</v>
      </c>
      <c r="D471" s="215" t="s">
        <v>16059</v>
      </c>
      <c r="E471" s="217" t="s">
        <v>16060</v>
      </c>
      <c r="F471" s="218"/>
      <c r="G471" s="219"/>
    </row>
    <row r="472" spans="2:7" x14ac:dyDescent="0.3">
      <c r="B472" s="215" t="s">
        <v>15155</v>
      </c>
      <c r="C472" s="223" t="s">
        <v>15796</v>
      </c>
      <c r="D472" s="215" t="s">
        <v>16061</v>
      </c>
      <c r="E472" s="217" t="s">
        <v>16062</v>
      </c>
      <c r="F472" s="218"/>
      <c r="G472" s="219"/>
    </row>
    <row r="473" spans="2:7" x14ac:dyDescent="0.3">
      <c r="B473" s="215" t="s">
        <v>15155</v>
      </c>
      <c r="C473" s="223" t="s">
        <v>15796</v>
      </c>
      <c r="D473" s="215" t="s">
        <v>16063</v>
      </c>
      <c r="E473" s="217" t="s">
        <v>16064</v>
      </c>
      <c r="F473" s="218"/>
      <c r="G473" s="219"/>
    </row>
    <row r="474" spans="2:7" x14ac:dyDescent="0.3">
      <c r="B474" s="215" t="s">
        <v>15155</v>
      </c>
      <c r="C474" s="223" t="s">
        <v>15796</v>
      </c>
      <c r="D474" s="215" t="s">
        <v>16065</v>
      </c>
      <c r="E474" s="217" t="s">
        <v>16066</v>
      </c>
      <c r="F474" s="218"/>
      <c r="G474" s="219"/>
    </row>
    <row r="475" spans="2:7" x14ac:dyDescent="0.3">
      <c r="B475" s="215" t="s">
        <v>15155</v>
      </c>
      <c r="C475" s="223" t="s">
        <v>15796</v>
      </c>
      <c r="D475" s="215" t="s">
        <v>16067</v>
      </c>
      <c r="E475" s="217" t="s">
        <v>16067</v>
      </c>
      <c r="F475" s="218"/>
      <c r="G475" s="219"/>
    </row>
    <row r="476" spans="2:7" x14ac:dyDescent="0.3">
      <c r="B476" s="215" t="s">
        <v>15155</v>
      </c>
      <c r="C476" s="223" t="s">
        <v>15796</v>
      </c>
      <c r="D476" s="215" t="s">
        <v>16068</v>
      </c>
      <c r="E476" s="217" t="s">
        <v>16068</v>
      </c>
      <c r="F476" s="218"/>
      <c r="G476" s="219"/>
    </row>
    <row r="477" spans="2:7" x14ac:dyDescent="0.3">
      <c r="B477" s="215" t="s">
        <v>15155</v>
      </c>
      <c r="C477" s="223" t="s">
        <v>15796</v>
      </c>
      <c r="D477" s="215" t="s">
        <v>16069</v>
      </c>
      <c r="E477" s="217" t="s">
        <v>16069</v>
      </c>
      <c r="F477" s="218"/>
      <c r="G477" s="219"/>
    </row>
    <row r="478" spans="2:7" x14ac:dyDescent="0.3">
      <c r="B478" s="215" t="s">
        <v>15155</v>
      </c>
      <c r="C478" s="223" t="s">
        <v>15796</v>
      </c>
      <c r="D478" s="215" t="s">
        <v>16070</v>
      </c>
      <c r="E478" s="217" t="s">
        <v>16071</v>
      </c>
      <c r="F478" s="218"/>
      <c r="G478" s="219"/>
    </row>
    <row r="479" spans="2:7" x14ac:dyDescent="0.3">
      <c r="B479" s="215" t="s">
        <v>15155</v>
      </c>
      <c r="C479" s="223" t="s">
        <v>15796</v>
      </c>
      <c r="D479" s="215" t="s">
        <v>16072</v>
      </c>
      <c r="E479" s="217" t="s">
        <v>16072</v>
      </c>
      <c r="F479" s="218"/>
      <c r="G479" s="219"/>
    </row>
    <row r="480" spans="2:7" x14ac:dyDescent="0.3">
      <c r="B480" s="215" t="s">
        <v>15155</v>
      </c>
      <c r="C480" s="223" t="s">
        <v>15796</v>
      </c>
      <c r="D480" s="215" t="s">
        <v>16073</v>
      </c>
      <c r="E480" s="217" t="s">
        <v>16073</v>
      </c>
      <c r="F480" s="218"/>
      <c r="G480" s="219"/>
    </row>
    <row r="481" spans="2:7" x14ac:dyDescent="0.3">
      <c r="B481" s="215" t="s">
        <v>15155</v>
      </c>
      <c r="C481" s="223" t="s">
        <v>15796</v>
      </c>
      <c r="D481" s="215" t="s">
        <v>16074</v>
      </c>
      <c r="E481" s="217" t="s">
        <v>16075</v>
      </c>
      <c r="F481" s="218"/>
      <c r="G481" s="219"/>
    </row>
    <row r="482" spans="2:7" x14ac:dyDescent="0.3">
      <c r="B482" s="215" t="s">
        <v>15155</v>
      </c>
      <c r="C482" s="223" t="s">
        <v>15796</v>
      </c>
      <c r="D482" s="215" t="s">
        <v>16076</v>
      </c>
      <c r="E482" s="217" t="s">
        <v>16076</v>
      </c>
      <c r="F482" s="218"/>
      <c r="G482" s="219"/>
    </row>
    <row r="483" spans="2:7" x14ac:dyDescent="0.3">
      <c r="B483" s="215" t="s">
        <v>15155</v>
      </c>
      <c r="C483" s="223" t="s">
        <v>15796</v>
      </c>
      <c r="D483" s="215" t="s">
        <v>16077</v>
      </c>
      <c r="E483" s="217" t="s">
        <v>16077</v>
      </c>
      <c r="F483" s="218"/>
      <c r="G483" s="219"/>
    </row>
    <row r="484" spans="2:7" x14ac:dyDescent="0.3">
      <c r="B484" s="215" t="s">
        <v>15155</v>
      </c>
      <c r="C484" s="224" t="s">
        <v>16078</v>
      </c>
      <c r="D484" s="215" t="s">
        <v>16079</v>
      </c>
      <c r="E484" s="217" t="s">
        <v>16080</v>
      </c>
      <c r="F484" s="218"/>
      <c r="G484" s="219" t="s">
        <v>15883</v>
      </c>
    </row>
    <row r="485" spans="2:7" x14ac:dyDescent="0.3">
      <c r="B485" s="215" t="s">
        <v>15155</v>
      </c>
      <c r="C485" s="224" t="s">
        <v>16078</v>
      </c>
      <c r="D485" s="215" t="s">
        <v>16081</v>
      </c>
      <c r="E485" s="217" t="s">
        <v>16082</v>
      </c>
      <c r="F485" s="218"/>
      <c r="G485" s="219"/>
    </row>
    <row r="486" spans="2:7" x14ac:dyDescent="0.3">
      <c r="B486" s="215" t="s">
        <v>15155</v>
      </c>
      <c r="C486" s="224" t="s">
        <v>16078</v>
      </c>
      <c r="D486" s="215" t="s">
        <v>16083</v>
      </c>
      <c r="E486" s="217" t="s">
        <v>16084</v>
      </c>
      <c r="F486" s="218"/>
      <c r="G486" s="219"/>
    </row>
    <row r="487" spans="2:7" x14ac:dyDescent="0.3">
      <c r="B487" s="215" t="s">
        <v>15155</v>
      </c>
      <c r="C487" s="224" t="s">
        <v>16078</v>
      </c>
      <c r="D487" s="215" t="s">
        <v>16085</v>
      </c>
      <c r="E487" s="217" t="s">
        <v>16086</v>
      </c>
      <c r="F487" s="218"/>
      <c r="G487" s="219"/>
    </row>
    <row r="488" spans="2:7" x14ac:dyDescent="0.3">
      <c r="B488" s="215" t="s">
        <v>15155</v>
      </c>
      <c r="C488" s="224" t="s">
        <v>16078</v>
      </c>
      <c r="D488" s="215" t="s">
        <v>16087</v>
      </c>
      <c r="E488" s="217" t="s">
        <v>16088</v>
      </c>
      <c r="F488" s="218"/>
      <c r="G488" s="219"/>
    </row>
    <row r="489" spans="2:7" x14ac:dyDescent="0.3">
      <c r="B489" s="215" t="s">
        <v>15155</v>
      </c>
      <c r="C489" s="224" t="s">
        <v>16078</v>
      </c>
      <c r="D489" s="215" t="s">
        <v>16089</v>
      </c>
      <c r="E489" s="217" t="s">
        <v>16090</v>
      </c>
      <c r="F489" s="218"/>
      <c r="G489" s="219"/>
    </row>
    <row r="490" spans="2:7" x14ac:dyDescent="0.3">
      <c r="B490" s="215" t="s">
        <v>15155</v>
      </c>
      <c r="C490" s="224" t="s">
        <v>16078</v>
      </c>
      <c r="D490" s="215" t="s">
        <v>16091</v>
      </c>
      <c r="E490" s="217" t="s">
        <v>16092</v>
      </c>
      <c r="F490" s="218"/>
      <c r="G490" s="219"/>
    </row>
    <row r="491" spans="2:7" x14ac:dyDescent="0.3">
      <c r="B491" s="215" t="s">
        <v>15155</v>
      </c>
      <c r="C491" s="224" t="s">
        <v>16078</v>
      </c>
      <c r="D491" s="215" t="s">
        <v>16093</v>
      </c>
      <c r="E491" s="217" t="s">
        <v>16094</v>
      </c>
      <c r="F491" s="218"/>
      <c r="G491" s="219"/>
    </row>
    <row r="492" spans="2:7" x14ac:dyDescent="0.3">
      <c r="B492" s="215" t="s">
        <v>15155</v>
      </c>
      <c r="C492" s="224" t="s">
        <v>16078</v>
      </c>
      <c r="D492" s="215" t="s">
        <v>16095</v>
      </c>
      <c r="E492" s="217" t="s">
        <v>16096</v>
      </c>
      <c r="F492" s="218"/>
      <c r="G492" s="219"/>
    </row>
    <row r="493" spans="2:7" x14ac:dyDescent="0.3">
      <c r="B493" s="215" t="s">
        <v>15155</v>
      </c>
      <c r="C493" s="224" t="s">
        <v>16078</v>
      </c>
      <c r="D493" s="215" t="s">
        <v>16097</v>
      </c>
      <c r="E493" s="217" t="s">
        <v>16098</v>
      </c>
      <c r="F493" s="218"/>
      <c r="G493" s="219"/>
    </row>
    <row r="494" spans="2:7" x14ac:dyDescent="0.3">
      <c r="B494" s="215" t="s">
        <v>15155</v>
      </c>
      <c r="C494" s="224" t="s">
        <v>16078</v>
      </c>
      <c r="D494" s="215" t="s">
        <v>16099</v>
      </c>
      <c r="E494" s="217" t="s">
        <v>16100</v>
      </c>
      <c r="F494" s="218"/>
      <c r="G494" s="219"/>
    </row>
    <row r="495" spans="2:7" x14ac:dyDescent="0.3">
      <c r="B495" s="215" t="s">
        <v>15155</v>
      </c>
      <c r="C495" s="224" t="s">
        <v>16078</v>
      </c>
      <c r="D495" s="215" t="s">
        <v>16101</v>
      </c>
      <c r="E495" s="217" t="s">
        <v>16102</v>
      </c>
      <c r="F495" s="218"/>
      <c r="G495" s="219"/>
    </row>
    <row r="496" spans="2:7" x14ac:dyDescent="0.3">
      <c r="B496" s="215" t="s">
        <v>15155</v>
      </c>
      <c r="C496" s="224" t="s">
        <v>16078</v>
      </c>
      <c r="D496" s="215" t="s">
        <v>16103</v>
      </c>
      <c r="E496" s="217" t="s">
        <v>16104</v>
      </c>
      <c r="F496" s="218"/>
      <c r="G496" s="219"/>
    </row>
    <row r="497" spans="2:7" x14ac:dyDescent="0.3">
      <c r="B497" s="215" t="s">
        <v>15155</v>
      </c>
      <c r="C497" s="224" t="s">
        <v>16078</v>
      </c>
      <c r="D497" s="215" t="s">
        <v>16105</v>
      </c>
      <c r="E497" s="217" t="s">
        <v>16106</v>
      </c>
      <c r="F497" s="218"/>
      <c r="G497" s="219"/>
    </row>
    <row r="498" spans="2:7" x14ac:dyDescent="0.3">
      <c r="B498" s="215" t="s">
        <v>15155</v>
      </c>
      <c r="C498" s="224" t="s">
        <v>16078</v>
      </c>
      <c r="D498" s="215" t="s">
        <v>16107</v>
      </c>
      <c r="E498" s="217" t="s">
        <v>16108</v>
      </c>
      <c r="F498" s="218"/>
      <c r="G498" s="219"/>
    </row>
    <row r="499" spans="2:7" x14ac:dyDescent="0.3">
      <c r="B499" s="215" t="s">
        <v>15155</v>
      </c>
      <c r="C499" s="224" t="s">
        <v>16078</v>
      </c>
      <c r="D499" s="215" t="s">
        <v>16109</v>
      </c>
      <c r="E499" s="217" t="s">
        <v>16110</v>
      </c>
      <c r="F499" s="218"/>
      <c r="G499" s="219"/>
    </row>
    <row r="500" spans="2:7" x14ac:dyDescent="0.3">
      <c r="B500" s="215" t="s">
        <v>15155</v>
      </c>
      <c r="C500" s="224" t="s">
        <v>16078</v>
      </c>
      <c r="D500" s="215" t="s">
        <v>16111</v>
      </c>
      <c r="E500" s="217" t="s">
        <v>16112</v>
      </c>
      <c r="F500" s="218"/>
      <c r="G500" s="219"/>
    </row>
    <row r="501" spans="2:7" x14ac:dyDescent="0.3">
      <c r="B501" s="215" t="s">
        <v>15155</v>
      </c>
      <c r="C501" s="224" t="s">
        <v>16078</v>
      </c>
      <c r="D501" s="215" t="s">
        <v>16113</v>
      </c>
      <c r="E501" s="217" t="s">
        <v>16112</v>
      </c>
      <c r="F501" s="218"/>
      <c r="G501" s="219"/>
    </row>
    <row r="502" spans="2:7" x14ac:dyDescent="0.3">
      <c r="B502" s="215" t="s">
        <v>15155</v>
      </c>
      <c r="C502" s="224" t="s">
        <v>16078</v>
      </c>
      <c r="D502" s="215" t="s">
        <v>16114</v>
      </c>
      <c r="E502" s="217" t="s">
        <v>16115</v>
      </c>
      <c r="F502" s="218"/>
      <c r="G502" s="219"/>
    </row>
    <row r="503" spans="2:7" x14ac:dyDescent="0.3">
      <c r="B503" s="215" t="s">
        <v>15155</v>
      </c>
      <c r="C503" s="224" t="s">
        <v>16078</v>
      </c>
      <c r="D503" s="215" t="s">
        <v>16116</v>
      </c>
      <c r="E503" s="217" t="s">
        <v>16117</v>
      </c>
      <c r="F503" s="218"/>
      <c r="G503" s="219"/>
    </row>
    <row r="504" spans="2:7" x14ac:dyDescent="0.3">
      <c r="B504" s="215" t="s">
        <v>15155</v>
      </c>
      <c r="C504" s="224" t="s">
        <v>16078</v>
      </c>
      <c r="D504" s="215" t="s">
        <v>16118</v>
      </c>
      <c r="E504" s="217" t="s">
        <v>16119</v>
      </c>
      <c r="F504" s="218"/>
      <c r="G504" s="219"/>
    </row>
    <row r="505" spans="2:7" x14ac:dyDescent="0.3">
      <c r="B505" s="215" t="s">
        <v>15155</v>
      </c>
      <c r="C505" s="224" t="s">
        <v>16078</v>
      </c>
      <c r="D505" s="215" t="s">
        <v>16120</v>
      </c>
      <c r="E505" s="217" t="s">
        <v>16121</v>
      </c>
      <c r="F505" s="218"/>
      <c r="G505" s="219"/>
    </row>
    <row r="506" spans="2:7" x14ac:dyDescent="0.3">
      <c r="B506" s="215" t="s">
        <v>15155</v>
      </c>
      <c r="C506" s="224" t="s">
        <v>16078</v>
      </c>
      <c r="D506" s="215" t="s">
        <v>16122</v>
      </c>
      <c r="E506" s="217" t="s">
        <v>16123</v>
      </c>
      <c r="F506" s="218"/>
      <c r="G506" s="219"/>
    </row>
    <row r="507" spans="2:7" x14ac:dyDescent="0.3">
      <c r="B507" s="215" t="s">
        <v>15155</v>
      </c>
      <c r="C507" s="224" t="s">
        <v>16078</v>
      </c>
      <c r="D507" s="215" t="s">
        <v>16124</v>
      </c>
      <c r="E507" s="217" t="s">
        <v>16125</v>
      </c>
      <c r="F507" s="218"/>
      <c r="G507" s="219"/>
    </row>
    <row r="508" spans="2:7" x14ac:dyDescent="0.3">
      <c r="B508" s="215" t="s">
        <v>15155</v>
      </c>
      <c r="C508" s="224" t="s">
        <v>16078</v>
      </c>
      <c r="D508" s="215" t="s">
        <v>16126</v>
      </c>
      <c r="E508" s="217" t="s">
        <v>16127</v>
      </c>
      <c r="F508" s="218"/>
      <c r="G508" s="219"/>
    </row>
    <row r="509" spans="2:7" x14ac:dyDescent="0.3">
      <c r="B509" s="215" t="s">
        <v>15155</v>
      </c>
      <c r="C509" s="224" t="s">
        <v>16078</v>
      </c>
      <c r="D509" s="215" t="s">
        <v>16128</v>
      </c>
      <c r="E509" s="217" t="s">
        <v>16129</v>
      </c>
      <c r="F509" s="218"/>
      <c r="G509" s="219"/>
    </row>
    <row r="510" spans="2:7" x14ac:dyDescent="0.3">
      <c r="B510" s="215" t="s">
        <v>15155</v>
      </c>
      <c r="C510" s="224" t="s">
        <v>16078</v>
      </c>
      <c r="D510" s="215" t="s">
        <v>16130</v>
      </c>
      <c r="E510" s="217" t="s">
        <v>16131</v>
      </c>
      <c r="F510" s="218"/>
      <c r="G510" s="219"/>
    </row>
    <row r="511" spans="2:7" x14ac:dyDescent="0.3">
      <c r="B511" s="215" t="s">
        <v>15155</v>
      </c>
      <c r="C511" s="224" t="s">
        <v>16078</v>
      </c>
      <c r="D511" s="215" t="s">
        <v>16132</v>
      </c>
      <c r="E511" s="217" t="s">
        <v>16133</v>
      </c>
      <c r="F511" s="218"/>
      <c r="G511" s="219"/>
    </row>
    <row r="512" spans="2:7" x14ac:dyDescent="0.3">
      <c r="B512" s="215" t="s">
        <v>15155</v>
      </c>
      <c r="C512" s="224" t="s">
        <v>16078</v>
      </c>
      <c r="D512" s="215" t="s">
        <v>16134</v>
      </c>
      <c r="E512" s="217" t="s">
        <v>16135</v>
      </c>
      <c r="F512" s="218"/>
      <c r="G512" s="219"/>
    </row>
    <row r="513" spans="2:7" x14ac:dyDescent="0.3">
      <c r="B513" s="215" t="s">
        <v>15155</v>
      </c>
      <c r="C513" s="224" t="s">
        <v>16078</v>
      </c>
      <c r="D513" s="215" t="s">
        <v>16136</v>
      </c>
      <c r="E513" s="217" t="s">
        <v>16137</v>
      </c>
      <c r="F513" s="218"/>
      <c r="G513" s="219"/>
    </row>
    <row r="514" spans="2:7" x14ac:dyDescent="0.3">
      <c r="B514" s="215" t="s">
        <v>15155</v>
      </c>
      <c r="C514" s="224" t="s">
        <v>16078</v>
      </c>
      <c r="D514" s="215" t="s">
        <v>16138</v>
      </c>
      <c r="E514" s="217" t="s">
        <v>16139</v>
      </c>
      <c r="F514" s="218"/>
      <c r="G514" s="219"/>
    </row>
    <row r="515" spans="2:7" x14ac:dyDescent="0.3">
      <c r="B515" s="215" t="s">
        <v>15155</v>
      </c>
      <c r="C515" s="224" t="s">
        <v>16078</v>
      </c>
      <c r="D515" s="215" t="s">
        <v>16140</v>
      </c>
      <c r="E515" s="217" t="s">
        <v>16141</v>
      </c>
      <c r="F515" s="218"/>
      <c r="G515" s="219"/>
    </row>
    <row r="516" spans="2:7" x14ac:dyDescent="0.3">
      <c r="B516" s="215" t="s">
        <v>15155</v>
      </c>
      <c r="C516" s="224" t="s">
        <v>16078</v>
      </c>
      <c r="D516" s="215" t="s">
        <v>16142</v>
      </c>
      <c r="E516" s="217" t="s">
        <v>16143</v>
      </c>
      <c r="F516" s="218"/>
      <c r="G516" s="219"/>
    </row>
    <row r="517" spans="2:7" x14ac:dyDescent="0.3">
      <c r="B517" s="215" t="s">
        <v>15155</v>
      </c>
      <c r="C517" s="224" t="s">
        <v>16078</v>
      </c>
      <c r="D517" s="215" t="s">
        <v>16144</v>
      </c>
      <c r="E517" s="217" t="s">
        <v>16145</v>
      </c>
      <c r="F517" s="218"/>
      <c r="G517" s="219"/>
    </row>
    <row r="518" spans="2:7" x14ac:dyDescent="0.3">
      <c r="B518" s="215" t="s">
        <v>15155</v>
      </c>
      <c r="C518" s="224" t="s">
        <v>16078</v>
      </c>
      <c r="D518" s="215" t="s">
        <v>16146</v>
      </c>
      <c r="E518" s="217" t="s">
        <v>16147</v>
      </c>
      <c r="F518" s="218"/>
      <c r="G518" s="219"/>
    </row>
    <row r="519" spans="2:7" x14ac:dyDescent="0.3">
      <c r="B519" s="215" t="s">
        <v>15155</v>
      </c>
      <c r="C519" s="224" t="s">
        <v>16078</v>
      </c>
      <c r="D519" s="215" t="s">
        <v>16148</v>
      </c>
      <c r="E519" s="217" t="s">
        <v>16149</v>
      </c>
      <c r="F519" s="218"/>
      <c r="G519" s="219"/>
    </row>
    <row r="520" spans="2:7" x14ac:dyDescent="0.3">
      <c r="B520" s="215" t="s">
        <v>15155</v>
      </c>
      <c r="C520" s="224" t="s">
        <v>16078</v>
      </c>
      <c r="D520" s="215" t="s">
        <v>16150</v>
      </c>
      <c r="E520" s="217" t="s">
        <v>16151</v>
      </c>
      <c r="F520" s="218"/>
      <c r="G520" s="219"/>
    </row>
    <row r="521" spans="2:7" x14ac:dyDescent="0.3">
      <c r="B521" s="215" t="s">
        <v>15155</v>
      </c>
      <c r="C521" s="224" t="s">
        <v>16078</v>
      </c>
      <c r="D521" s="215" t="s">
        <v>16152</v>
      </c>
      <c r="E521" s="217" t="s">
        <v>16153</v>
      </c>
      <c r="F521" s="218"/>
      <c r="G521" s="219"/>
    </row>
    <row r="522" spans="2:7" x14ac:dyDescent="0.3">
      <c r="B522" s="215" t="s">
        <v>15155</v>
      </c>
      <c r="C522" s="224" t="s">
        <v>16078</v>
      </c>
      <c r="D522" s="215" t="s">
        <v>16154</v>
      </c>
      <c r="E522" s="217" t="s">
        <v>16155</v>
      </c>
      <c r="F522" s="218"/>
      <c r="G522" s="219"/>
    </row>
    <row r="523" spans="2:7" x14ac:dyDescent="0.3">
      <c r="B523" s="215" t="s">
        <v>15155</v>
      </c>
      <c r="C523" s="224" t="s">
        <v>16078</v>
      </c>
      <c r="D523" s="215" t="s">
        <v>16156</v>
      </c>
      <c r="E523" s="217" t="s">
        <v>16157</v>
      </c>
      <c r="F523" s="218"/>
      <c r="G523" s="219"/>
    </row>
    <row r="524" spans="2:7" x14ac:dyDescent="0.3">
      <c r="B524" s="215" t="s">
        <v>15155</v>
      </c>
      <c r="C524" s="224" t="s">
        <v>16078</v>
      </c>
      <c r="D524" s="215" t="s">
        <v>16158</v>
      </c>
      <c r="E524" s="217" t="s">
        <v>16159</v>
      </c>
      <c r="F524" s="218"/>
      <c r="G524" s="219"/>
    </row>
    <row r="525" spans="2:7" x14ac:dyDescent="0.3">
      <c r="B525" s="215" t="s">
        <v>15155</v>
      </c>
      <c r="C525" s="224" t="s">
        <v>16078</v>
      </c>
      <c r="D525" s="215" t="s">
        <v>16160</v>
      </c>
      <c r="E525" s="217" t="s">
        <v>16161</v>
      </c>
      <c r="F525" s="218"/>
      <c r="G525" s="219"/>
    </row>
    <row r="526" spans="2:7" x14ac:dyDescent="0.3">
      <c r="B526" s="215" t="s">
        <v>15155</v>
      </c>
      <c r="C526" s="224" t="s">
        <v>16078</v>
      </c>
      <c r="D526" s="215" t="s">
        <v>16162</v>
      </c>
      <c r="E526" s="217" t="s">
        <v>16163</v>
      </c>
      <c r="F526" s="218"/>
      <c r="G526" s="219"/>
    </row>
    <row r="527" spans="2:7" x14ac:dyDescent="0.3">
      <c r="B527" s="215" t="s">
        <v>15155</v>
      </c>
      <c r="C527" s="224" t="s">
        <v>16078</v>
      </c>
      <c r="D527" s="215" t="s">
        <v>16164</v>
      </c>
      <c r="E527" s="217" t="s">
        <v>16165</v>
      </c>
      <c r="F527" s="218"/>
      <c r="G527" s="219"/>
    </row>
    <row r="528" spans="2:7" x14ac:dyDescent="0.3">
      <c r="B528" s="215" t="s">
        <v>15880</v>
      </c>
      <c r="C528" s="224" t="s">
        <v>16078</v>
      </c>
      <c r="D528" s="215" t="s">
        <v>16166</v>
      </c>
      <c r="E528" s="217" t="s">
        <v>16167</v>
      </c>
      <c r="F528" s="218"/>
      <c r="G528" s="219" t="s">
        <v>15883</v>
      </c>
    </row>
    <row r="529" spans="2:7" x14ac:dyDescent="0.3">
      <c r="B529" s="215" t="s">
        <v>15155</v>
      </c>
      <c r="C529" s="224" t="s">
        <v>16078</v>
      </c>
      <c r="D529" s="215" t="s">
        <v>16168</v>
      </c>
      <c r="E529" s="217" t="s">
        <v>16169</v>
      </c>
      <c r="F529" s="218"/>
      <c r="G529" s="219"/>
    </row>
    <row r="530" spans="2:7" x14ac:dyDescent="0.3">
      <c r="B530" s="215" t="s">
        <v>15155</v>
      </c>
      <c r="C530" s="224" t="s">
        <v>16078</v>
      </c>
      <c r="D530" s="215" t="s">
        <v>16170</v>
      </c>
      <c r="E530" s="217" t="s">
        <v>16171</v>
      </c>
      <c r="F530" s="218"/>
      <c r="G530" s="219"/>
    </row>
    <row r="531" spans="2:7" x14ac:dyDescent="0.3">
      <c r="B531" s="215" t="s">
        <v>15155</v>
      </c>
      <c r="C531" s="224" t="s">
        <v>16078</v>
      </c>
      <c r="D531" s="215" t="s">
        <v>16172</v>
      </c>
      <c r="E531" s="217" t="s">
        <v>16173</v>
      </c>
      <c r="F531" s="218"/>
      <c r="G531" s="219"/>
    </row>
    <row r="532" spans="2:7" x14ac:dyDescent="0.3">
      <c r="B532" s="215" t="s">
        <v>15155</v>
      </c>
      <c r="C532" s="224" t="s">
        <v>16078</v>
      </c>
      <c r="D532" s="215" t="s">
        <v>16174</v>
      </c>
      <c r="E532" s="217" t="s">
        <v>16175</v>
      </c>
      <c r="F532" s="218"/>
      <c r="G532" s="219"/>
    </row>
    <row r="533" spans="2:7" x14ac:dyDescent="0.3">
      <c r="B533" s="215" t="s">
        <v>15155</v>
      </c>
      <c r="C533" s="224" t="s">
        <v>16078</v>
      </c>
      <c r="D533" s="215" t="s">
        <v>16176</v>
      </c>
      <c r="E533" s="217" t="s">
        <v>16177</v>
      </c>
      <c r="F533" s="218"/>
      <c r="G533" s="219"/>
    </row>
    <row r="534" spans="2:7" x14ac:dyDescent="0.3">
      <c r="B534" s="215" t="s">
        <v>15155</v>
      </c>
      <c r="C534" s="224" t="s">
        <v>16078</v>
      </c>
      <c r="D534" s="215" t="s">
        <v>16178</v>
      </c>
      <c r="E534" s="217" t="s">
        <v>16179</v>
      </c>
      <c r="F534" s="218"/>
      <c r="G534" s="219"/>
    </row>
    <row r="535" spans="2:7" x14ac:dyDescent="0.3">
      <c r="B535" s="215" t="s">
        <v>15155</v>
      </c>
      <c r="C535" s="224" t="s">
        <v>16078</v>
      </c>
      <c r="D535" s="215" t="s">
        <v>16180</v>
      </c>
      <c r="E535" s="217" t="s">
        <v>16181</v>
      </c>
      <c r="F535" s="218"/>
      <c r="G535" s="219"/>
    </row>
    <row r="536" spans="2:7" x14ac:dyDescent="0.3">
      <c r="B536" s="215" t="s">
        <v>15155</v>
      </c>
      <c r="C536" s="224" t="s">
        <v>16078</v>
      </c>
      <c r="D536" s="215" t="s">
        <v>16182</v>
      </c>
      <c r="E536" s="217" t="s">
        <v>16183</v>
      </c>
      <c r="F536" s="218"/>
      <c r="G536" s="219"/>
    </row>
    <row r="537" spans="2:7" x14ac:dyDescent="0.3">
      <c r="B537" s="215" t="s">
        <v>15155</v>
      </c>
      <c r="C537" s="224" t="s">
        <v>16078</v>
      </c>
      <c r="D537" s="215" t="s">
        <v>16184</v>
      </c>
      <c r="E537" s="217" t="s">
        <v>16185</v>
      </c>
      <c r="F537" s="218"/>
      <c r="G537" s="219"/>
    </row>
    <row r="538" spans="2:7" x14ac:dyDescent="0.3">
      <c r="B538" s="215" t="s">
        <v>15155</v>
      </c>
      <c r="C538" s="224" t="s">
        <v>16078</v>
      </c>
      <c r="D538" s="215" t="s">
        <v>16186</v>
      </c>
      <c r="E538" s="217" t="s">
        <v>16187</v>
      </c>
      <c r="F538" s="218"/>
      <c r="G538" s="219"/>
    </row>
    <row r="539" spans="2:7" x14ac:dyDescent="0.3">
      <c r="B539" s="215" t="s">
        <v>15155</v>
      </c>
      <c r="C539" s="224" t="s">
        <v>16078</v>
      </c>
      <c r="D539" s="215" t="s">
        <v>16188</v>
      </c>
      <c r="E539" s="217" t="s">
        <v>16189</v>
      </c>
      <c r="F539" s="218"/>
      <c r="G539" s="219"/>
    </row>
    <row r="540" spans="2:7" x14ac:dyDescent="0.3">
      <c r="B540" s="215" t="s">
        <v>15155</v>
      </c>
      <c r="C540" s="224" t="s">
        <v>16078</v>
      </c>
      <c r="D540" s="215" t="s">
        <v>16190</v>
      </c>
      <c r="E540" s="217" t="s">
        <v>16191</v>
      </c>
      <c r="F540" s="218"/>
      <c r="G540" s="219"/>
    </row>
    <row r="541" spans="2:7" x14ac:dyDescent="0.3">
      <c r="B541" s="215" t="s">
        <v>15155</v>
      </c>
      <c r="C541" s="224" t="s">
        <v>16078</v>
      </c>
      <c r="D541" s="215" t="s">
        <v>16192</v>
      </c>
      <c r="E541" s="217" t="s">
        <v>16193</v>
      </c>
      <c r="F541" s="218"/>
      <c r="G541" s="219"/>
    </row>
    <row r="542" spans="2:7" x14ac:dyDescent="0.3">
      <c r="B542" s="215" t="s">
        <v>15155</v>
      </c>
      <c r="C542" s="224" t="s">
        <v>16078</v>
      </c>
      <c r="D542" s="215" t="s">
        <v>16194</v>
      </c>
      <c r="E542" s="217" t="s">
        <v>16195</v>
      </c>
      <c r="F542" s="218"/>
      <c r="G542" s="219"/>
    </row>
    <row r="543" spans="2:7" x14ac:dyDescent="0.3">
      <c r="B543" s="215" t="s">
        <v>15155</v>
      </c>
      <c r="C543" s="224" t="s">
        <v>16078</v>
      </c>
      <c r="D543" s="215" t="s">
        <v>16196</v>
      </c>
      <c r="E543" s="217" t="s">
        <v>16197</v>
      </c>
      <c r="F543" s="218"/>
      <c r="G543" s="219"/>
    </row>
    <row r="544" spans="2:7" x14ac:dyDescent="0.3">
      <c r="B544" s="215" t="s">
        <v>15155</v>
      </c>
      <c r="C544" s="224" t="s">
        <v>16078</v>
      </c>
      <c r="D544" s="215" t="s">
        <v>16198</v>
      </c>
      <c r="E544" s="217" t="s">
        <v>16199</v>
      </c>
      <c r="F544" s="218"/>
      <c r="G544" s="219"/>
    </row>
    <row r="545" spans="2:7" x14ac:dyDescent="0.3">
      <c r="B545" s="215" t="s">
        <v>15155</v>
      </c>
      <c r="C545" s="224" t="s">
        <v>16078</v>
      </c>
      <c r="D545" s="215" t="s">
        <v>16200</v>
      </c>
      <c r="E545" s="217" t="s">
        <v>16201</v>
      </c>
      <c r="F545" s="218"/>
      <c r="G545" s="219"/>
    </row>
    <row r="546" spans="2:7" x14ac:dyDescent="0.3">
      <c r="B546" s="215" t="s">
        <v>15155</v>
      </c>
      <c r="C546" s="224" t="s">
        <v>16078</v>
      </c>
      <c r="D546" s="215" t="s">
        <v>16202</v>
      </c>
      <c r="E546" s="217" t="s">
        <v>16203</v>
      </c>
      <c r="F546" s="218"/>
      <c r="G546" s="219"/>
    </row>
    <row r="547" spans="2:7" x14ac:dyDescent="0.3">
      <c r="B547" s="215" t="s">
        <v>15155</v>
      </c>
      <c r="C547" s="224" t="s">
        <v>16078</v>
      </c>
      <c r="D547" s="215" t="s">
        <v>16204</v>
      </c>
      <c r="E547" s="217" t="s">
        <v>16205</v>
      </c>
      <c r="F547" s="218"/>
      <c r="G547" s="219"/>
    </row>
    <row r="548" spans="2:7" x14ac:dyDescent="0.3">
      <c r="B548" s="215" t="s">
        <v>15155</v>
      </c>
      <c r="C548" s="224" t="s">
        <v>16078</v>
      </c>
      <c r="D548" s="215" t="s">
        <v>16206</v>
      </c>
      <c r="E548" s="217" t="s">
        <v>16207</v>
      </c>
      <c r="F548" s="218"/>
      <c r="G548" s="219"/>
    </row>
    <row r="549" spans="2:7" x14ac:dyDescent="0.3">
      <c r="B549" s="215" t="s">
        <v>15155</v>
      </c>
      <c r="C549" s="224" t="s">
        <v>16078</v>
      </c>
      <c r="D549" s="215" t="s">
        <v>16208</v>
      </c>
      <c r="E549" s="217" t="s">
        <v>16209</v>
      </c>
      <c r="F549" s="218"/>
      <c r="G549" s="219"/>
    </row>
    <row r="550" spans="2:7" x14ac:dyDescent="0.3">
      <c r="B550" s="215" t="s">
        <v>15155</v>
      </c>
      <c r="C550" s="224" t="s">
        <v>16078</v>
      </c>
      <c r="D550" s="215" t="s">
        <v>16210</v>
      </c>
      <c r="E550" s="217" t="s">
        <v>16211</v>
      </c>
      <c r="F550" s="218"/>
      <c r="G550" s="219"/>
    </row>
    <row r="551" spans="2:7" x14ac:dyDescent="0.3">
      <c r="B551" s="215" t="s">
        <v>15155</v>
      </c>
      <c r="C551" s="224" t="s">
        <v>16078</v>
      </c>
      <c r="D551" s="215" t="s">
        <v>16212</v>
      </c>
      <c r="E551" s="217" t="s">
        <v>16213</v>
      </c>
      <c r="F551" s="218"/>
      <c r="G551" s="219"/>
    </row>
    <row r="552" spans="2:7" x14ac:dyDescent="0.3">
      <c r="B552" s="215" t="s">
        <v>15155</v>
      </c>
      <c r="C552" s="224" t="s">
        <v>16078</v>
      </c>
      <c r="D552" s="215" t="s">
        <v>16214</v>
      </c>
      <c r="E552" s="217" t="s">
        <v>16215</v>
      </c>
      <c r="F552" s="218"/>
      <c r="G552" s="219"/>
    </row>
    <row r="553" spans="2:7" x14ac:dyDescent="0.3">
      <c r="B553" s="215" t="s">
        <v>15155</v>
      </c>
      <c r="C553" s="224" t="s">
        <v>16078</v>
      </c>
      <c r="D553" s="215" t="s">
        <v>16216</v>
      </c>
      <c r="E553" s="217" t="s">
        <v>16217</v>
      </c>
      <c r="F553" s="218"/>
      <c r="G553" s="219"/>
    </row>
    <row r="554" spans="2:7" x14ac:dyDescent="0.3">
      <c r="B554" s="215" t="s">
        <v>15155</v>
      </c>
      <c r="C554" s="224" t="s">
        <v>16078</v>
      </c>
      <c r="D554" s="215" t="s">
        <v>16218</v>
      </c>
      <c r="E554" s="217" t="s">
        <v>16219</v>
      </c>
      <c r="F554" s="218"/>
      <c r="G554" s="219"/>
    </row>
    <row r="555" spans="2:7" x14ac:dyDescent="0.3">
      <c r="B555" s="215" t="s">
        <v>15155</v>
      </c>
      <c r="C555" s="224" t="s">
        <v>16078</v>
      </c>
      <c r="D555" s="215" t="s">
        <v>16220</v>
      </c>
      <c r="E555" s="217" t="s">
        <v>16221</v>
      </c>
      <c r="F555" s="218"/>
      <c r="G555" s="219"/>
    </row>
    <row r="556" spans="2:7" x14ac:dyDescent="0.3">
      <c r="B556" s="215" t="s">
        <v>15155</v>
      </c>
      <c r="C556" s="224" t="s">
        <v>16078</v>
      </c>
      <c r="D556" s="215" t="s">
        <v>16222</v>
      </c>
      <c r="E556" s="217" t="s">
        <v>16223</v>
      </c>
      <c r="F556" s="218"/>
      <c r="G556" s="219"/>
    </row>
    <row r="557" spans="2:7" x14ac:dyDescent="0.3">
      <c r="B557" s="215" t="s">
        <v>15155</v>
      </c>
      <c r="C557" s="224" t="s">
        <v>16078</v>
      </c>
      <c r="D557" s="215" t="s">
        <v>16224</v>
      </c>
      <c r="E557" s="217" t="s">
        <v>16225</v>
      </c>
      <c r="F557" s="218"/>
      <c r="G557" s="219"/>
    </row>
    <row r="558" spans="2:7" x14ac:dyDescent="0.3">
      <c r="B558" s="215" t="s">
        <v>15155</v>
      </c>
      <c r="C558" s="224" t="s">
        <v>16078</v>
      </c>
      <c r="D558" s="215" t="s">
        <v>16226</v>
      </c>
      <c r="E558" s="217" t="s">
        <v>16227</v>
      </c>
      <c r="F558" s="218"/>
      <c r="G558" s="219"/>
    </row>
    <row r="559" spans="2:7" x14ac:dyDescent="0.3">
      <c r="B559" s="215" t="s">
        <v>15155</v>
      </c>
      <c r="C559" s="224" t="s">
        <v>16078</v>
      </c>
      <c r="D559" s="215" t="s">
        <v>16228</v>
      </c>
      <c r="E559" s="217" t="s">
        <v>16229</v>
      </c>
      <c r="F559" s="218"/>
      <c r="G559" s="219"/>
    </row>
    <row r="560" spans="2:7" x14ac:dyDescent="0.3">
      <c r="B560" s="215" t="s">
        <v>15155</v>
      </c>
      <c r="C560" s="224" t="s">
        <v>16078</v>
      </c>
      <c r="D560" s="215" t="s">
        <v>16230</v>
      </c>
      <c r="E560" s="217" t="s">
        <v>16231</v>
      </c>
      <c r="F560" s="218"/>
      <c r="G560" s="219"/>
    </row>
    <row r="561" spans="2:7" x14ac:dyDescent="0.3">
      <c r="B561" s="215" t="s">
        <v>15155</v>
      </c>
      <c r="C561" s="224" t="s">
        <v>16078</v>
      </c>
      <c r="D561" s="215" t="s">
        <v>16232</v>
      </c>
      <c r="E561" s="217" t="s">
        <v>16233</v>
      </c>
      <c r="F561" s="218"/>
      <c r="G561" s="219"/>
    </row>
    <row r="562" spans="2:7" x14ac:dyDescent="0.3">
      <c r="B562" s="215" t="s">
        <v>15155</v>
      </c>
      <c r="C562" s="224" t="s">
        <v>16078</v>
      </c>
      <c r="D562" s="215" t="s">
        <v>16234</v>
      </c>
      <c r="E562" s="217" t="s">
        <v>16235</v>
      </c>
      <c r="F562" s="218"/>
      <c r="G562" s="219"/>
    </row>
    <row r="563" spans="2:7" x14ac:dyDescent="0.3">
      <c r="B563" s="215" t="s">
        <v>15155</v>
      </c>
      <c r="C563" s="224" t="s">
        <v>16078</v>
      </c>
      <c r="D563" s="215" t="s">
        <v>16236</v>
      </c>
      <c r="E563" s="217" t="s">
        <v>16237</v>
      </c>
      <c r="F563" s="218"/>
      <c r="G563" s="219"/>
    </row>
    <row r="564" spans="2:7" x14ac:dyDescent="0.3">
      <c r="B564" s="215" t="s">
        <v>15155</v>
      </c>
      <c r="C564" s="224" t="s">
        <v>16078</v>
      </c>
      <c r="D564" s="215" t="s">
        <v>16238</v>
      </c>
      <c r="E564" s="217" t="s">
        <v>16239</v>
      </c>
      <c r="F564" s="218"/>
      <c r="G564" s="219"/>
    </row>
    <row r="565" spans="2:7" x14ac:dyDescent="0.3">
      <c r="B565" s="215" t="s">
        <v>15155</v>
      </c>
      <c r="C565" s="224" t="s">
        <v>16078</v>
      </c>
      <c r="D565" s="215" t="s">
        <v>16240</v>
      </c>
      <c r="E565" s="217" t="s">
        <v>16241</v>
      </c>
      <c r="F565" s="218"/>
      <c r="G565" s="219"/>
    </row>
    <row r="566" spans="2:7" x14ac:dyDescent="0.3">
      <c r="B566" s="215" t="s">
        <v>15155</v>
      </c>
      <c r="C566" s="224" t="s">
        <v>16078</v>
      </c>
      <c r="D566" s="215" t="s">
        <v>16242</v>
      </c>
      <c r="E566" s="217" t="s">
        <v>16243</v>
      </c>
      <c r="F566" s="218"/>
      <c r="G566" s="219"/>
    </row>
    <row r="567" spans="2:7" x14ac:dyDescent="0.3">
      <c r="B567" s="215" t="s">
        <v>15155</v>
      </c>
      <c r="C567" s="224" t="s">
        <v>16078</v>
      </c>
      <c r="D567" s="215" t="s">
        <v>16244</v>
      </c>
      <c r="E567" s="217" t="s">
        <v>16245</v>
      </c>
      <c r="F567" s="218"/>
      <c r="G567" s="219"/>
    </row>
    <row r="568" spans="2:7" x14ac:dyDescent="0.3">
      <c r="B568" s="215" t="s">
        <v>15155</v>
      </c>
      <c r="C568" s="224" t="s">
        <v>16078</v>
      </c>
      <c r="D568" s="215" t="s">
        <v>16246</v>
      </c>
      <c r="E568" s="217" t="s">
        <v>16247</v>
      </c>
      <c r="F568" s="218"/>
      <c r="G568" s="219"/>
    </row>
    <row r="569" spans="2:7" x14ac:dyDescent="0.3">
      <c r="B569" s="215" t="s">
        <v>15155</v>
      </c>
      <c r="C569" s="224" t="s">
        <v>16078</v>
      </c>
      <c r="D569" s="215" t="s">
        <v>16248</v>
      </c>
      <c r="E569" s="217" t="s">
        <v>16249</v>
      </c>
      <c r="F569" s="218"/>
      <c r="G569" s="219"/>
    </row>
    <row r="570" spans="2:7" x14ac:dyDescent="0.3">
      <c r="B570" s="215" t="s">
        <v>15155</v>
      </c>
      <c r="C570" s="224" t="s">
        <v>16078</v>
      </c>
      <c r="D570" s="215" t="s">
        <v>16250</v>
      </c>
      <c r="E570" s="217" t="s">
        <v>16251</v>
      </c>
      <c r="F570" s="218"/>
      <c r="G570" s="219"/>
    </row>
    <row r="571" spans="2:7" x14ac:dyDescent="0.3">
      <c r="B571" s="215" t="s">
        <v>15155</v>
      </c>
      <c r="C571" s="224" t="s">
        <v>16078</v>
      </c>
      <c r="D571" s="215" t="s">
        <v>16252</v>
      </c>
      <c r="E571" s="217" t="s">
        <v>16253</v>
      </c>
      <c r="F571" s="218"/>
      <c r="G571" s="219"/>
    </row>
    <row r="572" spans="2:7" x14ac:dyDescent="0.3">
      <c r="B572" s="215" t="s">
        <v>15155</v>
      </c>
      <c r="C572" s="224" t="s">
        <v>16078</v>
      </c>
      <c r="D572" s="215" t="s">
        <v>16254</v>
      </c>
      <c r="E572" s="217" t="s">
        <v>16255</v>
      </c>
      <c r="F572" s="218"/>
      <c r="G572" s="219"/>
    </row>
    <row r="573" spans="2:7" x14ac:dyDescent="0.3">
      <c r="B573" s="215" t="s">
        <v>15155</v>
      </c>
      <c r="C573" s="224" t="s">
        <v>16078</v>
      </c>
      <c r="D573" s="215" t="s">
        <v>16256</v>
      </c>
      <c r="E573" s="217" t="s">
        <v>16257</v>
      </c>
      <c r="F573" s="218"/>
      <c r="G573" s="219"/>
    </row>
    <row r="574" spans="2:7" x14ac:dyDescent="0.3">
      <c r="B574" s="215" t="s">
        <v>15155</v>
      </c>
      <c r="C574" s="224" t="s">
        <v>16078</v>
      </c>
      <c r="D574" s="215" t="s">
        <v>16258</v>
      </c>
      <c r="E574" s="217" t="s">
        <v>16259</v>
      </c>
      <c r="F574" s="218"/>
      <c r="G574" s="219"/>
    </row>
    <row r="575" spans="2:7" x14ac:dyDescent="0.3">
      <c r="B575" s="215" t="s">
        <v>15155</v>
      </c>
      <c r="C575" s="224" t="s">
        <v>16078</v>
      </c>
      <c r="D575" s="215" t="s">
        <v>16260</v>
      </c>
      <c r="E575" s="217" t="s">
        <v>16261</v>
      </c>
      <c r="F575" s="218"/>
      <c r="G575" s="219"/>
    </row>
    <row r="576" spans="2:7" x14ac:dyDescent="0.3">
      <c r="B576" s="215" t="s">
        <v>15155</v>
      </c>
      <c r="C576" s="224" t="s">
        <v>16078</v>
      </c>
      <c r="D576" s="215" t="s">
        <v>16262</v>
      </c>
      <c r="E576" s="217" t="s">
        <v>16263</v>
      </c>
      <c r="F576" s="218"/>
      <c r="G576" s="219"/>
    </row>
    <row r="577" spans="2:7" x14ac:dyDescent="0.3">
      <c r="B577" s="215" t="s">
        <v>15155</v>
      </c>
      <c r="C577" s="224" t="s">
        <v>16078</v>
      </c>
      <c r="D577" s="215" t="s">
        <v>16264</v>
      </c>
      <c r="E577" s="217" t="s">
        <v>16265</v>
      </c>
      <c r="F577" s="218"/>
      <c r="G577" s="219"/>
    </row>
    <row r="578" spans="2:7" x14ac:dyDescent="0.3">
      <c r="B578" s="215" t="s">
        <v>15155</v>
      </c>
      <c r="C578" s="224" t="s">
        <v>16078</v>
      </c>
      <c r="D578" s="215" t="s">
        <v>16266</v>
      </c>
      <c r="E578" s="217" t="s">
        <v>16267</v>
      </c>
      <c r="F578" s="218"/>
      <c r="G578" s="219"/>
    </row>
    <row r="579" spans="2:7" x14ac:dyDescent="0.3">
      <c r="B579" s="215" t="s">
        <v>15155</v>
      </c>
      <c r="C579" s="224" t="s">
        <v>16078</v>
      </c>
      <c r="D579" s="215" t="s">
        <v>16268</v>
      </c>
      <c r="E579" s="217" t="s">
        <v>16269</v>
      </c>
      <c r="F579" s="218"/>
      <c r="G579" s="219"/>
    </row>
    <row r="580" spans="2:7" x14ac:dyDescent="0.3">
      <c r="B580" s="215" t="s">
        <v>15155</v>
      </c>
      <c r="C580" s="224" t="s">
        <v>16078</v>
      </c>
      <c r="D580" s="215" t="s">
        <v>16270</v>
      </c>
      <c r="E580" s="217" t="s">
        <v>16271</v>
      </c>
      <c r="F580" s="218"/>
      <c r="G580" s="219"/>
    </row>
    <row r="581" spans="2:7" x14ac:dyDescent="0.3">
      <c r="B581" s="215" t="s">
        <v>15155</v>
      </c>
      <c r="C581" s="224" t="s">
        <v>16078</v>
      </c>
      <c r="D581" s="215" t="s">
        <v>16272</v>
      </c>
      <c r="E581" s="217" t="s">
        <v>16273</v>
      </c>
      <c r="F581" s="218"/>
      <c r="G581" s="219"/>
    </row>
    <row r="582" spans="2:7" x14ac:dyDescent="0.3">
      <c r="B582" s="215" t="s">
        <v>15155</v>
      </c>
      <c r="C582" s="224" t="s">
        <v>16078</v>
      </c>
      <c r="D582" s="215" t="s">
        <v>16274</v>
      </c>
      <c r="E582" s="217" t="s">
        <v>16275</v>
      </c>
      <c r="F582" s="218"/>
      <c r="G582" s="219"/>
    </row>
    <row r="583" spans="2:7" x14ac:dyDescent="0.3">
      <c r="B583" s="215" t="s">
        <v>15155</v>
      </c>
      <c r="C583" s="224" t="s">
        <v>16078</v>
      </c>
      <c r="D583" s="215" t="s">
        <v>16276</v>
      </c>
      <c r="E583" s="217" t="s">
        <v>16277</v>
      </c>
      <c r="F583" s="218"/>
      <c r="G583" s="219"/>
    </row>
    <row r="584" spans="2:7" x14ac:dyDescent="0.3">
      <c r="B584" s="215" t="s">
        <v>15155</v>
      </c>
      <c r="C584" s="224" t="s">
        <v>16078</v>
      </c>
      <c r="D584" s="215" t="s">
        <v>16278</v>
      </c>
      <c r="E584" s="217" t="s">
        <v>16277</v>
      </c>
      <c r="F584" s="218"/>
      <c r="G584" s="219"/>
    </row>
    <row r="585" spans="2:7" x14ac:dyDescent="0.3">
      <c r="B585" s="215" t="s">
        <v>15155</v>
      </c>
      <c r="C585" s="224" t="s">
        <v>16078</v>
      </c>
      <c r="D585" s="215" t="s">
        <v>16279</v>
      </c>
      <c r="E585" s="217" t="s">
        <v>16280</v>
      </c>
      <c r="F585" s="218"/>
      <c r="G585" s="219"/>
    </row>
    <row r="586" spans="2:7" x14ac:dyDescent="0.3">
      <c r="B586" s="215" t="s">
        <v>15155</v>
      </c>
      <c r="C586" s="224" t="s">
        <v>16078</v>
      </c>
      <c r="D586" s="215" t="s">
        <v>16281</v>
      </c>
      <c r="E586" s="217" t="s">
        <v>16282</v>
      </c>
      <c r="F586" s="218"/>
      <c r="G586" s="219"/>
    </row>
    <row r="587" spans="2:7" x14ac:dyDescent="0.3">
      <c r="B587" s="215" t="s">
        <v>15155</v>
      </c>
      <c r="C587" s="224" t="s">
        <v>16078</v>
      </c>
      <c r="D587" s="215" t="s">
        <v>16283</v>
      </c>
      <c r="E587" s="217" t="s">
        <v>16284</v>
      </c>
      <c r="F587" s="218"/>
      <c r="G587" s="219"/>
    </row>
    <row r="588" spans="2:7" x14ac:dyDescent="0.3">
      <c r="B588" s="215" t="s">
        <v>15155</v>
      </c>
      <c r="C588" s="224" t="s">
        <v>16078</v>
      </c>
      <c r="D588" s="215" t="s">
        <v>16285</v>
      </c>
      <c r="E588" s="217" t="s">
        <v>16286</v>
      </c>
      <c r="F588" s="218"/>
      <c r="G588" s="219"/>
    </row>
    <row r="589" spans="2:7" x14ac:dyDescent="0.3">
      <c r="B589" s="215" t="s">
        <v>15155</v>
      </c>
      <c r="C589" s="224" t="s">
        <v>16078</v>
      </c>
      <c r="D589" s="215" t="s">
        <v>16287</v>
      </c>
      <c r="E589" s="217" t="s">
        <v>16288</v>
      </c>
      <c r="F589" s="218"/>
      <c r="G589" s="219"/>
    </row>
    <row r="590" spans="2:7" x14ac:dyDescent="0.3">
      <c r="B590" s="215" t="s">
        <v>15155</v>
      </c>
      <c r="C590" s="224" t="s">
        <v>16078</v>
      </c>
      <c r="D590" s="215" t="s">
        <v>16289</v>
      </c>
      <c r="E590" s="217" t="s">
        <v>16290</v>
      </c>
      <c r="F590" s="218"/>
      <c r="G590" s="219"/>
    </row>
    <row r="591" spans="2:7" x14ac:dyDescent="0.3">
      <c r="B591" s="215" t="s">
        <v>15155</v>
      </c>
      <c r="C591" s="224" t="s">
        <v>16078</v>
      </c>
      <c r="D591" s="215" t="s">
        <v>16291</v>
      </c>
      <c r="E591" s="217" t="s">
        <v>16292</v>
      </c>
      <c r="F591" s="218"/>
      <c r="G591" s="219"/>
    </row>
    <row r="592" spans="2:7" x14ac:dyDescent="0.3">
      <c r="B592" s="215" t="s">
        <v>15155</v>
      </c>
      <c r="C592" s="224" t="s">
        <v>16078</v>
      </c>
      <c r="D592" s="215" t="s">
        <v>16293</v>
      </c>
      <c r="E592" s="217" t="s">
        <v>16294</v>
      </c>
      <c r="F592" s="218"/>
      <c r="G592" s="219"/>
    </row>
    <row r="593" spans="2:7" x14ac:dyDescent="0.3">
      <c r="B593" s="215" t="s">
        <v>15155</v>
      </c>
      <c r="C593" s="224" t="s">
        <v>16078</v>
      </c>
      <c r="D593" s="215" t="s">
        <v>16295</v>
      </c>
      <c r="E593" s="217" t="s">
        <v>16296</v>
      </c>
      <c r="F593" s="218"/>
      <c r="G593" s="219"/>
    </row>
    <row r="594" spans="2:7" x14ac:dyDescent="0.3">
      <c r="B594" s="215" t="s">
        <v>15155</v>
      </c>
      <c r="C594" s="224" t="s">
        <v>16078</v>
      </c>
      <c r="D594" s="215" t="s">
        <v>16297</v>
      </c>
      <c r="E594" s="217" t="s">
        <v>16298</v>
      </c>
      <c r="F594" s="218"/>
      <c r="G594" s="219"/>
    </row>
    <row r="595" spans="2:7" x14ac:dyDescent="0.3">
      <c r="B595" s="215" t="s">
        <v>15155</v>
      </c>
      <c r="C595" s="224" t="s">
        <v>16078</v>
      </c>
      <c r="D595" s="215" t="s">
        <v>16299</v>
      </c>
      <c r="E595" s="217" t="s">
        <v>15280</v>
      </c>
      <c r="F595" s="218"/>
      <c r="G595" s="219"/>
    </row>
    <row r="596" spans="2:7" x14ac:dyDescent="0.3">
      <c r="B596" s="215" t="s">
        <v>15155</v>
      </c>
      <c r="C596" s="224" t="s">
        <v>16078</v>
      </c>
      <c r="D596" s="215" t="s">
        <v>16300</v>
      </c>
      <c r="E596" s="217" t="s">
        <v>16301</v>
      </c>
      <c r="F596" s="218"/>
      <c r="G596" s="219"/>
    </row>
    <row r="597" spans="2:7" x14ac:dyDescent="0.3">
      <c r="B597" s="215" t="s">
        <v>15155</v>
      </c>
      <c r="C597" s="224" t="s">
        <v>16078</v>
      </c>
      <c r="D597" s="215" t="s">
        <v>16302</v>
      </c>
      <c r="E597" s="217" t="s">
        <v>16303</v>
      </c>
      <c r="F597" s="218"/>
      <c r="G597" s="219"/>
    </row>
    <row r="598" spans="2:7" x14ac:dyDescent="0.3">
      <c r="B598" s="215" t="s">
        <v>15155</v>
      </c>
      <c r="C598" s="224" t="s">
        <v>16078</v>
      </c>
      <c r="D598" s="215" t="s">
        <v>16304</v>
      </c>
      <c r="E598" s="217" t="s">
        <v>16305</v>
      </c>
      <c r="F598" s="218"/>
      <c r="G598" s="219"/>
    </row>
    <row r="599" spans="2:7" x14ac:dyDescent="0.3">
      <c r="B599" s="215" t="s">
        <v>15155</v>
      </c>
      <c r="C599" s="224" t="s">
        <v>16078</v>
      </c>
      <c r="D599" s="215" t="s">
        <v>16306</v>
      </c>
      <c r="E599" s="217" t="s">
        <v>16307</v>
      </c>
      <c r="F599" s="218"/>
      <c r="G599" s="219"/>
    </row>
    <row r="600" spans="2:7" x14ac:dyDescent="0.3">
      <c r="B600" s="215" t="s">
        <v>15155</v>
      </c>
      <c r="C600" s="224" t="s">
        <v>16078</v>
      </c>
      <c r="D600" s="215" t="s">
        <v>16308</v>
      </c>
      <c r="E600" s="217" t="s">
        <v>16309</v>
      </c>
      <c r="F600" s="218"/>
      <c r="G600" s="219"/>
    </row>
    <row r="601" spans="2:7" x14ac:dyDescent="0.3">
      <c r="B601" s="215" t="s">
        <v>15155</v>
      </c>
      <c r="C601" s="224" t="s">
        <v>16078</v>
      </c>
      <c r="D601" s="215" t="s">
        <v>16310</v>
      </c>
      <c r="E601" s="217" t="s">
        <v>16311</v>
      </c>
      <c r="F601" s="218"/>
      <c r="G601" s="219"/>
    </row>
    <row r="602" spans="2:7" x14ac:dyDescent="0.3">
      <c r="B602" s="215" t="s">
        <v>15155</v>
      </c>
      <c r="C602" s="224" t="s">
        <v>16078</v>
      </c>
      <c r="D602" s="215" t="s">
        <v>16312</v>
      </c>
      <c r="E602" s="217" t="s">
        <v>16313</v>
      </c>
      <c r="F602" s="218"/>
      <c r="G602" s="219"/>
    </row>
    <row r="603" spans="2:7" x14ac:dyDescent="0.3">
      <c r="B603" s="215" t="s">
        <v>15155</v>
      </c>
      <c r="C603" s="224" t="s">
        <v>16078</v>
      </c>
      <c r="D603" s="215" t="s">
        <v>16314</v>
      </c>
      <c r="E603" s="217" t="s">
        <v>16315</v>
      </c>
      <c r="F603" s="218"/>
      <c r="G603" s="219"/>
    </row>
    <row r="604" spans="2:7" x14ac:dyDescent="0.3">
      <c r="B604" s="215" t="s">
        <v>15155</v>
      </c>
      <c r="C604" s="224" t="s">
        <v>16078</v>
      </c>
      <c r="D604" s="215" t="s">
        <v>16316</v>
      </c>
      <c r="E604" s="217" t="s">
        <v>16317</v>
      </c>
      <c r="F604" s="218"/>
      <c r="G604" s="219"/>
    </row>
    <row r="605" spans="2:7" x14ac:dyDescent="0.3">
      <c r="B605" s="215" t="s">
        <v>15155</v>
      </c>
      <c r="C605" s="224" t="s">
        <v>16078</v>
      </c>
      <c r="D605" s="215" t="s">
        <v>16318</v>
      </c>
      <c r="E605" s="217" t="s">
        <v>16319</v>
      </c>
      <c r="F605" s="218"/>
      <c r="G605" s="219"/>
    </row>
    <row r="606" spans="2:7" x14ac:dyDescent="0.3">
      <c r="B606" s="215" t="s">
        <v>15155</v>
      </c>
      <c r="C606" s="224" t="s">
        <v>16078</v>
      </c>
      <c r="D606" s="215" t="s">
        <v>16320</v>
      </c>
      <c r="E606" s="217" t="s">
        <v>16321</v>
      </c>
      <c r="F606" s="218"/>
      <c r="G606" s="219"/>
    </row>
    <row r="607" spans="2:7" x14ac:dyDescent="0.3">
      <c r="B607" s="215" t="s">
        <v>15155</v>
      </c>
      <c r="C607" s="224" t="s">
        <v>16078</v>
      </c>
      <c r="D607" s="215" t="s">
        <v>16322</v>
      </c>
      <c r="E607" s="217" t="s">
        <v>16323</v>
      </c>
      <c r="F607" s="218"/>
      <c r="G607" s="219"/>
    </row>
    <row r="608" spans="2:7" x14ac:dyDescent="0.3">
      <c r="B608" s="215" t="s">
        <v>15155</v>
      </c>
      <c r="C608" s="224" t="s">
        <v>16078</v>
      </c>
      <c r="D608" s="215" t="s">
        <v>16324</v>
      </c>
      <c r="E608" s="217" t="s">
        <v>16325</v>
      </c>
      <c r="F608" s="218"/>
      <c r="G608" s="219"/>
    </row>
    <row r="609" spans="2:7" x14ac:dyDescent="0.3">
      <c r="B609" s="215" t="s">
        <v>15155</v>
      </c>
      <c r="C609" s="224" t="s">
        <v>16078</v>
      </c>
      <c r="D609" s="215" t="s">
        <v>16326</v>
      </c>
      <c r="E609" s="217" t="s">
        <v>16327</v>
      </c>
      <c r="F609" s="218"/>
      <c r="G609" s="219"/>
    </row>
    <row r="610" spans="2:7" x14ac:dyDescent="0.3">
      <c r="B610" s="215" t="s">
        <v>15155</v>
      </c>
      <c r="C610" s="224" t="s">
        <v>16078</v>
      </c>
      <c r="D610" s="215" t="s">
        <v>16328</v>
      </c>
      <c r="E610" s="217" t="s">
        <v>16329</v>
      </c>
      <c r="F610" s="218"/>
      <c r="G610" s="219"/>
    </row>
    <row r="611" spans="2:7" x14ac:dyDescent="0.3">
      <c r="B611" s="215" t="s">
        <v>15155</v>
      </c>
      <c r="C611" s="224" t="s">
        <v>16078</v>
      </c>
      <c r="D611" s="215" t="s">
        <v>16330</v>
      </c>
      <c r="E611" s="217" t="s">
        <v>16331</v>
      </c>
      <c r="F611" s="218"/>
      <c r="G611" s="219"/>
    </row>
    <row r="612" spans="2:7" x14ac:dyDescent="0.3">
      <c r="B612" s="215" t="s">
        <v>15155</v>
      </c>
      <c r="C612" s="224" t="s">
        <v>16078</v>
      </c>
      <c r="D612" s="215" t="s">
        <v>16332</v>
      </c>
      <c r="E612" s="217" t="s">
        <v>16333</v>
      </c>
      <c r="F612" s="218"/>
      <c r="G612" s="219"/>
    </row>
    <row r="613" spans="2:7" x14ac:dyDescent="0.3">
      <c r="B613" s="215" t="s">
        <v>15155</v>
      </c>
      <c r="C613" s="224" t="s">
        <v>16078</v>
      </c>
      <c r="D613" s="215" t="s">
        <v>16334</v>
      </c>
      <c r="E613" s="217" t="s">
        <v>16335</v>
      </c>
      <c r="F613" s="218"/>
      <c r="G613" s="219"/>
    </row>
    <row r="614" spans="2:7" x14ac:dyDescent="0.3">
      <c r="B614" s="215" t="s">
        <v>15155</v>
      </c>
      <c r="C614" s="224" t="s">
        <v>16078</v>
      </c>
      <c r="D614" s="215" t="s">
        <v>16336</v>
      </c>
      <c r="E614" s="217" t="s">
        <v>16337</v>
      </c>
      <c r="F614" s="218"/>
      <c r="G614" s="219"/>
    </row>
    <row r="615" spans="2:7" x14ac:dyDescent="0.3">
      <c r="B615" s="215" t="s">
        <v>15155</v>
      </c>
      <c r="C615" s="224" t="s">
        <v>16078</v>
      </c>
      <c r="D615" s="215" t="s">
        <v>16338</v>
      </c>
      <c r="E615" s="217" t="s">
        <v>16339</v>
      </c>
      <c r="F615" s="218"/>
      <c r="G615" s="219"/>
    </row>
    <row r="616" spans="2:7" x14ac:dyDescent="0.3">
      <c r="B616" s="215" t="s">
        <v>15155</v>
      </c>
      <c r="C616" s="224" t="s">
        <v>16078</v>
      </c>
      <c r="D616" s="215" t="s">
        <v>16340</v>
      </c>
      <c r="E616" s="217" t="s">
        <v>16341</v>
      </c>
      <c r="F616" s="218"/>
      <c r="G616" s="219"/>
    </row>
    <row r="617" spans="2:7" x14ac:dyDescent="0.3">
      <c r="B617" s="215" t="s">
        <v>15155</v>
      </c>
      <c r="C617" s="224" t="s">
        <v>16078</v>
      </c>
      <c r="D617" s="215" t="s">
        <v>16342</v>
      </c>
      <c r="E617" s="217" t="s">
        <v>16343</v>
      </c>
      <c r="F617" s="218"/>
      <c r="G617" s="219"/>
    </row>
    <row r="618" spans="2:7" x14ac:dyDescent="0.3">
      <c r="B618" s="215" t="s">
        <v>15155</v>
      </c>
      <c r="C618" s="224" t="s">
        <v>16078</v>
      </c>
      <c r="D618" s="215" t="s">
        <v>16344</v>
      </c>
      <c r="E618" s="217" t="s">
        <v>16345</v>
      </c>
      <c r="F618" s="218"/>
      <c r="G618" s="219"/>
    </row>
    <row r="619" spans="2:7" x14ac:dyDescent="0.3">
      <c r="B619" s="215" t="s">
        <v>15155</v>
      </c>
      <c r="C619" s="224" t="s">
        <v>16078</v>
      </c>
      <c r="D619" s="215" t="s">
        <v>16346</v>
      </c>
      <c r="E619" s="217" t="s">
        <v>16347</v>
      </c>
      <c r="F619" s="218"/>
      <c r="G619" s="219"/>
    </row>
    <row r="620" spans="2:7" x14ac:dyDescent="0.3">
      <c r="B620" s="215" t="s">
        <v>15155</v>
      </c>
      <c r="C620" s="224" t="s">
        <v>16078</v>
      </c>
      <c r="D620" s="215" t="s">
        <v>16348</v>
      </c>
      <c r="E620" s="217" t="s">
        <v>16349</v>
      </c>
      <c r="F620" s="218"/>
      <c r="G620" s="219"/>
    </row>
    <row r="621" spans="2:7" x14ac:dyDescent="0.3">
      <c r="B621" s="215" t="s">
        <v>15155</v>
      </c>
      <c r="C621" s="224" t="s">
        <v>16078</v>
      </c>
      <c r="D621" s="215" t="s">
        <v>16350</v>
      </c>
      <c r="E621" s="217" t="s">
        <v>16351</v>
      </c>
      <c r="F621" s="218"/>
      <c r="G621" s="219"/>
    </row>
    <row r="622" spans="2:7" x14ac:dyDescent="0.3">
      <c r="B622" s="215" t="s">
        <v>15155</v>
      </c>
      <c r="C622" s="224" t="s">
        <v>16078</v>
      </c>
      <c r="D622" s="215" t="s">
        <v>16352</v>
      </c>
      <c r="E622" s="217" t="s">
        <v>16353</v>
      </c>
      <c r="F622" s="218"/>
      <c r="G622" s="219"/>
    </row>
    <row r="623" spans="2:7" x14ac:dyDescent="0.3">
      <c r="B623" s="215" t="s">
        <v>15155</v>
      </c>
      <c r="C623" s="224" t="s">
        <v>16078</v>
      </c>
      <c r="D623" s="215" t="s">
        <v>16354</v>
      </c>
      <c r="E623" s="217" t="s">
        <v>16355</v>
      </c>
      <c r="F623" s="218"/>
      <c r="G623" s="219"/>
    </row>
    <row r="624" spans="2:7" x14ac:dyDescent="0.3">
      <c r="B624" s="215" t="s">
        <v>15155</v>
      </c>
      <c r="C624" s="224" t="s">
        <v>16078</v>
      </c>
      <c r="D624" s="215" t="s">
        <v>16356</v>
      </c>
      <c r="E624" s="217" t="s">
        <v>16357</v>
      </c>
      <c r="F624" s="218"/>
      <c r="G624" s="219"/>
    </row>
    <row r="625" spans="2:7" x14ac:dyDescent="0.3">
      <c r="B625" s="215" t="s">
        <v>15155</v>
      </c>
      <c r="C625" s="224" t="s">
        <v>16078</v>
      </c>
      <c r="D625" s="215" t="s">
        <v>16358</v>
      </c>
      <c r="E625" s="217" t="s">
        <v>16359</v>
      </c>
      <c r="F625" s="218"/>
      <c r="G625" s="219"/>
    </row>
    <row r="626" spans="2:7" x14ac:dyDescent="0.3">
      <c r="B626" s="215" t="s">
        <v>15155</v>
      </c>
      <c r="C626" s="224" t="s">
        <v>16078</v>
      </c>
      <c r="D626" s="215" t="s">
        <v>16360</v>
      </c>
      <c r="E626" s="217" t="s">
        <v>16361</v>
      </c>
      <c r="F626" s="218"/>
      <c r="G626" s="219"/>
    </row>
    <row r="627" spans="2:7" x14ac:dyDescent="0.3">
      <c r="B627" s="215" t="s">
        <v>15155</v>
      </c>
      <c r="C627" s="224" t="s">
        <v>16078</v>
      </c>
      <c r="D627" s="215" t="s">
        <v>16362</v>
      </c>
      <c r="E627" s="217" t="s">
        <v>16363</v>
      </c>
      <c r="F627" s="218"/>
      <c r="G627" s="219"/>
    </row>
    <row r="628" spans="2:7" x14ac:dyDescent="0.3">
      <c r="B628" s="215" t="s">
        <v>15155</v>
      </c>
      <c r="C628" s="224" t="s">
        <v>16078</v>
      </c>
      <c r="D628" s="215" t="s">
        <v>16364</v>
      </c>
      <c r="E628" s="217" t="s">
        <v>16365</v>
      </c>
      <c r="F628" s="218"/>
      <c r="G628" s="219"/>
    </row>
    <row r="629" spans="2:7" x14ac:dyDescent="0.3">
      <c r="B629" s="215" t="s">
        <v>15155</v>
      </c>
      <c r="C629" s="224" t="s">
        <v>16078</v>
      </c>
      <c r="D629" s="215" t="s">
        <v>16366</v>
      </c>
      <c r="E629" s="217" t="s">
        <v>16367</v>
      </c>
      <c r="F629" s="218"/>
      <c r="G629" s="219"/>
    </row>
    <row r="630" spans="2:7" x14ac:dyDescent="0.3">
      <c r="B630" s="215" t="s">
        <v>15155</v>
      </c>
      <c r="C630" s="224" t="s">
        <v>16078</v>
      </c>
      <c r="D630" s="215" t="s">
        <v>16368</v>
      </c>
      <c r="E630" s="217" t="s">
        <v>16369</v>
      </c>
      <c r="F630" s="218"/>
      <c r="G630" s="219"/>
    </row>
    <row r="631" spans="2:7" x14ac:dyDescent="0.3">
      <c r="B631" s="215" t="s">
        <v>15155</v>
      </c>
      <c r="C631" s="224" t="s">
        <v>16078</v>
      </c>
      <c r="D631" s="215" t="s">
        <v>16370</v>
      </c>
      <c r="E631" s="217" t="s">
        <v>15320</v>
      </c>
      <c r="F631" s="218"/>
      <c r="G631" s="219"/>
    </row>
    <row r="632" spans="2:7" x14ac:dyDescent="0.3">
      <c r="B632" s="215" t="s">
        <v>15155</v>
      </c>
      <c r="C632" s="225" t="s">
        <v>16371</v>
      </c>
      <c r="D632" s="215" t="s">
        <v>16372</v>
      </c>
      <c r="E632" s="217" t="s">
        <v>16373</v>
      </c>
      <c r="F632" s="218"/>
      <c r="G632" s="219"/>
    </row>
    <row r="633" spans="2:7" x14ac:dyDescent="0.3">
      <c r="B633" s="215" t="s">
        <v>15155</v>
      </c>
      <c r="C633" s="225" t="s">
        <v>16371</v>
      </c>
      <c r="D633" s="215" t="s">
        <v>16374</v>
      </c>
      <c r="E633" s="217" t="s">
        <v>16375</v>
      </c>
      <c r="F633" s="218"/>
      <c r="G633" s="219"/>
    </row>
    <row r="634" spans="2:7" x14ac:dyDescent="0.3">
      <c r="B634" s="215" t="s">
        <v>15155</v>
      </c>
      <c r="C634" s="225" t="s">
        <v>16371</v>
      </c>
      <c r="D634" s="215" t="s">
        <v>16376</v>
      </c>
      <c r="E634" s="217" t="s">
        <v>16377</v>
      </c>
      <c r="F634" s="218"/>
      <c r="G634" s="219"/>
    </row>
    <row r="635" spans="2:7" x14ac:dyDescent="0.3">
      <c r="B635" s="215" t="s">
        <v>15155</v>
      </c>
      <c r="C635" s="225" t="s">
        <v>16371</v>
      </c>
      <c r="D635" s="215" t="s">
        <v>16378</v>
      </c>
      <c r="E635" s="217" t="s">
        <v>16379</v>
      </c>
      <c r="F635" s="218"/>
      <c r="G635" s="219"/>
    </row>
    <row r="636" spans="2:7" x14ac:dyDescent="0.3">
      <c r="B636" s="215" t="s">
        <v>15155</v>
      </c>
      <c r="C636" s="225" t="s">
        <v>16371</v>
      </c>
      <c r="D636" s="215" t="s">
        <v>16380</v>
      </c>
      <c r="E636" s="217" t="s">
        <v>16381</v>
      </c>
      <c r="F636" s="218"/>
      <c r="G636" s="219"/>
    </row>
    <row r="637" spans="2:7" x14ac:dyDescent="0.3">
      <c r="B637" s="215" t="s">
        <v>15155</v>
      </c>
      <c r="C637" s="225" t="s">
        <v>16371</v>
      </c>
      <c r="D637" s="215" t="s">
        <v>16382</v>
      </c>
      <c r="E637" s="217" t="s">
        <v>16383</v>
      </c>
      <c r="F637" s="218"/>
      <c r="G637" s="219"/>
    </row>
    <row r="638" spans="2:7" x14ac:dyDescent="0.3">
      <c r="B638" s="215" t="s">
        <v>15155</v>
      </c>
      <c r="C638" s="225" t="s">
        <v>16371</v>
      </c>
      <c r="D638" s="215" t="s">
        <v>16384</v>
      </c>
      <c r="E638" s="217" t="s">
        <v>16385</v>
      </c>
      <c r="F638" s="218"/>
      <c r="G638" s="219"/>
    </row>
    <row r="639" spans="2:7" ht="28.8" x14ac:dyDescent="0.3">
      <c r="B639" s="215" t="s">
        <v>15155</v>
      </c>
      <c r="C639" s="225" t="s">
        <v>16371</v>
      </c>
      <c r="D639" s="215" t="s">
        <v>16386</v>
      </c>
      <c r="E639" s="217" t="s">
        <v>16387</v>
      </c>
      <c r="F639" s="218"/>
      <c r="G639" s="219" t="s">
        <v>16388</v>
      </c>
    </row>
    <row r="640" spans="2:7" x14ac:dyDescent="0.3">
      <c r="B640" s="215" t="s">
        <v>15155</v>
      </c>
      <c r="C640" s="225" t="s">
        <v>16371</v>
      </c>
      <c r="D640" s="215" t="s">
        <v>16389</v>
      </c>
      <c r="E640" s="217" t="s">
        <v>16390</v>
      </c>
      <c r="F640" s="218"/>
      <c r="G640" s="219" t="s">
        <v>15883</v>
      </c>
    </row>
    <row r="641" spans="2:7" x14ac:dyDescent="0.3">
      <c r="B641" s="215" t="s">
        <v>15155</v>
      </c>
      <c r="C641" s="225" t="s">
        <v>16371</v>
      </c>
      <c r="D641" s="215" t="s">
        <v>16391</v>
      </c>
      <c r="E641" s="217" t="s">
        <v>16392</v>
      </c>
      <c r="F641" s="218"/>
      <c r="G641" s="219"/>
    </row>
    <row r="642" spans="2:7" x14ac:dyDescent="0.3">
      <c r="B642" s="215" t="s">
        <v>15155</v>
      </c>
      <c r="C642" s="225" t="s">
        <v>16371</v>
      </c>
      <c r="D642" s="215" t="s">
        <v>16393</v>
      </c>
      <c r="E642" s="217" t="s">
        <v>16394</v>
      </c>
      <c r="F642" s="218"/>
      <c r="G642" s="219"/>
    </row>
    <row r="643" spans="2:7" ht="28.8" x14ac:dyDescent="0.3">
      <c r="B643" s="215" t="s">
        <v>15155</v>
      </c>
      <c r="C643" s="225" t="s">
        <v>16371</v>
      </c>
      <c r="D643" s="215" t="s">
        <v>16395</v>
      </c>
      <c r="E643" s="217" t="s">
        <v>16396</v>
      </c>
      <c r="F643" s="218"/>
      <c r="G643" s="219" t="s">
        <v>16388</v>
      </c>
    </row>
    <row r="644" spans="2:7" x14ac:dyDescent="0.3">
      <c r="B644" s="215" t="s">
        <v>15155</v>
      </c>
      <c r="C644" s="225" t="s">
        <v>16371</v>
      </c>
      <c r="D644" s="215" t="s">
        <v>16397</v>
      </c>
      <c r="E644" s="217" t="s">
        <v>16398</v>
      </c>
      <c r="F644" s="218"/>
      <c r="G644" s="219"/>
    </row>
    <row r="645" spans="2:7" ht="28.8" x14ac:dyDescent="0.3">
      <c r="B645" s="215" t="s">
        <v>15155</v>
      </c>
      <c r="C645" s="225" t="s">
        <v>16371</v>
      </c>
      <c r="D645" s="215" t="s">
        <v>16399</v>
      </c>
      <c r="E645" s="217" t="s">
        <v>16400</v>
      </c>
      <c r="F645" s="218"/>
      <c r="G645" s="219" t="s">
        <v>16388</v>
      </c>
    </row>
    <row r="646" spans="2:7" x14ac:dyDescent="0.3">
      <c r="B646" s="215" t="s">
        <v>15155</v>
      </c>
      <c r="C646" s="225" t="s">
        <v>16371</v>
      </c>
      <c r="D646" s="215" t="s">
        <v>16401</v>
      </c>
      <c r="E646" s="217" t="s">
        <v>16402</v>
      </c>
      <c r="F646" s="218"/>
      <c r="G646" s="219"/>
    </row>
    <row r="647" spans="2:7" x14ac:dyDescent="0.3">
      <c r="B647" s="215" t="s">
        <v>15155</v>
      </c>
      <c r="C647" s="225" t="s">
        <v>16371</v>
      </c>
      <c r="D647" s="215" t="s">
        <v>16403</v>
      </c>
      <c r="E647" s="217" t="s">
        <v>16404</v>
      </c>
      <c r="F647" s="218"/>
      <c r="G647" s="219"/>
    </row>
    <row r="648" spans="2:7" x14ac:dyDescent="0.3">
      <c r="B648" s="215" t="s">
        <v>15155</v>
      </c>
      <c r="C648" s="225" t="s">
        <v>16371</v>
      </c>
      <c r="D648" s="215" t="s">
        <v>16405</v>
      </c>
      <c r="E648" s="217" t="s">
        <v>16406</v>
      </c>
      <c r="F648" s="218"/>
      <c r="G648" s="219"/>
    </row>
    <row r="649" spans="2:7" ht="28.8" x14ac:dyDescent="0.3">
      <c r="B649" s="215" t="s">
        <v>15155</v>
      </c>
      <c r="C649" s="225" t="s">
        <v>16371</v>
      </c>
      <c r="D649" s="215" t="s">
        <v>16407</v>
      </c>
      <c r="E649" s="217" t="s">
        <v>16408</v>
      </c>
      <c r="F649" s="218"/>
      <c r="G649" s="219" t="s">
        <v>16388</v>
      </c>
    </row>
    <row r="650" spans="2:7" ht="28.8" x14ac:dyDescent="0.3">
      <c r="B650" s="215" t="s">
        <v>15155</v>
      </c>
      <c r="C650" s="225" t="s">
        <v>16371</v>
      </c>
      <c r="D650" s="215" t="s">
        <v>16409</v>
      </c>
      <c r="E650" s="217" t="s">
        <v>16410</v>
      </c>
      <c r="F650" s="218"/>
      <c r="G650" s="219" t="s">
        <v>16388</v>
      </c>
    </row>
    <row r="651" spans="2:7" ht="28.8" x14ac:dyDescent="0.3">
      <c r="B651" s="215" t="s">
        <v>15155</v>
      </c>
      <c r="C651" s="225" t="s">
        <v>16371</v>
      </c>
      <c r="D651" s="215" t="s">
        <v>16411</v>
      </c>
      <c r="E651" s="217" t="s">
        <v>16412</v>
      </c>
      <c r="F651" s="218"/>
      <c r="G651" s="219" t="s">
        <v>16388</v>
      </c>
    </row>
    <row r="652" spans="2:7" ht="28.8" x14ac:dyDescent="0.3">
      <c r="B652" s="215" t="s">
        <v>15155</v>
      </c>
      <c r="C652" s="225" t="s">
        <v>16371</v>
      </c>
      <c r="D652" s="215" t="s">
        <v>16413</v>
      </c>
      <c r="E652" s="217" t="s">
        <v>16414</v>
      </c>
      <c r="F652" s="218"/>
      <c r="G652" s="219" t="s">
        <v>16388</v>
      </c>
    </row>
    <row r="653" spans="2:7" ht="28.8" x14ac:dyDescent="0.3">
      <c r="B653" s="215" t="s">
        <v>15155</v>
      </c>
      <c r="C653" s="225" t="s">
        <v>16371</v>
      </c>
      <c r="D653" s="215" t="s">
        <v>16415</v>
      </c>
      <c r="E653" s="217" t="s">
        <v>16416</v>
      </c>
      <c r="F653" s="218"/>
      <c r="G653" s="219" t="s">
        <v>16388</v>
      </c>
    </row>
    <row r="654" spans="2:7" ht="28.8" x14ac:dyDescent="0.3">
      <c r="B654" s="215" t="s">
        <v>15155</v>
      </c>
      <c r="C654" s="225" t="s">
        <v>16371</v>
      </c>
      <c r="D654" s="215" t="s">
        <v>16417</v>
      </c>
      <c r="E654" s="217" t="s">
        <v>16418</v>
      </c>
      <c r="F654" s="218"/>
      <c r="G654" s="219" t="s">
        <v>16388</v>
      </c>
    </row>
    <row r="655" spans="2:7" ht="28.8" x14ac:dyDescent="0.3">
      <c r="B655" s="215" t="s">
        <v>15155</v>
      </c>
      <c r="C655" s="225" t="s">
        <v>16371</v>
      </c>
      <c r="D655" s="215" t="s">
        <v>16419</v>
      </c>
      <c r="E655" s="217" t="s">
        <v>16420</v>
      </c>
      <c r="F655" s="218"/>
      <c r="G655" s="219" t="s">
        <v>16388</v>
      </c>
    </row>
    <row r="656" spans="2:7" x14ac:dyDescent="0.3">
      <c r="B656" s="215" t="s">
        <v>15155</v>
      </c>
      <c r="C656" s="225" t="s">
        <v>16371</v>
      </c>
      <c r="D656" s="215" t="s">
        <v>16421</v>
      </c>
      <c r="E656" s="217" t="s">
        <v>16422</v>
      </c>
      <c r="F656" s="218"/>
      <c r="G656" s="219"/>
    </row>
    <row r="657" spans="2:7" ht="28.8" x14ac:dyDescent="0.3">
      <c r="B657" s="215" t="s">
        <v>15155</v>
      </c>
      <c r="C657" s="225" t="s">
        <v>16371</v>
      </c>
      <c r="D657" s="215" t="s">
        <v>16423</v>
      </c>
      <c r="E657" s="217" t="s">
        <v>16424</v>
      </c>
      <c r="F657" s="218"/>
      <c r="G657" s="219" t="s">
        <v>16388</v>
      </c>
    </row>
    <row r="658" spans="2:7" x14ac:dyDescent="0.3">
      <c r="B658" s="215" t="s">
        <v>15155</v>
      </c>
      <c r="C658" s="225" t="s">
        <v>16371</v>
      </c>
      <c r="D658" s="215" t="s">
        <v>16425</v>
      </c>
      <c r="E658" s="217" t="s">
        <v>16426</v>
      </c>
      <c r="F658" s="218"/>
      <c r="G658" s="219"/>
    </row>
    <row r="659" spans="2:7" ht="28.8" x14ac:dyDescent="0.3">
      <c r="B659" s="215" t="s">
        <v>15155</v>
      </c>
      <c r="C659" s="225" t="s">
        <v>16371</v>
      </c>
      <c r="D659" s="215" t="s">
        <v>16427</v>
      </c>
      <c r="E659" s="217" t="s">
        <v>16428</v>
      </c>
      <c r="F659" s="218"/>
      <c r="G659" s="219" t="s">
        <v>16388</v>
      </c>
    </row>
    <row r="660" spans="2:7" x14ac:dyDescent="0.3">
      <c r="B660" s="215" t="s">
        <v>15155</v>
      </c>
      <c r="C660" s="225" t="s">
        <v>16371</v>
      </c>
      <c r="D660" s="215" t="s">
        <v>16429</v>
      </c>
      <c r="E660" s="217" t="s">
        <v>16430</v>
      </c>
      <c r="F660" s="218"/>
      <c r="G660" s="219"/>
    </row>
    <row r="661" spans="2:7" ht="28.8" x14ac:dyDescent="0.3">
      <c r="B661" s="215" t="s">
        <v>15155</v>
      </c>
      <c r="C661" s="225" t="s">
        <v>16371</v>
      </c>
      <c r="D661" s="215" t="s">
        <v>16431</v>
      </c>
      <c r="E661" s="217" t="s">
        <v>16432</v>
      </c>
      <c r="F661" s="218"/>
      <c r="G661" s="219" t="s">
        <v>16388</v>
      </c>
    </row>
    <row r="662" spans="2:7" x14ac:dyDescent="0.3">
      <c r="B662" s="215" t="s">
        <v>15155</v>
      </c>
      <c r="C662" s="225" t="s">
        <v>16371</v>
      </c>
      <c r="D662" s="215" t="s">
        <v>16433</v>
      </c>
      <c r="E662" s="217" t="s">
        <v>16434</v>
      </c>
      <c r="F662" s="218"/>
      <c r="G662" s="219"/>
    </row>
    <row r="663" spans="2:7" x14ac:dyDescent="0.3">
      <c r="B663" s="215" t="s">
        <v>15155</v>
      </c>
      <c r="C663" s="225" t="s">
        <v>16371</v>
      </c>
      <c r="D663" s="215" t="s">
        <v>16435</v>
      </c>
      <c r="E663" s="217" t="s">
        <v>16436</v>
      </c>
      <c r="F663" s="218"/>
      <c r="G663" s="219"/>
    </row>
    <row r="664" spans="2:7" ht="28.8" x14ac:dyDescent="0.3">
      <c r="B664" s="215" t="s">
        <v>15155</v>
      </c>
      <c r="C664" s="225" t="s">
        <v>16371</v>
      </c>
      <c r="D664" s="215" t="s">
        <v>16437</v>
      </c>
      <c r="E664" s="217" t="s">
        <v>16438</v>
      </c>
      <c r="F664" s="218"/>
      <c r="G664" s="219" t="s">
        <v>16388</v>
      </c>
    </row>
    <row r="665" spans="2:7" x14ac:dyDescent="0.3">
      <c r="B665" s="215" t="s">
        <v>15155</v>
      </c>
      <c r="C665" s="225" t="s">
        <v>16371</v>
      </c>
      <c r="D665" s="215" t="s">
        <v>16439</v>
      </c>
      <c r="E665" s="217" t="s">
        <v>16440</v>
      </c>
      <c r="F665" s="218"/>
      <c r="G665" s="219"/>
    </row>
    <row r="666" spans="2:7" x14ac:dyDescent="0.3">
      <c r="B666" s="215" t="s">
        <v>15155</v>
      </c>
      <c r="C666" s="225" t="s">
        <v>16371</v>
      </c>
      <c r="D666" s="215" t="s">
        <v>16441</v>
      </c>
      <c r="E666" s="217" t="s">
        <v>16441</v>
      </c>
      <c r="F666" s="218"/>
      <c r="G666" s="219"/>
    </row>
    <row r="667" spans="2:7" x14ac:dyDescent="0.3">
      <c r="B667" s="215" t="s">
        <v>15155</v>
      </c>
      <c r="C667" s="226" t="s">
        <v>16442</v>
      </c>
      <c r="D667" s="215" t="s">
        <v>16443</v>
      </c>
      <c r="E667" s="217" t="s">
        <v>16444</v>
      </c>
      <c r="F667" s="218"/>
      <c r="G667" s="219"/>
    </row>
    <row r="668" spans="2:7" x14ac:dyDescent="0.3">
      <c r="B668" s="215" t="s">
        <v>15155</v>
      </c>
      <c r="C668" s="226" t="s">
        <v>16442</v>
      </c>
      <c r="D668" s="215" t="s">
        <v>16445</v>
      </c>
      <c r="E668" s="217" t="s">
        <v>16080</v>
      </c>
      <c r="F668" s="218"/>
      <c r="G668" s="219" t="s">
        <v>15883</v>
      </c>
    </row>
    <row r="669" spans="2:7" x14ac:dyDescent="0.3">
      <c r="B669" s="215" t="s">
        <v>15155</v>
      </c>
      <c r="C669" s="226" t="s">
        <v>16442</v>
      </c>
      <c r="D669" s="215" t="s">
        <v>16446</v>
      </c>
      <c r="E669" s="217" t="s">
        <v>16447</v>
      </c>
      <c r="F669" s="218"/>
      <c r="G669" s="219"/>
    </row>
    <row r="670" spans="2:7" x14ac:dyDescent="0.3">
      <c r="B670" s="215" t="s">
        <v>15155</v>
      </c>
      <c r="C670" s="226" t="s">
        <v>16442</v>
      </c>
      <c r="D670" s="215" t="s">
        <v>16448</v>
      </c>
      <c r="E670" s="217" t="s">
        <v>16449</v>
      </c>
      <c r="F670" s="218"/>
      <c r="G670" s="219"/>
    </row>
    <row r="671" spans="2:7" x14ac:dyDescent="0.3">
      <c r="B671" s="215" t="s">
        <v>15155</v>
      </c>
      <c r="C671" s="226" t="s">
        <v>16442</v>
      </c>
      <c r="D671" s="215" t="s">
        <v>16450</v>
      </c>
      <c r="E671" s="217" t="s">
        <v>16451</v>
      </c>
      <c r="F671" s="218"/>
      <c r="G671" s="219"/>
    </row>
    <row r="672" spans="2:7" x14ac:dyDescent="0.3">
      <c r="B672" s="215" t="s">
        <v>15155</v>
      </c>
      <c r="C672" s="226" t="s">
        <v>16442</v>
      </c>
      <c r="D672" s="215" t="s">
        <v>16452</v>
      </c>
      <c r="E672" s="217" t="s">
        <v>16453</v>
      </c>
      <c r="F672" s="218"/>
      <c r="G672" s="219"/>
    </row>
    <row r="673" spans="2:7" x14ac:dyDescent="0.3">
      <c r="B673" s="215" t="s">
        <v>15155</v>
      </c>
      <c r="C673" s="226" t="s">
        <v>16442</v>
      </c>
      <c r="D673" s="215" t="s">
        <v>16454</v>
      </c>
      <c r="E673" s="217" t="s">
        <v>16455</v>
      </c>
      <c r="F673" s="218"/>
      <c r="G673" s="219"/>
    </row>
    <row r="674" spans="2:7" x14ac:dyDescent="0.3">
      <c r="B674" s="215" t="s">
        <v>15155</v>
      </c>
      <c r="C674" s="226" t="s">
        <v>16442</v>
      </c>
      <c r="D674" s="215" t="s">
        <v>16456</v>
      </c>
      <c r="E674" s="217" t="s">
        <v>16457</v>
      </c>
      <c r="F674" s="218"/>
      <c r="G674" s="219"/>
    </row>
    <row r="675" spans="2:7" x14ac:dyDescent="0.3">
      <c r="B675" s="215" t="s">
        <v>15155</v>
      </c>
      <c r="C675" s="226" t="s">
        <v>16442</v>
      </c>
      <c r="D675" s="215" t="s">
        <v>16458</v>
      </c>
      <c r="E675" s="217" t="s">
        <v>16459</v>
      </c>
      <c r="F675" s="218"/>
      <c r="G675" s="219"/>
    </row>
    <row r="676" spans="2:7" x14ac:dyDescent="0.3">
      <c r="B676" s="215" t="s">
        <v>15155</v>
      </c>
      <c r="C676" s="226" t="s">
        <v>16442</v>
      </c>
      <c r="D676" s="215" t="s">
        <v>16460</v>
      </c>
      <c r="E676" s="217" t="s">
        <v>16461</v>
      </c>
      <c r="F676" s="218"/>
      <c r="G676" s="219"/>
    </row>
    <row r="677" spans="2:7" x14ac:dyDescent="0.3">
      <c r="B677" s="215" t="s">
        <v>15155</v>
      </c>
      <c r="C677" s="226" t="s">
        <v>16442</v>
      </c>
      <c r="D677" s="215" t="s">
        <v>16462</v>
      </c>
      <c r="E677" s="217" t="s">
        <v>16463</v>
      </c>
      <c r="F677" s="218"/>
      <c r="G677" s="219"/>
    </row>
    <row r="678" spans="2:7" x14ac:dyDescent="0.3">
      <c r="B678" s="215" t="s">
        <v>15155</v>
      </c>
      <c r="C678" s="226" t="s">
        <v>16442</v>
      </c>
      <c r="D678" s="215" t="s">
        <v>16464</v>
      </c>
      <c r="E678" s="217" t="s">
        <v>16465</v>
      </c>
      <c r="F678" s="218"/>
      <c r="G678" s="219"/>
    </row>
    <row r="679" spans="2:7" x14ac:dyDescent="0.3">
      <c r="B679" s="215" t="s">
        <v>15155</v>
      </c>
      <c r="C679" s="226" t="s">
        <v>16442</v>
      </c>
      <c r="D679" s="215" t="s">
        <v>16466</v>
      </c>
      <c r="E679" s="217" t="s">
        <v>16467</v>
      </c>
      <c r="F679" s="218"/>
      <c r="G679" s="219"/>
    </row>
    <row r="680" spans="2:7" x14ac:dyDescent="0.3">
      <c r="B680" s="215" t="s">
        <v>15155</v>
      </c>
      <c r="C680" s="226" t="s">
        <v>16442</v>
      </c>
      <c r="D680" s="215" t="s">
        <v>16468</v>
      </c>
      <c r="E680" s="217" t="s">
        <v>16469</v>
      </c>
      <c r="F680" s="218"/>
      <c r="G680" s="219"/>
    </row>
    <row r="681" spans="2:7" x14ac:dyDescent="0.3">
      <c r="B681" s="215" t="s">
        <v>15155</v>
      </c>
      <c r="C681" s="226" t="s">
        <v>16442</v>
      </c>
      <c r="D681" s="215" t="s">
        <v>16470</v>
      </c>
      <c r="E681" s="217" t="s">
        <v>16471</v>
      </c>
      <c r="F681" s="218"/>
      <c r="G681" s="219"/>
    </row>
    <row r="682" spans="2:7" x14ac:dyDescent="0.3">
      <c r="B682" s="215" t="s">
        <v>15155</v>
      </c>
      <c r="C682" s="226" t="s">
        <v>16442</v>
      </c>
      <c r="D682" s="215" t="s">
        <v>16472</v>
      </c>
      <c r="E682" s="217" t="s">
        <v>16473</v>
      </c>
      <c r="F682" s="218"/>
      <c r="G682" s="219"/>
    </row>
    <row r="683" spans="2:7" x14ac:dyDescent="0.3">
      <c r="B683" s="215" t="s">
        <v>15155</v>
      </c>
      <c r="C683" s="226" t="s">
        <v>16442</v>
      </c>
      <c r="D683" s="215" t="s">
        <v>16474</v>
      </c>
      <c r="E683" s="217" t="s">
        <v>16475</v>
      </c>
      <c r="F683" s="218"/>
      <c r="G683" s="219"/>
    </row>
    <row r="684" spans="2:7" x14ac:dyDescent="0.3">
      <c r="B684" s="215" t="s">
        <v>15155</v>
      </c>
      <c r="C684" s="226" t="s">
        <v>16442</v>
      </c>
      <c r="D684" s="215" t="s">
        <v>16476</v>
      </c>
      <c r="E684" s="217" t="s">
        <v>16477</v>
      </c>
      <c r="F684" s="218"/>
      <c r="G684" s="219"/>
    </row>
    <row r="685" spans="2:7" x14ac:dyDescent="0.3">
      <c r="B685" s="215" t="s">
        <v>15155</v>
      </c>
      <c r="C685" s="226" t="s">
        <v>16442</v>
      </c>
      <c r="D685" s="215" t="s">
        <v>16478</v>
      </c>
      <c r="E685" s="217" t="s">
        <v>16479</v>
      </c>
      <c r="F685" s="218"/>
      <c r="G685" s="219"/>
    </row>
    <row r="686" spans="2:7" x14ac:dyDescent="0.3">
      <c r="B686" s="215" t="s">
        <v>15155</v>
      </c>
      <c r="C686" s="226" t="s">
        <v>16442</v>
      </c>
      <c r="D686" s="215" t="s">
        <v>16480</v>
      </c>
      <c r="E686" s="217" t="s">
        <v>16481</v>
      </c>
      <c r="F686" s="218"/>
      <c r="G686" s="219"/>
    </row>
    <row r="687" spans="2:7" x14ac:dyDescent="0.3">
      <c r="B687" s="215" t="s">
        <v>15155</v>
      </c>
      <c r="C687" s="226" t="s">
        <v>16442</v>
      </c>
      <c r="D687" s="215" t="s">
        <v>16482</v>
      </c>
      <c r="E687" s="217" t="s">
        <v>16483</v>
      </c>
      <c r="F687" s="218"/>
      <c r="G687" s="219"/>
    </row>
    <row r="688" spans="2:7" x14ac:dyDescent="0.3">
      <c r="B688" s="215" t="s">
        <v>15155</v>
      </c>
      <c r="C688" s="226" t="s">
        <v>16442</v>
      </c>
      <c r="D688" s="215" t="s">
        <v>16484</v>
      </c>
      <c r="E688" s="217" t="s">
        <v>16485</v>
      </c>
      <c r="F688" s="218"/>
      <c r="G688" s="219"/>
    </row>
    <row r="689" spans="2:7" x14ac:dyDescent="0.3">
      <c r="B689" s="215" t="s">
        <v>15155</v>
      </c>
      <c r="C689" s="226" t="s">
        <v>16442</v>
      </c>
      <c r="D689" s="215" t="s">
        <v>16486</v>
      </c>
      <c r="E689" s="217" t="s">
        <v>16402</v>
      </c>
      <c r="F689" s="218"/>
      <c r="G689" s="219"/>
    </row>
    <row r="690" spans="2:7" x14ac:dyDescent="0.3">
      <c r="B690" s="215" t="s">
        <v>15155</v>
      </c>
      <c r="C690" s="226" t="s">
        <v>16442</v>
      </c>
      <c r="D690" s="215" t="s">
        <v>16487</v>
      </c>
      <c r="E690" s="217" t="s">
        <v>16488</v>
      </c>
      <c r="F690" s="218"/>
      <c r="G690" s="219"/>
    </row>
    <row r="691" spans="2:7" x14ac:dyDescent="0.3">
      <c r="B691" s="215" t="s">
        <v>15155</v>
      </c>
      <c r="C691" s="226" t="s">
        <v>16442</v>
      </c>
      <c r="D691" s="215" t="s">
        <v>16489</v>
      </c>
      <c r="E691" s="217" t="s">
        <v>16490</v>
      </c>
      <c r="F691" s="218"/>
      <c r="G691" s="219"/>
    </row>
    <row r="692" spans="2:7" x14ac:dyDescent="0.3">
      <c r="B692" s="215" t="s">
        <v>15155</v>
      </c>
      <c r="C692" s="226" t="s">
        <v>16442</v>
      </c>
      <c r="D692" s="215" t="s">
        <v>16491</v>
      </c>
      <c r="E692" s="217" t="s">
        <v>16492</v>
      </c>
      <c r="F692" s="218"/>
      <c r="G692" s="219"/>
    </row>
    <row r="693" spans="2:7" x14ac:dyDescent="0.3">
      <c r="B693" s="215" t="s">
        <v>15155</v>
      </c>
      <c r="C693" s="226" t="s">
        <v>16442</v>
      </c>
      <c r="D693" s="215" t="s">
        <v>16493</v>
      </c>
      <c r="E693" s="217" t="s">
        <v>16494</v>
      </c>
      <c r="F693" s="218"/>
      <c r="G693" s="219"/>
    </row>
    <row r="694" spans="2:7" x14ac:dyDescent="0.3">
      <c r="B694" s="215" t="s">
        <v>15155</v>
      </c>
      <c r="C694" s="226" t="s">
        <v>16442</v>
      </c>
      <c r="D694" s="215" t="s">
        <v>16495</v>
      </c>
      <c r="E694" s="217" t="s">
        <v>16496</v>
      </c>
      <c r="F694" s="218"/>
      <c r="G694" s="219"/>
    </row>
    <row r="695" spans="2:7" x14ac:dyDescent="0.3">
      <c r="B695" s="215" t="s">
        <v>15155</v>
      </c>
      <c r="C695" s="226" t="s">
        <v>16442</v>
      </c>
      <c r="D695" s="215" t="s">
        <v>16497</v>
      </c>
      <c r="E695" s="217" t="s">
        <v>16498</v>
      </c>
      <c r="F695" s="218"/>
      <c r="G695" s="219"/>
    </row>
    <row r="696" spans="2:7" x14ac:dyDescent="0.3">
      <c r="B696" s="215" t="s">
        <v>15155</v>
      </c>
      <c r="C696" s="226" t="s">
        <v>16442</v>
      </c>
      <c r="D696" s="215" t="s">
        <v>16499</v>
      </c>
      <c r="E696" s="217" t="s">
        <v>16500</v>
      </c>
      <c r="F696" s="218"/>
      <c r="G696" s="219"/>
    </row>
    <row r="697" spans="2:7" x14ac:dyDescent="0.3">
      <c r="B697" s="215" t="s">
        <v>15155</v>
      </c>
      <c r="C697" s="226" t="s">
        <v>16442</v>
      </c>
      <c r="D697" s="215" t="s">
        <v>16501</v>
      </c>
      <c r="E697" s="217" t="s">
        <v>16502</v>
      </c>
      <c r="F697" s="218"/>
      <c r="G697" s="219"/>
    </row>
    <row r="698" spans="2:7" x14ac:dyDescent="0.3">
      <c r="B698" s="215" t="s">
        <v>15155</v>
      </c>
      <c r="C698" s="226" t="s">
        <v>16442</v>
      </c>
      <c r="D698" s="215" t="s">
        <v>16503</v>
      </c>
      <c r="E698" s="217" t="s">
        <v>16504</v>
      </c>
      <c r="F698" s="218"/>
      <c r="G698" s="219"/>
    </row>
    <row r="699" spans="2:7" x14ac:dyDescent="0.3">
      <c r="B699" s="215" t="s">
        <v>15155</v>
      </c>
      <c r="C699" s="226" t="s">
        <v>16442</v>
      </c>
      <c r="D699" s="215" t="s">
        <v>16505</v>
      </c>
      <c r="E699" s="217" t="s">
        <v>16506</v>
      </c>
      <c r="F699" s="218"/>
      <c r="G699" s="219"/>
    </row>
    <row r="700" spans="2:7" x14ac:dyDescent="0.3">
      <c r="B700" s="215" t="s">
        <v>15155</v>
      </c>
      <c r="C700" s="226" t="s">
        <v>16442</v>
      </c>
      <c r="D700" s="215" t="s">
        <v>16507</v>
      </c>
      <c r="E700" s="217" t="s">
        <v>16508</v>
      </c>
      <c r="F700" s="218"/>
      <c r="G700" s="219"/>
    </row>
    <row r="701" spans="2:7" x14ac:dyDescent="0.3">
      <c r="B701" s="215" t="s">
        <v>15155</v>
      </c>
      <c r="C701" s="226" t="s">
        <v>16442</v>
      </c>
      <c r="D701" s="215" t="s">
        <v>16509</v>
      </c>
      <c r="E701" s="217" t="s">
        <v>16426</v>
      </c>
      <c r="F701" s="218"/>
      <c r="G701" s="219"/>
    </row>
    <row r="702" spans="2:7" x14ac:dyDescent="0.3">
      <c r="B702" s="215" t="s">
        <v>15155</v>
      </c>
      <c r="C702" s="226" t="s">
        <v>16442</v>
      </c>
      <c r="D702" s="215" t="s">
        <v>16510</v>
      </c>
      <c r="E702" s="217" t="s">
        <v>16511</v>
      </c>
      <c r="F702" s="218"/>
      <c r="G702" s="219"/>
    </row>
    <row r="703" spans="2:7" x14ac:dyDescent="0.3">
      <c r="B703" s="215" t="s">
        <v>15155</v>
      </c>
      <c r="C703" s="226" t="s">
        <v>16442</v>
      </c>
      <c r="D703" s="215" t="s">
        <v>16512</v>
      </c>
      <c r="E703" s="217" t="s">
        <v>16430</v>
      </c>
      <c r="F703" s="218"/>
      <c r="G703" s="219"/>
    </row>
    <row r="704" spans="2:7" x14ac:dyDescent="0.3">
      <c r="B704" s="215" t="s">
        <v>15155</v>
      </c>
      <c r="C704" s="226" t="s">
        <v>16442</v>
      </c>
      <c r="D704" s="215" t="s">
        <v>16513</v>
      </c>
      <c r="E704" s="217" t="s">
        <v>16514</v>
      </c>
      <c r="F704" s="218"/>
      <c r="G704" s="219"/>
    </row>
    <row r="705" spans="2:7" x14ac:dyDescent="0.3">
      <c r="B705" s="215" t="s">
        <v>15155</v>
      </c>
      <c r="C705" s="226" t="s">
        <v>16442</v>
      </c>
      <c r="D705" s="215" t="s">
        <v>16515</v>
      </c>
      <c r="E705" s="217" t="s">
        <v>16434</v>
      </c>
      <c r="F705" s="218"/>
      <c r="G705" s="219"/>
    </row>
    <row r="706" spans="2:7" x14ac:dyDescent="0.3">
      <c r="B706" s="215" t="s">
        <v>15155</v>
      </c>
      <c r="C706" s="226" t="s">
        <v>16442</v>
      </c>
      <c r="D706" s="215" t="s">
        <v>16516</v>
      </c>
      <c r="E706" s="217" t="s">
        <v>16517</v>
      </c>
      <c r="F706" s="218"/>
      <c r="G706" s="219"/>
    </row>
    <row r="707" spans="2:7" x14ac:dyDescent="0.3">
      <c r="B707" s="215" t="s">
        <v>15155</v>
      </c>
      <c r="C707" s="226" t="s">
        <v>16442</v>
      </c>
      <c r="D707" s="215" t="s">
        <v>16518</v>
      </c>
      <c r="E707" s="217" t="s">
        <v>16519</v>
      </c>
      <c r="F707" s="218"/>
      <c r="G707" s="219"/>
    </row>
    <row r="708" spans="2:7" x14ac:dyDescent="0.3">
      <c r="B708" s="215" t="s">
        <v>15155</v>
      </c>
      <c r="C708" s="226" t="s">
        <v>16442</v>
      </c>
      <c r="D708" s="215" t="s">
        <v>16520</v>
      </c>
      <c r="E708" s="217" t="s">
        <v>16521</v>
      </c>
      <c r="F708" s="218"/>
      <c r="G708" s="219"/>
    </row>
    <row r="709" spans="2:7" x14ac:dyDescent="0.3">
      <c r="B709" s="215" t="s">
        <v>15155</v>
      </c>
      <c r="C709" s="226" t="s">
        <v>16442</v>
      </c>
      <c r="D709" s="215" t="s">
        <v>16522</v>
      </c>
      <c r="E709" s="217" t="s">
        <v>16523</v>
      </c>
      <c r="F709" s="218"/>
      <c r="G709" s="219"/>
    </row>
    <row r="710" spans="2:7" x14ac:dyDescent="0.3">
      <c r="B710" s="215" t="s">
        <v>15155</v>
      </c>
      <c r="C710" s="227" t="s">
        <v>16524</v>
      </c>
      <c r="D710" s="215" t="s">
        <v>16525</v>
      </c>
      <c r="E710" s="217" t="s">
        <v>16526</v>
      </c>
      <c r="F710" s="218"/>
      <c r="G710" s="219" t="s">
        <v>15883</v>
      </c>
    </row>
    <row r="711" spans="2:7" x14ac:dyDescent="0.3">
      <c r="B711" s="215" t="s">
        <v>15155</v>
      </c>
      <c r="C711" s="227" t="s">
        <v>16524</v>
      </c>
      <c r="D711" s="215" t="s">
        <v>16527</v>
      </c>
      <c r="E711" s="217" t="s">
        <v>16528</v>
      </c>
      <c r="F711" s="218"/>
      <c r="G711" s="219"/>
    </row>
    <row r="712" spans="2:7" x14ac:dyDescent="0.3">
      <c r="B712" s="215" t="s">
        <v>15155</v>
      </c>
      <c r="C712" s="228" t="s">
        <v>16524</v>
      </c>
      <c r="D712" s="215" t="s">
        <v>16529</v>
      </c>
      <c r="E712" s="217" t="s">
        <v>16530</v>
      </c>
      <c r="F712" s="218"/>
      <c r="G712" s="219"/>
    </row>
    <row r="713" spans="2:7" x14ac:dyDescent="0.3">
      <c r="B713" s="215" t="s">
        <v>15880</v>
      </c>
      <c r="C713" s="228" t="s">
        <v>16524</v>
      </c>
      <c r="D713" s="215" t="s">
        <v>16531</v>
      </c>
      <c r="E713" s="217" t="s">
        <v>16532</v>
      </c>
      <c r="F713" s="218"/>
      <c r="G713" s="219"/>
    </row>
    <row r="714" spans="2:7" x14ac:dyDescent="0.3">
      <c r="B714" s="215" t="s">
        <v>15155</v>
      </c>
      <c r="C714" s="228" t="s">
        <v>16524</v>
      </c>
      <c r="D714" s="215" t="s">
        <v>16533</v>
      </c>
      <c r="E714" s="217" t="s">
        <v>16534</v>
      </c>
      <c r="F714" s="218"/>
      <c r="G714" s="219" t="s">
        <v>15883</v>
      </c>
    </row>
    <row r="715" spans="2:7" x14ac:dyDescent="0.3">
      <c r="B715" s="215" t="s">
        <v>15155</v>
      </c>
      <c r="C715" s="228" t="s">
        <v>16524</v>
      </c>
      <c r="D715" s="215" t="s">
        <v>16535</v>
      </c>
      <c r="E715" s="217" t="s">
        <v>16536</v>
      </c>
      <c r="F715" s="218"/>
      <c r="G715" s="219"/>
    </row>
    <row r="716" spans="2:7" x14ac:dyDescent="0.3">
      <c r="B716" s="215" t="s">
        <v>15155</v>
      </c>
      <c r="C716" s="228" t="s">
        <v>16524</v>
      </c>
      <c r="D716" s="215" t="s">
        <v>16537</v>
      </c>
      <c r="E716" s="217" t="s">
        <v>16538</v>
      </c>
      <c r="F716" s="218"/>
      <c r="G716" s="219"/>
    </row>
    <row r="717" spans="2:7" ht="28.8" x14ac:dyDescent="0.3">
      <c r="B717" s="215" t="s">
        <v>15155</v>
      </c>
      <c r="C717" s="227" t="s">
        <v>16524</v>
      </c>
      <c r="D717" s="215" t="s">
        <v>16539</v>
      </c>
      <c r="E717" s="217" t="s">
        <v>16540</v>
      </c>
      <c r="F717" s="218"/>
      <c r="G717" s="219" t="s">
        <v>16388</v>
      </c>
    </row>
    <row r="718" spans="2:7" x14ac:dyDescent="0.3">
      <c r="B718" s="215" t="s">
        <v>15155</v>
      </c>
      <c r="C718" s="227" t="s">
        <v>16524</v>
      </c>
      <c r="D718" s="215" t="s">
        <v>16541</v>
      </c>
      <c r="E718" s="217" t="s">
        <v>16542</v>
      </c>
      <c r="F718" s="218"/>
      <c r="G718" s="219"/>
    </row>
    <row r="719" spans="2:7" x14ac:dyDescent="0.3">
      <c r="B719" s="215" t="s">
        <v>15155</v>
      </c>
      <c r="C719" s="227" t="s">
        <v>16524</v>
      </c>
      <c r="D719" s="215" t="s">
        <v>16543</v>
      </c>
      <c r="E719" s="217" t="s">
        <v>16544</v>
      </c>
      <c r="F719" s="218"/>
      <c r="G719" s="219"/>
    </row>
    <row r="720" spans="2:7" x14ac:dyDescent="0.3">
      <c r="B720" s="215" t="s">
        <v>15155</v>
      </c>
      <c r="C720" s="227" t="s">
        <v>16524</v>
      </c>
      <c r="D720" s="215" t="s">
        <v>16545</v>
      </c>
      <c r="E720" s="217" t="s">
        <v>16546</v>
      </c>
      <c r="F720" s="218"/>
      <c r="G720" s="219"/>
    </row>
    <row r="721" spans="2:7" x14ac:dyDescent="0.3">
      <c r="B721" s="215" t="s">
        <v>15155</v>
      </c>
      <c r="C721" s="227" t="s">
        <v>16524</v>
      </c>
      <c r="D721" s="215" t="s">
        <v>16547</v>
      </c>
      <c r="E721" s="217" t="s">
        <v>16548</v>
      </c>
      <c r="F721" s="218"/>
      <c r="G721" s="219" t="s">
        <v>15883</v>
      </c>
    </row>
    <row r="722" spans="2:7" x14ac:dyDescent="0.3">
      <c r="B722" s="215" t="s">
        <v>15155</v>
      </c>
      <c r="C722" s="227" t="s">
        <v>16524</v>
      </c>
      <c r="D722" s="215" t="s">
        <v>16549</v>
      </c>
      <c r="E722" s="217" t="s">
        <v>16550</v>
      </c>
      <c r="F722" s="218"/>
      <c r="G722" s="219" t="s">
        <v>15883</v>
      </c>
    </row>
    <row r="723" spans="2:7" x14ac:dyDescent="0.3">
      <c r="B723" s="215" t="s">
        <v>15155</v>
      </c>
      <c r="C723" s="227" t="s">
        <v>16524</v>
      </c>
      <c r="D723" s="215" t="s">
        <v>16551</v>
      </c>
      <c r="E723" s="217" t="s">
        <v>16552</v>
      </c>
      <c r="F723" s="218"/>
      <c r="G723" s="219"/>
    </row>
    <row r="724" spans="2:7" x14ac:dyDescent="0.3">
      <c r="B724" s="215" t="s">
        <v>15155</v>
      </c>
      <c r="C724" s="227" t="s">
        <v>16524</v>
      </c>
      <c r="D724" s="215" t="s">
        <v>16553</v>
      </c>
      <c r="E724" s="217" t="s">
        <v>16554</v>
      </c>
      <c r="F724" s="218"/>
      <c r="G724" s="219"/>
    </row>
    <row r="725" spans="2:7" x14ac:dyDescent="0.3">
      <c r="B725" s="215" t="s">
        <v>15880</v>
      </c>
      <c r="C725" s="228" t="s">
        <v>16524</v>
      </c>
      <c r="D725" s="215" t="s">
        <v>16555</v>
      </c>
      <c r="E725" s="217" t="s">
        <v>16556</v>
      </c>
      <c r="F725" s="218"/>
      <c r="G725" s="219"/>
    </row>
    <row r="726" spans="2:7" x14ac:dyDescent="0.3">
      <c r="B726" s="215" t="s">
        <v>15155</v>
      </c>
      <c r="C726" s="228" t="s">
        <v>16524</v>
      </c>
      <c r="D726" s="215" t="s">
        <v>16557</v>
      </c>
      <c r="E726" s="217" t="s">
        <v>16558</v>
      </c>
      <c r="F726" s="218"/>
      <c r="G726" s="219"/>
    </row>
    <row r="727" spans="2:7" x14ac:dyDescent="0.3">
      <c r="B727" s="215" t="s">
        <v>15155</v>
      </c>
      <c r="C727" s="228" t="s">
        <v>16524</v>
      </c>
      <c r="D727" s="215" t="s">
        <v>16559</v>
      </c>
      <c r="E727" s="217" t="s">
        <v>16560</v>
      </c>
      <c r="F727" s="218"/>
      <c r="G727" s="219"/>
    </row>
    <row r="728" spans="2:7" x14ac:dyDescent="0.3">
      <c r="B728" s="215" t="s">
        <v>15155</v>
      </c>
      <c r="C728" s="227" t="s">
        <v>16524</v>
      </c>
      <c r="D728" s="215" t="s">
        <v>16561</v>
      </c>
      <c r="E728" s="217" t="s">
        <v>16562</v>
      </c>
      <c r="F728" s="218"/>
      <c r="G728" s="219"/>
    </row>
    <row r="729" spans="2:7" x14ac:dyDescent="0.3">
      <c r="B729" s="215" t="s">
        <v>15155</v>
      </c>
      <c r="C729" s="227" t="s">
        <v>16524</v>
      </c>
      <c r="D729" s="215" t="s">
        <v>16563</v>
      </c>
      <c r="E729" s="217" t="s">
        <v>16436</v>
      </c>
      <c r="F729" s="218"/>
      <c r="G729" s="219" t="s">
        <v>15883</v>
      </c>
    </row>
    <row r="730" spans="2:7" x14ac:dyDescent="0.3">
      <c r="B730" s="215" t="s">
        <v>15155</v>
      </c>
      <c r="C730" s="227" t="s">
        <v>16524</v>
      </c>
      <c r="D730" s="215" t="s">
        <v>16564</v>
      </c>
      <c r="E730" s="217" t="s">
        <v>16410</v>
      </c>
      <c r="F730" s="218"/>
      <c r="G730" s="219"/>
    </row>
    <row r="731" spans="2:7" x14ac:dyDescent="0.3">
      <c r="B731" s="215" t="s">
        <v>15155</v>
      </c>
      <c r="C731" s="227" t="s">
        <v>16524</v>
      </c>
      <c r="D731" s="215" t="s">
        <v>16565</v>
      </c>
      <c r="E731" s="217" t="s">
        <v>16387</v>
      </c>
      <c r="F731" s="218"/>
      <c r="G731" s="219"/>
    </row>
    <row r="732" spans="2:7" x14ac:dyDescent="0.3">
      <c r="B732" s="215" t="s">
        <v>15155</v>
      </c>
      <c r="C732" s="227" t="s">
        <v>16524</v>
      </c>
      <c r="D732" s="215" t="s">
        <v>16566</v>
      </c>
      <c r="E732" s="217" t="s">
        <v>16567</v>
      </c>
      <c r="F732" s="218"/>
      <c r="G732" s="219" t="s">
        <v>15883</v>
      </c>
    </row>
    <row r="733" spans="2:7" x14ac:dyDescent="0.3">
      <c r="B733" s="215" t="s">
        <v>15155</v>
      </c>
      <c r="C733" s="227" t="s">
        <v>16524</v>
      </c>
      <c r="D733" s="215" t="s">
        <v>16568</v>
      </c>
      <c r="E733" s="217" t="s">
        <v>16569</v>
      </c>
      <c r="F733" s="218"/>
      <c r="G733" s="219"/>
    </row>
    <row r="734" spans="2:7" x14ac:dyDescent="0.3">
      <c r="B734" s="215" t="s">
        <v>15155</v>
      </c>
      <c r="C734" s="227" t="s">
        <v>16524</v>
      </c>
      <c r="D734" s="215" t="s">
        <v>16570</v>
      </c>
      <c r="E734" s="217" t="s">
        <v>16571</v>
      </c>
      <c r="F734" s="218"/>
      <c r="G734" s="219"/>
    </row>
    <row r="735" spans="2:7" x14ac:dyDescent="0.3">
      <c r="B735" s="215" t="s">
        <v>15155</v>
      </c>
      <c r="C735" s="227" t="s">
        <v>16524</v>
      </c>
      <c r="D735" s="215" t="s">
        <v>16572</v>
      </c>
      <c r="E735" s="217" t="s">
        <v>16573</v>
      </c>
      <c r="F735" s="218"/>
      <c r="G735" s="219" t="s">
        <v>15883</v>
      </c>
    </row>
    <row r="736" spans="2:7" x14ac:dyDescent="0.3">
      <c r="B736" s="215" t="s">
        <v>15155</v>
      </c>
      <c r="C736" s="229" t="s">
        <v>16574</v>
      </c>
      <c r="D736" s="215" t="s">
        <v>16575</v>
      </c>
      <c r="E736" s="217" t="s">
        <v>16576</v>
      </c>
      <c r="F736" s="218"/>
      <c r="G736" s="219"/>
    </row>
    <row r="737" spans="2:7" x14ac:dyDescent="0.3">
      <c r="B737" s="215" t="s">
        <v>15155</v>
      </c>
      <c r="C737" s="229" t="s">
        <v>16574</v>
      </c>
      <c r="D737" s="215" t="s">
        <v>16577</v>
      </c>
      <c r="E737" s="217" t="s">
        <v>16578</v>
      </c>
      <c r="F737" s="218"/>
      <c r="G737" s="219" t="s">
        <v>15883</v>
      </c>
    </row>
    <row r="738" spans="2:7" x14ac:dyDescent="0.3">
      <c r="B738" s="215" t="s">
        <v>15155</v>
      </c>
      <c r="C738" s="229" t="s">
        <v>16574</v>
      </c>
      <c r="D738" s="215" t="s">
        <v>16579</v>
      </c>
      <c r="E738" s="217" t="s">
        <v>16580</v>
      </c>
      <c r="F738" s="218"/>
      <c r="G738" s="219"/>
    </row>
    <row r="739" spans="2:7" x14ac:dyDescent="0.3">
      <c r="B739" s="215" t="s">
        <v>15155</v>
      </c>
      <c r="C739" s="229" t="s">
        <v>16574</v>
      </c>
      <c r="D739" s="215" t="s">
        <v>16581</v>
      </c>
      <c r="E739" s="217" t="s">
        <v>16582</v>
      </c>
      <c r="F739" s="218"/>
      <c r="G739" s="219"/>
    </row>
    <row r="740" spans="2:7" x14ac:dyDescent="0.3">
      <c r="B740" s="215" t="s">
        <v>15155</v>
      </c>
      <c r="C740" s="229" t="s">
        <v>16574</v>
      </c>
      <c r="D740" s="215" t="s">
        <v>16583</v>
      </c>
      <c r="E740" s="217" t="s">
        <v>16584</v>
      </c>
      <c r="F740" s="218"/>
      <c r="G740" s="219" t="s">
        <v>15883</v>
      </c>
    </row>
    <row r="741" spans="2:7" x14ac:dyDescent="0.3">
      <c r="B741" s="215" t="s">
        <v>15155</v>
      </c>
      <c r="C741" s="229" t="s">
        <v>16574</v>
      </c>
      <c r="D741" s="215" t="s">
        <v>16585</v>
      </c>
      <c r="E741" s="217" t="s">
        <v>16586</v>
      </c>
      <c r="F741" s="218"/>
      <c r="G741" s="219"/>
    </row>
    <row r="742" spans="2:7" x14ac:dyDescent="0.3">
      <c r="B742" s="215" t="s">
        <v>15155</v>
      </c>
      <c r="C742" s="229" t="s">
        <v>16574</v>
      </c>
      <c r="D742" s="215" t="s">
        <v>16587</v>
      </c>
      <c r="E742" s="217" t="s">
        <v>16588</v>
      </c>
      <c r="F742" s="218"/>
      <c r="G742" s="219"/>
    </row>
    <row r="743" spans="2:7" x14ac:dyDescent="0.3">
      <c r="B743" s="215" t="s">
        <v>15155</v>
      </c>
      <c r="C743" s="229" t="s">
        <v>16574</v>
      </c>
      <c r="D743" s="215" t="s">
        <v>16589</v>
      </c>
      <c r="E743" s="217" t="s">
        <v>16590</v>
      </c>
      <c r="F743" s="218"/>
      <c r="G743" s="219"/>
    </row>
    <row r="744" spans="2:7" x14ac:dyDescent="0.3">
      <c r="B744" s="215" t="s">
        <v>15155</v>
      </c>
      <c r="C744" s="229" t="s">
        <v>16574</v>
      </c>
      <c r="D744" s="215" t="s">
        <v>16591</v>
      </c>
      <c r="E744" s="217" t="s">
        <v>16592</v>
      </c>
      <c r="F744" s="218"/>
      <c r="G744" s="219" t="s">
        <v>16593</v>
      </c>
    </row>
    <row r="745" spans="2:7" x14ac:dyDescent="0.3">
      <c r="B745" s="215" t="s">
        <v>15155</v>
      </c>
      <c r="C745" s="230" t="s">
        <v>16574</v>
      </c>
      <c r="D745" s="215" t="s">
        <v>16594</v>
      </c>
      <c r="E745" s="217" t="s">
        <v>16595</v>
      </c>
      <c r="F745" s="218"/>
      <c r="G745" s="219" t="s">
        <v>16593</v>
      </c>
    </row>
    <row r="746" spans="2:7" x14ac:dyDescent="0.3">
      <c r="B746" s="215" t="s">
        <v>15880</v>
      </c>
      <c r="C746" s="229" t="s">
        <v>16574</v>
      </c>
      <c r="D746" s="215" t="s">
        <v>16596</v>
      </c>
      <c r="E746" s="217" t="s">
        <v>16532</v>
      </c>
      <c r="F746" s="218"/>
      <c r="G746" s="219"/>
    </row>
    <row r="747" spans="2:7" x14ac:dyDescent="0.3">
      <c r="B747" s="215" t="s">
        <v>15155</v>
      </c>
      <c r="C747" s="229" t="s">
        <v>16574</v>
      </c>
      <c r="D747" s="215" t="s">
        <v>16597</v>
      </c>
      <c r="E747" s="217" t="s">
        <v>16598</v>
      </c>
      <c r="F747" s="218"/>
      <c r="G747" s="219"/>
    </row>
    <row r="748" spans="2:7" x14ac:dyDescent="0.3">
      <c r="B748" s="215" t="s">
        <v>15880</v>
      </c>
      <c r="C748" s="229" t="s">
        <v>16574</v>
      </c>
      <c r="D748" s="215" t="s">
        <v>16599</v>
      </c>
      <c r="E748" s="217" t="s">
        <v>16600</v>
      </c>
      <c r="F748" s="218"/>
      <c r="G748" s="219"/>
    </row>
    <row r="749" spans="2:7" x14ac:dyDescent="0.3">
      <c r="B749" s="215" t="s">
        <v>15155</v>
      </c>
      <c r="C749" s="229" t="s">
        <v>16574</v>
      </c>
      <c r="D749" s="215" t="s">
        <v>16601</v>
      </c>
      <c r="E749" s="217" t="s">
        <v>16548</v>
      </c>
      <c r="F749" s="218"/>
      <c r="G749" s="219"/>
    </row>
    <row r="750" spans="2:7" x14ac:dyDescent="0.3">
      <c r="B750" s="215" t="s">
        <v>15155</v>
      </c>
      <c r="C750" s="229" t="s">
        <v>16574</v>
      </c>
      <c r="D750" s="215" t="s">
        <v>16602</v>
      </c>
      <c r="E750" s="217" t="s">
        <v>16550</v>
      </c>
      <c r="F750" s="218"/>
      <c r="G750" s="219"/>
    </row>
    <row r="751" spans="2:7" x14ac:dyDescent="0.3">
      <c r="B751" s="215" t="s">
        <v>15880</v>
      </c>
      <c r="C751" s="229" t="s">
        <v>16574</v>
      </c>
      <c r="D751" s="215" t="s">
        <v>16603</v>
      </c>
      <c r="E751" s="217" t="s">
        <v>16604</v>
      </c>
      <c r="F751" s="218"/>
      <c r="G751" s="219"/>
    </row>
    <row r="752" spans="2:7" x14ac:dyDescent="0.3">
      <c r="B752" s="215" t="s">
        <v>15155</v>
      </c>
      <c r="C752" s="229" t="s">
        <v>16574</v>
      </c>
      <c r="D752" s="215" t="s">
        <v>16605</v>
      </c>
      <c r="E752" s="217" t="s">
        <v>16606</v>
      </c>
      <c r="F752" s="218"/>
      <c r="G752" s="219"/>
    </row>
    <row r="753" spans="2:7" x14ac:dyDescent="0.3">
      <c r="B753" s="215" t="s">
        <v>15155</v>
      </c>
      <c r="C753" s="229" t="s">
        <v>16574</v>
      </c>
      <c r="D753" s="215" t="s">
        <v>16607</v>
      </c>
      <c r="E753" s="217" t="s">
        <v>16608</v>
      </c>
      <c r="F753" s="218"/>
      <c r="G753" s="219"/>
    </row>
    <row r="754" spans="2:7" x14ac:dyDescent="0.3">
      <c r="B754" s="215" t="s">
        <v>15155</v>
      </c>
      <c r="C754" s="229" t="s">
        <v>16574</v>
      </c>
      <c r="D754" s="215" t="s">
        <v>16609</v>
      </c>
      <c r="E754" s="217" t="s">
        <v>16610</v>
      </c>
      <c r="F754" s="218"/>
      <c r="G754" s="219"/>
    </row>
    <row r="755" spans="2:7" x14ac:dyDescent="0.3">
      <c r="B755" s="215" t="s">
        <v>15155</v>
      </c>
      <c r="C755" s="229" t="s">
        <v>16574</v>
      </c>
      <c r="D755" s="215" t="s">
        <v>16611</v>
      </c>
      <c r="E755" s="217" t="s">
        <v>16517</v>
      </c>
      <c r="F755" s="218"/>
      <c r="G755" s="219"/>
    </row>
    <row r="756" spans="2:7" x14ac:dyDescent="0.3">
      <c r="B756" s="215" t="s">
        <v>15155</v>
      </c>
      <c r="C756" s="229" t="s">
        <v>16574</v>
      </c>
      <c r="D756" s="215" t="s">
        <v>16612</v>
      </c>
      <c r="E756" s="217" t="s">
        <v>16494</v>
      </c>
      <c r="F756" s="218"/>
      <c r="G756" s="219"/>
    </row>
    <row r="757" spans="2:7" x14ac:dyDescent="0.3">
      <c r="B757" s="215" t="s">
        <v>15155</v>
      </c>
      <c r="C757" s="229" t="s">
        <v>16574</v>
      </c>
      <c r="D757" s="215" t="s">
        <v>16613</v>
      </c>
      <c r="E757" s="217" t="s">
        <v>16473</v>
      </c>
      <c r="F757" s="218"/>
      <c r="G757" s="219"/>
    </row>
    <row r="758" spans="2:7" x14ac:dyDescent="0.3">
      <c r="B758" s="215" t="s">
        <v>15155</v>
      </c>
      <c r="C758" s="229" t="s">
        <v>16574</v>
      </c>
      <c r="D758" s="215" t="s">
        <v>16614</v>
      </c>
      <c r="E758" s="217" t="s">
        <v>16615</v>
      </c>
      <c r="F758" s="218"/>
      <c r="G758" s="219"/>
    </row>
    <row r="759" spans="2:7" x14ac:dyDescent="0.3">
      <c r="B759" s="215" t="s">
        <v>15155</v>
      </c>
      <c r="C759" s="229" t="s">
        <v>16574</v>
      </c>
      <c r="D759" s="215" t="s">
        <v>16616</v>
      </c>
      <c r="E759" s="217" t="s">
        <v>16617</v>
      </c>
      <c r="F759" s="218"/>
      <c r="G759" s="219"/>
    </row>
    <row r="760" spans="2:7" x14ac:dyDescent="0.3">
      <c r="B760" s="215" t="s">
        <v>15155</v>
      </c>
      <c r="C760" s="229" t="s">
        <v>16574</v>
      </c>
      <c r="D760" s="215" t="s">
        <v>16618</v>
      </c>
      <c r="E760" s="217" t="s">
        <v>16619</v>
      </c>
      <c r="F760" s="218"/>
      <c r="G760" s="219"/>
    </row>
    <row r="761" spans="2:7" x14ac:dyDescent="0.3">
      <c r="B761" s="215" t="s">
        <v>15155</v>
      </c>
      <c r="C761" s="231" t="s">
        <v>16620</v>
      </c>
      <c r="D761" s="215" t="s">
        <v>16621</v>
      </c>
      <c r="E761" s="217" t="s">
        <v>16432</v>
      </c>
      <c r="F761" s="218"/>
      <c r="G761" s="219" t="s">
        <v>15883</v>
      </c>
    </row>
    <row r="762" spans="2:7" x14ac:dyDescent="0.3">
      <c r="B762" s="215" t="s">
        <v>15155</v>
      </c>
      <c r="C762" s="231" t="s">
        <v>16620</v>
      </c>
      <c r="D762" s="215" t="s">
        <v>16622</v>
      </c>
      <c r="E762" s="217" t="s">
        <v>16623</v>
      </c>
      <c r="F762" s="218"/>
      <c r="G762" s="219" t="s">
        <v>15883</v>
      </c>
    </row>
    <row r="763" spans="2:7" x14ac:dyDescent="0.3">
      <c r="B763" s="215" t="s">
        <v>15155</v>
      </c>
      <c r="C763" s="231" t="s">
        <v>16620</v>
      </c>
      <c r="D763" s="215" t="s">
        <v>16624</v>
      </c>
      <c r="E763" s="217" t="s">
        <v>16567</v>
      </c>
      <c r="F763" s="218"/>
      <c r="G763" s="219" t="s">
        <v>15883</v>
      </c>
    </row>
    <row r="764" spans="2:7" x14ac:dyDescent="0.3">
      <c r="B764" s="215" t="s">
        <v>15155</v>
      </c>
      <c r="C764" s="231" t="s">
        <v>16620</v>
      </c>
      <c r="D764" s="215" t="s">
        <v>16625</v>
      </c>
      <c r="E764" s="217" t="s">
        <v>16626</v>
      </c>
      <c r="F764" s="218"/>
      <c r="G764" s="219" t="s">
        <v>15883</v>
      </c>
    </row>
    <row r="765" spans="2:7" x14ac:dyDescent="0.3">
      <c r="B765" s="215" t="s">
        <v>15155</v>
      </c>
      <c r="C765" s="232" t="s">
        <v>16627</v>
      </c>
      <c r="D765" s="215" t="s">
        <v>16628</v>
      </c>
      <c r="E765" s="217" t="s">
        <v>16629</v>
      </c>
      <c r="F765" s="218"/>
      <c r="G765" s="219" t="s">
        <v>15883</v>
      </c>
    </row>
    <row r="766" spans="2:7" x14ac:dyDescent="0.3">
      <c r="B766" s="215" t="s">
        <v>15155</v>
      </c>
      <c r="C766" s="232" t="s">
        <v>16627</v>
      </c>
      <c r="D766" s="215" t="s">
        <v>16630</v>
      </c>
      <c r="E766" s="217" t="s">
        <v>16631</v>
      </c>
      <c r="F766" s="218"/>
      <c r="G766" s="219" t="s">
        <v>15883</v>
      </c>
    </row>
    <row r="767" spans="2:7" x14ac:dyDescent="0.3">
      <c r="B767" s="215" t="s">
        <v>15155</v>
      </c>
      <c r="C767" s="232" t="s">
        <v>16627</v>
      </c>
      <c r="D767" s="215" t="s">
        <v>16632</v>
      </c>
      <c r="E767" s="217" t="s">
        <v>16633</v>
      </c>
      <c r="F767" s="218"/>
      <c r="G767" s="219" t="s">
        <v>15883</v>
      </c>
    </row>
    <row r="768" spans="2:7" x14ac:dyDescent="0.3">
      <c r="B768" s="215" t="s">
        <v>15155</v>
      </c>
      <c r="C768" s="232" t="s">
        <v>16627</v>
      </c>
      <c r="D768" s="215" t="s">
        <v>16634</v>
      </c>
      <c r="E768" s="217" t="s">
        <v>16635</v>
      </c>
      <c r="F768" s="218"/>
      <c r="G768" s="219" t="s">
        <v>15883</v>
      </c>
    </row>
    <row r="769" spans="2:7" x14ac:dyDescent="0.3">
      <c r="B769" s="215" t="s">
        <v>15155</v>
      </c>
      <c r="C769" s="232" t="s">
        <v>16627</v>
      </c>
      <c r="D769" s="215" t="s">
        <v>16636</v>
      </c>
      <c r="E769" s="217" t="s">
        <v>16637</v>
      </c>
      <c r="F769" s="218"/>
      <c r="G769" s="219" t="s">
        <v>15883</v>
      </c>
    </row>
    <row r="770" spans="2:7" x14ac:dyDescent="0.3">
      <c r="B770" s="215" t="s">
        <v>15155</v>
      </c>
      <c r="C770" s="232" t="s">
        <v>16627</v>
      </c>
      <c r="D770" s="215" t="s">
        <v>16638</v>
      </c>
      <c r="E770" s="217" t="s">
        <v>16639</v>
      </c>
      <c r="F770" s="218"/>
      <c r="G770" s="219" t="s">
        <v>15883</v>
      </c>
    </row>
    <row r="771" spans="2:7" x14ac:dyDescent="0.3">
      <c r="B771" s="215" t="s">
        <v>15155</v>
      </c>
      <c r="C771" s="233" t="s">
        <v>5331</v>
      </c>
      <c r="D771" s="215" t="s">
        <v>16640</v>
      </c>
      <c r="E771" s="217" t="s">
        <v>16641</v>
      </c>
      <c r="F771" s="218"/>
      <c r="G771" s="219" t="s">
        <v>16593</v>
      </c>
    </row>
    <row r="772" spans="2:7" x14ac:dyDescent="0.3">
      <c r="B772" s="215" t="s">
        <v>15155</v>
      </c>
      <c r="C772" s="233" t="s">
        <v>5331</v>
      </c>
      <c r="D772" s="215" t="s">
        <v>16642</v>
      </c>
      <c r="E772" s="217" t="s">
        <v>16643</v>
      </c>
      <c r="F772" s="218"/>
      <c r="G772" s="219" t="s">
        <v>16593</v>
      </c>
    </row>
    <row r="773" spans="2:7" x14ac:dyDescent="0.3">
      <c r="B773" s="215" t="s">
        <v>15155</v>
      </c>
      <c r="C773" s="234" t="s">
        <v>5331</v>
      </c>
      <c r="D773" s="215" t="s">
        <v>16644</v>
      </c>
      <c r="E773" s="217" t="s">
        <v>16645</v>
      </c>
      <c r="F773" s="218"/>
      <c r="G773" s="219" t="s">
        <v>16593</v>
      </c>
    </row>
    <row r="774" spans="2:7" x14ac:dyDescent="0.3">
      <c r="B774" s="215" t="s">
        <v>15155</v>
      </c>
      <c r="C774" s="233" t="s">
        <v>5331</v>
      </c>
      <c r="D774" s="215" t="s">
        <v>16646</v>
      </c>
      <c r="E774" s="217" t="s">
        <v>16647</v>
      </c>
      <c r="F774" s="218"/>
      <c r="G774" s="219" t="s">
        <v>16593</v>
      </c>
    </row>
    <row r="775" spans="2:7" x14ac:dyDescent="0.3">
      <c r="B775" s="215" t="s">
        <v>15155</v>
      </c>
      <c r="C775" s="233" t="s">
        <v>5331</v>
      </c>
      <c r="D775" s="215" t="s">
        <v>16648</v>
      </c>
      <c r="E775" s="217" t="s">
        <v>16649</v>
      </c>
      <c r="F775" s="218"/>
      <c r="G775" s="219" t="s">
        <v>16593</v>
      </c>
    </row>
    <row r="776" spans="2:7" x14ac:dyDescent="0.3">
      <c r="B776" s="215" t="s">
        <v>15155</v>
      </c>
      <c r="C776" s="233" t="s">
        <v>5331</v>
      </c>
      <c r="D776" s="215" t="s">
        <v>16650</v>
      </c>
      <c r="E776" s="217" t="s">
        <v>16651</v>
      </c>
      <c r="F776" s="218"/>
      <c r="G776" s="219" t="s">
        <v>16593</v>
      </c>
    </row>
    <row r="777" spans="2:7" x14ac:dyDescent="0.3">
      <c r="B777" s="215" t="s">
        <v>15155</v>
      </c>
      <c r="C777" s="233" t="s">
        <v>5331</v>
      </c>
      <c r="D777" s="215" t="s">
        <v>16652</v>
      </c>
      <c r="E777" s="217" t="s">
        <v>16653</v>
      </c>
      <c r="F777" s="218"/>
      <c r="G777" s="219" t="s">
        <v>16593</v>
      </c>
    </row>
    <row r="778" spans="2:7" x14ac:dyDescent="0.3">
      <c r="B778" s="215" t="s">
        <v>15155</v>
      </c>
      <c r="C778" s="234" t="s">
        <v>5331</v>
      </c>
      <c r="D778" s="215" t="s">
        <v>16654</v>
      </c>
      <c r="E778" s="235" t="s">
        <v>16655</v>
      </c>
      <c r="F778" s="236"/>
      <c r="G778" s="237" t="s">
        <v>16593</v>
      </c>
    </row>
    <row r="779" spans="2:7" x14ac:dyDescent="0.3">
      <c r="B779" s="215" t="s">
        <v>15155</v>
      </c>
      <c r="C779" s="233" t="s">
        <v>5331</v>
      </c>
      <c r="D779" s="238" t="s">
        <v>16656</v>
      </c>
      <c r="E779" s="235" t="s">
        <v>16657</v>
      </c>
      <c r="F779" s="236"/>
      <c r="G779" s="219" t="s">
        <v>16593</v>
      </c>
    </row>
    <row r="780" spans="2:7" x14ac:dyDescent="0.3">
      <c r="B780" s="215" t="s">
        <v>15155</v>
      </c>
      <c r="C780" s="233" t="s">
        <v>5331</v>
      </c>
      <c r="D780" s="238" t="s">
        <v>16658</v>
      </c>
      <c r="E780" s="235" t="s">
        <v>16659</v>
      </c>
      <c r="F780" s="236"/>
      <c r="G780" s="219" t="s">
        <v>16593</v>
      </c>
    </row>
    <row r="781" spans="2:7" x14ac:dyDescent="0.3">
      <c r="B781" s="215" t="s">
        <v>15155</v>
      </c>
      <c r="C781" s="233" t="s">
        <v>5331</v>
      </c>
      <c r="D781" s="215" t="s">
        <v>16660</v>
      </c>
      <c r="E781" s="235" t="s">
        <v>16661</v>
      </c>
      <c r="F781" s="236"/>
      <c r="G781" s="239" t="s">
        <v>16593</v>
      </c>
    </row>
    <row r="782" spans="2:7" x14ac:dyDescent="0.3">
      <c r="B782" s="215" t="s">
        <v>15155</v>
      </c>
      <c r="C782" s="234" t="s">
        <v>5331</v>
      </c>
      <c r="D782" s="215" t="s">
        <v>16662</v>
      </c>
      <c r="E782" s="217" t="s">
        <v>16663</v>
      </c>
      <c r="F782" s="218"/>
      <c r="G782" s="219" t="s">
        <v>16593</v>
      </c>
    </row>
    <row r="783" spans="2:7" x14ac:dyDescent="0.3">
      <c r="B783" s="215" t="s">
        <v>15155</v>
      </c>
      <c r="C783" s="234" t="s">
        <v>5331</v>
      </c>
      <c r="D783" s="215" t="s">
        <v>16664</v>
      </c>
      <c r="E783" s="217" t="s">
        <v>16665</v>
      </c>
      <c r="F783" s="218"/>
      <c r="G783" s="219" t="s">
        <v>16593</v>
      </c>
    </row>
  </sheetData>
  <mergeCells count="1">
    <mergeCell ref="E14:F1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76CF-5455-4641-B015-F5249D7394AA}">
  <sheetPr codeName="Foglio2"/>
  <dimension ref="A1:T62"/>
  <sheetViews>
    <sheetView topLeftCell="A10" workbookViewId="0">
      <selection activeCell="R23" sqref="R23"/>
    </sheetView>
  </sheetViews>
  <sheetFormatPr defaultRowHeight="14.4" x14ac:dyDescent="0.3"/>
  <cols>
    <col min="1" max="1" width="13.88671875" customWidth="1"/>
    <col min="2" max="2" width="8.21875" style="60" customWidth="1"/>
    <col min="3" max="3" width="3" customWidth="1"/>
    <col min="4" max="4" width="9.88671875" customWidth="1"/>
    <col min="5" max="5" width="34.33203125" customWidth="1"/>
    <col min="6" max="6" width="6.77734375" style="60" customWidth="1"/>
    <col min="7" max="7" width="7.77734375" style="60" customWidth="1"/>
    <col min="8" max="12" width="6.77734375" style="60" customWidth="1"/>
    <col min="13" max="13" width="7.109375" style="60" customWidth="1"/>
    <col min="15" max="15" width="6.21875" customWidth="1"/>
    <col min="16" max="16" width="7.88671875" customWidth="1"/>
    <col min="18" max="18" width="50.88671875" customWidth="1"/>
  </cols>
  <sheetData>
    <row r="1" spans="1:13" ht="27" customHeight="1" thickBot="1" x14ac:dyDescent="0.35">
      <c r="A1" s="98"/>
      <c r="B1" s="99"/>
      <c r="C1" s="100"/>
      <c r="D1" s="62" t="s">
        <v>5447</v>
      </c>
      <c r="E1" s="63" t="s">
        <v>5439</v>
      </c>
      <c r="F1" s="64" t="s">
        <v>5451</v>
      </c>
      <c r="G1" s="64" t="s">
        <v>5450</v>
      </c>
      <c r="H1" s="64"/>
      <c r="I1" s="97" t="s">
        <v>5448</v>
      </c>
      <c r="J1" s="65" t="s">
        <v>5441</v>
      </c>
      <c r="K1" s="65" t="s">
        <v>5449</v>
      </c>
      <c r="L1" s="65" t="s">
        <v>5442</v>
      </c>
      <c r="M1" s="123" t="s">
        <v>5431</v>
      </c>
    </row>
    <row r="2" spans="1:13" ht="16.05" customHeight="1" x14ac:dyDescent="0.3">
      <c r="A2" s="105"/>
      <c r="D2" s="88" t="s">
        <v>1542</v>
      </c>
      <c r="E2" s="66" t="str">
        <f>VLOOKUP(D2,profili!$A$2:$K$1639,2,TRUE)</f>
        <v>PROFILATO TELAIO Z</v>
      </c>
      <c r="F2" s="67">
        <f>VLOOKUP(D2,profili!A2:K1639,C$39,TRUE)</f>
        <v>28.34</v>
      </c>
      <c r="G2" s="67">
        <f t="shared" ref="G2:G8" si="0">F2-(F2*B$40)/100</f>
        <v>18.420999999999999</v>
      </c>
      <c r="H2" s="67"/>
      <c r="I2" s="68">
        <v>45</v>
      </c>
      <c r="J2" s="68">
        <v>2</v>
      </c>
      <c r="K2" s="67">
        <f>B36+I2</f>
        <v>845</v>
      </c>
      <c r="L2" s="67">
        <f>K2*J2</f>
        <v>1690</v>
      </c>
      <c r="M2" s="124">
        <f t="shared" ref="M2:M8" si="1">IF(D2&lt;&gt;0,L2/1000*G2,0)</f>
        <v>31.131489999999999</v>
      </c>
    </row>
    <row r="3" spans="1:13" ht="16.05" customHeight="1" x14ac:dyDescent="0.3">
      <c r="A3" s="105"/>
      <c r="D3" s="89" t="s">
        <v>1542</v>
      </c>
      <c r="E3" s="66" t="str">
        <f>VLOOKUP(D3,profili!$A$2:$K$1639,2,TRUE)</f>
        <v>PROFILATO TELAIO Z</v>
      </c>
      <c r="F3" s="67">
        <f>VLOOKUP(D3,profili!A3:K1640,C$39,TRUE)</f>
        <v>28.34</v>
      </c>
      <c r="G3" s="67">
        <f t="shared" si="0"/>
        <v>18.420999999999999</v>
      </c>
      <c r="H3" s="70"/>
      <c r="I3" s="68">
        <v>45</v>
      </c>
      <c r="J3" s="71">
        <v>1</v>
      </c>
      <c r="K3" s="70">
        <f>B37+I3</f>
        <v>1445</v>
      </c>
      <c r="L3" s="67">
        <f t="shared" ref="L3:L8" si="2">K3*J3</f>
        <v>1445</v>
      </c>
      <c r="M3" s="124">
        <f t="shared" si="1"/>
        <v>26.618345000000001</v>
      </c>
    </row>
    <row r="4" spans="1:13" ht="16.05" customHeight="1" x14ac:dyDescent="0.3">
      <c r="A4" s="105"/>
      <c r="D4" s="89" t="s">
        <v>1540</v>
      </c>
      <c r="E4" s="66" t="str">
        <f>VLOOKUP(D4,profili!$A$2:$K$1639,2,TRUE)</f>
        <v>PROFILATO TELAIO L</v>
      </c>
      <c r="F4" s="67">
        <f>VLOOKUP(D4,profili!A4:K1641,C$39,TRUE)</f>
        <v>25.62</v>
      </c>
      <c r="G4" s="67">
        <f t="shared" si="0"/>
        <v>16.652999999999999</v>
      </c>
      <c r="H4" s="70"/>
      <c r="I4" s="68">
        <v>0</v>
      </c>
      <c r="J4" s="71">
        <v>1</v>
      </c>
      <c r="K4" s="70">
        <f>B36</f>
        <v>800</v>
      </c>
      <c r="L4" s="67">
        <f t="shared" si="2"/>
        <v>800</v>
      </c>
      <c r="M4" s="124">
        <f t="shared" si="1"/>
        <v>13.3224</v>
      </c>
    </row>
    <row r="5" spans="1:13" ht="16.05" customHeight="1" x14ac:dyDescent="0.3">
      <c r="A5" s="105"/>
      <c r="D5" s="89"/>
      <c r="E5" s="66" t="e">
        <f>VLOOKUP(D5,profili!$A$2:$K$1639,2,TRUE)</f>
        <v>#N/A</v>
      </c>
      <c r="F5" s="67" t="e">
        <f>VLOOKUP(D5,profili!A5:K1642,C$39,TRUE)</f>
        <v>#N/A</v>
      </c>
      <c r="G5" s="67" t="e">
        <f t="shared" si="0"/>
        <v>#N/A</v>
      </c>
      <c r="H5" s="70"/>
      <c r="I5" s="68"/>
      <c r="J5" s="71"/>
      <c r="K5" s="70">
        <f>B36-I5</f>
        <v>800</v>
      </c>
      <c r="L5" s="67">
        <f t="shared" si="2"/>
        <v>0</v>
      </c>
      <c r="M5" s="124">
        <f t="shared" si="1"/>
        <v>0</v>
      </c>
    </row>
    <row r="6" spans="1:13" ht="16.05" customHeight="1" x14ac:dyDescent="0.3">
      <c r="A6" s="105"/>
      <c r="D6" s="89"/>
      <c r="E6" s="66" t="e">
        <f>VLOOKUP(D6,profili!$A$2:$K$1639,2,TRUE)</f>
        <v>#N/A</v>
      </c>
      <c r="F6" s="67" t="e">
        <f>VLOOKUP(D6,profili!A6:K1643,C$39,TRUE)</f>
        <v>#N/A</v>
      </c>
      <c r="G6" s="67" t="e">
        <f t="shared" si="0"/>
        <v>#N/A</v>
      </c>
      <c r="H6" s="70"/>
      <c r="I6" s="68"/>
      <c r="J6" s="71"/>
      <c r="K6" s="70">
        <f>B37+I6</f>
        <v>1400</v>
      </c>
      <c r="L6" s="67">
        <f t="shared" si="2"/>
        <v>0</v>
      </c>
      <c r="M6" s="124">
        <f t="shared" si="1"/>
        <v>0</v>
      </c>
    </row>
    <row r="7" spans="1:13" ht="16.05" customHeight="1" x14ac:dyDescent="0.3">
      <c r="A7" s="105"/>
      <c r="D7" s="89"/>
      <c r="E7" s="66" t="e">
        <f>VLOOKUP(D7,profili!$A$2:$K$1639,2,TRUE)</f>
        <v>#N/A</v>
      </c>
      <c r="F7" s="67" t="e">
        <f>VLOOKUP(D7,profili!A7:K1644,C$39,TRUE)</f>
        <v>#N/A</v>
      </c>
      <c r="G7" s="67" t="e">
        <f t="shared" si="0"/>
        <v>#N/A</v>
      </c>
      <c r="H7" s="70"/>
      <c r="I7" s="68"/>
      <c r="J7" s="71"/>
      <c r="K7" s="70"/>
      <c r="L7" s="67">
        <f t="shared" si="2"/>
        <v>0</v>
      </c>
      <c r="M7" s="124">
        <f t="shared" si="1"/>
        <v>0</v>
      </c>
    </row>
    <row r="8" spans="1:13" ht="16.05" customHeight="1" thickBot="1" x14ac:dyDescent="0.35">
      <c r="A8" s="105"/>
      <c r="D8" s="89"/>
      <c r="E8" s="66" t="e">
        <f>VLOOKUP(D8,profili!$A$2:$K$1639,2,TRUE)</f>
        <v>#N/A</v>
      </c>
      <c r="F8" s="67" t="e">
        <f>VLOOKUP(D8,profili!A8:K1645,C$39,TRUE)</f>
        <v>#N/A</v>
      </c>
      <c r="G8" s="67" t="e">
        <f t="shared" si="0"/>
        <v>#N/A</v>
      </c>
      <c r="H8" s="70"/>
      <c r="I8" s="68"/>
      <c r="J8" s="71"/>
      <c r="K8" s="70"/>
      <c r="L8" s="67">
        <f t="shared" si="2"/>
        <v>0</v>
      </c>
      <c r="M8" s="124">
        <f t="shared" si="1"/>
        <v>0</v>
      </c>
    </row>
    <row r="9" spans="1:13" ht="18" customHeight="1" thickBot="1" x14ac:dyDescent="0.35">
      <c r="A9" s="105" t="s">
        <v>13271</v>
      </c>
      <c r="C9" s="104"/>
      <c r="D9" s="74"/>
      <c r="E9" s="75"/>
      <c r="F9" s="76"/>
      <c r="G9" s="76"/>
      <c r="H9" s="76"/>
      <c r="I9" s="76"/>
      <c r="J9" s="76"/>
      <c r="K9" s="76"/>
      <c r="L9" s="76"/>
      <c r="M9" s="125">
        <f>SUM(M2:M8)</f>
        <v>71.072235000000006</v>
      </c>
    </row>
    <row r="10" spans="1:13" ht="27" customHeight="1" thickBot="1" x14ac:dyDescent="0.35">
      <c r="A10" s="105"/>
      <c r="C10" s="104"/>
      <c r="D10" s="77" t="s">
        <v>5446</v>
      </c>
      <c r="E10" s="78"/>
      <c r="F10" s="64" t="s">
        <v>5452</v>
      </c>
      <c r="G10" s="64" t="s">
        <v>5453</v>
      </c>
      <c r="H10" s="64" t="s">
        <v>5432</v>
      </c>
      <c r="I10" s="64" t="s">
        <v>5448</v>
      </c>
      <c r="J10" s="65" t="s">
        <v>5441</v>
      </c>
      <c r="K10" s="65" t="s">
        <v>5449</v>
      </c>
      <c r="L10" s="65" t="s">
        <v>5442</v>
      </c>
      <c r="M10" s="123" t="s">
        <v>5431</v>
      </c>
    </row>
    <row r="11" spans="1:13" ht="15" customHeight="1" x14ac:dyDescent="0.3">
      <c r="A11" s="105"/>
      <c r="C11" s="104"/>
      <c r="D11" s="93" t="s">
        <v>475</v>
      </c>
      <c r="E11" s="66" t="str">
        <f>VLOOKUP(D11,profili!$A$2:$K$1639,2,TRUE)</f>
        <v>PROFILATO FERMAVETRO A SCATTO 31.5mm</v>
      </c>
      <c r="F11" s="67">
        <f>VLOOKUP(D11,profili!$A$2:$K$1639,C$39,TRUE)</f>
        <v>16.48</v>
      </c>
      <c r="G11" s="67">
        <f t="shared" ref="G11:G16" si="3">F11-(F11*B$40)/100</f>
        <v>10.712</v>
      </c>
      <c r="H11" s="67">
        <v>0.31900000000000001</v>
      </c>
      <c r="I11" s="79">
        <v>-55</v>
      </c>
      <c r="J11" s="79">
        <v>2</v>
      </c>
      <c r="K11" s="126">
        <f>B36+I11</f>
        <v>745</v>
      </c>
      <c r="L11" s="126">
        <f t="shared" ref="L11:L16" si="4">K11*J11</f>
        <v>1490</v>
      </c>
      <c r="M11" s="124">
        <f t="shared" ref="M11:M16" si="5">IF(D11&lt;&gt;0,L11/1000*G11*H11,0)</f>
        <v>5.0915207200000001</v>
      </c>
    </row>
    <row r="12" spans="1:13" ht="15" customHeight="1" x14ac:dyDescent="0.3">
      <c r="A12" s="105"/>
      <c r="C12" s="104"/>
      <c r="D12" s="89" t="s">
        <v>475</v>
      </c>
      <c r="E12" s="66" t="str">
        <f>VLOOKUP(D12,profili!$A$2:$K$1639,2,TRUE)</f>
        <v>PROFILATO FERMAVETRO A SCATTO 31.5mm</v>
      </c>
      <c r="F12" s="67">
        <f>VLOOKUP(D12,profili!$A$2:$K$1639,C$39,TRUE)</f>
        <v>16.48</v>
      </c>
      <c r="G12" s="67">
        <f t="shared" si="3"/>
        <v>10.712</v>
      </c>
      <c r="H12" s="70">
        <v>0.31900000000000001</v>
      </c>
      <c r="I12" s="71">
        <v>-95</v>
      </c>
      <c r="J12" s="71">
        <v>2</v>
      </c>
      <c r="K12" s="70">
        <f>B37+I12</f>
        <v>1305</v>
      </c>
      <c r="L12" s="70">
        <f t="shared" si="4"/>
        <v>2610</v>
      </c>
      <c r="M12" s="124">
        <f t="shared" si="5"/>
        <v>8.9187040799999995</v>
      </c>
    </row>
    <row r="13" spans="1:13" ht="15" customHeight="1" x14ac:dyDescent="0.3">
      <c r="A13" s="105"/>
      <c r="C13" s="104"/>
      <c r="D13" s="89"/>
      <c r="E13" s="66" t="e">
        <f>VLOOKUP(D13,profili!$A$2:$K$1639,2,TRUE)</f>
        <v>#N/A</v>
      </c>
      <c r="F13" s="67" t="e">
        <f>VLOOKUP(D13,profili!$A$2:$K$1639,C$39,TRUE)</f>
        <v>#N/A</v>
      </c>
      <c r="G13" s="67" t="e">
        <f t="shared" si="3"/>
        <v>#N/A</v>
      </c>
      <c r="H13" s="70">
        <v>0.31900000000000001</v>
      </c>
      <c r="I13" s="71"/>
      <c r="J13" s="71"/>
      <c r="K13" s="70"/>
      <c r="L13" s="70">
        <f t="shared" si="4"/>
        <v>0</v>
      </c>
      <c r="M13" s="124">
        <f t="shared" si="5"/>
        <v>0</v>
      </c>
    </row>
    <row r="14" spans="1:13" ht="15" customHeight="1" x14ac:dyDescent="0.3">
      <c r="A14" s="105"/>
      <c r="C14" s="104"/>
      <c r="D14" s="89" t="s">
        <v>1136</v>
      </c>
      <c r="E14" s="66" t="str">
        <f>VLOOKUP(D14,profili!$A$2:$K$1639,2,TRUE)</f>
        <v>Gocciolatoio Inferiore</v>
      </c>
      <c r="F14" s="67">
        <f>VLOOKUP(D14,profili!$A$2:$K$1639,C$39,TRUE)</f>
        <v>15.56</v>
      </c>
      <c r="G14" s="67">
        <f t="shared" si="3"/>
        <v>10.114000000000001</v>
      </c>
      <c r="H14" s="70">
        <v>0.15</v>
      </c>
      <c r="I14" s="71">
        <v>-55</v>
      </c>
      <c r="J14" s="71">
        <v>1</v>
      </c>
      <c r="K14" s="70">
        <f>B36+I14</f>
        <v>745</v>
      </c>
      <c r="L14" s="70">
        <f t="shared" si="4"/>
        <v>745</v>
      </c>
      <c r="M14" s="124">
        <f t="shared" si="5"/>
        <v>1.1302395000000001</v>
      </c>
    </row>
    <row r="15" spans="1:13" ht="15" customHeight="1" x14ac:dyDescent="0.3">
      <c r="A15" s="105"/>
      <c r="C15" s="104"/>
      <c r="D15" s="89"/>
      <c r="E15" s="66" t="e">
        <f>VLOOKUP(D15,profili!$A$2:$K$1639,2,TRUE)</f>
        <v>#N/A</v>
      </c>
      <c r="F15" s="67" t="e">
        <f>VLOOKUP(D15,profili!$A$2:$K$1639,C$39,TRUE)</f>
        <v>#N/A</v>
      </c>
      <c r="G15" s="67" t="e">
        <f t="shared" si="3"/>
        <v>#N/A</v>
      </c>
      <c r="H15" s="70"/>
      <c r="I15" s="71"/>
      <c r="J15" s="71"/>
      <c r="K15" s="70"/>
      <c r="L15" s="70">
        <f t="shared" si="4"/>
        <v>0</v>
      </c>
      <c r="M15" s="124">
        <f t="shared" si="5"/>
        <v>0</v>
      </c>
    </row>
    <row r="16" spans="1:13" ht="15" customHeight="1" thickBot="1" x14ac:dyDescent="0.35">
      <c r="A16" s="105"/>
      <c r="C16" s="104"/>
      <c r="D16" s="89"/>
      <c r="E16" s="66" t="e">
        <f>VLOOKUP(D16,profili!$A$2:$K$1639,2,TRUE)</f>
        <v>#N/A</v>
      </c>
      <c r="F16" s="67" t="e">
        <f>VLOOKUP(D16,profili!$A$2:$K$1639,C$39,TRUE)</f>
        <v>#N/A</v>
      </c>
      <c r="G16" s="67" t="e">
        <f t="shared" si="3"/>
        <v>#N/A</v>
      </c>
      <c r="H16" s="70"/>
      <c r="I16" s="71"/>
      <c r="J16" s="71"/>
      <c r="K16" s="70"/>
      <c r="L16" s="70">
        <f t="shared" si="4"/>
        <v>0</v>
      </c>
      <c r="M16" s="124">
        <f t="shared" si="5"/>
        <v>0</v>
      </c>
    </row>
    <row r="17" spans="1:20" ht="18" customHeight="1" thickBot="1" x14ac:dyDescent="0.35">
      <c r="A17" s="96"/>
      <c r="C17" s="104"/>
      <c r="D17" s="81"/>
      <c r="E17" s="82"/>
      <c r="F17" s="83"/>
      <c r="G17" s="83"/>
      <c r="H17" s="83"/>
      <c r="I17" s="83"/>
      <c r="J17" s="83"/>
      <c r="K17" s="83"/>
      <c r="L17" s="83"/>
      <c r="M17" s="127">
        <f>SUM(M11:M16)</f>
        <v>15.1404643</v>
      </c>
    </row>
    <row r="18" spans="1:20" ht="27" customHeight="1" thickBot="1" x14ac:dyDescent="0.35">
      <c r="A18" s="96"/>
      <c r="C18" s="104"/>
      <c r="D18" s="84" t="s">
        <v>5433</v>
      </c>
      <c r="E18" s="63" t="s">
        <v>5439</v>
      </c>
      <c r="F18" s="64" t="s">
        <v>5454</v>
      </c>
      <c r="G18" s="64" t="s">
        <v>5455</v>
      </c>
      <c r="H18" s="128"/>
      <c r="I18" s="128"/>
      <c r="J18" s="65" t="s">
        <v>5441</v>
      </c>
      <c r="K18" s="128"/>
      <c r="L18" s="128"/>
      <c r="M18" s="129"/>
    </row>
    <row r="19" spans="1:20" ht="15" customHeight="1" thickBot="1" x14ac:dyDescent="0.35">
      <c r="A19" s="105"/>
      <c r="C19" s="104"/>
      <c r="D19" s="93" t="s">
        <v>2809</v>
      </c>
      <c r="E19" s="59" t="str">
        <f>VLOOKUP(D19,accessori!A4:H1203,2,FALSE)</f>
        <v>SQUADRETTA ALLINEAM. ECCENTRICO H 20.5</v>
      </c>
      <c r="F19" s="126">
        <f>VLOOKUP(D19,accessori!A$4:K$1203,4,FALSE)</f>
        <v>0.53</v>
      </c>
      <c r="G19" s="130">
        <f t="shared" ref="G19:G33" si="6">F19-(F19*B$41)/100</f>
        <v>0.50350000000000006</v>
      </c>
      <c r="H19" s="126"/>
      <c r="I19" s="126"/>
      <c r="J19" s="79">
        <v>4</v>
      </c>
      <c r="K19" s="126"/>
      <c r="L19" s="126"/>
      <c r="M19" s="124">
        <f t="shared" ref="M19:M30" si="7">IF(D19&lt;&gt;0,J19*G19,0)</f>
        <v>2.0140000000000002</v>
      </c>
    </row>
    <row r="20" spans="1:20" ht="15" customHeight="1" thickBot="1" x14ac:dyDescent="0.35">
      <c r="A20" s="105"/>
      <c r="C20" s="104"/>
      <c r="D20" s="89" t="s">
        <v>2748</v>
      </c>
      <c r="E20" s="59" t="str">
        <f>VLOOKUP(D20,accessori!A5:H1204,2,FALSE)</f>
        <v>Squad. Pressof. a scatto 22/15 dia8</v>
      </c>
      <c r="F20" s="126">
        <f>VLOOKUP(D20,accessori!A$4:K$1203,4,FALSE)</f>
        <v>0.7</v>
      </c>
      <c r="G20" s="130">
        <f t="shared" si="6"/>
        <v>0.66499999999999992</v>
      </c>
      <c r="H20" s="70"/>
      <c r="I20" s="70"/>
      <c r="J20" s="71">
        <v>4</v>
      </c>
      <c r="K20" s="70"/>
      <c r="L20" s="70"/>
      <c r="M20" s="124">
        <f t="shared" si="7"/>
        <v>2.6599999999999997</v>
      </c>
    </row>
    <row r="21" spans="1:20" ht="15" customHeight="1" thickBot="1" x14ac:dyDescent="0.35">
      <c r="A21" s="105"/>
      <c r="C21" s="104"/>
      <c r="D21" s="89" t="s">
        <v>2799</v>
      </c>
      <c r="E21" s="59" t="str">
        <f>VLOOKUP(D21,accessori!A6:H1205,2,FALSE)</f>
        <v>Squad. pressofusa da spinare 12/5</v>
      </c>
      <c r="F21" s="126">
        <f>VLOOKUP(D21,accessori!A$4:K$1203,4,FALSE)</f>
        <v>0.5</v>
      </c>
      <c r="G21" s="130">
        <f t="shared" si="6"/>
        <v>0.47499999999999998</v>
      </c>
      <c r="H21" s="70"/>
      <c r="I21" s="70"/>
      <c r="J21" s="71">
        <v>4</v>
      </c>
      <c r="K21" s="70"/>
      <c r="L21" s="70"/>
      <c r="M21" s="124">
        <f t="shared" si="7"/>
        <v>1.9</v>
      </c>
      <c r="R21" s="113"/>
      <c r="S21" s="113"/>
      <c r="T21" s="113"/>
    </row>
    <row r="22" spans="1:20" ht="15" customHeight="1" thickBot="1" x14ac:dyDescent="0.35">
      <c r="A22" s="105"/>
      <c r="C22" s="104"/>
      <c r="D22" s="89"/>
      <c r="E22" s="59" t="e">
        <f>VLOOKUP(D22,accessori!A7:H1206,2,FALSE)</f>
        <v>#N/A</v>
      </c>
      <c r="F22" s="126" t="e">
        <f>VLOOKUP(D22,accessori!A$4:K$1203,4,FALSE)</f>
        <v>#N/A</v>
      </c>
      <c r="G22" s="130" t="e">
        <f t="shared" si="6"/>
        <v>#N/A</v>
      </c>
      <c r="H22" s="70"/>
      <c r="I22" s="70"/>
      <c r="J22" s="71"/>
      <c r="K22" s="70"/>
      <c r="L22" s="70"/>
      <c r="M22" s="124">
        <f t="shared" si="7"/>
        <v>0</v>
      </c>
      <c r="R22" s="114"/>
      <c r="S22" s="115"/>
      <c r="T22" s="115"/>
    </row>
    <row r="23" spans="1:20" ht="15" customHeight="1" thickBot="1" x14ac:dyDescent="0.35">
      <c r="A23" s="105"/>
      <c r="C23" s="104"/>
      <c r="D23" s="89"/>
      <c r="E23" s="59" t="e">
        <f>VLOOKUP(D23,accessori!A8:H1207,2,FALSE)</f>
        <v>#N/A</v>
      </c>
      <c r="F23" s="126" t="e">
        <f>VLOOKUP(D23,accessori!A$4:K$1203,4,FALSE)</f>
        <v>#N/A</v>
      </c>
      <c r="G23" s="130" t="e">
        <f t="shared" si="6"/>
        <v>#N/A</v>
      </c>
      <c r="H23" s="70"/>
      <c r="I23" s="70"/>
      <c r="J23" s="71"/>
      <c r="K23" s="70"/>
      <c r="L23" s="70"/>
      <c r="M23" s="124">
        <f t="shared" si="7"/>
        <v>0</v>
      </c>
      <c r="R23" s="114"/>
      <c r="S23" s="115"/>
      <c r="T23" s="115"/>
    </row>
    <row r="24" spans="1:20" ht="15" customHeight="1" thickBot="1" x14ac:dyDescent="0.35">
      <c r="A24" s="105"/>
      <c r="C24" s="104"/>
      <c r="D24" s="89" t="s">
        <v>2671</v>
      </c>
      <c r="E24" s="59" t="str">
        <f>VLOOKUP(D24,accessori!A9:H1208,2,FALSE)</f>
        <v>SPINA 7 dia3</v>
      </c>
      <c r="F24" s="126">
        <f>VLOOKUP(D24,accessori!A$4:K$1203,4,FALSE)</f>
        <v>0.16</v>
      </c>
      <c r="G24" s="130">
        <f t="shared" si="6"/>
        <v>0.152</v>
      </c>
      <c r="H24" s="70"/>
      <c r="I24" s="70"/>
      <c r="J24" s="71">
        <v>8</v>
      </c>
      <c r="K24" s="70"/>
      <c r="L24" s="70"/>
      <c r="M24" s="124">
        <f t="shared" si="7"/>
        <v>1.216</v>
      </c>
      <c r="R24" s="114"/>
      <c r="S24" s="115"/>
      <c r="T24" s="115"/>
    </row>
    <row r="25" spans="1:20" ht="15" customHeight="1" thickBot="1" x14ac:dyDescent="0.35">
      <c r="A25" s="105"/>
      <c r="C25" s="104"/>
      <c r="D25" s="94"/>
      <c r="E25" s="59" t="e">
        <f>VLOOKUP(D25,accessori!A10:H1209,2,FALSE)</f>
        <v>#N/A</v>
      </c>
      <c r="F25" s="126" t="e">
        <f>VLOOKUP(D25,accessori!A$4:K$1203,4,FALSE)</f>
        <v>#N/A</v>
      </c>
      <c r="G25" s="130" t="e">
        <f t="shared" si="6"/>
        <v>#N/A</v>
      </c>
      <c r="H25" s="70"/>
      <c r="I25" s="70"/>
      <c r="J25" s="71"/>
      <c r="K25" s="70"/>
      <c r="L25" s="70"/>
      <c r="M25" s="124">
        <f t="shared" si="7"/>
        <v>0</v>
      </c>
      <c r="R25" s="114"/>
      <c r="S25" s="115"/>
      <c r="T25" s="115"/>
    </row>
    <row r="26" spans="1:20" ht="15" customHeight="1" thickBot="1" x14ac:dyDescent="0.35">
      <c r="A26" s="105"/>
      <c r="C26" s="104"/>
      <c r="D26" s="89" t="s">
        <v>2957</v>
      </c>
      <c r="E26" s="59" t="str">
        <f>VLOOKUP(D26,accessori!A11:H1210,2,FALSE)</f>
        <v>CAPPETTA COPRIFORO SCARICO ACQUA</v>
      </c>
      <c r="F26" s="126">
        <f>VLOOKUP(D26,accessori!A$4:K$1203,8,FALSE)</f>
        <v>0.25</v>
      </c>
      <c r="G26" s="130">
        <f t="shared" si="6"/>
        <v>0.23749999999999999</v>
      </c>
      <c r="H26" s="70"/>
      <c r="I26" s="70"/>
      <c r="J26" s="71">
        <f>B36/400</f>
        <v>2</v>
      </c>
      <c r="K26" s="70"/>
      <c r="L26" s="70"/>
      <c r="M26" s="124">
        <f t="shared" si="7"/>
        <v>0.47499999999999998</v>
      </c>
      <c r="R26" s="114"/>
      <c r="S26" s="115"/>
      <c r="T26" s="115"/>
    </row>
    <row r="27" spans="1:20" ht="15" customHeight="1" thickBot="1" x14ac:dyDescent="0.35">
      <c r="A27" s="105"/>
      <c r="C27" s="104"/>
      <c r="D27" s="89" t="s">
        <v>2877</v>
      </c>
      <c r="E27" s="59" t="str">
        <f>VLOOKUP(D27,accessori!A12:H1211,2,FALSE)</f>
        <v>TASSELLO APPOGGIO VETRO</v>
      </c>
      <c r="F27" s="126">
        <f>VLOOKUP(D27,accessori!A$4:K$1203,4,FALSE)</f>
        <v>1.1599999999999999</v>
      </c>
      <c r="G27" s="130">
        <f t="shared" si="6"/>
        <v>1.1019999999999999</v>
      </c>
      <c r="H27" s="70"/>
      <c r="I27" s="70"/>
      <c r="J27" s="71">
        <v>4</v>
      </c>
      <c r="K27" s="70"/>
      <c r="L27" s="70"/>
      <c r="M27" s="124">
        <f t="shared" si="7"/>
        <v>4.4079999999999995</v>
      </c>
      <c r="R27" s="114"/>
      <c r="S27" s="115"/>
      <c r="T27" s="115"/>
    </row>
    <row r="28" spans="1:20" ht="15" customHeight="1" thickBot="1" x14ac:dyDescent="0.35">
      <c r="A28" s="105"/>
      <c r="C28" s="104"/>
      <c r="D28" s="89" t="s">
        <v>3122</v>
      </c>
      <c r="E28" s="59" t="str">
        <f>VLOOKUP(D28,accessori!A13:H1212,2,FALSE)</f>
        <v>Tappo Sx Gocciolatoio</v>
      </c>
      <c r="F28" s="126">
        <f>VLOOKUP(D28,accessori!A$4:K$1203,8,FALSE)</f>
        <v>0.13</v>
      </c>
      <c r="G28" s="130">
        <f t="shared" si="6"/>
        <v>0.1235</v>
      </c>
      <c r="H28" s="70"/>
      <c r="I28" s="70"/>
      <c r="J28" s="71">
        <v>1</v>
      </c>
      <c r="K28" s="70"/>
      <c r="L28" s="70"/>
      <c r="M28" s="124">
        <f t="shared" si="7"/>
        <v>0.1235</v>
      </c>
      <c r="R28" s="114"/>
      <c r="S28" s="115"/>
      <c r="T28" s="115"/>
    </row>
    <row r="29" spans="1:20" ht="15" customHeight="1" thickBot="1" x14ac:dyDescent="0.35">
      <c r="A29" s="105"/>
      <c r="C29" s="104"/>
      <c r="D29" s="89" t="s">
        <v>3120</v>
      </c>
      <c r="E29" s="59" t="str">
        <f>VLOOKUP(D29,accessori!A14:H1213,2,FALSE)</f>
        <v>Tappo Dx Gocciolatoio</v>
      </c>
      <c r="F29" s="126">
        <f>VLOOKUP(D29,accessori!A$4:K$1203,8,FALSE)</f>
        <v>0.13</v>
      </c>
      <c r="G29" s="130">
        <f t="shared" si="6"/>
        <v>0.1235</v>
      </c>
      <c r="H29" s="70"/>
      <c r="I29" s="70"/>
      <c r="J29" s="71">
        <v>1</v>
      </c>
      <c r="K29" s="70"/>
      <c r="L29" s="70"/>
      <c r="M29" s="124">
        <f t="shared" si="7"/>
        <v>0.1235</v>
      </c>
      <c r="T29" s="36"/>
    </row>
    <row r="30" spans="1:20" ht="15" customHeight="1" thickBot="1" x14ac:dyDescent="0.35">
      <c r="A30" s="105"/>
      <c r="C30" s="104"/>
      <c r="D30" s="89" t="s">
        <v>2652</v>
      </c>
      <c r="E30" s="59" t="str">
        <f>VLOOKUP(D30,accessori!A15:H1214,2,FALSE)</f>
        <v>13E08-ESPANSORE REG. TELAI TUBOLARI GREZ</v>
      </c>
      <c r="F30" s="126">
        <f>VLOOKUP(D30,accessori!A$4:K$1203,4,FALSE)</f>
        <v>0.57999999999999996</v>
      </c>
      <c r="G30" s="130">
        <f t="shared" si="6"/>
        <v>0.55099999999999993</v>
      </c>
      <c r="H30" s="70"/>
      <c r="I30" s="70"/>
      <c r="J30" s="71">
        <v>6</v>
      </c>
      <c r="K30" s="70"/>
      <c r="L30" s="70"/>
      <c r="M30" s="124">
        <f t="shared" si="7"/>
        <v>3.3059999999999996</v>
      </c>
      <c r="S30" s="116"/>
      <c r="T30" s="117"/>
    </row>
    <row r="31" spans="1:20" ht="15" customHeight="1" thickBot="1" x14ac:dyDescent="0.4">
      <c r="A31" s="105"/>
      <c r="C31" s="104"/>
      <c r="D31" s="89"/>
      <c r="E31" s="59" t="e">
        <f>VLOOKUP(D31,accessori!A16:H1215,2,FALSE)</f>
        <v>#N/A</v>
      </c>
      <c r="F31" s="126" t="e">
        <f>VLOOKUP(D31,accessori!A$4:K$1203,4,FALSE)</f>
        <v>#N/A</v>
      </c>
      <c r="G31" s="130" t="e">
        <f t="shared" si="6"/>
        <v>#N/A</v>
      </c>
      <c r="H31" s="70"/>
      <c r="I31" s="70"/>
      <c r="J31" s="71"/>
      <c r="K31" s="70"/>
      <c r="L31" s="70"/>
      <c r="M31" s="124">
        <f>IF(D7&lt;&gt;0,L7/1000*J31*G31,0)</f>
        <v>0</v>
      </c>
      <c r="T31" s="118"/>
    </row>
    <row r="32" spans="1:20" ht="15" customHeight="1" thickBot="1" x14ac:dyDescent="0.35">
      <c r="A32" s="105"/>
      <c r="C32" s="104"/>
      <c r="D32" s="89"/>
      <c r="E32" s="59" t="e">
        <f>VLOOKUP(D32,accessori!A17:H1216,2,FALSE)</f>
        <v>#N/A</v>
      </c>
      <c r="F32" s="126" t="e">
        <f>VLOOKUP(D32,accessori!A$4:K$1203,4,FALSE)</f>
        <v>#N/A</v>
      </c>
      <c r="G32" s="130" t="e">
        <f t="shared" si="6"/>
        <v>#N/A</v>
      </c>
      <c r="H32" s="70"/>
      <c r="I32" s="70"/>
      <c r="J32" s="71"/>
      <c r="K32" s="70"/>
      <c r="L32" s="70"/>
      <c r="M32" s="124">
        <f>IF(D32&lt;&gt;0,J32*G32,0)</f>
        <v>0</v>
      </c>
    </row>
    <row r="33" spans="1:13" ht="15" customHeight="1" thickBot="1" x14ac:dyDescent="0.35">
      <c r="A33" s="105"/>
      <c r="C33" s="104"/>
      <c r="D33" s="95"/>
      <c r="E33" s="59" t="e">
        <f>VLOOKUP(D33,accessori!A18:H1217,2,FALSE)</f>
        <v>#N/A</v>
      </c>
      <c r="F33" s="126" t="e">
        <f>VLOOKUP(D33,accessori!A$4:K$1203,4,FALSE)</f>
        <v>#N/A</v>
      </c>
      <c r="G33" s="130" t="e">
        <f t="shared" si="6"/>
        <v>#N/A</v>
      </c>
      <c r="H33" s="72"/>
      <c r="I33" s="72"/>
      <c r="J33" s="73"/>
      <c r="K33" s="72"/>
      <c r="L33" s="72"/>
      <c r="M33" s="124">
        <f>IF(D33&lt;&gt;0,J33*G33,0)</f>
        <v>0</v>
      </c>
    </row>
    <row r="34" spans="1:13" ht="18" customHeight="1" thickBot="1" x14ac:dyDescent="0.35">
      <c r="A34" s="105"/>
      <c r="C34" s="104"/>
      <c r="D34" s="85"/>
      <c r="E34" s="86"/>
      <c r="F34" s="120"/>
      <c r="G34" s="120"/>
      <c r="H34" s="120"/>
      <c r="I34" s="120"/>
      <c r="J34" s="120">
        <v>0</v>
      </c>
      <c r="K34" s="120"/>
      <c r="L34" s="120"/>
      <c r="M34" s="131">
        <f>SUM(M19:M33)</f>
        <v>16.225999999999999</v>
      </c>
    </row>
    <row r="35" spans="1:13" ht="27" customHeight="1" thickBot="1" x14ac:dyDescent="0.35">
      <c r="A35" s="105"/>
      <c r="B35" s="195"/>
      <c r="C35" s="104"/>
      <c r="D35" s="87" t="s">
        <v>5459</v>
      </c>
      <c r="E35" s="78"/>
      <c r="F35" s="64" t="s">
        <v>5451</v>
      </c>
      <c r="G35" s="64" t="s">
        <v>5450</v>
      </c>
      <c r="H35" s="64"/>
      <c r="I35" s="64"/>
      <c r="J35" s="65"/>
      <c r="K35" s="65"/>
      <c r="L35" s="65" t="s">
        <v>5466</v>
      </c>
      <c r="M35" s="123" t="s">
        <v>5431</v>
      </c>
    </row>
    <row r="36" spans="1:13" ht="15" customHeight="1" thickBot="1" x14ac:dyDescent="0.35">
      <c r="A36" s="101" t="s">
        <v>5457</v>
      </c>
      <c r="B36" s="192">
        <f>abaco!C21</f>
        <v>800</v>
      </c>
      <c r="C36" s="103" t="s">
        <v>5449</v>
      </c>
      <c r="D36" s="93" t="s">
        <v>3799</v>
      </c>
      <c r="E36" s="59" t="str">
        <f>VLOOKUP(D36,accessori!A22:H1221,2,FALSE)</f>
        <v>Guarnizione esterna vetro, 4 mm</v>
      </c>
      <c r="F36" s="126">
        <f>VLOOKUP(D36,accessori!A$4:K$1203,8,FALSE)</f>
        <v>0.49</v>
      </c>
      <c r="G36" s="67">
        <f t="shared" ref="G36:G42" si="8">F36-(F36*B$41)/100</f>
        <v>0.46549999999999997</v>
      </c>
      <c r="H36" s="67"/>
      <c r="I36" s="79"/>
      <c r="J36" s="79"/>
      <c r="K36" s="126"/>
      <c r="L36" s="126">
        <f>(B$36+B$37)*2/1000</f>
        <v>4.4000000000000004</v>
      </c>
      <c r="M36" s="132">
        <f t="shared" ref="M36:M42" si="9">IF(D36&lt;&gt;0,L36*G36,0)</f>
        <v>2.0482</v>
      </c>
    </row>
    <row r="37" spans="1:13" ht="15" customHeight="1" thickBot="1" x14ac:dyDescent="0.35">
      <c r="A37" s="101" t="s">
        <v>5458</v>
      </c>
      <c r="B37" s="192">
        <f>abaco!C22</f>
        <v>1400</v>
      </c>
      <c r="C37" s="103" t="s">
        <v>5449</v>
      </c>
      <c r="D37" s="89"/>
      <c r="E37" s="59" t="e">
        <f>VLOOKUP(D37,accessori!A23:H1222,2,FALSE)</f>
        <v>#N/A</v>
      </c>
      <c r="F37" s="126" t="e">
        <f>VLOOKUP(D37,accessori!A$4:K$1203,8,FALSE)</f>
        <v>#N/A</v>
      </c>
      <c r="G37" s="67" t="e">
        <f t="shared" si="8"/>
        <v>#N/A</v>
      </c>
      <c r="H37" s="70"/>
      <c r="I37" s="71"/>
      <c r="J37" s="71"/>
      <c r="K37" s="70"/>
      <c r="L37" s="70">
        <f t="shared" ref="L37:L40" si="10">(B$36+B$37)*2/1000</f>
        <v>4.4000000000000004</v>
      </c>
      <c r="M37" s="124">
        <f t="shared" si="9"/>
        <v>0</v>
      </c>
    </row>
    <row r="38" spans="1:13" ht="15" customHeight="1" thickBot="1" x14ac:dyDescent="0.35">
      <c r="A38" s="105"/>
      <c r="B38" s="195"/>
      <c r="D38" s="89" t="s">
        <v>3673</v>
      </c>
      <c r="E38" s="59" t="str">
        <f>VLOOKUP(D38,accessori!A24:H1223,2,FALSE)</f>
        <v>GUARNIZIONE A CHIODO 3-4mm PRETAGLIATA</v>
      </c>
      <c r="F38" s="126">
        <f>VLOOKUP(D38,accessori!A$4:K$1203,4,FALSE)</f>
        <v>0.63</v>
      </c>
      <c r="G38" s="67">
        <f t="shared" si="8"/>
        <v>0.59850000000000003</v>
      </c>
      <c r="H38" s="70"/>
      <c r="I38" s="71"/>
      <c r="J38" s="71"/>
      <c r="K38" s="70"/>
      <c r="L38" s="70">
        <f t="shared" si="10"/>
        <v>4.4000000000000004</v>
      </c>
      <c r="M38" s="124">
        <f t="shared" si="9"/>
        <v>2.6334000000000004</v>
      </c>
    </row>
    <row r="39" spans="1:13" ht="15" customHeight="1" thickBot="1" x14ac:dyDescent="0.35">
      <c r="A39" s="101" t="s">
        <v>5445</v>
      </c>
      <c r="B39" s="194" t="str">
        <f>abaco!B2</f>
        <v>A</v>
      </c>
      <c r="C39" s="102">
        <f>IF(B39="A",5,IF(B39="B",6,IF(B39="C",7,IF(B39="D",8,IF(B39="E",9,IF(B39="F",10,IF(B39="G",11)))))))</f>
        <v>5</v>
      </c>
      <c r="D39" s="89"/>
      <c r="E39" s="59" t="e">
        <f>VLOOKUP(D39,accessori!A25:H1224,2,FALSE)</f>
        <v>#N/A</v>
      </c>
      <c r="F39" s="126" t="e">
        <f>VLOOKUP(D39,accessori!A$4:K$1203,4,FALSE)</f>
        <v>#N/A</v>
      </c>
      <c r="G39" s="67" t="e">
        <f t="shared" si="8"/>
        <v>#N/A</v>
      </c>
      <c r="H39" s="70"/>
      <c r="I39" s="71"/>
      <c r="J39" s="71"/>
      <c r="K39" s="70"/>
      <c r="L39" s="70">
        <f t="shared" si="10"/>
        <v>4.4000000000000004</v>
      </c>
      <c r="M39" s="124">
        <f t="shared" si="9"/>
        <v>0</v>
      </c>
    </row>
    <row r="40" spans="1:13" ht="15" customHeight="1" thickBot="1" x14ac:dyDescent="0.35">
      <c r="A40" s="101" t="s">
        <v>5443</v>
      </c>
      <c r="B40" s="194">
        <f>abaco!B3</f>
        <v>35</v>
      </c>
      <c r="C40" s="103" t="s">
        <v>5456</v>
      </c>
      <c r="D40" s="89" t="s">
        <v>3768</v>
      </c>
      <c r="E40" s="59" t="str">
        <f>VLOOKUP(D40,accessori!A26:H1225,2,FALSE)</f>
        <v>Isolatore Piano x Vetro</v>
      </c>
      <c r="F40" s="126">
        <f>VLOOKUP(D40,accessori!A$4:K$1203,4,FALSE)</f>
        <v>1.41</v>
      </c>
      <c r="G40" s="67">
        <f t="shared" si="8"/>
        <v>1.3394999999999999</v>
      </c>
      <c r="H40" s="70"/>
      <c r="I40" s="71"/>
      <c r="J40" s="71"/>
      <c r="K40" s="70"/>
      <c r="L40" s="70">
        <f t="shared" si="10"/>
        <v>4.4000000000000004</v>
      </c>
      <c r="M40" s="124">
        <f t="shared" si="9"/>
        <v>5.8937999999999997</v>
      </c>
    </row>
    <row r="41" spans="1:13" ht="15" customHeight="1" thickBot="1" x14ac:dyDescent="0.35">
      <c r="A41" s="101" t="s">
        <v>5444</v>
      </c>
      <c r="B41" s="194">
        <f>abaco!B4</f>
        <v>5</v>
      </c>
      <c r="C41" s="103" t="s">
        <v>5456</v>
      </c>
      <c r="D41" s="89"/>
      <c r="E41" s="59" t="e">
        <f>VLOOKUP(D41,accessori!A27:H1226,2,FALSE)</f>
        <v>#N/A</v>
      </c>
      <c r="F41" s="126" t="e">
        <f>VLOOKUP(D41,accessori!A$4:K$1203,4,FALSE)</f>
        <v>#N/A</v>
      </c>
      <c r="G41" s="67" t="e">
        <f t="shared" si="8"/>
        <v>#N/A</v>
      </c>
      <c r="H41" s="70"/>
      <c r="I41" s="71"/>
      <c r="J41" s="71"/>
      <c r="K41" s="70"/>
      <c r="L41" s="70"/>
      <c r="M41" s="124">
        <f t="shared" si="9"/>
        <v>0</v>
      </c>
    </row>
    <row r="42" spans="1:13" ht="15" customHeight="1" thickBot="1" x14ac:dyDescent="0.35">
      <c r="A42" s="101" t="s">
        <v>5462</v>
      </c>
      <c r="B42" s="194">
        <f>abaco!B5</f>
        <v>20</v>
      </c>
      <c r="C42" s="103" t="s">
        <v>5456</v>
      </c>
      <c r="D42" s="95"/>
      <c r="E42" s="59" t="e">
        <f>VLOOKUP(D42,accessori!A28:H1227,2,FALSE)</f>
        <v>#N/A</v>
      </c>
      <c r="F42" s="126" t="e">
        <f>VLOOKUP(D42,accessori!A$4:K$1203,4,FALSE)</f>
        <v>#N/A</v>
      </c>
      <c r="G42" s="67" t="e">
        <f t="shared" si="8"/>
        <v>#N/A</v>
      </c>
      <c r="H42" s="72"/>
      <c r="I42" s="73"/>
      <c r="J42" s="73"/>
      <c r="K42" s="91"/>
      <c r="L42" s="91"/>
      <c r="M42" s="133">
        <f t="shared" si="9"/>
        <v>0</v>
      </c>
    </row>
    <row r="43" spans="1:13" ht="18" customHeight="1" thickBot="1" x14ac:dyDescent="0.35">
      <c r="A43" s="106"/>
      <c r="B43" s="107"/>
      <c r="C43" s="108"/>
      <c r="D43" s="74"/>
      <c r="E43" s="75"/>
      <c r="F43" s="76"/>
      <c r="G43" s="76"/>
      <c r="H43" s="76"/>
      <c r="I43" s="76"/>
      <c r="J43" s="76"/>
      <c r="K43" s="76"/>
      <c r="L43" s="76"/>
      <c r="M43" s="134">
        <f>SUM(M36:M42)</f>
        <v>10.5754</v>
      </c>
    </row>
    <row r="44" spans="1:13" ht="28.8" customHeight="1" thickBot="1" x14ac:dyDescent="0.35">
      <c r="A44" s="105"/>
      <c r="D44" s="110" t="s">
        <v>5461</v>
      </c>
      <c r="E44" s="111" t="s">
        <v>5439</v>
      </c>
      <c r="F44" s="112" t="s">
        <v>5454</v>
      </c>
      <c r="G44" s="112" t="s">
        <v>5455</v>
      </c>
      <c r="H44" s="135"/>
      <c r="I44" s="135"/>
      <c r="J44" s="121" t="s">
        <v>5441</v>
      </c>
      <c r="K44" s="135"/>
      <c r="L44" s="135"/>
      <c r="M44" s="136"/>
    </row>
    <row r="45" spans="1:13" ht="15" customHeight="1" x14ac:dyDescent="0.3">
      <c r="A45" s="146" t="s">
        <v>5460</v>
      </c>
      <c r="B45" s="144">
        <f>M9</f>
        <v>71.072235000000006</v>
      </c>
      <c r="D45" s="173"/>
      <c r="E45" s="48" t="e">
        <f>VLOOKUP(D45,fapim!$A$6:$F$7199,6,FALSE)</f>
        <v>#N/A</v>
      </c>
      <c r="F45" s="172" t="e">
        <f>VLOOKUP($D45,fapim!$A$6:$F$7199,5,FALSE)</f>
        <v>#N/A</v>
      </c>
      <c r="G45" s="67" t="e">
        <f t="shared" ref="G45:G54" si="11">F45-(F45*B$42)/100</f>
        <v>#N/A</v>
      </c>
      <c r="H45" s="137"/>
      <c r="I45" s="137"/>
      <c r="J45" s="51">
        <v>1</v>
      </c>
      <c r="K45" s="137"/>
      <c r="L45" s="137"/>
      <c r="M45" s="138">
        <f>IF(D45&lt;&gt;0,J45*G45,0)</f>
        <v>0</v>
      </c>
    </row>
    <row r="46" spans="1:13" ht="15" customHeight="1" x14ac:dyDescent="0.3">
      <c r="A46" s="147" t="s">
        <v>5446</v>
      </c>
      <c r="B46" s="144">
        <f>M17</f>
        <v>15.1404643</v>
      </c>
      <c r="D46" s="174"/>
      <c r="E46" s="48" t="e">
        <f>VLOOKUP(D46,fapim!$A$6:$F$7199,6,FALSE)</f>
        <v>#N/A</v>
      </c>
      <c r="F46" s="172" t="e">
        <f>VLOOKUP($D46,fapim!$A$6:$F$7199,5,FALSE)</f>
        <v>#N/A</v>
      </c>
      <c r="G46" s="70" t="e">
        <f t="shared" si="11"/>
        <v>#N/A</v>
      </c>
      <c r="H46" s="139"/>
      <c r="I46" s="139"/>
      <c r="J46" s="52">
        <v>1</v>
      </c>
      <c r="K46" s="139"/>
      <c r="L46" s="139"/>
      <c r="M46" s="124">
        <f t="shared" ref="M46:M54" si="12">IF(D46&lt;&gt;0,J46*G46,0)</f>
        <v>0</v>
      </c>
    </row>
    <row r="47" spans="1:13" ht="15" customHeight="1" x14ac:dyDescent="0.3">
      <c r="A47" s="148" t="s">
        <v>5433</v>
      </c>
      <c r="B47" s="144">
        <f>M34</f>
        <v>16.225999999999999</v>
      </c>
      <c r="D47" s="174"/>
      <c r="E47" s="48" t="e">
        <f>VLOOKUP(D47,fapim!$A$6:$F$7199,6,FALSE)</f>
        <v>#N/A</v>
      </c>
      <c r="F47" s="172" t="e">
        <f>VLOOKUP($D47,fapim!$A$6:$F$7199,5,FALSE)</f>
        <v>#N/A</v>
      </c>
      <c r="G47" s="70" t="e">
        <f t="shared" si="11"/>
        <v>#N/A</v>
      </c>
      <c r="H47" s="139"/>
      <c r="I47" s="139"/>
      <c r="J47" s="52">
        <v>1</v>
      </c>
      <c r="K47" s="139"/>
      <c r="L47" s="139"/>
      <c r="M47" s="124">
        <f t="shared" si="12"/>
        <v>0</v>
      </c>
    </row>
    <row r="48" spans="1:13" ht="15" customHeight="1" x14ac:dyDescent="0.3">
      <c r="A48" s="149" t="s">
        <v>5459</v>
      </c>
      <c r="B48" s="144">
        <f>M43</f>
        <v>10.5754</v>
      </c>
      <c r="D48" s="174"/>
      <c r="E48" s="48" t="e">
        <f>VLOOKUP(D48,fapim!$A$6:$F$7199,6,FALSE)</f>
        <v>#N/A</v>
      </c>
      <c r="F48" s="172" t="e">
        <f>VLOOKUP($D48,fapim!$A$6:$F$7199,5,FALSE)</f>
        <v>#N/A</v>
      </c>
      <c r="G48" s="70" t="e">
        <f t="shared" si="11"/>
        <v>#N/A</v>
      </c>
      <c r="H48" s="139"/>
      <c r="I48" s="139"/>
      <c r="J48" s="52">
        <v>1</v>
      </c>
      <c r="K48" s="139"/>
      <c r="L48" s="139"/>
      <c r="M48" s="124">
        <f t="shared" si="12"/>
        <v>0</v>
      </c>
    </row>
    <row r="49" spans="1:13" ht="15" customHeight="1" x14ac:dyDescent="0.3">
      <c r="A49" s="150" t="s">
        <v>5461</v>
      </c>
      <c r="B49" s="144">
        <f>M55</f>
        <v>0</v>
      </c>
      <c r="D49" s="174"/>
      <c r="E49" s="48" t="e">
        <f>VLOOKUP(D49,fapim!$A$6:$F$7199,6,FALSE)</f>
        <v>#N/A</v>
      </c>
      <c r="F49" s="172" t="e">
        <f>VLOOKUP($D49,fapim!$A$6:$F$7199,5,FALSE)</f>
        <v>#N/A</v>
      </c>
      <c r="G49" s="70" t="e">
        <f t="shared" si="11"/>
        <v>#N/A</v>
      </c>
      <c r="H49" s="139"/>
      <c r="I49" s="139"/>
      <c r="J49" s="52">
        <v>1</v>
      </c>
      <c r="K49" s="139"/>
      <c r="L49" s="139"/>
      <c r="M49" s="124">
        <f t="shared" si="12"/>
        <v>0</v>
      </c>
    </row>
    <row r="50" spans="1:13" ht="15" customHeight="1" x14ac:dyDescent="0.3">
      <c r="A50" s="151"/>
      <c r="B50" s="145"/>
      <c r="D50" s="174"/>
      <c r="E50" s="48" t="e">
        <f>VLOOKUP(D50,fapim!$A$6:$F$7199,6,FALSE)</f>
        <v>#N/A</v>
      </c>
      <c r="F50" s="172" t="e">
        <f>VLOOKUP($D50,fapim!$A$6:$F$7199,5,FALSE)</f>
        <v>#N/A</v>
      </c>
      <c r="G50" s="70" t="e">
        <f t="shared" si="11"/>
        <v>#N/A</v>
      </c>
      <c r="H50" s="139"/>
      <c r="I50" s="139"/>
      <c r="J50" s="52">
        <v>1</v>
      </c>
      <c r="K50" s="139"/>
      <c r="L50" s="139"/>
      <c r="M50" s="124">
        <f t="shared" si="12"/>
        <v>0</v>
      </c>
    </row>
    <row r="51" spans="1:13" ht="15" customHeight="1" x14ac:dyDescent="0.3">
      <c r="A51" s="105"/>
      <c r="D51" s="174"/>
      <c r="E51" s="48" t="e">
        <f>VLOOKUP(D51,fapim!$A$6:$F$7199,6,FALSE)</f>
        <v>#N/A</v>
      </c>
      <c r="F51" s="172" t="e">
        <f>VLOOKUP($D51,fapim!$A$6:$F$7199,5,FALSE)</f>
        <v>#N/A</v>
      </c>
      <c r="G51" s="70" t="e">
        <f t="shared" si="11"/>
        <v>#N/A</v>
      </c>
      <c r="H51" s="139"/>
      <c r="I51" s="139"/>
      <c r="J51" s="52">
        <v>1</v>
      </c>
      <c r="K51" s="139"/>
      <c r="L51" s="139"/>
      <c r="M51" s="124">
        <f t="shared" si="12"/>
        <v>0</v>
      </c>
    </row>
    <row r="52" spans="1:13" ht="15" customHeight="1" x14ac:dyDescent="0.3">
      <c r="A52" s="105"/>
      <c r="D52" s="49"/>
      <c r="E52" s="109"/>
      <c r="F52" s="172" t="e">
        <f>VLOOKUP($D52,fapim!$A$6:$F$7199,5,FALSE)</f>
        <v>#N/A</v>
      </c>
      <c r="G52" s="70" t="e">
        <f t="shared" si="11"/>
        <v>#N/A</v>
      </c>
      <c r="H52" s="139"/>
      <c r="I52" s="139"/>
      <c r="J52" s="52"/>
      <c r="K52" s="139"/>
      <c r="L52" s="139"/>
      <c r="M52" s="124">
        <f t="shared" si="12"/>
        <v>0</v>
      </c>
    </row>
    <row r="53" spans="1:13" ht="15" customHeight="1" x14ac:dyDescent="0.3">
      <c r="A53" s="105"/>
      <c r="D53" s="49"/>
      <c r="E53" s="109"/>
      <c r="F53" s="172" t="e">
        <f>VLOOKUP($D53,fapim!$A$6:$F$7199,5,FALSE)</f>
        <v>#N/A</v>
      </c>
      <c r="G53" s="70" t="e">
        <f t="shared" si="11"/>
        <v>#N/A</v>
      </c>
      <c r="H53" s="139"/>
      <c r="I53" s="139"/>
      <c r="J53" s="52"/>
      <c r="K53" s="139"/>
      <c r="L53" s="139"/>
      <c r="M53" s="124">
        <f t="shared" si="12"/>
        <v>0</v>
      </c>
    </row>
    <row r="54" spans="1:13" ht="15" customHeight="1" thickBot="1" x14ac:dyDescent="0.35">
      <c r="A54" s="105"/>
      <c r="D54" s="54"/>
      <c r="E54" s="55"/>
      <c r="F54" s="172" t="e">
        <f>VLOOKUP($D54,fapim!$A$6:$F$7199,5,FALSE)</f>
        <v>#N/A</v>
      </c>
      <c r="G54" s="72" t="e">
        <f t="shared" si="11"/>
        <v>#N/A</v>
      </c>
      <c r="H54" s="122"/>
      <c r="I54" s="122"/>
      <c r="J54" s="122"/>
      <c r="K54" s="122"/>
      <c r="L54" s="122"/>
      <c r="M54" s="141">
        <f t="shared" si="12"/>
        <v>0</v>
      </c>
    </row>
    <row r="55" spans="1:13" ht="18" customHeight="1" thickBot="1" x14ac:dyDescent="0.4">
      <c r="A55" s="152" t="s">
        <v>5463</v>
      </c>
      <c r="B55" s="142">
        <f>SUM(B45:B54)</f>
        <v>113.01409930000001</v>
      </c>
      <c r="C55" s="50"/>
      <c r="D55" s="57"/>
      <c r="E55" s="56"/>
      <c r="F55" s="58"/>
      <c r="G55" s="76"/>
      <c r="H55" s="58"/>
      <c r="I55" s="58"/>
      <c r="J55" s="58"/>
      <c r="K55" s="58"/>
      <c r="L55" s="58"/>
      <c r="M55" s="140">
        <f>SUM(M44:M54)</f>
        <v>0</v>
      </c>
    </row>
    <row r="56" spans="1:13" ht="15" customHeight="1" x14ac:dyDescent="0.3"/>
    <row r="57" spans="1:13" ht="15" customHeight="1" x14ac:dyDescent="0.3"/>
    <row r="58" spans="1:13" ht="15" customHeight="1" x14ac:dyDescent="0.3"/>
    <row r="59" spans="1:13" ht="15" customHeight="1" x14ac:dyDescent="0.3"/>
    <row r="60" spans="1:13" ht="15" customHeight="1" x14ac:dyDescent="0.3"/>
    <row r="61" spans="1:13" ht="15" customHeight="1" x14ac:dyDescent="0.3"/>
    <row r="62" spans="1:13" ht="15" customHeight="1" x14ac:dyDescent="0.3"/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BBF1-78FF-47D5-98A6-943BD6DEF2BA}">
  <sheetPr codeName="Foglio3">
    <pageSetUpPr fitToPage="1"/>
  </sheetPr>
  <dimension ref="A1:T62"/>
  <sheetViews>
    <sheetView workbookViewId="0">
      <selection activeCell="T27" sqref="T27"/>
    </sheetView>
  </sheetViews>
  <sheetFormatPr defaultRowHeight="14.4" x14ac:dyDescent="0.3"/>
  <cols>
    <col min="1" max="1" width="13.88671875" customWidth="1"/>
    <col min="2" max="2" width="8.21875" style="60" customWidth="1"/>
    <col min="3" max="3" width="3" customWidth="1"/>
    <col min="4" max="4" width="9.88671875" customWidth="1"/>
    <col min="5" max="5" width="34.33203125" customWidth="1"/>
    <col min="6" max="6" width="6.77734375" style="60" customWidth="1"/>
    <col min="7" max="7" width="7.77734375" style="60" customWidth="1"/>
    <col min="8" max="12" width="6.77734375" style="60" customWidth="1"/>
    <col min="13" max="13" width="7.109375" style="60" customWidth="1"/>
    <col min="15" max="15" width="6.21875" customWidth="1"/>
    <col min="16" max="16" width="7.88671875" customWidth="1"/>
    <col min="17" max="17" width="4.5546875" customWidth="1"/>
    <col min="18" max="18" width="4.44140625" customWidth="1"/>
  </cols>
  <sheetData>
    <row r="1" spans="1:13" ht="27" customHeight="1" thickBot="1" x14ac:dyDescent="0.35">
      <c r="A1" s="98"/>
      <c r="B1" s="99"/>
      <c r="C1" s="100"/>
      <c r="D1" s="62" t="s">
        <v>5447</v>
      </c>
      <c r="E1" s="63" t="s">
        <v>5439</v>
      </c>
      <c r="F1" s="64" t="s">
        <v>5451</v>
      </c>
      <c r="G1" s="64" t="s">
        <v>5450</v>
      </c>
      <c r="H1" s="64"/>
      <c r="I1" s="97" t="s">
        <v>5448</v>
      </c>
      <c r="J1" s="65" t="s">
        <v>5441</v>
      </c>
      <c r="K1" s="65" t="s">
        <v>5449</v>
      </c>
      <c r="L1" s="65" t="s">
        <v>5442</v>
      </c>
      <c r="M1" s="123" t="s">
        <v>5431</v>
      </c>
    </row>
    <row r="2" spans="1:13" ht="16.05" customHeight="1" x14ac:dyDescent="0.3">
      <c r="A2" s="105"/>
      <c r="D2" s="88" t="s">
        <v>1542</v>
      </c>
      <c r="E2" s="66" t="str">
        <f>VLOOKUP(D2,profili!$A$2:$K$1639,2,TRUE)</f>
        <v>PROFILATO TELAIO Z</v>
      </c>
      <c r="F2" s="67">
        <f>VLOOKUP(D2,profili!A2:K1639,C$39,TRUE)</f>
        <v>28.34</v>
      </c>
      <c r="G2" s="67">
        <f t="shared" ref="G2:G8" si="0">F2-(F2*B$40)/100</f>
        <v>18.420999999999999</v>
      </c>
      <c r="H2" s="67"/>
      <c r="I2" s="68">
        <v>45</v>
      </c>
      <c r="J2" s="68">
        <v>1</v>
      </c>
      <c r="K2" s="67">
        <f>B36+I2</f>
        <v>703</v>
      </c>
      <c r="L2" s="67">
        <f>K2*J2</f>
        <v>703</v>
      </c>
      <c r="M2" s="124">
        <f t="shared" ref="M2:M8" si="1">IF(D2&lt;&gt;0,L2/1000*G2,0)</f>
        <v>12.949962999999999</v>
      </c>
    </row>
    <row r="3" spans="1:13" ht="16.05" customHeight="1" x14ac:dyDescent="0.3">
      <c r="A3" s="105"/>
      <c r="D3" s="89" t="s">
        <v>1542</v>
      </c>
      <c r="E3" s="66" t="str">
        <f>VLOOKUP(D3,profili!$A$2:$K$1639,2,TRUE)</f>
        <v>PROFILATO TELAIO Z</v>
      </c>
      <c r="F3" s="67">
        <f>VLOOKUP(D3,profili!A3:K1640,C$39,TRUE)</f>
        <v>28.34</v>
      </c>
      <c r="G3" s="67">
        <f t="shared" si="0"/>
        <v>18.420999999999999</v>
      </c>
      <c r="H3" s="70"/>
      <c r="I3" s="68">
        <v>45</v>
      </c>
      <c r="J3" s="71">
        <v>2</v>
      </c>
      <c r="K3" s="70">
        <f>B37+I3</f>
        <v>1045</v>
      </c>
      <c r="L3" s="67">
        <f t="shared" ref="L3:L8" si="2">K3*J3</f>
        <v>2090</v>
      </c>
      <c r="M3" s="124">
        <f t="shared" si="1"/>
        <v>38.499889999999994</v>
      </c>
    </row>
    <row r="4" spans="1:13" ht="16.05" customHeight="1" x14ac:dyDescent="0.3">
      <c r="A4" s="105"/>
      <c r="D4" s="89" t="s">
        <v>1540</v>
      </c>
      <c r="E4" s="66" t="str">
        <f>VLOOKUP(D4,profili!$A$2:$K$1639,2,TRUE)</f>
        <v>PROFILATO TELAIO L</v>
      </c>
      <c r="F4" s="67">
        <f>VLOOKUP(D4,profili!A4:K1641,C$39,TRUE)</f>
        <v>25.62</v>
      </c>
      <c r="G4" s="67">
        <f t="shared" si="0"/>
        <v>16.652999999999999</v>
      </c>
      <c r="H4" s="70"/>
      <c r="I4" s="68">
        <v>0</v>
      </c>
      <c r="J4" s="71">
        <v>1</v>
      </c>
      <c r="K4" s="70">
        <f>B36</f>
        <v>658</v>
      </c>
      <c r="L4" s="67">
        <f t="shared" si="2"/>
        <v>658</v>
      </c>
      <c r="M4" s="124">
        <f t="shared" si="1"/>
        <v>10.957673999999999</v>
      </c>
    </row>
    <row r="5" spans="1:13" ht="16.05" customHeight="1" x14ac:dyDescent="0.3">
      <c r="A5" s="105"/>
      <c r="D5" s="89" t="s">
        <v>1516</v>
      </c>
      <c r="E5" s="66" t="str">
        <f>VLOOKUP(D5,profili!$A$2:$K$1639,2,TRUE)</f>
        <v>PROFILATO ANTA Z PIANA</v>
      </c>
      <c r="F5" s="67">
        <f>VLOOKUP(D5,profili!A5:K1642,C$39,TRUE)</f>
        <v>29.32</v>
      </c>
      <c r="G5" s="67">
        <f t="shared" si="0"/>
        <v>19.058</v>
      </c>
      <c r="H5" s="70"/>
      <c r="I5" s="68">
        <v>-43.6</v>
      </c>
      <c r="J5" s="71">
        <v>2</v>
      </c>
      <c r="K5" s="70">
        <f>B36-I5</f>
        <v>701.6</v>
      </c>
      <c r="L5" s="67">
        <f t="shared" si="2"/>
        <v>1403.2</v>
      </c>
      <c r="M5" s="124">
        <f t="shared" si="1"/>
        <v>26.742185599999999</v>
      </c>
    </row>
    <row r="6" spans="1:13" ht="16.05" customHeight="1" x14ac:dyDescent="0.3">
      <c r="A6" s="105"/>
      <c r="D6" s="89" t="s">
        <v>1516</v>
      </c>
      <c r="E6" s="66" t="str">
        <f>VLOOKUP(D6,profili!$A$2:$K$1639,2,TRUE)</f>
        <v>PROFILATO ANTA Z PIANA</v>
      </c>
      <c r="F6" s="67">
        <f>VLOOKUP(D6,profili!A6:K1643,C$39,TRUE)</f>
        <v>29.32</v>
      </c>
      <c r="G6" s="67">
        <f t="shared" si="0"/>
        <v>19.058</v>
      </c>
      <c r="H6" s="70"/>
      <c r="I6" s="68">
        <v>-43.6</v>
      </c>
      <c r="J6" s="71">
        <v>2</v>
      </c>
      <c r="K6" s="70">
        <f>B37+I6</f>
        <v>956.4</v>
      </c>
      <c r="L6" s="67">
        <f t="shared" si="2"/>
        <v>1912.8</v>
      </c>
      <c r="M6" s="124">
        <f t="shared" si="1"/>
        <v>36.454142400000002</v>
      </c>
    </row>
    <row r="7" spans="1:13" ht="16.05" customHeight="1" x14ac:dyDescent="0.3">
      <c r="A7" s="105"/>
      <c r="D7" s="89"/>
      <c r="E7" s="66" t="e">
        <f>VLOOKUP(D7,profili!$A$2:$K$1639,2,TRUE)</f>
        <v>#N/A</v>
      </c>
      <c r="F7" s="67" t="e">
        <f>VLOOKUP(D7,profili!A7:K1644,C$39,TRUE)</f>
        <v>#N/A</v>
      </c>
      <c r="G7" s="67" t="e">
        <f t="shared" si="0"/>
        <v>#N/A</v>
      </c>
      <c r="H7" s="70"/>
      <c r="I7" s="68"/>
      <c r="J7" s="71"/>
      <c r="K7" s="70"/>
      <c r="L7" s="67">
        <f t="shared" si="2"/>
        <v>0</v>
      </c>
      <c r="M7" s="124">
        <f t="shared" si="1"/>
        <v>0</v>
      </c>
    </row>
    <row r="8" spans="1:13" ht="16.05" customHeight="1" thickBot="1" x14ac:dyDescent="0.35">
      <c r="A8" s="105"/>
      <c r="D8" s="89"/>
      <c r="E8" s="66" t="e">
        <f>VLOOKUP(D8,profili!$A$2:$K$1639,2,TRUE)</f>
        <v>#N/A</v>
      </c>
      <c r="F8" s="67" t="e">
        <f>VLOOKUP(D8,profili!A8:K1645,C$39,TRUE)</f>
        <v>#N/A</v>
      </c>
      <c r="G8" s="67" t="e">
        <f t="shared" si="0"/>
        <v>#N/A</v>
      </c>
      <c r="H8" s="70"/>
      <c r="I8" s="68"/>
      <c r="J8" s="71"/>
      <c r="K8" s="70"/>
      <c r="L8" s="67">
        <f t="shared" si="2"/>
        <v>0</v>
      </c>
      <c r="M8" s="124">
        <f t="shared" si="1"/>
        <v>0</v>
      </c>
    </row>
    <row r="9" spans="1:13" ht="18" customHeight="1" thickBot="1" x14ac:dyDescent="0.35">
      <c r="A9" s="105" t="s">
        <v>5464</v>
      </c>
      <c r="C9" s="104"/>
      <c r="D9" s="74"/>
      <c r="E9" s="75"/>
      <c r="F9" s="76"/>
      <c r="G9" s="76"/>
      <c r="H9" s="76"/>
      <c r="I9" s="76"/>
      <c r="J9" s="76"/>
      <c r="K9" s="76"/>
      <c r="L9" s="76"/>
      <c r="M9" s="125">
        <f>SUM(M2:M8)</f>
        <v>125.60385499999998</v>
      </c>
    </row>
    <row r="10" spans="1:13" ht="27" customHeight="1" thickBot="1" x14ac:dyDescent="0.35">
      <c r="A10" s="105"/>
      <c r="C10" s="104"/>
      <c r="D10" s="77" t="s">
        <v>5446</v>
      </c>
      <c r="E10" s="78"/>
      <c r="F10" s="64" t="s">
        <v>5452</v>
      </c>
      <c r="G10" s="64" t="s">
        <v>5453</v>
      </c>
      <c r="H10" s="64" t="s">
        <v>5432</v>
      </c>
      <c r="I10" s="64" t="s">
        <v>5448</v>
      </c>
      <c r="J10" s="65" t="s">
        <v>5441</v>
      </c>
      <c r="K10" s="65" t="s">
        <v>5449</v>
      </c>
      <c r="L10" s="65" t="s">
        <v>5442</v>
      </c>
      <c r="M10" s="123" t="s">
        <v>5431</v>
      </c>
    </row>
    <row r="11" spans="1:13" ht="15" customHeight="1" x14ac:dyDescent="0.3">
      <c r="A11" s="105"/>
      <c r="C11" s="104"/>
      <c r="D11" s="93" t="s">
        <v>475</v>
      </c>
      <c r="E11" s="66" t="str">
        <f>VLOOKUP(D11,profili!$A$2:$K$1639,2,TRUE)</f>
        <v>PROFILATO FERMAVETRO A SCATTO 31.5mm</v>
      </c>
      <c r="F11" s="67">
        <f>VLOOKUP(D11,profili!$A$2:$K$1639,C$39,TRUE)</f>
        <v>16.48</v>
      </c>
      <c r="G11" s="67">
        <f t="shared" ref="G11:G16" si="3">F11-(F11*B$40)/100</f>
        <v>10.712</v>
      </c>
      <c r="H11" s="67">
        <v>0.31900000000000001</v>
      </c>
      <c r="I11" s="79">
        <v>-134.6</v>
      </c>
      <c r="J11" s="79">
        <v>2</v>
      </c>
      <c r="K11" s="126">
        <f>B36+I11</f>
        <v>523.4</v>
      </c>
      <c r="L11" s="126">
        <f t="shared" ref="L11:L16" si="4">K11*J11</f>
        <v>1046.8</v>
      </c>
      <c r="M11" s="124">
        <f t="shared" ref="M11:M16" si="5">IF(D11&lt;&gt;0,L11/1000*G11*H11,0)</f>
        <v>3.5770495903999997</v>
      </c>
    </row>
    <row r="12" spans="1:13" ht="15" customHeight="1" x14ac:dyDescent="0.3">
      <c r="A12" s="105"/>
      <c r="C12" s="104"/>
      <c r="D12" s="89" t="s">
        <v>475</v>
      </c>
      <c r="E12" s="66" t="str">
        <f>VLOOKUP(D12,profili!$A$2:$K$1639,2,TRUE)</f>
        <v>PROFILATO FERMAVETRO A SCATTO 31.5mm</v>
      </c>
      <c r="F12" s="67">
        <f>VLOOKUP(D12,profili!$A$2:$K$1639,C$39,TRUE)</f>
        <v>16.48</v>
      </c>
      <c r="G12" s="67">
        <f t="shared" si="3"/>
        <v>10.712</v>
      </c>
      <c r="H12" s="70">
        <v>0.31900000000000001</v>
      </c>
      <c r="I12" s="71">
        <v>-174.6</v>
      </c>
      <c r="J12" s="71">
        <v>2</v>
      </c>
      <c r="K12" s="70">
        <f>B37+I12</f>
        <v>825.4</v>
      </c>
      <c r="L12" s="70">
        <f t="shared" si="4"/>
        <v>1650.8</v>
      </c>
      <c r="M12" s="124">
        <f t="shared" si="5"/>
        <v>5.6409949024000001</v>
      </c>
    </row>
    <row r="13" spans="1:13" ht="15" customHeight="1" x14ac:dyDescent="0.3">
      <c r="A13" s="105"/>
      <c r="C13" s="104"/>
      <c r="D13" s="89"/>
      <c r="E13" s="66" t="e">
        <f>VLOOKUP(D13,profili!$A$2:$K$1639,2,TRUE)</f>
        <v>#N/A</v>
      </c>
      <c r="F13" s="67" t="e">
        <f>VLOOKUP(D13,profili!$A$2:$K$1639,C$39,TRUE)</f>
        <v>#N/A</v>
      </c>
      <c r="G13" s="67" t="e">
        <f t="shared" si="3"/>
        <v>#N/A</v>
      </c>
      <c r="H13" s="70">
        <v>0.31900000000000001</v>
      </c>
      <c r="I13" s="71"/>
      <c r="J13" s="71"/>
      <c r="K13" s="70"/>
      <c r="L13" s="70">
        <f t="shared" si="4"/>
        <v>0</v>
      </c>
      <c r="M13" s="124">
        <f t="shared" si="5"/>
        <v>0</v>
      </c>
    </row>
    <row r="14" spans="1:13" ht="15" customHeight="1" x14ac:dyDescent="0.3">
      <c r="A14" s="105"/>
      <c r="C14" s="104"/>
      <c r="D14" s="89" t="s">
        <v>1136</v>
      </c>
      <c r="E14" s="66" t="str">
        <f>VLOOKUP(D14,profili!$A$2:$K$1639,2,TRUE)</f>
        <v>Gocciolatoio Inferiore</v>
      </c>
      <c r="F14" s="67">
        <f>VLOOKUP(D14,profili!$A$2:$K$1639,C$39,TRUE)</f>
        <v>15.56</v>
      </c>
      <c r="G14" s="67">
        <f t="shared" si="3"/>
        <v>10.114000000000001</v>
      </c>
      <c r="H14" s="70">
        <v>0.28999999999999998</v>
      </c>
      <c r="I14" s="71">
        <v>-117</v>
      </c>
      <c r="J14" s="71">
        <v>1</v>
      </c>
      <c r="K14" s="70">
        <f>B36+I14</f>
        <v>541</v>
      </c>
      <c r="L14" s="70">
        <f t="shared" si="4"/>
        <v>541</v>
      </c>
      <c r="M14" s="124">
        <f t="shared" si="5"/>
        <v>1.5867854600000002</v>
      </c>
    </row>
    <row r="15" spans="1:13" ht="15" customHeight="1" x14ac:dyDescent="0.3">
      <c r="A15" s="105"/>
      <c r="C15" s="104"/>
      <c r="D15" s="89" t="s">
        <v>484</v>
      </c>
      <c r="E15" s="66" t="str">
        <f>VLOOKUP(D15,profili!$A$2:$K$1639,2,TRUE)</f>
        <v>PR. DOMAL ASTINA DI CHISURA (11048)</v>
      </c>
      <c r="F15" s="67">
        <f>VLOOKUP(D15,profili!$A$2:$K$1639,C$39,TRUE)</f>
        <v>15.45</v>
      </c>
      <c r="G15" s="67">
        <f t="shared" si="3"/>
        <v>10.0425</v>
      </c>
      <c r="H15" s="70">
        <v>0.15</v>
      </c>
      <c r="I15" s="71"/>
      <c r="J15" s="71">
        <v>1</v>
      </c>
      <c r="K15" s="70">
        <f>B36+B37</f>
        <v>1658</v>
      </c>
      <c r="L15" s="70">
        <f t="shared" si="4"/>
        <v>1658</v>
      </c>
      <c r="M15" s="124">
        <f t="shared" si="5"/>
        <v>2.4975697499999998</v>
      </c>
    </row>
    <row r="16" spans="1:13" ht="15" customHeight="1" thickBot="1" x14ac:dyDescent="0.35">
      <c r="A16" s="105"/>
      <c r="C16" s="104"/>
      <c r="D16" s="89"/>
      <c r="E16" s="66" t="e">
        <f>VLOOKUP(D16,profili!$A$2:$K$1639,2,TRUE)</f>
        <v>#N/A</v>
      </c>
      <c r="F16" s="67" t="e">
        <f>VLOOKUP(D16,profili!$A$2:$K$1639,C$39,TRUE)</f>
        <v>#N/A</v>
      </c>
      <c r="G16" s="67" t="e">
        <f t="shared" si="3"/>
        <v>#N/A</v>
      </c>
      <c r="H16" s="70"/>
      <c r="I16" s="71"/>
      <c r="J16" s="71"/>
      <c r="K16" s="70"/>
      <c r="L16" s="70">
        <f t="shared" si="4"/>
        <v>0</v>
      </c>
      <c r="M16" s="124">
        <f t="shared" si="5"/>
        <v>0</v>
      </c>
    </row>
    <row r="17" spans="1:20" ht="18" customHeight="1" thickBot="1" x14ac:dyDescent="0.35">
      <c r="A17" s="96"/>
      <c r="C17" s="104"/>
      <c r="D17" s="81"/>
      <c r="E17" s="82"/>
      <c r="F17" s="83"/>
      <c r="G17" s="83"/>
      <c r="H17" s="83"/>
      <c r="I17" s="83"/>
      <c r="J17" s="83"/>
      <c r="K17" s="83"/>
      <c r="L17" s="83"/>
      <c r="M17" s="127">
        <f>SUM(M11:M16)</f>
        <v>13.302399702800001</v>
      </c>
    </row>
    <row r="18" spans="1:20" ht="27" customHeight="1" thickBot="1" x14ac:dyDescent="0.35">
      <c r="A18" s="96"/>
      <c r="C18" s="104"/>
      <c r="D18" s="84" t="s">
        <v>5433</v>
      </c>
      <c r="E18" s="63" t="s">
        <v>5439</v>
      </c>
      <c r="F18" s="64" t="s">
        <v>5454</v>
      </c>
      <c r="G18" s="64" t="s">
        <v>5455</v>
      </c>
      <c r="H18" s="128"/>
      <c r="I18" s="128"/>
      <c r="J18" s="65" t="s">
        <v>5441</v>
      </c>
      <c r="K18" s="128"/>
      <c r="L18" s="128"/>
      <c r="M18" s="129"/>
    </row>
    <row r="19" spans="1:20" ht="15" customHeight="1" thickBot="1" x14ac:dyDescent="0.35">
      <c r="A19" s="105"/>
      <c r="C19" s="104"/>
      <c r="D19" s="93" t="s">
        <v>2809</v>
      </c>
      <c r="E19" s="59" t="str">
        <f>VLOOKUP(D19,accessori!A4:H1203,2,FALSE)</f>
        <v>SQUADRETTA ALLINEAM. ECCENTRICO H 20.5</v>
      </c>
      <c r="F19" s="126">
        <f>VLOOKUP(D19,accessori!A$4:K$1203,4,FALSE)</f>
        <v>0.53</v>
      </c>
      <c r="G19" s="130">
        <f t="shared" ref="G19:G33" si="6">F19-(F19*B$41)/100</f>
        <v>0.50350000000000006</v>
      </c>
      <c r="H19" s="126"/>
      <c r="I19" s="126"/>
      <c r="J19" s="79">
        <v>4</v>
      </c>
      <c r="K19" s="126"/>
      <c r="L19" s="126"/>
      <c r="M19" s="124">
        <f t="shared" ref="M19:M30" si="7">IF(D19&lt;&gt;0,J19*G19,0)</f>
        <v>2.0140000000000002</v>
      </c>
    </row>
    <row r="20" spans="1:20" ht="15" customHeight="1" thickBot="1" x14ac:dyDescent="0.35">
      <c r="A20" s="105"/>
      <c r="C20" s="104"/>
      <c r="D20" s="89" t="s">
        <v>2748</v>
      </c>
      <c r="E20" s="59" t="str">
        <f>VLOOKUP(D20,accessori!A5:H1204,2,FALSE)</f>
        <v>Squad. Pressof. a scatto 22/15 dia8</v>
      </c>
      <c r="F20" s="126">
        <f>VLOOKUP(D20,accessori!A$4:K$1203,4,FALSE)</f>
        <v>0.7</v>
      </c>
      <c r="G20" s="130">
        <f t="shared" si="6"/>
        <v>0.66499999999999992</v>
      </c>
      <c r="H20" s="70"/>
      <c r="I20" s="70"/>
      <c r="J20" s="71">
        <v>8</v>
      </c>
      <c r="K20" s="70"/>
      <c r="L20" s="70"/>
      <c r="M20" s="124">
        <f t="shared" si="7"/>
        <v>5.3199999999999994</v>
      </c>
    </row>
    <row r="21" spans="1:20" ht="15" customHeight="1" thickBot="1" x14ac:dyDescent="0.35">
      <c r="A21" s="105"/>
      <c r="C21" s="104"/>
      <c r="D21" s="89" t="s">
        <v>2799</v>
      </c>
      <c r="E21" s="59" t="str">
        <f>VLOOKUP(D21,accessori!A6:H1205,2,FALSE)</f>
        <v>Squad. pressofusa da spinare 12/5</v>
      </c>
      <c r="F21" s="126">
        <f>VLOOKUP(D21,accessori!A$4:K$1203,4,FALSE)</f>
        <v>0.5</v>
      </c>
      <c r="G21" s="130">
        <f t="shared" si="6"/>
        <v>0.47499999999999998</v>
      </c>
      <c r="H21" s="70"/>
      <c r="I21" s="70"/>
      <c r="J21" s="71">
        <v>8</v>
      </c>
      <c r="K21" s="70"/>
      <c r="L21" s="70"/>
      <c r="M21" s="124">
        <f t="shared" si="7"/>
        <v>3.8</v>
      </c>
      <c r="R21" s="113"/>
      <c r="S21" s="113"/>
      <c r="T21" s="113"/>
    </row>
    <row r="22" spans="1:20" ht="15" customHeight="1" thickBot="1" x14ac:dyDescent="0.35">
      <c r="A22" s="105"/>
      <c r="C22" s="104"/>
      <c r="D22" s="89" t="s">
        <v>2841</v>
      </c>
      <c r="E22" s="59" t="str">
        <f>VLOOKUP(D22,accessori!A7:H1206,2,FALSE)</f>
        <v>SQUADRETTA ALLIN. ECCENT. H 18.5</v>
      </c>
      <c r="F22" s="126">
        <f>VLOOKUP(D22,accessori!A$4:K$1203,4,FALSE)</f>
        <v>0.63</v>
      </c>
      <c r="G22" s="130">
        <f t="shared" si="6"/>
        <v>0.59850000000000003</v>
      </c>
      <c r="H22" s="70"/>
      <c r="I22" s="70"/>
      <c r="J22" s="71">
        <v>4</v>
      </c>
      <c r="K22" s="70"/>
      <c r="L22" s="70"/>
      <c r="M22" s="124">
        <f t="shared" si="7"/>
        <v>2.3940000000000001</v>
      </c>
      <c r="R22" s="114"/>
      <c r="S22" s="115"/>
      <c r="T22" s="115"/>
    </row>
    <row r="23" spans="1:20" ht="15" customHeight="1" thickBot="1" x14ac:dyDescent="0.35">
      <c r="A23" s="105"/>
      <c r="C23" s="104"/>
      <c r="D23" s="89" t="s">
        <v>2775</v>
      </c>
      <c r="E23" s="59" t="str">
        <f>VLOOKUP(D23,accessori!A8:H1207,2,FALSE)</f>
        <v>69A02-SQUADRETTA ALLINEAMENTO ESTERNA SP</v>
      </c>
      <c r="F23" s="126">
        <f>VLOOKUP(D23,accessori!A$4:K$1203,4,FALSE)</f>
        <v>0.23</v>
      </c>
      <c r="G23" s="130">
        <f t="shared" si="6"/>
        <v>0.2185</v>
      </c>
      <c r="H23" s="70"/>
      <c r="I23" s="70"/>
      <c r="J23" s="71">
        <v>6</v>
      </c>
      <c r="K23" s="70"/>
      <c r="L23" s="70"/>
      <c r="M23" s="124">
        <f t="shared" si="7"/>
        <v>1.3109999999999999</v>
      </c>
      <c r="R23" s="114"/>
      <c r="S23" s="115"/>
      <c r="T23" s="115"/>
    </row>
    <row r="24" spans="1:20" ht="15" customHeight="1" thickBot="1" x14ac:dyDescent="0.35">
      <c r="A24" s="105"/>
      <c r="C24" s="104"/>
      <c r="D24" s="89" t="s">
        <v>2671</v>
      </c>
      <c r="E24" s="59" t="str">
        <f>VLOOKUP(D24,accessori!A9:H1208,2,FALSE)</f>
        <v>SPINA 7 dia3</v>
      </c>
      <c r="F24" s="126">
        <f>VLOOKUP(D24,accessori!A$4:K$1203,4,FALSE)</f>
        <v>0.16</v>
      </c>
      <c r="G24" s="130">
        <f t="shared" si="6"/>
        <v>0.152</v>
      </c>
      <c r="H24" s="70"/>
      <c r="I24" s="70"/>
      <c r="J24" s="71">
        <v>16</v>
      </c>
      <c r="K24" s="70"/>
      <c r="L24" s="70"/>
      <c r="M24" s="124">
        <f t="shared" si="7"/>
        <v>2.4319999999999999</v>
      </c>
      <c r="R24" s="114"/>
      <c r="S24" s="115"/>
      <c r="T24" s="115"/>
    </row>
    <row r="25" spans="1:20" ht="15" customHeight="1" thickBot="1" x14ac:dyDescent="0.35">
      <c r="A25" s="105"/>
      <c r="C25" s="104"/>
      <c r="D25" s="94" t="s">
        <v>3770</v>
      </c>
      <c r="E25" s="59" t="str">
        <f>VLOOKUP(D25,accessori!A10:H1209,2,FALSE)</f>
        <v>ANGOLO VULCANIZZATO PER D4060000</v>
      </c>
      <c r="F25" s="126">
        <f>VLOOKUP(D25,accessori!A$4:K$1203,4,FALSE)</f>
        <v>1.03</v>
      </c>
      <c r="G25" s="130">
        <f t="shared" si="6"/>
        <v>0.97850000000000004</v>
      </c>
      <c r="H25" s="70"/>
      <c r="I25" s="70"/>
      <c r="J25" s="71">
        <v>4</v>
      </c>
      <c r="K25" s="70"/>
      <c r="L25" s="70"/>
      <c r="M25" s="124">
        <f t="shared" si="7"/>
        <v>3.9140000000000001</v>
      </c>
      <c r="R25" s="114"/>
      <c r="S25" s="115"/>
      <c r="T25" s="115"/>
    </row>
    <row r="26" spans="1:20" ht="15" customHeight="1" thickBot="1" x14ac:dyDescent="0.35">
      <c r="A26" s="105"/>
      <c r="C26" s="104"/>
      <c r="D26" s="89" t="s">
        <v>2957</v>
      </c>
      <c r="E26" s="59" t="str">
        <f>VLOOKUP(D26,accessori!A11:H1210,2,FALSE)</f>
        <v>CAPPETTA COPRIFORO SCARICO ACQUA</v>
      </c>
      <c r="F26" s="126">
        <f>VLOOKUP(D26,accessori!A$4:K$1203,8,FALSE)</f>
        <v>0.25</v>
      </c>
      <c r="G26" s="130">
        <f t="shared" si="6"/>
        <v>0.23749999999999999</v>
      </c>
      <c r="H26" s="70"/>
      <c r="I26" s="70"/>
      <c r="J26" s="71">
        <f>B36/400</f>
        <v>1.645</v>
      </c>
      <c r="K26" s="70"/>
      <c r="L26" s="70"/>
      <c r="M26" s="124">
        <f t="shared" si="7"/>
        <v>0.39068749999999997</v>
      </c>
      <c r="R26" s="114"/>
      <c r="S26" s="115"/>
      <c r="T26" s="115"/>
    </row>
    <row r="27" spans="1:20" ht="15" customHeight="1" thickBot="1" x14ac:dyDescent="0.35">
      <c r="A27" s="105"/>
      <c r="C27" s="104"/>
      <c r="D27" s="89" t="s">
        <v>2877</v>
      </c>
      <c r="E27" s="59" t="str">
        <f>VLOOKUP(D27,accessori!A12:H1211,2,FALSE)</f>
        <v>TASSELLO APPOGGIO VETRO</v>
      </c>
      <c r="F27" s="126">
        <f>VLOOKUP(D27,accessori!A$4:K$1203,4,FALSE)</f>
        <v>1.1599999999999999</v>
      </c>
      <c r="G27" s="130">
        <f t="shared" si="6"/>
        <v>1.1019999999999999</v>
      </c>
      <c r="H27" s="70"/>
      <c r="I27" s="70"/>
      <c r="J27" s="71">
        <v>4</v>
      </c>
      <c r="K27" s="70"/>
      <c r="L27" s="70"/>
      <c r="M27" s="124">
        <f t="shared" si="7"/>
        <v>4.4079999999999995</v>
      </c>
      <c r="R27" s="114"/>
      <c r="S27" s="115"/>
      <c r="T27" s="115"/>
    </row>
    <row r="28" spans="1:20" ht="15" customHeight="1" thickBot="1" x14ac:dyDescent="0.35">
      <c r="A28" s="105"/>
      <c r="C28" s="104"/>
      <c r="D28" s="89" t="s">
        <v>3122</v>
      </c>
      <c r="E28" s="59" t="str">
        <f>VLOOKUP(D28,accessori!A13:H1212,2,FALSE)</f>
        <v>Tappo Sx Gocciolatoio</v>
      </c>
      <c r="F28" s="126">
        <f>VLOOKUP(D28,accessori!A$4:K$1203,8,FALSE)</f>
        <v>0.13</v>
      </c>
      <c r="G28" s="130">
        <f t="shared" si="6"/>
        <v>0.1235</v>
      </c>
      <c r="H28" s="70"/>
      <c r="I28" s="70"/>
      <c r="J28" s="71">
        <v>1</v>
      </c>
      <c r="K28" s="70"/>
      <c r="L28" s="70"/>
      <c r="M28" s="124">
        <f t="shared" si="7"/>
        <v>0.1235</v>
      </c>
      <c r="R28" s="114"/>
      <c r="S28" s="115"/>
      <c r="T28" s="115"/>
    </row>
    <row r="29" spans="1:20" ht="15" customHeight="1" thickBot="1" x14ac:dyDescent="0.35">
      <c r="A29" s="105"/>
      <c r="C29" s="104"/>
      <c r="D29" s="89" t="s">
        <v>3120</v>
      </c>
      <c r="E29" s="59" t="str">
        <f>VLOOKUP(D29,accessori!A14:H1213,2,FALSE)</f>
        <v>Tappo Dx Gocciolatoio</v>
      </c>
      <c r="F29" s="126">
        <f>VLOOKUP(D29,accessori!A$4:K$1203,8,FALSE)</f>
        <v>0.13</v>
      </c>
      <c r="G29" s="130">
        <f t="shared" si="6"/>
        <v>0.1235</v>
      </c>
      <c r="H29" s="70"/>
      <c r="I29" s="70"/>
      <c r="J29" s="71">
        <v>1</v>
      </c>
      <c r="K29" s="70"/>
      <c r="L29" s="70"/>
      <c r="M29" s="124">
        <f t="shared" si="7"/>
        <v>0.1235</v>
      </c>
      <c r="T29" s="36"/>
    </row>
    <row r="30" spans="1:20" ht="15" customHeight="1" thickBot="1" x14ac:dyDescent="0.35">
      <c r="A30" s="105"/>
      <c r="C30" s="104"/>
      <c r="D30" s="89" t="s">
        <v>2652</v>
      </c>
      <c r="E30" s="59" t="str">
        <f>VLOOKUP(D30,accessori!A15:H1214,2,FALSE)</f>
        <v>13E08-ESPANSORE REG. TELAI TUBOLARI GREZ</v>
      </c>
      <c r="F30" s="126">
        <f>VLOOKUP(D30,accessori!A$4:K$1203,4,FALSE)</f>
        <v>0.57999999999999996</v>
      </c>
      <c r="G30" s="130">
        <f t="shared" si="6"/>
        <v>0.55099999999999993</v>
      </c>
      <c r="H30" s="70"/>
      <c r="I30" s="70"/>
      <c r="J30" s="71">
        <v>6</v>
      </c>
      <c r="K30" s="70"/>
      <c r="L30" s="70"/>
      <c r="M30" s="124">
        <f t="shared" si="7"/>
        <v>3.3059999999999996</v>
      </c>
      <c r="S30" s="116"/>
      <c r="T30" s="117"/>
    </row>
    <row r="31" spans="1:20" ht="15" customHeight="1" thickBot="1" x14ac:dyDescent="0.4">
      <c r="A31" s="105"/>
      <c r="C31" s="104"/>
      <c r="D31" s="89"/>
      <c r="E31" s="59" t="e">
        <f>VLOOKUP(D31,accessori!A16:H1215,2,FALSE)</f>
        <v>#N/A</v>
      </c>
      <c r="F31" s="126" t="e">
        <f>VLOOKUP(D31,accessori!A$4:K$1203,4,FALSE)</f>
        <v>#N/A</v>
      </c>
      <c r="G31" s="130" t="e">
        <f t="shared" si="6"/>
        <v>#N/A</v>
      </c>
      <c r="H31" s="70"/>
      <c r="I31" s="70"/>
      <c r="J31" s="71"/>
      <c r="K31" s="70"/>
      <c r="L31" s="70"/>
      <c r="M31" s="124">
        <f>IF(D7&lt;&gt;0,L7/1000*J31*G31,0)</f>
        <v>0</v>
      </c>
      <c r="T31" s="118"/>
    </row>
    <row r="32" spans="1:20" ht="15" customHeight="1" thickBot="1" x14ac:dyDescent="0.35">
      <c r="A32" s="105"/>
      <c r="C32" s="104"/>
      <c r="D32" s="89"/>
      <c r="E32" s="59" t="e">
        <f>VLOOKUP(D32,accessori!A17:H1216,2,FALSE)</f>
        <v>#N/A</v>
      </c>
      <c r="F32" s="126" t="e">
        <f>VLOOKUP(D32,accessori!A$4:K$1203,4,FALSE)</f>
        <v>#N/A</v>
      </c>
      <c r="G32" s="130" t="e">
        <f t="shared" si="6"/>
        <v>#N/A</v>
      </c>
      <c r="H32" s="70"/>
      <c r="I32" s="70"/>
      <c r="J32" s="71"/>
      <c r="K32" s="70"/>
      <c r="L32" s="70"/>
      <c r="M32" s="124">
        <f>IF(D32&lt;&gt;0,J32*G32,0)</f>
        <v>0</v>
      </c>
    </row>
    <row r="33" spans="1:13" ht="15" customHeight="1" thickBot="1" x14ac:dyDescent="0.35">
      <c r="A33" s="105"/>
      <c r="C33" s="104"/>
      <c r="D33" s="95"/>
      <c r="E33" s="59" t="e">
        <f>VLOOKUP(D33,accessori!A18:H1217,2,FALSE)</f>
        <v>#N/A</v>
      </c>
      <c r="F33" s="126" t="e">
        <f>VLOOKUP(D33,accessori!A$4:K$1203,4,FALSE)</f>
        <v>#N/A</v>
      </c>
      <c r="G33" s="130" t="e">
        <f t="shared" si="6"/>
        <v>#N/A</v>
      </c>
      <c r="H33" s="72"/>
      <c r="I33" s="72"/>
      <c r="J33" s="73"/>
      <c r="K33" s="72"/>
      <c r="L33" s="72"/>
      <c r="M33" s="124">
        <f>IF(D33&lt;&gt;0,J33*G33,0)</f>
        <v>0</v>
      </c>
    </row>
    <row r="34" spans="1:13" ht="18" customHeight="1" thickBot="1" x14ac:dyDescent="0.35">
      <c r="A34" s="105"/>
      <c r="C34" s="104"/>
      <c r="D34" s="85"/>
      <c r="E34" s="86"/>
      <c r="F34" s="120"/>
      <c r="G34" s="120"/>
      <c r="H34" s="120"/>
      <c r="I34" s="120"/>
      <c r="J34" s="120">
        <v>0</v>
      </c>
      <c r="K34" s="120"/>
      <c r="L34" s="120"/>
      <c r="M34" s="131">
        <f>SUM(M19:M33)</f>
        <v>29.536687500000003</v>
      </c>
    </row>
    <row r="35" spans="1:13" ht="27" customHeight="1" thickBot="1" x14ac:dyDescent="0.35">
      <c r="A35" s="105"/>
      <c r="C35" s="104"/>
      <c r="D35" s="87" t="s">
        <v>5459</v>
      </c>
      <c r="E35" s="78"/>
      <c r="F35" s="64" t="s">
        <v>5451</v>
      </c>
      <c r="G35" s="64" t="s">
        <v>5450</v>
      </c>
      <c r="H35" s="64"/>
      <c r="I35" s="64"/>
      <c r="J35" s="65"/>
      <c r="K35" s="65"/>
      <c r="L35" s="65" t="s">
        <v>5466</v>
      </c>
      <c r="M35" s="123" t="s">
        <v>5431</v>
      </c>
    </row>
    <row r="36" spans="1:13" ht="15" customHeight="1" thickBot="1" x14ac:dyDescent="0.35">
      <c r="A36" s="101" t="s">
        <v>5457</v>
      </c>
      <c r="B36" s="192">
        <f>abaco!D21</f>
        <v>658</v>
      </c>
      <c r="C36" s="103" t="s">
        <v>5449</v>
      </c>
      <c r="D36" s="93" t="s">
        <v>3799</v>
      </c>
      <c r="E36" s="59" t="str">
        <f>VLOOKUP(D36,accessori!A22:H1221,2,FALSE)</f>
        <v>Guarnizione esterna vetro, 4 mm</v>
      </c>
      <c r="F36" s="126">
        <f>VLOOKUP(D36,accessori!A$4:K$1203,8,FALSE)</f>
        <v>0.49</v>
      </c>
      <c r="G36" s="67">
        <f t="shared" ref="G36:G42" si="8">F36-(F36*B$41)/100</f>
        <v>0.46549999999999997</v>
      </c>
      <c r="H36" s="67"/>
      <c r="I36" s="79"/>
      <c r="J36" s="79"/>
      <c r="K36" s="126"/>
      <c r="L36" s="126">
        <f>(B$36+B$37)*2/1000</f>
        <v>3.3159999999999998</v>
      </c>
      <c r="M36" s="132">
        <f t="shared" ref="M36:M42" si="9">IF(D36&lt;&gt;0,L36*G36,0)</f>
        <v>1.5435979999999998</v>
      </c>
    </row>
    <row r="37" spans="1:13" ht="15" customHeight="1" thickBot="1" x14ac:dyDescent="0.35">
      <c r="A37" s="101" t="s">
        <v>5458</v>
      </c>
      <c r="B37" s="192">
        <f>abaco!D22</f>
        <v>1000</v>
      </c>
      <c r="C37" s="103" t="s">
        <v>5449</v>
      </c>
      <c r="D37" s="89" t="s">
        <v>3797</v>
      </c>
      <c r="E37" s="59" t="str">
        <f>VLOOKUP(D37,accessori!A23:H1222,2,FALSE)</f>
        <v>Guarnizione Battuta Interna</v>
      </c>
      <c r="F37" s="126">
        <f>VLOOKUP(D37,accessori!A$4:K$1203,8,FALSE)</f>
        <v>0.35</v>
      </c>
      <c r="G37" s="67">
        <f t="shared" si="8"/>
        <v>0.33249999999999996</v>
      </c>
      <c r="H37" s="70"/>
      <c r="I37" s="71"/>
      <c r="J37" s="71"/>
      <c r="K37" s="70"/>
      <c r="L37" s="70">
        <f t="shared" ref="L37:L40" si="10">(B$36+B$37)*2/1000</f>
        <v>3.3159999999999998</v>
      </c>
      <c r="M37" s="124">
        <f t="shared" si="9"/>
        <v>1.1025699999999998</v>
      </c>
    </row>
    <row r="38" spans="1:13" ht="15" customHeight="1" thickBot="1" x14ac:dyDescent="0.35">
      <c r="A38" s="105"/>
      <c r="B38" s="193"/>
      <c r="D38" s="89" t="s">
        <v>3673</v>
      </c>
      <c r="E38" s="59" t="str">
        <f>VLOOKUP(D38,accessori!A24:H1223,2,FALSE)</f>
        <v>GUARNIZIONE A CHIODO 3-4mm PRETAGLIATA</v>
      </c>
      <c r="F38" s="126">
        <f>VLOOKUP(D38,accessori!A$4:K$1203,4,FALSE)</f>
        <v>0.63</v>
      </c>
      <c r="G38" s="67">
        <f t="shared" si="8"/>
        <v>0.59850000000000003</v>
      </c>
      <c r="H38" s="70"/>
      <c r="I38" s="71"/>
      <c r="J38" s="71"/>
      <c r="K38" s="70"/>
      <c r="L38" s="70">
        <f t="shared" si="10"/>
        <v>3.3159999999999998</v>
      </c>
      <c r="M38" s="124">
        <f t="shared" si="9"/>
        <v>1.984626</v>
      </c>
    </row>
    <row r="39" spans="1:13" ht="15" customHeight="1" thickBot="1" x14ac:dyDescent="0.35">
      <c r="A39" s="101" t="s">
        <v>5445</v>
      </c>
      <c r="B39" s="194" t="str">
        <f>abaco!B2</f>
        <v>A</v>
      </c>
      <c r="C39" s="102">
        <f>IF(B39="A",5,IF(B39="B",6,IF(B39="C",7,IF(B39="D",8,IF(B39="E",9,IF(B39="F",10,IF(B39="G",11)))))))</f>
        <v>5</v>
      </c>
      <c r="D39" s="89" t="s">
        <v>3775</v>
      </c>
      <c r="E39" s="59" t="str">
        <f>VLOOKUP(D39,accessori!A25:H1224,2,FALSE)</f>
        <v>GUARNIZIONE CENTRALE</v>
      </c>
      <c r="F39" s="126">
        <f>VLOOKUP(D39,accessori!A$4:K$1203,4,FALSE)</f>
        <v>2.88</v>
      </c>
      <c r="G39" s="67">
        <f t="shared" si="8"/>
        <v>2.7359999999999998</v>
      </c>
      <c r="H39" s="70"/>
      <c r="I39" s="71"/>
      <c r="J39" s="71"/>
      <c r="K39" s="70"/>
      <c r="L39" s="70">
        <f t="shared" si="10"/>
        <v>3.3159999999999998</v>
      </c>
      <c r="M39" s="124">
        <f t="shared" si="9"/>
        <v>9.072575999999998</v>
      </c>
    </row>
    <row r="40" spans="1:13" ht="15" customHeight="1" thickBot="1" x14ac:dyDescent="0.35">
      <c r="A40" s="101" t="s">
        <v>5443</v>
      </c>
      <c r="B40" s="194">
        <f>abaco!B3</f>
        <v>35</v>
      </c>
      <c r="C40" s="103" t="s">
        <v>5456</v>
      </c>
      <c r="D40" s="89" t="s">
        <v>3768</v>
      </c>
      <c r="E40" s="59" t="str">
        <f>VLOOKUP(D40,accessori!A26:H1225,2,FALSE)</f>
        <v>Isolatore Piano x Vetro</v>
      </c>
      <c r="F40" s="126">
        <f>VLOOKUP(D40,accessori!A$4:K$1203,4,FALSE)</f>
        <v>1.41</v>
      </c>
      <c r="G40" s="67">
        <f t="shared" si="8"/>
        <v>1.3394999999999999</v>
      </c>
      <c r="H40" s="70"/>
      <c r="I40" s="71"/>
      <c r="J40" s="71"/>
      <c r="K40" s="70"/>
      <c r="L40" s="70">
        <f t="shared" si="10"/>
        <v>3.3159999999999998</v>
      </c>
      <c r="M40" s="124">
        <f t="shared" si="9"/>
        <v>4.4417819999999999</v>
      </c>
    </row>
    <row r="41" spans="1:13" ht="15" customHeight="1" thickBot="1" x14ac:dyDescent="0.35">
      <c r="A41" s="101" t="s">
        <v>5444</v>
      </c>
      <c r="B41" s="194">
        <f>abaco!B4</f>
        <v>5</v>
      </c>
      <c r="C41" s="103" t="s">
        <v>5456</v>
      </c>
      <c r="D41" s="89"/>
      <c r="E41" s="59" t="e">
        <f>VLOOKUP(D41,accessori!A27:H1226,2,FALSE)</f>
        <v>#N/A</v>
      </c>
      <c r="F41" s="126" t="e">
        <f>VLOOKUP(D41,accessori!A$4:K$1203,4,FALSE)</f>
        <v>#N/A</v>
      </c>
      <c r="G41" s="67" t="e">
        <f t="shared" si="8"/>
        <v>#N/A</v>
      </c>
      <c r="H41" s="70"/>
      <c r="I41" s="71"/>
      <c r="J41" s="71"/>
      <c r="K41" s="70"/>
      <c r="L41" s="70"/>
      <c r="M41" s="124">
        <f t="shared" si="9"/>
        <v>0</v>
      </c>
    </row>
    <row r="42" spans="1:13" ht="15" customHeight="1" thickBot="1" x14ac:dyDescent="0.35">
      <c r="A42" s="101" t="s">
        <v>5462</v>
      </c>
      <c r="B42" s="194">
        <f>abaco!B5</f>
        <v>20</v>
      </c>
      <c r="C42" s="103" t="s">
        <v>5456</v>
      </c>
      <c r="D42" s="95"/>
      <c r="E42" s="59" t="e">
        <f>VLOOKUP(D42,accessori!A28:H1227,2,FALSE)</f>
        <v>#N/A</v>
      </c>
      <c r="F42" s="126" t="e">
        <f>VLOOKUP(D42,accessori!A$4:K$1203,4,FALSE)</f>
        <v>#N/A</v>
      </c>
      <c r="G42" s="67" t="e">
        <f t="shared" si="8"/>
        <v>#N/A</v>
      </c>
      <c r="H42" s="72"/>
      <c r="I42" s="73"/>
      <c r="J42" s="73"/>
      <c r="K42" s="91"/>
      <c r="L42" s="91"/>
      <c r="M42" s="133">
        <f t="shared" si="9"/>
        <v>0</v>
      </c>
    </row>
    <row r="43" spans="1:13" ht="18" customHeight="1" thickBot="1" x14ac:dyDescent="0.35">
      <c r="A43" s="106"/>
      <c r="B43" s="107"/>
      <c r="C43" s="108"/>
      <c r="D43" s="74"/>
      <c r="E43" s="75"/>
      <c r="F43" s="76"/>
      <c r="G43" s="76"/>
      <c r="H43" s="76"/>
      <c r="I43" s="76"/>
      <c r="J43" s="76"/>
      <c r="K43" s="76"/>
      <c r="L43" s="76"/>
      <c r="M43" s="134">
        <f>SUM(M36:M42)</f>
        <v>18.145151999999996</v>
      </c>
    </row>
    <row r="44" spans="1:13" ht="28.8" customHeight="1" thickBot="1" x14ac:dyDescent="0.35">
      <c r="A44" s="105"/>
      <c r="D44" s="110" t="s">
        <v>5461</v>
      </c>
      <c r="E44" s="111" t="s">
        <v>5439</v>
      </c>
      <c r="F44" s="112" t="s">
        <v>5454</v>
      </c>
      <c r="G44" s="112" t="s">
        <v>5455</v>
      </c>
      <c r="H44" s="135"/>
      <c r="I44" s="135"/>
      <c r="J44" s="121" t="s">
        <v>5441</v>
      </c>
      <c r="K44" s="135"/>
      <c r="L44" s="135"/>
      <c r="M44" s="136"/>
    </row>
    <row r="45" spans="1:13" ht="15" customHeight="1" x14ac:dyDescent="0.3">
      <c r="A45" s="146" t="s">
        <v>5460</v>
      </c>
      <c r="B45" s="144">
        <f>M9</f>
        <v>125.60385499999998</v>
      </c>
      <c r="D45" s="167" t="s">
        <v>5490</v>
      </c>
      <c r="E45" s="167" t="str">
        <f>VLOOKUP(D45,fapim!$A$6:$F$7199,6,FALSE)</f>
        <v>Martellina IRIS</v>
      </c>
      <c r="F45" s="167">
        <f>VLOOKUP($D45,fapim!$A$6:$F$7199,5,FALSE)</f>
        <v>12.73725</v>
      </c>
      <c r="G45" s="67">
        <f t="shared" ref="G45:G54" si="11">F45-(F45*B$42)/100</f>
        <v>10.1898</v>
      </c>
      <c r="H45" s="137"/>
      <c r="I45" s="137"/>
      <c r="J45" s="51">
        <v>1</v>
      </c>
      <c r="K45" s="137"/>
      <c r="L45" s="137"/>
      <c r="M45" s="138">
        <f>IF(D45&lt;&gt;0,J45*G45,0)</f>
        <v>10.1898</v>
      </c>
    </row>
    <row r="46" spans="1:13" ht="15" customHeight="1" x14ac:dyDescent="0.3">
      <c r="A46" s="147" t="s">
        <v>5446</v>
      </c>
      <c r="B46" s="144">
        <f>M17</f>
        <v>13.302399702800001</v>
      </c>
      <c r="D46" s="167" t="s">
        <v>5680</v>
      </c>
      <c r="E46" s="167" t="str">
        <f>VLOOKUP(D46,fapim!$A$6:$F$7199,6,FALSE)</f>
        <v>Meccanismo per martelline</v>
      </c>
      <c r="F46" s="167">
        <f>VLOOKUP($D46,fapim!$A$6:$F$7199,5,FALSE)</f>
        <v>12.265499999999999</v>
      </c>
      <c r="G46" s="70">
        <f t="shared" si="11"/>
        <v>9.8124000000000002</v>
      </c>
      <c r="H46" s="139"/>
      <c r="I46" s="139"/>
      <c r="J46" s="52">
        <v>1</v>
      </c>
      <c r="K46" s="139"/>
      <c r="L46" s="139"/>
      <c r="M46" s="124">
        <f t="shared" ref="M46:M54" si="12">IF(D46&lt;&gt;0,J46*G46,0)</f>
        <v>9.8124000000000002</v>
      </c>
    </row>
    <row r="47" spans="1:13" ht="15" customHeight="1" x14ac:dyDescent="0.3">
      <c r="A47" s="148" t="s">
        <v>5433</v>
      </c>
      <c r="B47" s="144">
        <f>M34</f>
        <v>29.536687500000003</v>
      </c>
      <c r="D47" s="167" t="s">
        <v>6426</v>
      </c>
      <c r="E47" s="167" t="str">
        <f>VLOOKUP(D47,fapim!$A$6:$F$7199,6,FALSE)</f>
        <v>Kit MAGICUBE per anta ribalta destra con cerniere a scomparsa e braccio lungo - portata 180 kg</v>
      </c>
      <c r="F47" s="167">
        <f>VLOOKUP($D47,fapim!$A$6:$F$7199,5,FALSE)</f>
        <v>73.715100000000007</v>
      </c>
      <c r="G47" s="70">
        <f t="shared" si="11"/>
        <v>58.972080000000005</v>
      </c>
      <c r="H47" s="139"/>
      <c r="I47" s="139"/>
      <c r="J47" s="52">
        <v>1</v>
      </c>
      <c r="K47" s="139"/>
      <c r="L47" s="139"/>
      <c r="M47" s="124">
        <f t="shared" si="12"/>
        <v>58.972080000000005</v>
      </c>
    </row>
    <row r="48" spans="1:13" ht="15" customHeight="1" x14ac:dyDescent="0.3">
      <c r="A48" s="149" t="s">
        <v>5459</v>
      </c>
      <c r="B48" s="144">
        <f>M43</f>
        <v>18.145151999999996</v>
      </c>
      <c r="D48" s="167" t="s">
        <v>7020</v>
      </c>
      <c r="E48" s="167" t="str">
        <f>VLOOKUP(D48,fapim!$A$6:$F$7199,6,FALSE)</f>
        <v>Kit base senza tassello di raccordo per finestre ad un anta</v>
      </c>
      <c r="F48" s="167">
        <f>VLOOKUP($D48,fapim!$A$6:$F$7199,5,FALSE)</f>
        <v>15.773099999999999</v>
      </c>
      <c r="G48" s="70">
        <f t="shared" si="11"/>
        <v>12.61848</v>
      </c>
      <c r="H48" s="139"/>
      <c r="I48" s="139"/>
      <c r="J48" s="52">
        <v>1</v>
      </c>
      <c r="K48" s="139"/>
      <c r="L48" s="139"/>
      <c r="M48" s="124">
        <f t="shared" si="12"/>
        <v>12.61848</v>
      </c>
    </row>
    <row r="49" spans="1:13" ht="15" customHeight="1" x14ac:dyDescent="0.3">
      <c r="A49" s="150" t="s">
        <v>5461</v>
      </c>
      <c r="B49" s="144">
        <f>M55</f>
        <v>91.592760000000013</v>
      </c>
      <c r="D49" s="167" t="s">
        <v>7041</v>
      </c>
      <c r="E49" s="167" t="str">
        <f>VLOOKUP(D49,fapim!$A$6:$F$7199,6,FALSE)</f>
        <v>Rinvio d'angolo supplementare con punto di chiusura</v>
      </c>
      <c r="F49" s="167">
        <f>VLOOKUP($D49,fapim!$A$6:$F$7199,5,FALSE)</f>
        <v>11.266500000000001</v>
      </c>
      <c r="G49" s="70">
        <f t="shared" si="11"/>
        <v>9.0132000000000012</v>
      </c>
      <c r="H49" s="139"/>
      <c r="I49" s="139"/>
      <c r="J49" s="52">
        <v>0</v>
      </c>
      <c r="K49" s="139"/>
      <c r="L49" s="139"/>
      <c r="M49" s="124">
        <f t="shared" si="12"/>
        <v>0</v>
      </c>
    </row>
    <row r="50" spans="1:13" ht="15" customHeight="1" x14ac:dyDescent="0.3">
      <c r="A50" s="151"/>
      <c r="B50" s="145"/>
      <c r="D50" s="167" t="s">
        <v>7086</v>
      </c>
      <c r="E50" s="167" t="str">
        <f>VLOOKUP(D50,fapim!$A$6:$F$7199,6,FALSE)</f>
        <v>Punto di chiusura supplementare</v>
      </c>
      <c r="F50" s="167">
        <f>VLOOKUP($D50,fapim!$A$6:$F$7199,5,FALSE)</f>
        <v>5.5796000000000001</v>
      </c>
      <c r="G50" s="70">
        <f t="shared" si="11"/>
        <v>4.4636800000000001</v>
      </c>
      <c r="H50" s="139"/>
      <c r="I50" s="139"/>
      <c r="J50" s="52">
        <v>0</v>
      </c>
      <c r="K50" s="139"/>
      <c r="L50" s="139"/>
      <c r="M50" s="124">
        <f t="shared" si="12"/>
        <v>0</v>
      </c>
    </row>
    <row r="51" spans="1:13" ht="15" customHeight="1" x14ac:dyDescent="0.3">
      <c r="A51" s="105"/>
      <c r="D51" s="167" t="s">
        <v>7105</v>
      </c>
      <c r="E51" s="167" t="str">
        <f>VLOOKUP(D51,fapim!$A$6:$F$7199,6,FALSE)</f>
        <v>Incontro registrabile</v>
      </c>
      <c r="F51" s="167">
        <f>VLOOKUP($D51,fapim!$A$6:$F$7199,5,FALSE)</f>
        <v>2.1030800000000003</v>
      </c>
      <c r="G51" s="70">
        <f t="shared" si="11"/>
        <v>1.6824640000000002</v>
      </c>
      <c r="H51" s="139"/>
      <c r="I51" s="139"/>
      <c r="J51" s="52">
        <v>0</v>
      </c>
      <c r="K51" s="139"/>
      <c r="L51" s="139"/>
      <c r="M51" s="124">
        <f t="shared" si="12"/>
        <v>0</v>
      </c>
    </row>
    <row r="52" spans="1:13" ht="15" customHeight="1" x14ac:dyDescent="0.3">
      <c r="A52" s="105"/>
      <c r="D52" s="167"/>
      <c r="E52" s="167"/>
      <c r="F52" s="167" t="e">
        <f>VLOOKUP($D52,fapim!$A$6:$F$7199,5,FALSE)</f>
        <v>#N/A</v>
      </c>
      <c r="G52" s="70" t="e">
        <f t="shared" si="11"/>
        <v>#N/A</v>
      </c>
      <c r="H52" s="139"/>
      <c r="I52" s="139"/>
      <c r="J52" s="52"/>
      <c r="K52" s="139"/>
      <c r="L52" s="139"/>
      <c r="M52" s="124">
        <f t="shared" si="12"/>
        <v>0</v>
      </c>
    </row>
    <row r="53" spans="1:13" ht="15" customHeight="1" x14ac:dyDescent="0.3">
      <c r="A53" s="105"/>
      <c r="D53" s="167"/>
      <c r="E53" s="167"/>
      <c r="F53" s="167" t="e">
        <f>VLOOKUP($D53,fapim!$A$6:$F$7199,5,FALSE)</f>
        <v>#N/A</v>
      </c>
      <c r="G53" s="70" t="e">
        <f t="shared" si="11"/>
        <v>#N/A</v>
      </c>
      <c r="H53" s="139"/>
      <c r="I53" s="139"/>
      <c r="J53" s="52"/>
      <c r="K53" s="139"/>
      <c r="L53" s="139"/>
      <c r="M53" s="124">
        <f t="shared" si="12"/>
        <v>0</v>
      </c>
    </row>
    <row r="54" spans="1:13" ht="15" customHeight="1" thickBot="1" x14ac:dyDescent="0.35">
      <c r="A54" s="105"/>
      <c r="D54" s="167"/>
      <c r="E54" s="167"/>
      <c r="F54" s="167" t="e">
        <f>VLOOKUP($D54,fapim!$A$6:$F$7199,5,FALSE)</f>
        <v>#N/A</v>
      </c>
      <c r="G54" s="72" t="e">
        <f t="shared" si="11"/>
        <v>#N/A</v>
      </c>
      <c r="H54" s="122"/>
      <c r="I54" s="122"/>
      <c r="J54" s="122"/>
      <c r="K54" s="122"/>
      <c r="L54" s="122"/>
      <c r="M54" s="141">
        <f t="shared" si="12"/>
        <v>0</v>
      </c>
    </row>
    <row r="55" spans="1:13" ht="18" customHeight="1" thickBot="1" x14ac:dyDescent="0.4">
      <c r="A55" s="152" t="s">
        <v>5463</v>
      </c>
      <c r="B55" s="142">
        <f>SUM(B45:B54)</f>
        <v>278.18085420279999</v>
      </c>
      <c r="C55" s="50"/>
      <c r="D55" s="57"/>
      <c r="E55" s="56"/>
      <c r="F55" s="58"/>
      <c r="G55" s="76"/>
      <c r="H55" s="58"/>
      <c r="I55" s="58"/>
      <c r="J55" s="58"/>
      <c r="K55" s="58"/>
      <c r="L55" s="58"/>
      <c r="M55" s="140">
        <f>SUM(M44:M54)</f>
        <v>91.592760000000013</v>
      </c>
    </row>
    <row r="56" spans="1:13" ht="15" customHeight="1" x14ac:dyDescent="0.3"/>
    <row r="57" spans="1:13" ht="15" customHeight="1" x14ac:dyDescent="0.3"/>
    <row r="58" spans="1:13" ht="15" customHeight="1" x14ac:dyDescent="0.3"/>
    <row r="59" spans="1:13" ht="15" customHeight="1" x14ac:dyDescent="0.3"/>
    <row r="60" spans="1:13" ht="15" customHeight="1" x14ac:dyDescent="0.3"/>
    <row r="61" spans="1:13" ht="15" customHeight="1" x14ac:dyDescent="0.3"/>
    <row r="62" spans="1:13" ht="15" customHeight="1" x14ac:dyDescent="0.3"/>
  </sheetData>
  <phoneticPr fontId="23" type="noConversion"/>
  <pageMargins left="0.25" right="0.25" top="0.75" bottom="0.75" header="0.3" footer="0.3"/>
  <pageSetup paperSize="9" scale="81" fitToHeight="0"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0744B-A013-4868-8580-45A322123CC2}">
  <sheetPr codeName="Foglio4"/>
  <dimension ref="A1:T66"/>
  <sheetViews>
    <sheetView workbookViewId="0">
      <selection activeCell="R46" sqref="R46"/>
    </sheetView>
  </sheetViews>
  <sheetFormatPr defaultRowHeight="14.4" x14ac:dyDescent="0.3"/>
  <cols>
    <col min="1" max="1" width="13.88671875" customWidth="1"/>
    <col min="2" max="2" width="8.21875" style="60" customWidth="1"/>
    <col min="3" max="3" width="3" customWidth="1"/>
    <col min="4" max="4" width="9.88671875" customWidth="1"/>
    <col min="5" max="5" width="54.33203125" customWidth="1"/>
    <col min="6" max="6" width="6.77734375" style="60" customWidth="1"/>
    <col min="7" max="7" width="7.77734375" style="60" customWidth="1"/>
    <col min="8" max="12" width="6.77734375" style="60" customWidth="1"/>
    <col min="13" max="13" width="7.109375" style="60" customWidth="1"/>
    <col min="15" max="15" width="6.21875" customWidth="1"/>
    <col min="16" max="16" width="7.88671875" customWidth="1"/>
    <col min="18" max="18" width="50.88671875" customWidth="1"/>
  </cols>
  <sheetData>
    <row r="1" spans="1:13" ht="27" customHeight="1" thickBot="1" x14ac:dyDescent="0.35">
      <c r="A1" s="98"/>
      <c r="B1" s="99"/>
      <c r="C1" s="100"/>
      <c r="D1" s="62" t="s">
        <v>5447</v>
      </c>
      <c r="E1" s="63" t="s">
        <v>5439</v>
      </c>
      <c r="F1" s="64" t="s">
        <v>5451</v>
      </c>
      <c r="G1" s="64" t="s">
        <v>5450</v>
      </c>
      <c r="H1" s="64"/>
      <c r="I1" s="97" t="s">
        <v>5448</v>
      </c>
      <c r="J1" s="65" t="s">
        <v>5441</v>
      </c>
      <c r="K1" s="65" t="s">
        <v>5449</v>
      </c>
      <c r="L1" s="65" t="s">
        <v>5442</v>
      </c>
      <c r="M1" s="123" t="s">
        <v>5431</v>
      </c>
    </row>
    <row r="2" spans="1:13" ht="16.05" customHeight="1" x14ac:dyDescent="0.3">
      <c r="A2" s="105"/>
      <c r="D2" s="88" t="s">
        <v>1542</v>
      </c>
      <c r="E2" s="66" t="str">
        <f>VLOOKUP(D2,profili!$A$2:$K$1639,2,TRUE)</f>
        <v>PROFILATO TELAIO Z</v>
      </c>
      <c r="F2" s="67">
        <f>VLOOKUP(D2,profili!A2:K1639,C$39,TRUE)</f>
        <v>28.34</v>
      </c>
      <c r="G2" s="67">
        <f t="shared" ref="G2:G8" si="0">F2-(F2*B$40)/100</f>
        <v>18.420999999999999</v>
      </c>
      <c r="H2" s="67"/>
      <c r="I2" s="68">
        <v>45</v>
      </c>
      <c r="J2" s="68">
        <v>1</v>
      </c>
      <c r="K2" s="67">
        <f>B36+I2</f>
        <v>1245</v>
      </c>
      <c r="L2" s="67">
        <f>K2*J2</f>
        <v>1245</v>
      </c>
      <c r="M2" s="124">
        <f t="shared" ref="M2:M8" si="1">IF(D2&lt;&gt;0,L2/1000*G2,0)</f>
        <v>22.934145000000001</v>
      </c>
    </row>
    <row r="3" spans="1:13" ht="16.05" customHeight="1" x14ac:dyDescent="0.3">
      <c r="A3" s="105"/>
      <c r="D3" s="89" t="s">
        <v>1542</v>
      </c>
      <c r="E3" s="66" t="str">
        <f>VLOOKUP(D3,profili!$A$2:$K$1639,2,TRUE)</f>
        <v>PROFILATO TELAIO Z</v>
      </c>
      <c r="F3" s="67">
        <f>VLOOKUP(D3,profili!A3:K1640,C$39,TRUE)</f>
        <v>28.34</v>
      </c>
      <c r="G3" s="67">
        <f t="shared" si="0"/>
        <v>18.420999999999999</v>
      </c>
      <c r="H3" s="70"/>
      <c r="I3" s="68">
        <v>45</v>
      </c>
      <c r="J3" s="71">
        <v>2</v>
      </c>
      <c r="K3" s="70">
        <f>B37+I3</f>
        <v>1445</v>
      </c>
      <c r="L3" s="67">
        <f t="shared" ref="L3:L8" si="2">K3*J3</f>
        <v>2890</v>
      </c>
      <c r="M3" s="124">
        <f t="shared" si="1"/>
        <v>53.236690000000003</v>
      </c>
    </row>
    <row r="4" spans="1:13" ht="16.05" customHeight="1" x14ac:dyDescent="0.3">
      <c r="A4" s="105"/>
      <c r="D4" s="89" t="s">
        <v>1540</v>
      </c>
      <c r="E4" s="66" t="str">
        <f>VLOOKUP(D4,profili!$A$2:$K$1639,2,TRUE)</f>
        <v>PROFILATO TELAIO L</v>
      </c>
      <c r="F4" s="67">
        <f>VLOOKUP(D4,profili!A4:K1641,C$39,TRUE)</f>
        <v>25.62</v>
      </c>
      <c r="G4" s="67">
        <f t="shared" si="0"/>
        <v>16.652999999999999</v>
      </c>
      <c r="H4" s="70"/>
      <c r="I4" s="68">
        <v>0</v>
      </c>
      <c r="J4" s="71">
        <v>1</v>
      </c>
      <c r="K4" s="70">
        <f>B36</f>
        <v>1200</v>
      </c>
      <c r="L4" s="67">
        <f t="shared" si="2"/>
        <v>1200</v>
      </c>
      <c r="M4" s="124">
        <f t="shared" si="1"/>
        <v>19.983599999999999</v>
      </c>
    </row>
    <row r="5" spans="1:13" ht="16.05" customHeight="1" x14ac:dyDescent="0.3">
      <c r="A5" s="105"/>
      <c r="D5" s="89" t="s">
        <v>1516</v>
      </c>
      <c r="E5" s="66" t="str">
        <f>VLOOKUP(D5,profili!$A$2:$K$1639,2,TRUE)</f>
        <v>PROFILATO ANTA Z PIANA</v>
      </c>
      <c r="F5" s="67">
        <f>VLOOKUP(D5,profili!A5:K1642,C$39,TRUE)</f>
        <v>29.32</v>
      </c>
      <c r="G5" s="67">
        <f t="shared" si="0"/>
        <v>19.058</v>
      </c>
      <c r="H5" s="70"/>
      <c r="I5" s="68">
        <v>-43.6</v>
      </c>
      <c r="J5" s="71">
        <v>2</v>
      </c>
      <c r="K5" s="70">
        <f>B36-I5</f>
        <v>1243.5999999999999</v>
      </c>
      <c r="L5" s="67">
        <f t="shared" si="2"/>
        <v>2487.1999999999998</v>
      </c>
      <c r="M5" s="124">
        <f t="shared" si="1"/>
        <v>47.401057599999994</v>
      </c>
    </row>
    <row r="6" spans="1:13" ht="16.05" customHeight="1" x14ac:dyDescent="0.3">
      <c r="A6" s="105"/>
      <c r="D6" s="89" t="s">
        <v>1516</v>
      </c>
      <c r="E6" s="66" t="str">
        <f>VLOOKUP(D6,profili!$A$2:$K$1639,2,TRUE)</f>
        <v>PROFILATO ANTA Z PIANA</v>
      </c>
      <c r="F6" s="67">
        <f>VLOOKUP(D6,profili!A6:K1643,C$39,TRUE)</f>
        <v>29.32</v>
      </c>
      <c r="G6" s="67">
        <f t="shared" si="0"/>
        <v>19.058</v>
      </c>
      <c r="H6" s="70"/>
      <c r="I6" s="68">
        <v>-43.6</v>
      </c>
      <c r="J6" s="71">
        <v>4</v>
      </c>
      <c r="K6" s="70">
        <f>B37+I6</f>
        <v>1356.4</v>
      </c>
      <c r="L6" s="67">
        <f t="shared" si="2"/>
        <v>5425.6</v>
      </c>
      <c r="M6" s="124">
        <f t="shared" si="1"/>
        <v>103.40108480000001</v>
      </c>
    </row>
    <row r="7" spans="1:13" ht="16.05" customHeight="1" x14ac:dyDescent="0.3">
      <c r="A7" s="105"/>
      <c r="D7" s="89" t="s">
        <v>1507</v>
      </c>
      <c r="E7" s="66" t="str">
        <f>VLOOKUP(D7,profili!$A$2:$K$1639,2,TRUE)</f>
        <v>PROFILATO STULP PIANO</v>
      </c>
      <c r="F7" s="67">
        <f>VLOOKUP(D7,profili!A7:K1644,C$39,TRUE)</f>
        <v>30.87</v>
      </c>
      <c r="G7" s="67">
        <f t="shared" si="0"/>
        <v>20.0655</v>
      </c>
      <c r="H7" s="70"/>
      <c r="I7" s="68">
        <v>-109</v>
      </c>
      <c r="J7" s="71">
        <v>1</v>
      </c>
      <c r="K7" s="70">
        <f>B37+I7</f>
        <v>1291</v>
      </c>
      <c r="L7" s="67">
        <f t="shared" si="2"/>
        <v>1291</v>
      </c>
      <c r="M7" s="124">
        <f t="shared" si="1"/>
        <v>25.904560499999999</v>
      </c>
    </row>
    <row r="8" spans="1:13" ht="16.05" customHeight="1" thickBot="1" x14ac:dyDescent="0.35">
      <c r="A8" s="105"/>
      <c r="D8" s="89"/>
      <c r="E8" s="66" t="e">
        <f>VLOOKUP(D8,profili!$A$2:$K$1639,2,TRUE)</f>
        <v>#N/A</v>
      </c>
      <c r="F8" s="67" t="e">
        <f>VLOOKUP(D8,profili!A8:K1645,C$39,TRUE)</f>
        <v>#N/A</v>
      </c>
      <c r="G8" s="67" t="e">
        <f t="shared" si="0"/>
        <v>#N/A</v>
      </c>
      <c r="H8" s="70"/>
      <c r="I8" s="68"/>
      <c r="J8" s="71"/>
      <c r="K8" s="70"/>
      <c r="L8" s="67">
        <f t="shared" si="2"/>
        <v>0</v>
      </c>
      <c r="M8" s="124">
        <f t="shared" si="1"/>
        <v>0</v>
      </c>
    </row>
    <row r="9" spans="1:13" ht="18" customHeight="1" thickBot="1" x14ac:dyDescent="0.35">
      <c r="A9" s="105" t="s">
        <v>5465</v>
      </c>
      <c r="C9" s="104"/>
      <c r="D9" s="74"/>
      <c r="E9" s="75"/>
      <c r="F9" s="76"/>
      <c r="G9" s="76"/>
      <c r="H9" s="76"/>
      <c r="I9" s="76"/>
      <c r="J9" s="76"/>
      <c r="K9" s="76"/>
      <c r="L9" s="76"/>
      <c r="M9" s="125">
        <f>SUM(M2:M8)</f>
        <v>272.86113790000002</v>
      </c>
    </row>
    <row r="10" spans="1:13" ht="27" customHeight="1" thickBot="1" x14ac:dyDescent="0.35">
      <c r="A10" s="105"/>
      <c r="C10" s="104"/>
      <c r="D10" s="77" t="s">
        <v>5446</v>
      </c>
      <c r="E10" s="78"/>
      <c r="F10" s="64" t="s">
        <v>5452</v>
      </c>
      <c r="G10" s="64" t="s">
        <v>5453</v>
      </c>
      <c r="H10" s="64" t="s">
        <v>5432</v>
      </c>
      <c r="I10" s="64" t="s">
        <v>5448</v>
      </c>
      <c r="J10" s="65" t="s">
        <v>5441</v>
      </c>
      <c r="K10" s="65" t="s">
        <v>5449</v>
      </c>
      <c r="L10" s="65" t="s">
        <v>5442</v>
      </c>
      <c r="M10" s="123" t="s">
        <v>5431</v>
      </c>
    </row>
    <row r="11" spans="1:13" ht="15" customHeight="1" x14ac:dyDescent="0.3">
      <c r="A11" s="105"/>
      <c r="C11" s="104"/>
      <c r="D11" s="93" t="s">
        <v>475</v>
      </c>
      <c r="E11" s="66" t="str">
        <f>VLOOKUP(D11,profili!$A$2:$K$1639,2,TRUE)</f>
        <v>PROFILATO FERMAVETRO A SCATTO 31.5mm</v>
      </c>
      <c r="F11" s="67">
        <f>VLOOKUP(D11,profili!$A$2:$K$1639,C$39,TRUE)</f>
        <v>16.48</v>
      </c>
      <c r="G11" s="67">
        <f t="shared" ref="G11:G16" si="3">F11-(F11*B$40)/100</f>
        <v>10.712</v>
      </c>
      <c r="H11" s="67">
        <v>0.31900000000000001</v>
      </c>
      <c r="I11" s="79">
        <v>-230.6</v>
      </c>
      <c r="J11" s="79">
        <v>4</v>
      </c>
      <c r="K11" s="126">
        <f>(B36+I11)/2</f>
        <v>484.7</v>
      </c>
      <c r="L11" s="126">
        <f t="shared" ref="L11:L16" si="4">K11*J11</f>
        <v>1938.8</v>
      </c>
      <c r="M11" s="124">
        <f>IF(D11&lt;&gt;0,L11/1000*G11*H11,0)</f>
        <v>6.6251277663999995</v>
      </c>
    </row>
    <row r="12" spans="1:13" ht="15" customHeight="1" x14ac:dyDescent="0.3">
      <c r="A12" s="105"/>
      <c r="C12" s="104"/>
      <c r="D12" s="89" t="s">
        <v>475</v>
      </c>
      <c r="E12" s="66" t="str">
        <f>VLOOKUP(D12,profili!$A$2:$K$1639,2,TRUE)</f>
        <v>PROFILATO FERMAVETRO A SCATTO 31.5mm</v>
      </c>
      <c r="F12" s="67">
        <f>VLOOKUP(D12,profili!$A$2:$K$1639,C$39,TRUE)</f>
        <v>16.48</v>
      </c>
      <c r="G12" s="67">
        <f t="shared" si="3"/>
        <v>10.712</v>
      </c>
      <c r="H12" s="70">
        <v>0.31900000000000001</v>
      </c>
      <c r="I12" s="71">
        <v>-174.6</v>
      </c>
      <c r="J12" s="71">
        <v>4</v>
      </c>
      <c r="K12" s="70">
        <f>(B37+I12)</f>
        <v>1225.4000000000001</v>
      </c>
      <c r="L12" s="70">
        <f t="shared" si="4"/>
        <v>4901.6000000000004</v>
      </c>
      <c r="M12" s="124">
        <f t="shared" ref="M12:M16" si="5">IF(D12&lt;&gt;0,L12/1000*G12*H12,0)</f>
        <v>16.749394604799999</v>
      </c>
    </row>
    <row r="13" spans="1:13" ht="15" customHeight="1" x14ac:dyDescent="0.3">
      <c r="A13" s="105"/>
      <c r="C13" s="104"/>
      <c r="D13" s="89"/>
      <c r="E13" s="66" t="e">
        <f>VLOOKUP(D13,profili!$A$2:$K$1639,2,TRUE)</f>
        <v>#N/A</v>
      </c>
      <c r="F13" s="67" t="e">
        <f>VLOOKUP(D13,profili!$A$2:$K$1639,C$39,TRUE)</f>
        <v>#N/A</v>
      </c>
      <c r="G13" s="67" t="e">
        <f t="shared" si="3"/>
        <v>#N/A</v>
      </c>
      <c r="H13" s="70">
        <v>0.31900000000000001</v>
      </c>
      <c r="I13" s="71"/>
      <c r="J13" s="71"/>
      <c r="K13" s="70"/>
      <c r="L13" s="70">
        <f t="shared" si="4"/>
        <v>0</v>
      </c>
      <c r="M13" s="124">
        <f t="shared" si="5"/>
        <v>0</v>
      </c>
    </row>
    <row r="14" spans="1:13" ht="15" customHeight="1" x14ac:dyDescent="0.3">
      <c r="A14" s="105"/>
      <c r="C14" s="104"/>
      <c r="D14" s="89" t="s">
        <v>1136</v>
      </c>
      <c r="E14" s="66" t="str">
        <f>VLOOKUP(D14,profili!$A$2:$K$1639,2,TRUE)</f>
        <v>Gocciolatoio Inferiore</v>
      </c>
      <c r="F14" s="67">
        <f>VLOOKUP(D14,profili!$A$2:$K$1639,C$39,TRUE)</f>
        <v>15.56</v>
      </c>
      <c r="G14" s="67">
        <f t="shared" si="3"/>
        <v>10.114000000000001</v>
      </c>
      <c r="H14" s="70">
        <v>0.28999999999999998</v>
      </c>
      <c r="I14" s="71">
        <v>-117</v>
      </c>
      <c r="J14" s="71">
        <v>1</v>
      </c>
      <c r="K14" s="70">
        <f>B36+I14</f>
        <v>1083</v>
      </c>
      <c r="L14" s="70">
        <f t="shared" si="4"/>
        <v>1083</v>
      </c>
      <c r="M14" s="124">
        <f t="shared" si="5"/>
        <v>3.1765039799999997</v>
      </c>
    </row>
    <row r="15" spans="1:13" ht="15" customHeight="1" x14ac:dyDescent="0.3">
      <c r="A15" s="105"/>
      <c r="C15" s="104"/>
      <c r="D15" s="89" t="s">
        <v>484</v>
      </c>
      <c r="E15" s="66" t="str">
        <f>VLOOKUP(D15,profili!$A$2:$K$1639,2,TRUE)</f>
        <v>PR. DOMAL ASTINA DI CHISURA (11048)</v>
      </c>
      <c r="F15" s="67">
        <f>VLOOKUP(D15,profili!$A$2:$K$1639,C$39,TRUE)</f>
        <v>15.45</v>
      </c>
      <c r="G15" s="67">
        <f t="shared" si="3"/>
        <v>10.0425</v>
      </c>
      <c r="H15" s="70">
        <v>0.15</v>
      </c>
      <c r="I15" s="71"/>
      <c r="J15" s="71">
        <v>1</v>
      </c>
      <c r="K15" s="70">
        <f>B36+B37</f>
        <v>2600</v>
      </c>
      <c r="L15" s="70">
        <f t="shared" si="4"/>
        <v>2600</v>
      </c>
      <c r="M15" s="124">
        <f t="shared" si="5"/>
        <v>3.9165749999999999</v>
      </c>
    </row>
    <row r="16" spans="1:13" ht="15" customHeight="1" thickBot="1" x14ac:dyDescent="0.35">
      <c r="A16" s="105"/>
      <c r="C16" s="104"/>
      <c r="D16" s="89"/>
      <c r="E16" s="66" t="e">
        <f>VLOOKUP(D16,profili!$A$2:$K$1639,2,TRUE)</f>
        <v>#N/A</v>
      </c>
      <c r="F16" s="67" t="e">
        <f>VLOOKUP(D16,profili!$A$2:$K$1639,C$39,TRUE)</f>
        <v>#N/A</v>
      </c>
      <c r="G16" s="67" t="e">
        <f t="shared" si="3"/>
        <v>#N/A</v>
      </c>
      <c r="H16" s="70"/>
      <c r="I16" s="71"/>
      <c r="J16" s="71"/>
      <c r="K16" s="70"/>
      <c r="L16" s="70">
        <f t="shared" si="4"/>
        <v>0</v>
      </c>
      <c r="M16" s="124">
        <f t="shared" si="5"/>
        <v>0</v>
      </c>
    </row>
    <row r="17" spans="1:20" ht="18" customHeight="1" thickBot="1" x14ac:dyDescent="0.35">
      <c r="A17" s="96"/>
      <c r="C17" s="104"/>
      <c r="D17" s="81"/>
      <c r="E17" s="82"/>
      <c r="F17" s="83"/>
      <c r="G17" s="83"/>
      <c r="H17" s="83"/>
      <c r="I17" s="83"/>
      <c r="J17" s="83"/>
      <c r="K17" s="83"/>
      <c r="L17" s="83"/>
      <c r="M17" s="127">
        <f>SUM(M11:M16)</f>
        <v>30.467601351199995</v>
      </c>
    </row>
    <row r="18" spans="1:20" ht="27" customHeight="1" thickBot="1" x14ac:dyDescent="0.35">
      <c r="A18" s="96"/>
      <c r="C18" s="104"/>
      <c r="D18" s="84" t="s">
        <v>5433</v>
      </c>
      <c r="E18" s="63" t="s">
        <v>5439</v>
      </c>
      <c r="F18" s="64" t="s">
        <v>5454</v>
      </c>
      <c r="G18" s="64" t="s">
        <v>5455</v>
      </c>
      <c r="H18" s="128"/>
      <c r="I18" s="128"/>
      <c r="J18" s="65" t="s">
        <v>5441</v>
      </c>
      <c r="K18" s="128"/>
      <c r="L18" s="128"/>
      <c r="M18" s="129"/>
    </row>
    <row r="19" spans="1:20" ht="15" customHeight="1" x14ac:dyDescent="0.3">
      <c r="A19" s="105"/>
      <c r="C19" s="104"/>
      <c r="D19" s="93" t="s">
        <v>2809</v>
      </c>
      <c r="E19" s="59" t="str">
        <f>VLOOKUP(D19,accessori!A4:H1203,2,FALSE)</f>
        <v>SQUADRETTA ALLINEAM. ECCENTRICO H 20.5</v>
      </c>
      <c r="F19" s="126">
        <f>VLOOKUP(D19,accessori!A$4:K$1203,4,FALSE)</f>
        <v>0.53</v>
      </c>
      <c r="G19" s="130">
        <f t="shared" ref="G19:G33" si="6">F19-(F19*B$41)/100</f>
        <v>0.50350000000000006</v>
      </c>
      <c r="H19" s="126"/>
      <c r="I19" s="126"/>
      <c r="J19" s="79">
        <v>4</v>
      </c>
      <c r="K19" s="126"/>
      <c r="L19" s="126"/>
      <c r="M19" s="132">
        <f t="shared" ref="M19:M27" si="7">IF(D19&lt;&gt;0,J19*G19,0)</f>
        <v>2.0140000000000002</v>
      </c>
    </row>
    <row r="20" spans="1:20" ht="15" customHeight="1" x14ac:dyDescent="0.3">
      <c r="A20" s="105"/>
      <c r="C20" s="104"/>
      <c r="D20" s="89" t="s">
        <v>2748</v>
      </c>
      <c r="E20" s="69" t="str">
        <f>VLOOKUP(D20,accessori!A5:H1204,2,FALSE)</f>
        <v>Squad. Pressof. a scatto 22/15 dia8</v>
      </c>
      <c r="F20" s="70">
        <f>VLOOKUP(D20,accessori!A$4:K$1203,4,FALSE)</f>
        <v>0.7</v>
      </c>
      <c r="G20" s="153">
        <f t="shared" si="6"/>
        <v>0.66499999999999992</v>
      </c>
      <c r="H20" s="70"/>
      <c r="I20" s="70"/>
      <c r="J20" s="71">
        <v>12</v>
      </c>
      <c r="K20" s="70"/>
      <c r="L20" s="70"/>
      <c r="M20" s="124">
        <f t="shared" si="7"/>
        <v>7.9799999999999986</v>
      </c>
    </row>
    <row r="21" spans="1:20" ht="15" customHeight="1" x14ac:dyDescent="0.3">
      <c r="A21" s="105"/>
      <c r="C21" s="104"/>
      <c r="D21" s="89" t="s">
        <v>2799</v>
      </c>
      <c r="E21" s="69" t="str">
        <f>VLOOKUP(D21,accessori!A6:H1205,2,FALSE)</f>
        <v>Squad. pressofusa da spinare 12/5</v>
      </c>
      <c r="F21" s="70">
        <f>VLOOKUP(D21,accessori!A$4:K$1203,4,FALSE)</f>
        <v>0.5</v>
      </c>
      <c r="G21" s="153">
        <f t="shared" si="6"/>
        <v>0.47499999999999998</v>
      </c>
      <c r="H21" s="70"/>
      <c r="I21" s="70"/>
      <c r="J21" s="71">
        <v>12</v>
      </c>
      <c r="K21" s="70"/>
      <c r="L21" s="70"/>
      <c r="M21" s="124">
        <f t="shared" si="7"/>
        <v>5.6999999999999993</v>
      </c>
      <c r="R21" s="113"/>
      <c r="S21" s="113"/>
      <c r="T21" s="113"/>
    </row>
    <row r="22" spans="1:20" ht="15" customHeight="1" x14ac:dyDescent="0.3">
      <c r="A22" s="105"/>
      <c r="C22" s="104"/>
      <c r="D22" s="89" t="s">
        <v>2841</v>
      </c>
      <c r="E22" s="69" t="str">
        <f>VLOOKUP(D22,accessori!A7:H1206,2,FALSE)</f>
        <v>SQUADRETTA ALLIN. ECCENT. H 18.5</v>
      </c>
      <c r="F22" s="70">
        <f>VLOOKUP(D22,accessori!A$4:K$1203,4,FALSE)</f>
        <v>0.63</v>
      </c>
      <c r="G22" s="153">
        <f t="shared" si="6"/>
        <v>0.59850000000000003</v>
      </c>
      <c r="H22" s="70"/>
      <c r="I22" s="70"/>
      <c r="J22" s="71">
        <v>8</v>
      </c>
      <c r="K22" s="70"/>
      <c r="L22" s="70"/>
      <c r="M22" s="124">
        <f t="shared" si="7"/>
        <v>4.7880000000000003</v>
      </c>
      <c r="R22" s="114"/>
      <c r="S22" s="115"/>
      <c r="T22" s="115"/>
    </row>
    <row r="23" spans="1:20" ht="15" customHeight="1" x14ac:dyDescent="0.3">
      <c r="A23" s="105"/>
      <c r="C23" s="104"/>
      <c r="D23" s="89" t="s">
        <v>2775</v>
      </c>
      <c r="E23" s="69" t="str">
        <f>VLOOKUP(D23,accessori!A8:H1207,2,FALSE)</f>
        <v>69A02-SQUADRETTA ALLINEAMENTO ESTERNA SP</v>
      </c>
      <c r="F23" s="70">
        <f>VLOOKUP(D23,accessori!A$4:K$1203,4,FALSE)</f>
        <v>0.23</v>
      </c>
      <c r="G23" s="153">
        <f t="shared" si="6"/>
        <v>0.2185</v>
      </c>
      <c r="H23" s="70"/>
      <c r="I23" s="70"/>
      <c r="J23" s="71">
        <v>10</v>
      </c>
      <c r="K23" s="70"/>
      <c r="L23" s="70"/>
      <c r="M23" s="124">
        <f t="shared" si="7"/>
        <v>2.1850000000000001</v>
      </c>
      <c r="R23" s="114"/>
      <c r="S23" s="115"/>
      <c r="T23" s="115"/>
    </row>
    <row r="24" spans="1:20" ht="15" customHeight="1" x14ac:dyDescent="0.3">
      <c r="A24" s="105"/>
      <c r="C24" s="104"/>
      <c r="D24" s="89" t="s">
        <v>2671</v>
      </c>
      <c r="E24" s="69" t="str">
        <f>VLOOKUP(D24,accessori!A9:H1208,2,FALSE)</f>
        <v>SPINA 7 dia3</v>
      </c>
      <c r="F24" s="70">
        <f>VLOOKUP(D24,accessori!A$4:K$1203,4,FALSE)</f>
        <v>0.16</v>
      </c>
      <c r="G24" s="153">
        <f t="shared" si="6"/>
        <v>0.152</v>
      </c>
      <c r="H24" s="70"/>
      <c r="I24" s="70"/>
      <c r="J24" s="71">
        <v>24</v>
      </c>
      <c r="K24" s="70"/>
      <c r="L24" s="70"/>
      <c r="M24" s="124">
        <f t="shared" si="7"/>
        <v>3.6479999999999997</v>
      </c>
      <c r="R24" s="114"/>
      <c r="S24" s="115"/>
      <c r="T24" s="115"/>
    </row>
    <row r="25" spans="1:20" ht="15" customHeight="1" x14ac:dyDescent="0.3">
      <c r="A25" s="105"/>
      <c r="C25" s="104"/>
      <c r="D25" s="94" t="s">
        <v>3770</v>
      </c>
      <c r="E25" s="69" t="str">
        <f>VLOOKUP(D25,accessori!A10:H1209,2,FALSE)</f>
        <v>ANGOLO VULCANIZZATO PER D4060000</v>
      </c>
      <c r="F25" s="70">
        <f>VLOOKUP(D25,accessori!A$4:K$1203,4,FALSE)</f>
        <v>1.03</v>
      </c>
      <c r="G25" s="153">
        <f t="shared" si="6"/>
        <v>0.97850000000000004</v>
      </c>
      <c r="H25" s="70"/>
      <c r="I25" s="70"/>
      <c r="J25" s="71">
        <v>4</v>
      </c>
      <c r="K25" s="70"/>
      <c r="L25" s="70"/>
      <c r="M25" s="124">
        <f t="shared" si="7"/>
        <v>3.9140000000000001</v>
      </c>
      <c r="R25" s="114"/>
      <c r="S25" s="115"/>
      <c r="T25" s="115"/>
    </row>
    <row r="26" spans="1:20" ht="15" customHeight="1" x14ac:dyDescent="0.3">
      <c r="A26" s="105"/>
      <c r="C26" s="104"/>
      <c r="D26" s="89" t="s">
        <v>2957</v>
      </c>
      <c r="E26" s="69" t="str">
        <f>VLOOKUP(D26,accessori!A11:H1210,2,FALSE)</f>
        <v>CAPPETTA COPRIFORO SCARICO ACQUA</v>
      </c>
      <c r="F26" s="70">
        <f>VLOOKUP(D26,accessori!A$4:K$1203,8,FALSE)</f>
        <v>0.25</v>
      </c>
      <c r="G26" s="153">
        <f t="shared" si="6"/>
        <v>0.23749999999999999</v>
      </c>
      <c r="H26" s="70"/>
      <c r="I26" s="70"/>
      <c r="J26" s="71">
        <f>B36/400</f>
        <v>3</v>
      </c>
      <c r="K26" s="70"/>
      <c r="L26" s="70"/>
      <c r="M26" s="124">
        <f t="shared" si="7"/>
        <v>0.71249999999999991</v>
      </c>
      <c r="R26" s="114"/>
      <c r="S26" s="115"/>
      <c r="T26" s="115"/>
    </row>
    <row r="27" spans="1:20" ht="15" customHeight="1" x14ac:dyDescent="0.3">
      <c r="A27" s="105"/>
      <c r="C27" s="104"/>
      <c r="D27" s="89" t="s">
        <v>2877</v>
      </c>
      <c r="E27" s="69" t="str">
        <f>VLOOKUP(D27,accessori!A12:H1211,2,FALSE)</f>
        <v>TASSELLO APPOGGIO VETRO</v>
      </c>
      <c r="F27" s="70">
        <f>VLOOKUP(D27,accessori!A$4:K$1203,4,FALSE)</f>
        <v>1.1599999999999999</v>
      </c>
      <c r="G27" s="153">
        <f t="shared" si="6"/>
        <v>1.1019999999999999</v>
      </c>
      <c r="H27" s="70"/>
      <c r="I27" s="70"/>
      <c r="J27" s="71">
        <v>8</v>
      </c>
      <c r="K27" s="70"/>
      <c r="L27" s="70"/>
      <c r="M27" s="124">
        <f t="shared" si="7"/>
        <v>8.8159999999999989</v>
      </c>
      <c r="R27" s="114"/>
      <c r="S27" s="115"/>
      <c r="T27" s="115"/>
    </row>
    <row r="28" spans="1:20" ht="15" customHeight="1" x14ac:dyDescent="0.3">
      <c r="A28" s="105"/>
      <c r="C28" s="104"/>
      <c r="D28" s="89" t="s">
        <v>3122</v>
      </c>
      <c r="E28" s="69" t="str">
        <f>VLOOKUP(D28,accessori!A13:H1212,2,FALSE)</f>
        <v>Tappo Sx Gocciolatoio</v>
      </c>
      <c r="F28" s="70">
        <f>VLOOKUP(D28,accessori!A$4:K$1203,8,FALSE)</f>
        <v>0.13</v>
      </c>
      <c r="G28" s="153">
        <f t="shared" si="6"/>
        <v>0.1235</v>
      </c>
      <c r="H28" s="70"/>
      <c r="I28" s="70"/>
      <c r="J28" s="71">
        <v>1</v>
      </c>
      <c r="K28" s="70"/>
      <c r="L28" s="70"/>
      <c r="M28" s="124">
        <f t="shared" ref="M28:M33" si="8">IF(D28&lt;&gt;0,J28*G28,0)</f>
        <v>0.1235</v>
      </c>
      <c r="R28" s="114"/>
      <c r="S28" s="115"/>
      <c r="T28" s="115"/>
    </row>
    <row r="29" spans="1:20" ht="15" customHeight="1" x14ac:dyDescent="0.3">
      <c r="A29" s="105"/>
      <c r="C29" s="104"/>
      <c r="D29" s="89" t="s">
        <v>3120</v>
      </c>
      <c r="E29" s="69" t="str">
        <f>VLOOKUP(D29,accessori!A14:H1213,2,FALSE)</f>
        <v>Tappo Dx Gocciolatoio</v>
      </c>
      <c r="F29" s="70">
        <f>VLOOKUP(D29,accessori!A$4:K$1203,8,FALSE)</f>
        <v>0.13</v>
      </c>
      <c r="G29" s="153">
        <f t="shared" si="6"/>
        <v>0.1235</v>
      </c>
      <c r="H29" s="70"/>
      <c r="I29" s="70"/>
      <c r="J29" s="71">
        <v>1</v>
      </c>
      <c r="K29" s="70"/>
      <c r="L29" s="70"/>
      <c r="M29" s="124">
        <f t="shared" si="8"/>
        <v>0.1235</v>
      </c>
      <c r="T29" s="36"/>
    </row>
    <row r="30" spans="1:20" ht="15" customHeight="1" x14ac:dyDescent="0.3">
      <c r="A30" s="105"/>
      <c r="C30" s="104"/>
      <c r="D30" s="89" t="s">
        <v>2652</v>
      </c>
      <c r="E30" s="69" t="str">
        <f>VLOOKUP(D30,accessori!A15:H1214,2,FALSE)</f>
        <v>13E08-ESPANSORE REG. TELAI TUBOLARI GREZ</v>
      </c>
      <c r="F30" s="70">
        <f>VLOOKUP(D30,accessori!A$4:K$1203,4,FALSE)</f>
        <v>0.57999999999999996</v>
      </c>
      <c r="G30" s="153">
        <f t="shared" si="6"/>
        <v>0.55099999999999993</v>
      </c>
      <c r="H30" s="70"/>
      <c r="I30" s="70"/>
      <c r="J30" s="71">
        <v>6</v>
      </c>
      <c r="K30" s="70"/>
      <c r="L30" s="70"/>
      <c r="M30" s="124">
        <f t="shared" si="8"/>
        <v>3.3059999999999996</v>
      </c>
      <c r="S30" s="116"/>
      <c r="T30" s="117"/>
    </row>
    <row r="31" spans="1:20" ht="15" customHeight="1" x14ac:dyDescent="0.35">
      <c r="A31" s="105"/>
      <c r="C31" s="104"/>
      <c r="D31" s="89" t="s">
        <v>3104</v>
      </c>
      <c r="E31" s="69" t="str">
        <f>VLOOKUP(D31,accessori!A16:H1215,2,FALSE)</f>
        <v>COPPIA TAPPI PER PROFILATO STULP</v>
      </c>
      <c r="F31" s="70">
        <f>VLOOKUP(D31,accessori!A$4:K$1203,8,FALSE)</f>
        <v>2.81</v>
      </c>
      <c r="G31" s="153">
        <f t="shared" si="6"/>
        <v>2.6695000000000002</v>
      </c>
      <c r="H31" s="70"/>
      <c r="I31" s="70"/>
      <c r="J31" s="71">
        <v>1</v>
      </c>
      <c r="K31" s="70"/>
      <c r="L31" s="70"/>
      <c r="M31" s="124">
        <f t="shared" si="8"/>
        <v>2.6695000000000002</v>
      </c>
      <c r="T31" s="118"/>
    </row>
    <row r="32" spans="1:20" ht="15" customHeight="1" x14ac:dyDescent="0.3">
      <c r="A32" s="105"/>
      <c r="C32" s="104"/>
      <c r="D32" s="89"/>
      <c r="E32" s="69" t="e">
        <f>VLOOKUP(D32,accessori!A17:H1216,2,FALSE)</f>
        <v>#N/A</v>
      </c>
      <c r="F32" s="70" t="e">
        <f>VLOOKUP(D32,accessori!A$4:K$1203,4,FALSE)</f>
        <v>#N/A</v>
      </c>
      <c r="G32" s="153" t="e">
        <f t="shared" si="6"/>
        <v>#N/A</v>
      </c>
      <c r="H32" s="70"/>
      <c r="I32" s="70"/>
      <c r="J32" s="71"/>
      <c r="K32" s="70"/>
      <c r="L32" s="70"/>
      <c r="M32" s="124">
        <f t="shared" si="8"/>
        <v>0</v>
      </c>
    </row>
    <row r="33" spans="1:13" ht="15" customHeight="1" thickBot="1" x14ac:dyDescent="0.35">
      <c r="A33" s="105"/>
      <c r="C33" s="104"/>
      <c r="D33" s="90"/>
      <c r="E33" s="80" t="e">
        <f>VLOOKUP(D33,accessori!A18:H1217,2,FALSE)</f>
        <v>#N/A</v>
      </c>
      <c r="F33" s="91" t="e">
        <f>VLOOKUP(D33,accessori!A$4:K$1203,4,FALSE)</f>
        <v>#N/A</v>
      </c>
      <c r="G33" s="154" t="e">
        <f t="shared" si="6"/>
        <v>#N/A</v>
      </c>
      <c r="H33" s="91"/>
      <c r="I33" s="91"/>
      <c r="J33" s="92"/>
      <c r="K33" s="91"/>
      <c r="L33" s="91"/>
      <c r="M33" s="133">
        <f t="shared" si="8"/>
        <v>0</v>
      </c>
    </row>
    <row r="34" spans="1:13" ht="18" customHeight="1" thickBot="1" x14ac:dyDescent="0.35">
      <c r="A34" s="105"/>
      <c r="C34" s="104"/>
      <c r="D34" s="85"/>
      <c r="E34" s="86"/>
      <c r="F34" s="120"/>
      <c r="G34" s="120"/>
      <c r="H34" s="120"/>
      <c r="I34" s="120"/>
      <c r="J34" s="120">
        <v>0</v>
      </c>
      <c r="K34" s="120"/>
      <c r="L34" s="120"/>
      <c r="M34" s="131">
        <f>SUM(M19:M33)</f>
        <v>45.97999999999999</v>
      </c>
    </row>
    <row r="35" spans="1:13" ht="27" customHeight="1" thickBot="1" x14ac:dyDescent="0.35">
      <c r="A35" s="105"/>
      <c r="C35" s="104"/>
      <c r="D35" s="87" t="s">
        <v>5459</v>
      </c>
      <c r="E35" s="78"/>
      <c r="F35" s="64" t="s">
        <v>5451</v>
      </c>
      <c r="G35" s="64" t="s">
        <v>5450</v>
      </c>
      <c r="H35" s="64"/>
      <c r="I35" s="64"/>
      <c r="J35" s="65"/>
      <c r="K35" s="65"/>
      <c r="L35" s="65" t="s">
        <v>5442</v>
      </c>
      <c r="M35" s="123" t="s">
        <v>5431</v>
      </c>
    </row>
    <row r="36" spans="1:13" ht="15" customHeight="1" thickBot="1" x14ac:dyDescent="0.35">
      <c r="A36" s="101" t="s">
        <v>5457</v>
      </c>
      <c r="B36" s="192">
        <f>abaco!E21</f>
        <v>1200</v>
      </c>
      <c r="C36" s="103" t="s">
        <v>5449</v>
      </c>
      <c r="D36" s="93" t="s">
        <v>3799</v>
      </c>
      <c r="E36" s="59" t="str">
        <f>VLOOKUP(D36,accessori!A22:H1221,2,FALSE)</f>
        <v>Guarnizione esterna vetro, 4 mm</v>
      </c>
      <c r="F36" s="126">
        <f>VLOOKUP(D36,accessori!A$4:K$1203,8,FALSE)</f>
        <v>0.49</v>
      </c>
      <c r="G36" s="126">
        <f t="shared" ref="G36:G42" si="9">F36-(F36*B$41)/100</f>
        <v>0.46549999999999997</v>
      </c>
      <c r="H36" s="126"/>
      <c r="I36" s="79"/>
      <c r="J36" s="79"/>
      <c r="K36" s="126"/>
      <c r="L36" s="126">
        <f>(B$36*2+B$37*4)/1000</f>
        <v>8</v>
      </c>
      <c r="M36" s="132">
        <f t="shared" ref="M36:M42" si="10">IF(D36&lt;&gt;0,L36*G36,0)</f>
        <v>3.7239999999999998</v>
      </c>
    </row>
    <row r="37" spans="1:13" ht="15" customHeight="1" thickBot="1" x14ac:dyDescent="0.35">
      <c r="A37" s="101" t="s">
        <v>5458</v>
      </c>
      <c r="B37" s="192">
        <f>abaco!E22</f>
        <v>1400</v>
      </c>
      <c r="C37" s="103" t="s">
        <v>5449</v>
      </c>
      <c r="D37" s="89" t="s">
        <v>3797</v>
      </c>
      <c r="E37" s="69" t="str">
        <f>VLOOKUP(D37,accessori!A23:H1222,2,FALSE)</f>
        <v>Guarnizione Battuta Interna</v>
      </c>
      <c r="F37" s="70">
        <f>VLOOKUP(D37,accessori!A$4:K$1203,8,FALSE)</f>
        <v>0.35</v>
      </c>
      <c r="G37" s="70">
        <f t="shared" si="9"/>
        <v>0.33249999999999996</v>
      </c>
      <c r="H37" s="70"/>
      <c r="I37" s="71"/>
      <c r="J37" s="71"/>
      <c r="K37" s="70"/>
      <c r="L37" s="70">
        <f>(B$36*2+B$37*3)/1000</f>
        <v>6.6</v>
      </c>
      <c r="M37" s="124">
        <f t="shared" si="10"/>
        <v>2.1944999999999997</v>
      </c>
    </row>
    <row r="38" spans="1:13" ht="15" customHeight="1" x14ac:dyDescent="0.3">
      <c r="A38" s="105"/>
      <c r="B38" s="193"/>
      <c r="D38" s="89" t="s">
        <v>3673</v>
      </c>
      <c r="E38" s="69" t="str">
        <f>VLOOKUP(D38,accessori!A24:H1223,2,FALSE)</f>
        <v>GUARNIZIONE A CHIODO 3-4mm PRETAGLIATA</v>
      </c>
      <c r="F38" s="70">
        <f>VLOOKUP(D38,accessori!A$4:K$1203,4,FALSE)</f>
        <v>0.63</v>
      </c>
      <c r="G38" s="70">
        <f t="shared" si="9"/>
        <v>0.59850000000000003</v>
      </c>
      <c r="H38" s="70"/>
      <c r="I38" s="71"/>
      <c r="J38" s="71"/>
      <c r="K38" s="70"/>
      <c r="L38" s="70">
        <f t="shared" ref="L38:L40" si="11">(B$36*2+B$37*4)/1000</f>
        <v>8</v>
      </c>
      <c r="M38" s="124">
        <f t="shared" si="10"/>
        <v>4.7880000000000003</v>
      </c>
    </row>
    <row r="39" spans="1:13" ht="15" customHeight="1" x14ac:dyDescent="0.3">
      <c r="A39" s="101" t="s">
        <v>5445</v>
      </c>
      <c r="B39" s="194" t="str">
        <f>abaco!B2</f>
        <v>A</v>
      </c>
      <c r="C39" s="102">
        <f>IF(B39="A",5,IF(B39="B",6,IF(B39="C",7,IF(B39="D",8,IF(B39="E",9,IF(B39="F",10,IF(B39="G",11)))))))</f>
        <v>5</v>
      </c>
      <c r="D39" s="89" t="s">
        <v>3775</v>
      </c>
      <c r="E39" s="69" t="str">
        <f>VLOOKUP(D39,accessori!A25:H1224,2,FALSE)</f>
        <v>GUARNIZIONE CENTRALE</v>
      </c>
      <c r="F39" s="70">
        <f>VLOOKUP(D39,accessori!A$4:K$1203,4,FALSE)</f>
        <v>2.88</v>
      </c>
      <c r="G39" s="70">
        <f t="shared" si="9"/>
        <v>2.7359999999999998</v>
      </c>
      <c r="H39" s="70"/>
      <c r="I39" s="71"/>
      <c r="J39" s="71"/>
      <c r="K39" s="70"/>
      <c r="L39" s="70">
        <f>(B$36*2+B$37*3)/1000</f>
        <v>6.6</v>
      </c>
      <c r="M39" s="124">
        <f t="shared" si="10"/>
        <v>18.057599999999997</v>
      </c>
    </row>
    <row r="40" spans="1:13" ht="15" customHeight="1" x14ac:dyDescent="0.3">
      <c r="A40" s="101" t="s">
        <v>5443</v>
      </c>
      <c r="B40" s="194">
        <f>abaco!B3</f>
        <v>35</v>
      </c>
      <c r="C40" s="103" t="s">
        <v>5456</v>
      </c>
      <c r="D40" s="89" t="s">
        <v>3768</v>
      </c>
      <c r="E40" s="69" t="str">
        <f>VLOOKUP(D40,accessori!A26:H1225,2,FALSE)</f>
        <v>Isolatore Piano x Vetro</v>
      </c>
      <c r="F40" s="70">
        <f>VLOOKUP(D40,accessori!A$4:K$1203,4,FALSE)</f>
        <v>1.41</v>
      </c>
      <c r="G40" s="70">
        <f t="shared" si="9"/>
        <v>1.3394999999999999</v>
      </c>
      <c r="H40" s="70"/>
      <c r="I40" s="71"/>
      <c r="J40" s="71"/>
      <c r="K40" s="70"/>
      <c r="L40" s="70">
        <f t="shared" si="11"/>
        <v>8</v>
      </c>
      <c r="M40" s="124">
        <f t="shared" si="10"/>
        <v>10.715999999999999</v>
      </c>
    </row>
    <row r="41" spans="1:13" ht="15" customHeight="1" x14ac:dyDescent="0.3">
      <c r="A41" s="101" t="s">
        <v>5444</v>
      </c>
      <c r="B41" s="194">
        <f>abaco!B4</f>
        <v>5</v>
      </c>
      <c r="C41" s="103" t="s">
        <v>5456</v>
      </c>
      <c r="D41" s="89"/>
      <c r="E41" s="69" t="e">
        <f>VLOOKUP(D41,accessori!A27:H1226,2,FALSE)</f>
        <v>#N/A</v>
      </c>
      <c r="F41" s="70" t="e">
        <f>VLOOKUP(D41,accessori!A$4:K$1203,4,FALSE)</f>
        <v>#N/A</v>
      </c>
      <c r="G41" s="70" t="e">
        <f t="shared" si="9"/>
        <v>#N/A</v>
      </c>
      <c r="H41" s="70"/>
      <c r="I41" s="71"/>
      <c r="J41" s="71"/>
      <c r="K41" s="70"/>
      <c r="L41" s="70"/>
      <c r="M41" s="124">
        <f t="shared" si="10"/>
        <v>0</v>
      </c>
    </row>
    <row r="42" spans="1:13" ht="15" customHeight="1" thickBot="1" x14ac:dyDescent="0.35">
      <c r="A42" s="101" t="s">
        <v>5462</v>
      </c>
      <c r="B42" s="194">
        <f>abaco!B5</f>
        <v>20</v>
      </c>
      <c r="C42" s="103" t="s">
        <v>5456</v>
      </c>
      <c r="D42" s="90"/>
      <c r="E42" s="80" t="e">
        <f>VLOOKUP(D42,accessori!A28:H1227,2,FALSE)</f>
        <v>#N/A</v>
      </c>
      <c r="F42" s="91" t="e">
        <f>VLOOKUP(D42,accessori!A$4:K$1203,4,FALSE)</f>
        <v>#N/A</v>
      </c>
      <c r="G42" s="91" t="e">
        <f t="shared" si="9"/>
        <v>#N/A</v>
      </c>
      <c r="H42" s="91"/>
      <c r="I42" s="92"/>
      <c r="J42" s="92"/>
      <c r="K42" s="91"/>
      <c r="L42" s="91"/>
      <c r="M42" s="133">
        <f t="shared" si="10"/>
        <v>0</v>
      </c>
    </row>
    <row r="43" spans="1:13" ht="18" customHeight="1" thickBot="1" x14ac:dyDescent="0.35">
      <c r="A43" s="106"/>
      <c r="B43" s="107"/>
      <c r="C43" s="108"/>
      <c r="D43" s="74"/>
      <c r="E43" s="75"/>
      <c r="F43" s="76"/>
      <c r="G43" s="76"/>
      <c r="H43" s="76"/>
      <c r="I43" s="76"/>
      <c r="J43" s="76"/>
      <c r="K43" s="76"/>
      <c r="L43" s="76"/>
      <c r="M43" s="134">
        <f>SUM(M36:M42)</f>
        <v>39.4801</v>
      </c>
    </row>
    <row r="44" spans="1:13" ht="28.8" customHeight="1" thickBot="1" x14ac:dyDescent="0.35">
      <c r="A44" s="105"/>
      <c r="D44" s="110" t="s">
        <v>5461</v>
      </c>
      <c r="E44" s="111" t="s">
        <v>5439</v>
      </c>
      <c r="F44" s="112" t="s">
        <v>5454</v>
      </c>
      <c r="G44" s="112" t="s">
        <v>5455</v>
      </c>
      <c r="H44" s="135"/>
      <c r="I44" s="135"/>
      <c r="J44" s="121" t="s">
        <v>5441</v>
      </c>
      <c r="K44" s="135"/>
      <c r="L44" s="135"/>
      <c r="M44" s="136"/>
    </row>
    <row r="45" spans="1:13" ht="15" customHeight="1" x14ac:dyDescent="0.3">
      <c r="A45" s="146" t="s">
        <v>5460</v>
      </c>
      <c r="B45" s="144">
        <f>M9</f>
        <v>272.86113790000002</v>
      </c>
      <c r="D45" s="173" t="s">
        <v>5490</v>
      </c>
      <c r="E45" s="167" t="str">
        <f>VLOOKUP(D45,fapim!$A$6:$F$7199,6,FALSE)</f>
        <v>Martellina IRIS</v>
      </c>
      <c r="F45" s="155">
        <v>10.37</v>
      </c>
      <c r="G45" s="126">
        <f>F45-(F45*B$42)/100</f>
        <v>8.2959999999999994</v>
      </c>
      <c r="H45" s="155"/>
      <c r="I45" s="155"/>
      <c r="J45" s="53">
        <v>1</v>
      </c>
      <c r="K45" s="155"/>
      <c r="L45" s="155"/>
      <c r="M45" s="132">
        <f>IF(D45&lt;&gt;0,J45*G45,0)</f>
        <v>8.2959999999999994</v>
      </c>
    </row>
    <row r="46" spans="1:13" ht="15" customHeight="1" x14ac:dyDescent="0.3">
      <c r="A46" s="147" t="s">
        <v>5446</v>
      </c>
      <c r="B46" s="144">
        <f>M17</f>
        <v>30.467601351199995</v>
      </c>
      <c r="D46" s="174" t="s">
        <v>5680</v>
      </c>
      <c r="E46" s="167" t="str">
        <f>VLOOKUP(D46,fapim!$A$6:$F$7199,6,FALSE)</f>
        <v>Meccanismo per martelline</v>
      </c>
      <c r="F46" s="139">
        <v>9.93</v>
      </c>
      <c r="G46" s="70">
        <f>F46-(F46*B$42)/100</f>
        <v>7.944</v>
      </c>
      <c r="H46" s="139"/>
      <c r="I46" s="139"/>
      <c r="J46" s="52">
        <v>1</v>
      </c>
      <c r="K46" s="139"/>
      <c r="L46" s="139"/>
      <c r="M46" s="124">
        <f t="shared" ref="M46:M47" si="12">IF(D46&lt;&gt;0,J46*G46,0)</f>
        <v>7.944</v>
      </c>
    </row>
    <row r="47" spans="1:13" ht="15" customHeight="1" x14ac:dyDescent="0.3">
      <c r="A47" s="148" t="s">
        <v>5433</v>
      </c>
      <c r="B47" s="144">
        <f>M34</f>
        <v>45.97999999999999</v>
      </c>
      <c r="D47" s="174" t="s">
        <v>6426</v>
      </c>
      <c r="E47" s="167" t="str">
        <f>VLOOKUP(D47,fapim!$A$6:$F$7199,6,FALSE)</f>
        <v>Kit MAGICUBE per anta ribalta destra con cerniere a scomparsa e braccio lungo - portata 180 kg</v>
      </c>
      <c r="F47" s="139">
        <v>62.37</v>
      </c>
      <c r="G47" s="70">
        <f>F47-(F47*B$42)/100</f>
        <v>49.896000000000001</v>
      </c>
      <c r="H47" s="139"/>
      <c r="I47" s="139"/>
      <c r="J47" s="52">
        <v>1</v>
      </c>
      <c r="K47" s="139"/>
      <c r="L47" s="139"/>
      <c r="M47" s="124">
        <f t="shared" si="12"/>
        <v>49.896000000000001</v>
      </c>
    </row>
    <row r="48" spans="1:13" ht="15" customHeight="1" x14ac:dyDescent="0.3">
      <c r="A48" s="149" t="s">
        <v>5459</v>
      </c>
      <c r="B48" s="144">
        <f>M43</f>
        <v>39.4801</v>
      </c>
      <c r="D48" s="167" t="s">
        <v>6430</v>
      </c>
      <c r="E48" s="167" t="str">
        <f>VLOOKUP(D48,fapim!$A$6:$F$7199,6,FALSE)</f>
        <v>Coppia di cerniere a scomparsa MAGICUBE per anta battente destra - portata 180 kg</v>
      </c>
      <c r="F48" s="139">
        <v>59.05</v>
      </c>
      <c r="G48" s="70">
        <f t="shared" ref="G48" si="13">F48-(F48*B$42)/100</f>
        <v>47.239999999999995</v>
      </c>
      <c r="H48" s="139"/>
      <c r="I48" s="139"/>
      <c r="J48" s="52">
        <v>1</v>
      </c>
      <c r="K48" s="139"/>
      <c r="L48" s="139"/>
      <c r="M48" s="124">
        <f t="shared" ref="M48" si="14">IF(D48&lt;&gt;0,J48*G48,0)</f>
        <v>47.239999999999995</v>
      </c>
    </row>
    <row r="49" spans="1:13" ht="15" customHeight="1" x14ac:dyDescent="0.3">
      <c r="A49" s="150" t="s">
        <v>5461</v>
      </c>
      <c r="B49" s="144">
        <f>M59</f>
        <v>148.87199999999999</v>
      </c>
      <c r="D49" s="167" t="s">
        <v>7020</v>
      </c>
      <c r="E49" s="167" t="str">
        <f>VLOOKUP(D49,fapim!$A$6:$F$7199,6,FALSE)</f>
        <v>Kit base senza tassello di raccordo per finestre ad un anta</v>
      </c>
      <c r="F49" s="139">
        <v>9.0299999999999994</v>
      </c>
      <c r="G49" s="70">
        <f>F49-(F49*B$42)/100</f>
        <v>7.2239999999999993</v>
      </c>
      <c r="H49" s="139"/>
      <c r="I49" s="139"/>
      <c r="J49" s="52">
        <v>1</v>
      </c>
      <c r="K49" s="139"/>
      <c r="L49" s="139"/>
      <c r="M49" s="124">
        <f>IF(D49&lt;&gt;0,J49*G49,0)</f>
        <v>7.2239999999999993</v>
      </c>
    </row>
    <row r="50" spans="1:13" ht="15" customHeight="1" x14ac:dyDescent="0.3">
      <c r="A50" s="151"/>
      <c r="B50" s="145"/>
      <c r="D50" s="167" t="s">
        <v>7041</v>
      </c>
      <c r="E50" s="167" t="str">
        <f>VLOOKUP(D50,fapim!$A$6:$F$7199,6,FALSE)</f>
        <v>Rinvio d'angolo supplementare con punto di chiusura</v>
      </c>
      <c r="F50" s="139">
        <v>9.82</v>
      </c>
      <c r="G50" s="70">
        <f>F50-(F50*B$42)/100</f>
        <v>7.8559999999999999</v>
      </c>
      <c r="H50" s="139"/>
      <c r="I50" s="139"/>
      <c r="J50" s="52">
        <v>1</v>
      </c>
      <c r="K50" s="139"/>
      <c r="L50" s="139"/>
      <c r="M50" s="124">
        <f>IF(D50&lt;&gt;0,J50*G50,0)</f>
        <v>7.8559999999999999</v>
      </c>
    </row>
    <row r="51" spans="1:13" ht="15" customHeight="1" x14ac:dyDescent="0.3">
      <c r="A51" s="105"/>
      <c r="D51" s="167" t="s">
        <v>7086</v>
      </c>
      <c r="E51" s="167" t="str">
        <f>VLOOKUP(D51,fapim!$A$6:$F$7199,6,FALSE)</f>
        <v>Punto di chiusura supplementare</v>
      </c>
      <c r="F51" s="139">
        <v>4.83</v>
      </c>
      <c r="G51" s="70">
        <f>F51-(F51*B$42)/100</f>
        <v>3.8639999999999999</v>
      </c>
      <c r="H51" s="139"/>
      <c r="I51" s="139"/>
      <c r="J51" s="52">
        <v>0</v>
      </c>
      <c r="K51" s="139"/>
      <c r="L51" s="139"/>
      <c r="M51" s="124">
        <f>IF(D51&lt;&gt;0,J51*G51,0)</f>
        <v>0</v>
      </c>
    </row>
    <row r="52" spans="1:13" ht="15" customHeight="1" x14ac:dyDescent="0.3">
      <c r="A52" s="105"/>
      <c r="D52" s="167" t="s">
        <v>7105</v>
      </c>
      <c r="E52" s="167" t="str">
        <f>VLOOKUP(D52,fapim!$A$6:$F$7199,6,FALSE)</f>
        <v>Incontro registrabile</v>
      </c>
      <c r="F52" s="139">
        <v>1.82</v>
      </c>
      <c r="G52" s="70">
        <f>F52-(F52*B$42)/100</f>
        <v>1.456</v>
      </c>
      <c r="H52" s="139"/>
      <c r="I52" s="139"/>
      <c r="J52" s="52">
        <v>0</v>
      </c>
      <c r="K52" s="139"/>
      <c r="L52" s="139"/>
      <c r="M52" s="124">
        <f>IF(D52&lt;&gt;0,J52*G52,0)</f>
        <v>0</v>
      </c>
    </row>
    <row r="53" spans="1:13" ht="15" customHeight="1" x14ac:dyDescent="0.3">
      <c r="A53" s="105"/>
      <c r="D53" s="167" t="s">
        <v>7059</v>
      </c>
      <c r="E53" s="167" t="str">
        <f>VLOOKUP(D53,fapim!$A$6:$F$7199,6,FALSE)</f>
        <v>Comando di chiusura bidirezionale</v>
      </c>
      <c r="F53" s="139">
        <v>10.029999999999999</v>
      </c>
      <c r="G53" s="70">
        <f t="shared" ref="G53:G58" si="15">F53-(F53*B$42)/100</f>
        <v>8.0239999999999991</v>
      </c>
      <c r="H53" s="139"/>
      <c r="I53" s="139"/>
      <c r="J53" s="52">
        <v>1</v>
      </c>
      <c r="K53" s="139"/>
      <c r="L53" s="139"/>
      <c r="M53" s="124">
        <f t="shared" ref="M53:M58" si="16">IF(D53&lt;&gt;0,J53*G53,0)</f>
        <v>8.0239999999999991</v>
      </c>
    </row>
    <row r="54" spans="1:13" ht="15" customHeight="1" x14ac:dyDescent="0.3">
      <c r="A54" s="105"/>
      <c r="D54" s="167" t="s">
        <v>7062</v>
      </c>
      <c r="E54" s="167" t="str">
        <f>VLOOKUP(D54,fapim!$A$6:$F$7199,6,FALSE)</f>
        <v>Terminale asta</v>
      </c>
      <c r="F54" s="139">
        <v>2.79</v>
      </c>
      <c r="G54" s="70">
        <f t="shared" si="15"/>
        <v>2.2320000000000002</v>
      </c>
      <c r="H54" s="139"/>
      <c r="I54" s="139"/>
      <c r="J54" s="52">
        <v>2</v>
      </c>
      <c r="K54" s="139"/>
      <c r="L54" s="139"/>
      <c r="M54" s="124">
        <f t="shared" si="16"/>
        <v>4.4640000000000004</v>
      </c>
    </row>
    <row r="55" spans="1:13" ht="15" customHeight="1" x14ac:dyDescent="0.3">
      <c r="A55" s="105"/>
      <c r="D55" s="167" t="s">
        <v>7127</v>
      </c>
      <c r="E55" s="167" t="str">
        <f>VLOOKUP(D55,fapim!$A$6:$F$7199,6,FALSE)</f>
        <v>Chiusura a contrasto</v>
      </c>
      <c r="F55" s="139">
        <v>3.11</v>
      </c>
      <c r="G55" s="70">
        <f t="shared" si="15"/>
        <v>2.488</v>
      </c>
      <c r="H55" s="139"/>
      <c r="I55" s="139"/>
      <c r="J55" s="52">
        <v>1</v>
      </c>
      <c r="K55" s="139"/>
      <c r="L55" s="139"/>
      <c r="M55" s="124">
        <f t="shared" si="16"/>
        <v>2.488</v>
      </c>
    </row>
    <row r="56" spans="1:13" ht="15" customHeight="1" x14ac:dyDescent="0.3">
      <c r="A56" s="105"/>
      <c r="D56" s="167" t="s">
        <v>8913</v>
      </c>
      <c r="E56" s="167" t="str">
        <f>VLOOKUP(D56,fapim!$A$6:$F$7199,6,FALSE)</f>
        <v>Incontro singolo registrabile</v>
      </c>
      <c r="F56" s="139">
        <v>3.4</v>
      </c>
      <c r="G56" s="70">
        <f t="shared" si="15"/>
        <v>2.7199999999999998</v>
      </c>
      <c r="H56" s="139"/>
      <c r="I56" s="139"/>
      <c r="J56" s="52">
        <v>1</v>
      </c>
      <c r="K56" s="139"/>
      <c r="L56" s="139"/>
      <c r="M56" s="124">
        <f t="shared" si="16"/>
        <v>2.7199999999999998</v>
      </c>
    </row>
    <row r="57" spans="1:13" ht="15" customHeight="1" x14ac:dyDescent="0.3">
      <c r="A57" s="105"/>
      <c r="D57" s="167" t="s">
        <v>8914</v>
      </c>
      <c r="E57" s="167" t="str">
        <f>VLOOKUP(D57,fapim!$A$6:$F$7199,6,FALSE)</f>
        <v>Incontro doppio registrabile</v>
      </c>
      <c r="F57" s="139">
        <v>3.4</v>
      </c>
      <c r="G57" s="70">
        <f t="shared" si="15"/>
        <v>2.7199999999999998</v>
      </c>
      <c r="H57" s="139"/>
      <c r="I57" s="139"/>
      <c r="J57" s="52">
        <v>1</v>
      </c>
      <c r="K57" s="139"/>
      <c r="L57" s="139"/>
      <c r="M57" s="124">
        <f t="shared" si="16"/>
        <v>2.7199999999999998</v>
      </c>
    </row>
    <row r="58" spans="1:13" ht="15" customHeight="1" thickBot="1" x14ac:dyDescent="0.35">
      <c r="A58" s="105"/>
      <c r="D58" s="156"/>
      <c r="E58" s="167" t="e">
        <f>VLOOKUP(D58,fapim!$A$6:$F$7199,6,FALSE)</f>
        <v>#N/A</v>
      </c>
      <c r="F58" s="157"/>
      <c r="G58" s="70">
        <f t="shared" si="15"/>
        <v>0</v>
      </c>
      <c r="H58" s="157"/>
      <c r="I58" s="157"/>
      <c r="J58" s="157"/>
      <c r="K58" s="157"/>
      <c r="L58" s="157"/>
      <c r="M58" s="124">
        <f t="shared" si="16"/>
        <v>0</v>
      </c>
    </row>
    <row r="59" spans="1:13" ht="18" customHeight="1" thickBot="1" x14ac:dyDescent="0.4">
      <c r="A59" s="152" t="s">
        <v>5463</v>
      </c>
      <c r="B59" s="142">
        <f>SUM(B45:B58)</f>
        <v>537.66083925119995</v>
      </c>
      <c r="C59" s="50"/>
      <c r="D59" s="57"/>
      <c r="E59" s="56"/>
      <c r="F59" s="58"/>
      <c r="G59" s="76"/>
      <c r="H59" s="58"/>
      <c r="I59" s="58"/>
      <c r="J59" s="58"/>
      <c r="K59" s="58"/>
      <c r="L59" s="58"/>
      <c r="M59" s="140">
        <f>SUM(M44:M58)</f>
        <v>148.87199999999999</v>
      </c>
    </row>
    <row r="60" spans="1:13" ht="15" customHeight="1" x14ac:dyDescent="0.3"/>
    <row r="61" spans="1:13" ht="15" customHeight="1" x14ac:dyDescent="0.3"/>
    <row r="62" spans="1:13" ht="15" customHeight="1" x14ac:dyDescent="0.3"/>
    <row r="63" spans="1:13" ht="15" customHeight="1" x14ac:dyDescent="0.3"/>
    <row r="64" spans="1:13" ht="15" customHeight="1" x14ac:dyDescent="0.3"/>
    <row r="65" ht="15" customHeight="1" x14ac:dyDescent="0.3"/>
    <row r="66" ht="15" customHeight="1" x14ac:dyDescent="0.3"/>
  </sheetData>
  <phoneticPr fontId="2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011B7-767A-4F16-AE0A-1C5A14C8E6D0}">
  <sheetPr codeName="Foglio5"/>
  <dimension ref="A1:T62"/>
  <sheetViews>
    <sheetView topLeftCell="A26" workbookViewId="0">
      <selection activeCell="R62" sqref="R62"/>
    </sheetView>
  </sheetViews>
  <sheetFormatPr defaultRowHeight="14.4" x14ac:dyDescent="0.3"/>
  <cols>
    <col min="1" max="1" width="13.88671875" customWidth="1"/>
    <col min="2" max="2" width="8.21875" style="60" customWidth="1"/>
    <col min="3" max="3" width="3" customWidth="1"/>
    <col min="4" max="4" width="9.88671875" customWidth="1"/>
    <col min="5" max="5" width="34.33203125" customWidth="1"/>
    <col min="6" max="6" width="6.77734375" style="60" customWidth="1"/>
    <col min="7" max="7" width="7.77734375" style="60" customWidth="1"/>
    <col min="8" max="12" width="6.77734375" style="60" customWidth="1"/>
    <col min="13" max="13" width="7.109375" style="60" customWidth="1"/>
    <col min="15" max="15" width="6.21875" customWidth="1"/>
    <col min="16" max="16" width="7.88671875" customWidth="1"/>
    <col min="18" max="18" width="50.88671875" customWidth="1"/>
  </cols>
  <sheetData>
    <row r="1" spans="1:14" ht="27" customHeight="1" thickBot="1" x14ac:dyDescent="0.35">
      <c r="A1" s="98"/>
      <c r="B1" s="99"/>
      <c r="C1" s="100"/>
      <c r="D1" s="62" t="s">
        <v>5447</v>
      </c>
      <c r="E1" s="63" t="s">
        <v>5439</v>
      </c>
      <c r="F1" s="64" t="s">
        <v>5451</v>
      </c>
      <c r="G1" s="64" t="s">
        <v>5450</v>
      </c>
      <c r="H1" s="64"/>
      <c r="I1" s="97" t="s">
        <v>5448</v>
      </c>
      <c r="J1" s="65" t="s">
        <v>5441</v>
      </c>
      <c r="K1" s="65" t="s">
        <v>5449</v>
      </c>
      <c r="L1" s="65" t="s">
        <v>5442</v>
      </c>
      <c r="M1" s="123" t="s">
        <v>5431</v>
      </c>
    </row>
    <row r="2" spans="1:14" ht="16.05" customHeight="1" x14ac:dyDescent="0.3">
      <c r="A2" s="105"/>
      <c r="D2" s="88" t="s">
        <v>1530</v>
      </c>
      <c r="E2" s="66" t="str">
        <f>VLOOKUP(D2,profili!$A$2:$K$1639,2,TRUE)</f>
        <v>PROFILATO TELAIO Z MAGGIOR. CON PIATTO</v>
      </c>
      <c r="F2" s="67">
        <f>VLOOKUP(D2,profili!A2:K1639,C$39,TRUE)</f>
        <v>37.4</v>
      </c>
      <c r="G2" s="67">
        <f t="shared" ref="G2:G8" si="0">F2-(F2*B$40)/100</f>
        <v>24.31</v>
      </c>
      <c r="H2" s="67"/>
      <c r="I2" s="68">
        <v>45</v>
      </c>
      <c r="J2" s="68">
        <v>1</v>
      </c>
      <c r="K2" s="67">
        <f>B36+I2</f>
        <v>845</v>
      </c>
      <c r="L2" s="67">
        <f>K2*J2</f>
        <v>845</v>
      </c>
      <c r="M2" s="124">
        <f t="shared" ref="M2:M8" si="1">IF(D2&lt;&gt;0,L2/1000*G2,0)</f>
        <v>20.54195</v>
      </c>
    </row>
    <row r="3" spans="1:14" ht="16.05" customHeight="1" x14ac:dyDescent="0.3">
      <c r="A3" s="105"/>
      <c r="D3" s="89" t="s">
        <v>1530</v>
      </c>
      <c r="E3" s="66" t="str">
        <f>VLOOKUP(D3,profili!$A$2:$K$1639,2,TRUE)</f>
        <v>PROFILATO TELAIO Z MAGGIOR. CON PIATTO</v>
      </c>
      <c r="F3" s="67">
        <f>VLOOKUP(D3,profili!A3:K1640,C$39,TRUE)</f>
        <v>37.4</v>
      </c>
      <c r="G3" s="67">
        <f t="shared" si="0"/>
        <v>24.31</v>
      </c>
      <c r="H3" s="70"/>
      <c r="I3" s="68">
        <v>45</v>
      </c>
      <c r="J3" s="71">
        <v>2</v>
      </c>
      <c r="K3" s="70">
        <f>B37+I3</f>
        <v>2245</v>
      </c>
      <c r="L3" s="67">
        <f t="shared" ref="L3:L8" si="2">K3*J3</f>
        <v>4490</v>
      </c>
      <c r="M3" s="124">
        <f t="shared" si="1"/>
        <v>109.1519</v>
      </c>
      <c r="N3" s="180">
        <f>SUM(M2:M3)</f>
        <v>129.69385</v>
      </c>
    </row>
    <row r="4" spans="1:14" ht="16.05" customHeight="1" x14ac:dyDescent="0.3">
      <c r="A4" s="105"/>
      <c r="D4" s="89" t="s">
        <v>1466</v>
      </c>
      <c r="E4" s="66" t="str">
        <f>VLOOKUP(D4,profili!$A$2:$K$1639,2,TRUE)</f>
        <v>PROFILATO SOGLIA RIBASSATA</v>
      </c>
      <c r="F4" s="67">
        <f>VLOOKUP(D4,profili!A4:K1641,C$39,TRUE)</f>
        <v>16.95</v>
      </c>
      <c r="G4" s="67">
        <f t="shared" si="0"/>
        <v>11.017499999999998</v>
      </c>
      <c r="H4" s="70"/>
      <c r="I4" s="68">
        <v>-97.8</v>
      </c>
      <c r="J4" s="71">
        <v>1</v>
      </c>
      <c r="K4" s="70">
        <f>B36+I4</f>
        <v>702.2</v>
      </c>
      <c r="L4" s="67">
        <f t="shared" si="2"/>
        <v>702.2</v>
      </c>
      <c r="M4" s="124">
        <f t="shared" si="1"/>
        <v>7.7364884999999992</v>
      </c>
    </row>
    <row r="5" spans="1:14" ht="16.05" customHeight="1" x14ac:dyDescent="0.3">
      <c r="A5" s="105"/>
      <c r="D5" s="89" t="s">
        <v>1514</v>
      </c>
      <c r="E5" s="66" t="str">
        <f>VLOOKUP(D5,profili!$A$2:$K$1639,2,TRUE)</f>
        <v>PROFILATO ANTA Z MAGGIORATA PIANA</v>
      </c>
      <c r="F5" s="67">
        <f>VLOOKUP(D5,profili!A5:K1642,C$39,TRUE)</f>
        <v>38.520000000000003</v>
      </c>
      <c r="G5" s="67">
        <f t="shared" si="0"/>
        <v>25.038000000000004</v>
      </c>
      <c r="H5" s="70"/>
      <c r="I5" s="68">
        <v>-86.4</v>
      </c>
      <c r="J5" s="71">
        <v>2</v>
      </c>
      <c r="K5" s="70">
        <f>B36-I5</f>
        <v>886.4</v>
      </c>
      <c r="L5" s="67">
        <f t="shared" si="2"/>
        <v>1772.8</v>
      </c>
      <c r="M5" s="124">
        <f t="shared" si="1"/>
        <v>44.387366400000005</v>
      </c>
      <c r="N5" s="180">
        <f>SUM(M5:M6)</f>
        <v>152.37125280000004</v>
      </c>
    </row>
    <row r="6" spans="1:14" ht="16.05" customHeight="1" x14ac:dyDescent="0.3">
      <c r="A6" s="105"/>
      <c r="D6" s="89" t="s">
        <v>1514</v>
      </c>
      <c r="E6" s="66" t="str">
        <f>VLOOKUP(D6,profili!$A$2:$K$1639,2,TRUE)</f>
        <v>PROFILATO ANTA Z MAGGIORATA PIANA</v>
      </c>
      <c r="F6" s="67">
        <f>VLOOKUP(D6,profili!A6:K1643,C$39,TRUE)</f>
        <v>38.520000000000003</v>
      </c>
      <c r="G6" s="67">
        <f t="shared" si="0"/>
        <v>25.038000000000004</v>
      </c>
      <c r="H6" s="70"/>
      <c r="I6" s="68">
        <v>-43.6</v>
      </c>
      <c r="J6" s="71">
        <v>2</v>
      </c>
      <c r="K6" s="70">
        <f>B37+I6</f>
        <v>2156.4</v>
      </c>
      <c r="L6" s="67">
        <f t="shared" si="2"/>
        <v>4312.8</v>
      </c>
      <c r="M6" s="124">
        <f t="shared" si="1"/>
        <v>107.98388640000002</v>
      </c>
    </row>
    <row r="7" spans="1:14" ht="16.05" customHeight="1" x14ac:dyDescent="0.3">
      <c r="A7" s="105"/>
      <c r="D7" s="89" t="s">
        <v>1491</v>
      </c>
      <c r="E7" s="66" t="str">
        <f>VLOOKUP(D7,profili!$A$2:$K$1639,2,TRUE)</f>
        <v>PROF.ZOCCOLO RIPORTATO H70MM ELEM. APRIB</v>
      </c>
      <c r="F7" s="67">
        <f>VLOOKUP(D7,profili!A7:K1644,C$39,TRUE)</f>
        <v>42.99</v>
      </c>
      <c r="G7" s="67">
        <f t="shared" si="0"/>
        <v>27.9435</v>
      </c>
      <c r="H7" s="70"/>
      <c r="I7" s="68">
        <v>-220.2</v>
      </c>
      <c r="J7" s="71">
        <v>1</v>
      </c>
      <c r="K7" s="70">
        <f>B36+I7</f>
        <v>579.79999999999995</v>
      </c>
      <c r="L7" s="67">
        <f t="shared" si="2"/>
        <v>579.79999999999995</v>
      </c>
      <c r="M7" s="124">
        <f t="shared" si="1"/>
        <v>16.201641299999999</v>
      </c>
    </row>
    <row r="8" spans="1:14" ht="16.05" customHeight="1" thickBot="1" x14ac:dyDescent="0.35">
      <c r="A8" s="105"/>
      <c r="D8" s="89"/>
      <c r="E8" s="66" t="e">
        <f>VLOOKUP(D8,profili!$A$2:$K$1639,2,TRUE)</f>
        <v>#N/A</v>
      </c>
      <c r="F8" s="67" t="e">
        <f>VLOOKUP(D8,profili!A8:K1645,C$39,TRUE)</f>
        <v>#N/A</v>
      </c>
      <c r="G8" s="67" t="e">
        <f t="shared" si="0"/>
        <v>#N/A</v>
      </c>
      <c r="H8" s="70"/>
      <c r="I8" s="68"/>
      <c r="J8" s="71"/>
      <c r="K8" s="70"/>
      <c r="L8" s="67">
        <f t="shared" si="2"/>
        <v>0</v>
      </c>
      <c r="M8" s="124">
        <f t="shared" si="1"/>
        <v>0</v>
      </c>
    </row>
    <row r="9" spans="1:14" ht="18" customHeight="1" thickBot="1" x14ac:dyDescent="0.35">
      <c r="A9" s="105" t="s">
        <v>13272</v>
      </c>
      <c r="C9" s="104"/>
      <c r="D9" s="74"/>
      <c r="E9" s="75"/>
      <c r="F9" s="76"/>
      <c r="G9" s="76"/>
      <c r="H9" s="76"/>
      <c r="I9" s="76"/>
      <c r="J9" s="76"/>
      <c r="K9" s="76"/>
      <c r="L9" s="76"/>
      <c r="M9" s="125">
        <f>SUM(M2:M8)</f>
        <v>306.00323260000005</v>
      </c>
    </row>
    <row r="10" spans="1:14" ht="27" customHeight="1" thickBot="1" x14ac:dyDescent="0.35">
      <c r="A10" s="105"/>
      <c r="C10" s="104"/>
      <c r="D10" s="77" t="s">
        <v>5446</v>
      </c>
      <c r="E10" s="78"/>
      <c r="F10" s="64" t="s">
        <v>5452</v>
      </c>
      <c r="G10" s="64" t="s">
        <v>5453</v>
      </c>
      <c r="H10" s="64" t="s">
        <v>5432</v>
      </c>
      <c r="I10" s="64" t="s">
        <v>5448</v>
      </c>
      <c r="J10" s="65" t="s">
        <v>5441</v>
      </c>
      <c r="K10" s="65" t="s">
        <v>5449</v>
      </c>
      <c r="L10" s="65" t="s">
        <v>5442</v>
      </c>
      <c r="M10" s="123" t="s">
        <v>5431</v>
      </c>
    </row>
    <row r="11" spans="1:14" ht="15" customHeight="1" x14ac:dyDescent="0.3">
      <c r="A11" s="105"/>
      <c r="C11" s="104"/>
      <c r="D11" s="93" t="s">
        <v>475</v>
      </c>
      <c r="E11" s="66" t="str">
        <f>VLOOKUP(D11,profili!$A$2:$K$1639,2,TRUE)</f>
        <v>PROFILATO FERMAVETRO A SCATTO 31.5mm</v>
      </c>
      <c r="F11" s="67">
        <f>VLOOKUP(D11,profili!$A$2:$K$1639,C$39,TRUE)</f>
        <v>16.48</v>
      </c>
      <c r="G11" s="67">
        <f t="shared" ref="G11:G16" si="3">F11-(F11*B$40)/100</f>
        <v>10.712</v>
      </c>
      <c r="H11" s="68">
        <v>0.31900000000000001</v>
      </c>
      <c r="I11" s="79">
        <v>-224.2</v>
      </c>
      <c r="J11" s="79">
        <v>2</v>
      </c>
      <c r="K11" s="126">
        <f>B36+I11</f>
        <v>575.79999999999995</v>
      </c>
      <c r="L11" s="126">
        <f t="shared" ref="L11:L16" si="4">K11*J11</f>
        <v>1151.5999999999999</v>
      </c>
      <c r="M11" s="124">
        <f t="shared" ref="M11:M16" si="5">IF(D11&lt;&gt;0,L11/1000*G11*H11,0)</f>
        <v>3.9351646047999997</v>
      </c>
    </row>
    <row r="12" spans="1:14" ht="15" customHeight="1" x14ac:dyDescent="0.3">
      <c r="A12" s="105"/>
      <c r="C12" s="104"/>
      <c r="D12" s="89" t="s">
        <v>475</v>
      </c>
      <c r="E12" s="66" t="str">
        <f>VLOOKUP(D12,profili!$A$2:$K$1639,2,TRUE)</f>
        <v>PROFILATO FERMAVETRO A SCATTO 31.5mm</v>
      </c>
      <c r="F12" s="67">
        <f>VLOOKUP(D12,profili!$A$2:$K$1639,C$39,TRUE)</f>
        <v>16.48</v>
      </c>
      <c r="G12" s="67">
        <f t="shared" si="3"/>
        <v>10.712</v>
      </c>
      <c r="H12" s="71">
        <v>0.31900000000000001</v>
      </c>
      <c r="I12" s="71">
        <v>-298.10000000000002</v>
      </c>
      <c r="J12" s="71">
        <v>2</v>
      </c>
      <c r="K12" s="70">
        <f>B37+I12</f>
        <v>1901.9</v>
      </c>
      <c r="L12" s="70">
        <f t="shared" si="4"/>
        <v>3803.8</v>
      </c>
      <c r="M12" s="124">
        <f t="shared" si="5"/>
        <v>12.998071486400001</v>
      </c>
    </row>
    <row r="13" spans="1:14" ht="15" customHeight="1" x14ac:dyDescent="0.3">
      <c r="A13" s="105"/>
      <c r="C13" s="104"/>
      <c r="D13" s="89" t="s">
        <v>1126</v>
      </c>
      <c r="E13" s="66" t="str">
        <f>VLOOKUP(D13,profili!$A$2:$K$1639,2,TRUE)</f>
        <v>Riporto per Soglia</v>
      </c>
      <c r="F13" s="67">
        <f>VLOOKUP(D13,profili!$A$2:$K$1639,C$39,TRUE)</f>
        <v>16.48</v>
      </c>
      <c r="G13" s="67">
        <f t="shared" si="3"/>
        <v>10.712</v>
      </c>
      <c r="H13" s="71">
        <v>0.31900000000000001</v>
      </c>
      <c r="I13" s="71">
        <v>-151.80000000000001</v>
      </c>
      <c r="J13" s="71">
        <v>1</v>
      </c>
      <c r="K13" s="70">
        <f>B36+I13</f>
        <v>648.20000000000005</v>
      </c>
      <c r="L13" s="70">
        <f t="shared" si="4"/>
        <v>648.20000000000005</v>
      </c>
      <c r="M13" s="124">
        <f t="shared" si="5"/>
        <v>2.2149823695999999</v>
      </c>
    </row>
    <row r="14" spans="1:14" ht="15" customHeight="1" x14ac:dyDescent="0.3">
      <c r="A14" s="105"/>
      <c r="C14" s="104"/>
      <c r="D14" s="89" t="s">
        <v>1136</v>
      </c>
      <c r="E14" s="66" t="str">
        <f>VLOOKUP(D14,profili!$A$2:$K$1639,2,TRUE)</f>
        <v>Gocciolatoio Inferiore</v>
      </c>
      <c r="F14" s="67">
        <f>VLOOKUP(D14,profili!$A$2:$K$1639,C$39,TRUE)</f>
        <v>15.56</v>
      </c>
      <c r="G14" s="67">
        <f t="shared" si="3"/>
        <v>10.114000000000001</v>
      </c>
      <c r="H14" s="71">
        <v>0.28999999999999998</v>
      </c>
      <c r="I14" s="71">
        <v>-117</v>
      </c>
      <c r="J14" s="71">
        <v>1</v>
      </c>
      <c r="K14" s="70">
        <f>B36+I14</f>
        <v>683</v>
      </c>
      <c r="L14" s="70">
        <f t="shared" si="4"/>
        <v>683</v>
      </c>
      <c r="M14" s="124">
        <f t="shared" si="5"/>
        <v>2.0032799799999998</v>
      </c>
    </row>
    <row r="15" spans="1:14" ht="15" customHeight="1" x14ac:dyDescent="0.3">
      <c r="A15" s="105"/>
      <c r="C15" s="104"/>
      <c r="D15" s="89" t="s">
        <v>484</v>
      </c>
      <c r="E15" s="66" t="str">
        <f>VLOOKUP(D15,profili!$A$2:$K$1639,2,TRUE)</f>
        <v>PR. DOMAL ASTINA DI CHISURA (11048)</v>
      </c>
      <c r="F15" s="67">
        <f>VLOOKUP(D15,profili!$A$2:$K$1639,C$39,TRUE)</f>
        <v>15.45</v>
      </c>
      <c r="G15" s="67">
        <f t="shared" si="3"/>
        <v>10.0425</v>
      </c>
      <c r="H15" s="71">
        <v>0.15</v>
      </c>
      <c r="I15" s="71"/>
      <c r="J15" s="71"/>
      <c r="K15" s="70"/>
      <c r="L15" s="70">
        <f t="shared" si="4"/>
        <v>0</v>
      </c>
      <c r="M15" s="124">
        <f t="shared" si="5"/>
        <v>0</v>
      </c>
    </row>
    <row r="16" spans="1:14" ht="15" customHeight="1" thickBot="1" x14ac:dyDescent="0.35">
      <c r="A16" s="105"/>
      <c r="C16" s="104"/>
      <c r="D16" s="89"/>
      <c r="E16" s="66" t="e">
        <f>VLOOKUP(D16,profili!$A$2:$K$1639,2,TRUE)</f>
        <v>#N/A</v>
      </c>
      <c r="F16" s="67" t="e">
        <f>VLOOKUP(D16,profili!$A$2:$K$1639,C$39,TRUE)</f>
        <v>#N/A</v>
      </c>
      <c r="G16" s="67" t="e">
        <f t="shared" si="3"/>
        <v>#N/A</v>
      </c>
      <c r="H16" s="71"/>
      <c r="I16" s="71"/>
      <c r="J16" s="71"/>
      <c r="K16" s="70"/>
      <c r="L16" s="70">
        <f t="shared" si="4"/>
        <v>0</v>
      </c>
      <c r="M16" s="124">
        <f t="shared" si="5"/>
        <v>0</v>
      </c>
    </row>
    <row r="17" spans="1:20" ht="18" customHeight="1" thickBot="1" x14ac:dyDescent="0.35">
      <c r="A17" s="96"/>
      <c r="C17" s="104"/>
      <c r="D17" s="81"/>
      <c r="E17" s="82"/>
      <c r="F17" s="83"/>
      <c r="G17" s="83"/>
      <c r="H17" s="83"/>
      <c r="I17" s="83"/>
      <c r="J17" s="83"/>
      <c r="K17" s="83"/>
      <c r="L17" s="83"/>
      <c r="M17" s="127">
        <f>SUM(M11:M16)</f>
        <v>21.151498440800001</v>
      </c>
    </row>
    <row r="18" spans="1:20" ht="27" customHeight="1" thickBot="1" x14ac:dyDescent="0.35">
      <c r="A18" s="96"/>
      <c r="C18" s="104"/>
      <c r="D18" s="84" t="s">
        <v>5433</v>
      </c>
      <c r="E18" s="63" t="s">
        <v>5439</v>
      </c>
      <c r="F18" s="64" t="s">
        <v>5454</v>
      </c>
      <c r="G18" s="64" t="s">
        <v>5455</v>
      </c>
      <c r="H18" s="128"/>
      <c r="I18" s="128"/>
      <c r="J18" s="65" t="s">
        <v>5441</v>
      </c>
      <c r="K18" s="128"/>
      <c r="L18" s="128"/>
      <c r="M18" s="129"/>
    </row>
    <row r="19" spans="1:20" ht="15" customHeight="1" x14ac:dyDescent="0.3">
      <c r="A19" s="105"/>
      <c r="C19" s="104"/>
      <c r="D19" s="93" t="s">
        <v>2809</v>
      </c>
      <c r="E19" s="59" t="str">
        <f>VLOOKUP(D19,accessori!A4:H1203,2,FALSE)</f>
        <v>SQUADRETTA ALLINEAM. ECCENTRICO H 20.5</v>
      </c>
      <c r="F19" s="126">
        <f>VLOOKUP(D19,accessori!A$4:K$1203,4,FALSE)</f>
        <v>0.53</v>
      </c>
      <c r="G19" s="130">
        <f t="shared" ref="G19:G33" si="6">F19-(F19*B$41)/100</f>
        <v>0.50350000000000006</v>
      </c>
      <c r="H19" s="126"/>
      <c r="I19" s="126"/>
      <c r="J19" s="79">
        <v>4</v>
      </c>
      <c r="K19" s="126"/>
      <c r="L19" s="126"/>
      <c r="M19" s="124">
        <f t="shared" ref="M19:M31" si="7">IF(D19&lt;&gt;0,J19*G19,0)</f>
        <v>2.0140000000000002</v>
      </c>
    </row>
    <row r="20" spans="1:20" ht="15" customHeight="1" x14ac:dyDescent="0.3">
      <c r="A20" s="105"/>
      <c r="C20" s="104"/>
      <c r="D20" s="89" t="s">
        <v>3058</v>
      </c>
      <c r="E20" s="69" t="str">
        <f>VLOOKUP(D20,accessori!A5:H1204,2,FALSE)</f>
        <v>SQUADRETTA EST. CIANFR.-SPIN. H 33.5-L 5</v>
      </c>
      <c r="F20" s="70">
        <f>VLOOKUP(D20,accessori!A$4:K$1203,4,FALSE)</f>
        <v>1.37</v>
      </c>
      <c r="G20" s="153">
        <f t="shared" si="6"/>
        <v>1.3015000000000001</v>
      </c>
      <c r="H20" s="70"/>
      <c r="I20" s="70"/>
      <c r="J20" s="71">
        <v>6</v>
      </c>
      <c r="K20" s="70"/>
      <c r="L20" s="70"/>
      <c r="M20" s="124">
        <f t="shared" si="7"/>
        <v>7.8090000000000011</v>
      </c>
    </row>
    <row r="21" spans="1:20" ht="15" customHeight="1" x14ac:dyDescent="0.3">
      <c r="A21" s="105"/>
      <c r="C21" s="104"/>
      <c r="D21" s="89" t="s">
        <v>2733</v>
      </c>
      <c r="E21" s="69" t="str">
        <f>VLOOKUP(D21,accessori!A6:H1205,2,FALSE)</f>
        <v>SQUADRETTA PRESSOFUSA A SPINARE-AVVITARE</v>
      </c>
      <c r="F21" s="70">
        <f>VLOOKUP(D21,accessori!A$4:K$1203,4,FALSE)</f>
        <v>1.5</v>
      </c>
      <c r="G21" s="153">
        <f t="shared" si="6"/>
        <v>1.425</v>
      </c>
      <c r="H21" s="70"/>
      <c r="I21" s="70"/>
      <c r="J21" s="71">
        <v>6</v>
      </c>
      <c r="K21" s="70"/>
      <c r="L21" s="70"/>
      <c r="M21" s="124">
        <f t="shared" si="7"/>
        <v>8.5500000000000007</v>
      </c>
      <c r="R21" s="113"/>
      <c r="S21" s="113"/>
      <c r="T21" s="113"/>
    </row>
    <row r="22" spans="1:20" ht="15" customHeight="1" x14ac:dyDescent="0.3">
      <c r="A22" s="105"/>
      <c r="C22" s="104"/>
      <c r="D22" s="89" t="s">
        <v>2841</v>
      </c>
      <c r="E22" s="69" t="str">
        <f>VLOOKUP(D22,accessori!A7:H1206,2,FALSE)</f>
        <v>SQUADRETTA ALLIN. ECCENT. H 18.5</v>
      </c>
      <c r="F22" s="70">
        <f>VLOOKUP(D22,accessori!A$4:K$1203,4,FALSE)</f>
        <v>0.63</v>
      </c>
      <c r="G22" s="153">
        <f t="shared" si="6"/>
        <v>0.59850000000000003</v>
      </c>
      <c r="H22" s="70"/>
      <c r="I22" s="70"/>
      <c r="J22" s="71">
        <v>4</v>
      </c>
      <c r="K22" s="70"/>
      <c r="L22" s="70"/>
      <c r="M22" s="124">
        <f t="shared" si="7"/>
        <v>2.3940000000000001</v>
      </c>
      <c r="R22" s="114"/>
      <c r="S22" s="115"/>
      <c r="T22" s="115"/>
    </row>
    <row r="23" spans="1:20" ht="15" customHeight="1" x14ac:dyDescent="0.3">
      <c r="A23" s="105"/>
      <c r="C23" s="104"/>
      <c r="D23" s="89" t="s">
        <v>2775</v>
      </c>
      <c r="E23" s="69" t="str">
        <f>VLOOKUP(D23,accessori!A8:H1207,2,FALSE)</f>
        <v>69A02-SQUADRETTA ALLINEAMENTO ESTERNA SP</v>
      </c>
      <c r="F23" s="70">
        <f>VLOOKUP(D23,accessori!A$4:K$1203,4,FALSE)</f>
        <v>0.23</v>
      </c>
      <c r="G23" s="153">
        <f t="shared" si="6"/>
        <v>0.2185</v>
      </c>
      <c r="H23" s="70"/>
      <c r="I23" s="70"/>
      <c r="J23" s="71">
        <v>6</v>
      </c>
      <c r="K23" s="70"/>
      <c r="L23" s="70"/>
      <c r="M23" s="124">
        <f t="shared" si="7"/>
        <v>1.3109999999999999</v>
      </c>
      <c r="R23" s="114"/>
      <c r="S23" s="115"/>
      <c r="T23" s="115"/>
    </row>
    <row r="24" spans="1:20" ht="15" customHeight="1" x14ac:dyDescent="0.3">
      <c r="A24" s="105"/>
      <c r="C24" s="104"/>
      <c r="D24" s="89" t="s">
        <v>2665</v>
      </c>
      <c r="E24" s="69" t="str">
        <f>VLOOKUP(D24,accessori!A9:H1208,2,FALSE)</f>
        <v>Vite autofilettante M5x14</v>
      </c>
      <c r="F24" s="70">
        <f>VLOOKUP(D24,accessori!A$4:K$1203,4,FALSE)</f>
        <v>0.17</v>
      </c>
      <c r="G24" s="153">
        <f t="shared" si="6"/>
        <v>0.1615</v>
      </c>
      <c r="H24" s="70"/>
      <c r="I24" s="70"/>
      <c r="J24" s="71">
        <v>12</v>
      </c>
      <c r="K24" s="70"/>
      <c r="L24" s="70"/>
      <c r="M24" s="124">
        <f t="shared" si="7"/>
        <v>1.9380000000000002</v>
      </c>
      <c r="R24" s="114"/>
      <c r="S24" s="115"/>
      <c r="T24" s="115"/>
    </row>
    <row r="25" spans="1:20" ht="15" customHeight="1" x14ac:dyDescent="0.3">
      <c r="A25" s="105"/>
      <c r="C25" s="104"/>
      <c r="D25" s="94" t="s">
        <v>3770</v>
      </c>
      <c r="E25" s="69" t="str">
        <f>VLOOKUP(D25,accessori!A10:H1209,2,FALSE)</f>
        <v>ANGOLO VULCANIZZATO PER D4060000</v>
      </c>
      <c r="F25" s="70">
        <f>VLOOKUP(D25,accessori!A$4:K$1203,4,FALSE)</f>
        <v>1.03</v>
      </c>
      <c r="G25" s="153">
        <f t="shared" si="6"/>
        <v>0.97850000000000004</v>
      </c>
      <c r="H25" s="70"/>
      <c r="I25" s="70"/>
      <c r="J25" s="71">
        <v>4</v>
      </c>
      <c r="K25" s="70"/>
      <c r="L25" s="70"/>
      <c r="M25" s="124">
        <f t="shared" si="7"/>
        <v>3.9140000000000001</v>
      </c>
      <c r="R25" s="114"/>
      <c r="S25" s="115"/>
      <c r="T25" s="115"/>
    </row>
    <row r="26" spans="1:20" ht="15" customHeight="1" x14ac:dyDescent="0.3">
      <c r="A26" s="105"/>
      <c r="C26" s="104"/>
      <c r="D26" s="89" t="s">
        <v>2957</v>
      </c>
      <c r="E26" s="69" t="str">
        <f>VLOOKUP(D26,accessori!A11:H1210,2,FALSE)</f>
        <v>CAPPETTA COPRIFORO SCARICO ACQUA</v>
      </c>
      <c r="F26" s="70">
        <f>VLOOKUP(D26,accessori!A$4:K$1203,8,FALSE)</f>
        <v>0.25</v>
      </c>
      <c r="G26" s="153">
        <f t="shared" si="6"/>
        <v>0.23749999999999999</v>
      </c>
      <c r="H26" s="70"/>
      <c r="I26" s="70"/>
      <c r="J26" s="71">
        <f>B36/400</f>
        <v>2</v>
      </c>
      <c r="K26" s="70"/>
      <c r="L26" s="70"/>
      <c r="M26" s="124">
        <f t="shared" si="7"/>
        <v>0.47499999999999998</v>
      </c>
      <c r="R26" s="114"/>
      <c r="S26" s="115"/>
      <c r="T26" s="115"/>
    </row>
    <row r="27" spans="1:20" ht="15" customHeight="1" x14ac:dyDescent="0.3">
      <c r="A27" s="105"/>
      <c r="C27" s="104"/>
      <c r="D27" s="89" t="s">
        <v>2877</v>
      </c>
      <c r="E27" s="69" t="str">
        <f>VLOOKUP(D27,accessori!A12:H1211,2,FALSE)</f>
        <v>TASSELLO APPOGGIO VETRO</v>
      </c>
      <c r="F27" s="70">
        <f>VLOOKUP(D27,accessori!A$4:K$1203,4,FALSE)</f>
        <v>1.1599999999999999</v>
      </c>
      <c r="G27" s="153">
        <f t="shared" si="6"/>
        <v>1.1019999999999999</v>
      </c>
      <c r="H27" s="70"/>
      <c r="I27" s="70"/>
      <c r="J27" s="71">
        <v>4</v>
      </c>
      <c r="K27" s="70"/>
      <c r="L27" s="70"/>
      <c r="M27" s="124">
        <f t="shared" si="7"/>
        <v>4.4079999999999995</v>
      </c>
      <c r="R27" s="114"/>
      <c r="S27" s="115"/>
      <c r="T27" s="115"/>
    </row>
    <row r="28" spans="1:20" ht="15" customHeight="1" x14ac:dyDescent="0.3">
      <c r="A28" s="105"/>
      <c r="C28" s="104"/>
      <c r="D28" s="89" t="s">
        <v>3122</v>
      </c>
      <c r="E28" s="69" t="str">
        <f>VLOOKUP(D28,accessori!A13:H1212,2,FALSE)</f>
        <v>Tappo Sx Gocciolatoio</v>
      </c>
      <c r="F28" s="70">
        <f>VLOOKUP(D28,accessori!A$4:K$1203,8,FALSE)</f>
        <v>0.13</v>
      </c>
      <c r="G28" s="153">
        <f t="shared" si="6"/>
        <v>0.1235</v>
      </c>
      <c r="H28" s="70"/>
      <c r="I28" s="70"/>
      <c r="J28" s="71">
        <v>1</v>
      </c>
      <c r="K28" s="70"/>
      <c r="L28" s="70"/>
      <c r="M28" s="124">
        <f t="shared" si="7"/>
        <v>0.1235</v>
      </c>
      <c r="R28" s="114"/>
      <c r="S28" s="115"/>
      <c r="T28" s="115"/>
    </row>
    <row r="29" spans="1:20" ht="15" customHeight="1" x14ac:dyDescent="0.3">
      <c r="A29" s="105"/>
      <c r="C29" s="104"/>
      <c r="D29" s="89" t="s">
        <v>3120</v>
      </c>
      <c r="E29" s="69" t="str">
        <f>VLOOKUP(D29,accessori!A14:H1213,2,FALSE)</f>
        <v>Tappo Dx Gocciolatoio</v>
      </c>
      <c r="F29" s="70">
        <f>VLOOKUP(D29,accessori!A$4:K$1203,8,FALSE)</f>
        <v>0.13</v>
      </c>
      <c r="G29" s="153">
        <f t="shared" si="6"/>
        <v>0.1235</v>
      </c>
      <c r="H29" s="70"/>
      <c r="I29" s="70"/>
      <c r="J29" s="71">
        <v>1</v>
      </c>
      <c r="K29" s="70"/>
      <c r="L29" s="70"/>
      <c r="M29" s="124">
        <f t="shared" si="7"/>
        <v>0.1235</v>
      </c>
      <c r="T29" s="36"/>
    </row>
    <row r="30" spans="1:20" ht="15" customHeight="1" x14ac:dyDescent="0.3">
      <c r="A30" s="105"/>
      <c r="C30" s="104"/>
      <c r="D30" s="89" t="s">
        <v>2652</v>
      </c>
      <c r="E30" s="69" t="str">
        <f>VLOOKUP(D30,accessori!A15:H1214,2,FALSE)</f>
        <v>13E08-ESPANSORE REG. TELAI TUBOLARI GREZ</v>
      </c>
      <c r="F30" s="70">
        <f>VLOOKUP(D30,accessori!A$4:K$1203,4,FALSE)</f>
        <v>0.57999999999999996</v>
      </c>
      <c r="G30" s="153">
        <f t="shared" si="6"/>
        <v>0.55099999999999993</v>
      </c>
      <c r="H30" s="70"/>
      <c r="I30" s="70"/>
      <c r="J30" s="201">
        <f>(B36+B37)*2/550</f>
        <v>10.909090909090908</v>
      </c>
      <c r="K30" s="70"/>
      <c r="L30" s="70"/>
      <c r="M30" s="124">
        <f t="shared" si="7"/>
        <v>6.0109090909090899</v>
      </c>
      <c r="S30" s="116"/>
      <c r="T30" s="117"/>
    </row>
    <row r="31" spans="1:20" ht="15" customHeight="1" x14ac:dyDescent="0.35">
      <c r="A31" s="105"/>
      <c r="C31" s="104"/>
      <c r="D31" s="89"/>
      <c r="E31" s="69" t="e">
        <f>VLOOKUP(D31,accessori!A16:H1215,2,FALSE)</f>
        <v>#N/A</v>
      </c>
      <c r="F31" s="70" t="e">
        <f>VLOOKUP(D31,accessori!A$4:K$1203,4,FALSE)</f>
        <v>#N/A</v>
      </c>
      <c r="G31" s="153" t="e">
        <f t="shared" si="6"/>
        <v>#N/A</v>
      </c>
      <c r="H31" s="70"/>
      <c r="I31" s="70"/>
      <c r="J31" s="71"/>
      <c r="K31" s="70"/>
      <c r="L31" s="70"/>
      <c r="M31" s="124">
        <f t="shared" si="7"/>
        <v>0</v>
      </c>
      <c r="T31" s="118"/>
    </row>
    <row r="32" spans="1:20" ht="15" customHeight="1" x14ac:dyDescent="0.3">
      <c r="A32" s="105"/>
      <c r="C32" s="104"/>
      <c r="D32" s="89"/>
      <c r="E32" s="69" t="e">
        <f>VLOOKUP(D32,accessori!A17:H1216,2,FALSE)</f>
        <v>#N/A</v>
      </c>
      <c r="F32" s="70" t="e">
        <f>VLOOKUP(D32,accessori!A$4:K$1203,4,FALSE)</f>
        <v>#N/A</v>
      </c>
      <c r="G32" s="153" t="e">
        <f t="shared" si="6"/>
        <v>#N/A</v>
      </c>
      <c r="H32" s="70"/>
      <c r="I32" s="70"/>
      <c r="J32" s="71"/>
      <c r="K32" s="70"/>
      <c r="L32" s="70"/>
      <c r="M32" s="124">
        <f>IF(D32&lt;&gt;0,J32*G32,0)</f>
        <v>0</v>
      </c>
    </row>
    <row r="33" spans="1:13" ht="15" customHeight="1" thickBot="1" x14ac:dyDescent="0.35">
      <c r="A33" s="105"/>
      <c r="C33" s="104"/>
      <c r="D33" s="90"/>
      <c r="E33" s="80" t="e">
        <f>VLOOKUP(D33,accessori!A18:H1217,2,FALSE)</f>
        <v>#N/A</v>
      </c>
      <c r="F33" s="91" t="e">
        <f>VLOOKUP(D33,accessori!A$4:K$1203,4,FALSE)</f>
        <v>#N/A</v>
      </c>
      <c r="G33" s="154" t="e">
        <f t="shared" si="6"/>
        <v>#N/A</v>
      </c>
      <c r="H33" s="91"/>
      <c r="I33" s="91"/>
      <c r="J33" s="92"/>
      <c r="K33" s="91"/>
      <c r="L33" s="72"/>
      <c r="M33" s="124">
        <f>IF(D33&lt;&gt;0,J33*G33,0)</f>
        <v>0</v>
      </c>
    </row>
    <row r="34" spans="1:13" ht="18" customHeight="1" thickBot="1" x14ac:dyDescent="0.35">
      <c r="A34" s="105"/>
      <c r="C34" s="104"/>
      <c r="D34" s="85"/>
      <c r="E34" s="86"/>
      <c r="F34" s="120"/>
      <c r="G34" s="120"/>
      <c r="H34" s="120"/>
      <c r="I34" s="120"/>
      <c r="J34" s="120">
        <v>0</v>
      </c>
      <c r="K34" s="120"/>
      <c r="L34" s="120"/>
      <c r="M34" s="131">
        <f>SUM(M19:M33)</f>
        <v>39.07090909090909</v>
      </c>
    </row>
    <row r="35" spans="1:13" ht="27" customHeight="1" thickBot="1" x14ac:dyDescent="0.35">
      <c r="A35" s="105"/>
      <c r="C35" s="104"/>
      <c r="D35" s="87" t="s">
        <v>5459</v>
      </c>
      <c r="E35" s="78"/>
      <c r="F35" s="64" t="s">
        <v>5451</v>
      </c>
      <c r="G35" s="64" t="s">
        <v>5450</v>
      </c>
      <c r="H35" s="64"/>
      <c r="I35" s="64"/>
      <c r="J35" s="65"/>
      <c r="K35" s="65"/>
      <c r="L35" s="65" t="s">
        <v>5466</v>
      </c>
      <c r="M35" s="123" t="s">
        <v>5431</v>
      </c>
    </row>
    <row r="36" spans="1:13" ht="15" customHeight="1" thickBot="1" x14ac:dyDescent="0.35">
      <c r="A36" s="101" t="s">
        <v>5457</v>
      </c>
      <c r="B36" s="196">
        <f>abaco!F21</f>
        <v>800</v>
      </c>
      <c r="C36" s="103" t="s">
        <v>5449</v>
      </c>
      <c r="D36" s="93" t="s">
        <v>3799</v>
      </c>
      <c r="E36" s="59" t="str">
        <f>VLOOKUP(D36,accessori!A22:H1221,2,FALSE)</f>
        <v>Guarnizione esterna vetro, 4 mm</v>
      </c>
      <c r="F36" s="126">
        <f>VLOOKUP(D36,accessori!A$4:K$1203,8,FALSE)</f>
        <v>0.49</v>
      </c>
      <c r="G36" s="67">
        <f t="shared" ref="G36:G42" si="8">F36-(F36*B$41)/100</f>
        <v>0.46549999999999997</v>
      </c>
      <c r="H36" s="67"/>
      <c r="I36" s="79"/>
      <c r="J36" s="79"/>
      <c r="K36" s="126"/>
      <c r="L36" s="126">
        <f>(B$36+B$37)*2/1000</f>
        <v>6</v>
      </c>
      <c r="M36" s="132">
        <f t="shared" ref="M36:M42" si="9">IF(D36&lt;&gt;0,L36*G36,0)</f>
        <v>2.7929999999999997</v>
      </c>
    </row>
    <row r="37" spans="1:13" ht="15" customHeight="1" thickBot="1" x14ac:dyDescent="0.35">
      <c r="A37" s="101" t="s">
        <v>5458</v>
      </c>
      <c r="B37" s="196">
        <f>abaco!F22</f>
        <v>2200</v>
      </c>
      <c r="C37" s="103" t="s">
        <v>5449</v>
      </c>
      <c r="D37" s="89" t="s">
        <v>3797</v>
      </c>
      <c r="E37" s="59" t="str">
        <f>VLOOKUP(D37,accessori!A23:H1222,2,FALSE)</f>
        <v>Guarnizione Battuta Interna</v>
      </c>
      <c r="F37" s="126">
        <f>VLOOKUP(D37,accessori!A$4:K$1203,8,FALSE)</f>
        <v>0.35</v>
      </c>
      <c r="G37" s="67">
        <f t="shared" si="8"/>
        <v>0.33249999999999996</v>
      </c>
      <c r="H37" s="70"/>
      <c r="I37" s="71"/>
      <c r="J37" s="71"/>
      <c r="K37" s="70"/>
      <c r="L37" s="70">
        <f t="shared" ref="L37:L40" si="10">(B$36+B$37)*2/1000</f>
        <v>6</v>
      </c>
      <c r="M37" s="124">
        <f t="shared" si="9"/>
        <v>1.9949999999999997</v>
      </c>
    </row>
    <row r="38" spans="1:13" ht="15" customHeight="1" thickBot="1" x14ac:dyDescent="0.35">
      <c r="A38" s="105"/>
      <c r="B38" s="195"/>
      <c r="D38" s="89" t="s">
        <v>3673</v>
      </c>
      <c r="E38" s="59" t="str">
        <f>VLOOKUP(D38,accessori!A24:H1223,2,FALSE)</f>
        <v>GUARNIZIONE A CHIODO 3-4mm PRETAGLIATA</v>
      </c>
      <c r="F38" s="126">
        <f>VLOOKUP(D38,accessori!A$4:K$1203,4,FALSE)</f>
        <v>0.63</v>
      </c>
      <c r="G38" s="67">
        <f t="shared" si="8"/>
        <v>0.59850000000000003</v>
      </c>
      <c r="H38" s="70"/>
      <c r="I38" s="71"/>
      <c r="J38" s="71"/>
      <c r="K38" s="70"/>
      <c r="L38" s="70">
        <f t="shared" si="10"/>
        <v>6</v>
      </c>
      <c r="M38" s="124">
        <f t="shared" si="9"/>
        <v>3.5910000000000002</v>
      </c>
    </row>
    <row r="39" spans="1:13" ht="15" customHeight="1" thickBot="1" x14ac:dyDescent="0.35">
      <c r="A39" s="101" t="s">
        <v>5445</v>
      </c>
      <c r="B39" s="197" t="str">
        <f>abaco!B2</f>
        <v>A</v>
      </c>
      <c r="C39" s="102">
        <f>IF(B39="A",5,IF(B39="B",6,IF(B39="C",7,IF(B39="D",8,IF(B39="E",9,IF(B39="F",10,IF(B39="G",11)))))))</f>
        <v>5</v>
      </c>
      <c r="D39" s="89" t="s">
        <v>3775</v>
      </c>
      <c r="E39" s="59" t="str">
        <f>VLOOKUP(D39,accessori!A25:H1224,2,FALSE)</f>
        <v>GUARNIZIONE CENTRALE</v>
      </c>
      <c r="F39" s="126">
        <f>VLOOKUP(D39,accessori!A$4:K$1203,4,FALSE)</f>
        <v>2.88</v>
      </c>
      <c r="G39" s="67">
        <f t="shared" si="8"/>
        <v>2.7359999999999998</v>
      </c>
      <c r="H39" s="70"/>
      <c r="I39" s="71"/>
      <c r="J39" s="71"/>
      <c r="K39" s="70"/>
      <c r="L39" s="70">
        <f t="shared" si="10"/>
        <v>6</v>
      </c>
      <c r="M39" s="124">
        <f t="shared" si="9"/>
        <v>16.415999999999997</v>
      </c>
    </row>
    <row r="40" spans="1:13" ht="15" customHeight="1" thickBot="1" x14ac:dyDescent="0.35">
      <c r="A40" s="101" t="s">
        <v>5443</v>
      </c>
      <c r="B40" s="197">
        <f>abaco!B3</f>
        <v>35</v>
      </c>
      <c r="C40" s="103" t="s">
        <v>5456</v>
      </c>
      <c r="D40" s="89" t="s">
        <v>3768</v>
      </c>
      <c r="E40" s="59" t="str">
        <f>VLOOKUP(D40,accessori!A26:H1225,2,FALSE)</f>
        <v>Isolatore Piano x Vetro</v>
      </c>
      <c r="F40" s="126">
        <f>VLOOKUP(D40,accessori!A$4:K$1203,4,FALSE)</f>
        <v>1.41</v>
      </c>
      <c r="G40" s="67">
        <f t="shared" si="8"/>
        <v>1.3394999999999999</v>
      </c>
      <c r="H40" s="70"/>
      <c r="I40" s="71"/>
      <c r="J40" s="71"/>
      <c r="K40" s="70"/>
      <c r="L40" s="70">
        <f t="shared" si="10"/>
        <v>6</v>
      </c>
      <c r="M40" s="124">
        <f t="shared" si="9"/>
        <v>8.036999999999999</v>
      </c>
    </row>
    <row r="41" spans="1:13" ht="15" customHeight="1" thickBot="1" x14ac:dyDescent="0.35">
      <c r="A41" s="101" t="s">
        <v>5444</v>
      </c>
      <c r="B41" s="197">
        <f>abaco!B4</f>
        <v>5</v>
      </c>
      <c r="C41" s="103" t="s">
        <v>5456</v>
      </c>
      <c r="D41" s="89"/>
      <c r="E41" s="59" t="e">
        <f>VLOOKUP(D41,accessori!A27:H1226,2,FALSE)</f>
        <v>#N/A</v>
      </c>
      <c r="F41" s="126" t="e">
        <f>VLOOKUP(D41,accessori!A$4:K$1203,4,FALSE)</f>
        <v>#N/A</v>
      </c>
      <c r="G41" s="67" t="e">
        <f t="shared" si="8"/>
        <v>#N/A</v>
      </c>
      <c r="H41" s="70"/>
      <c r="I41" s="71"/>
      <c r="J41" s="71"/>
      <c r="K41" s="70"/>
      <c r="L41" s="70"/>
      <c r="M41" s="124">
        <f t="shared" si="9"/>
        <v>0</v>
      </c>
    </row>
    <row r="42" spans="1:13" ht="15" customHeight="1" thickBot="1" x14ac:dyDescent="0.35">
      <c r="A42" s="101" t="s">
        <v>5462</v>
      </c>
      <c r="B42" s="197">
        <f>abaco!B5</f>
        <v>20</v>
      </c>
      <c r="C42" s="103" t="s">
        <v>5456</v>
      </c>
      <c r="D42" s="95"/>
      <c r="E42" s="59" t="e">
        <f>VLOOKUP(D42,accessori!A28:H1227,2,FALSE)</f>
        <v>#N/A</v>
      </c>
      <c r="F42" s="126" t="e">
        <f>VLOOKUP(D42,accessori!A$4:K$1203,4,FALSE)</f>
        <v>#N/A</v>
      </c>
      <c r="G42" s="67" t="e">
        <f t="shared" si="8"/>
        <v>#N/A</v>
      </c>
      <c r="H42" s="72"/>
      <c r="I42" s="73"/>
      <c r="J42" s="73"/>
      <c r="K42" s="91"/>
      <c r="L42" s="91"/>
      <c r="M42" s="133">
        <f t="shared" si="9"/>
        <v>0</v>
      </c>
    </row>
    <row r="43" spans="1:13" ht="18" customHeight="1" thickBot="1" x14ac:dyDescent="0.35">
      <c r="A43" s="106"/>
      <c r="B43" s="107"/>
      <c r="C43" s="108"/>
      <c r="D43" s="74"/>
      <c r="E43" s="75"/>
      <c r="F43" s="76"/>
      <c r="G43" s="76"/>
      <c r="H43" s="76"/>
      <c r="I43" s="76"/>
      <c r="J43" s="76"/>
      <c r="K43" s="76"/>
      <c r="L43" s="76"/>
      <c r="M43" s="134">
        <f>SUM(M36:M42)</f>
        <v>32.831999999999994</v>
      </c>
    </row>
    <row r="44" spans="1:13" ht="28.8" customHeight="1" thickBot="1" x14ac:dyDescent="0.35">
      <c r="A44" s="105"/>
      <c r="D44" s="110" t="s">
        <v>5461</v>
      </c>
      <c r="E44" s="111" t="s">
        <v>5439</v>
      </c>
      <c r="F44" s="112" t="s">
        <v>5454</v>
      </c>
      <c r="G44" s="112" t="s">
        <v>5455</v>
      </c>
      <c r="H44" s="135"/>
      <c r="I44" s="135"/>
      <c r="J44" s="121" t="s">
        <v>5441</v>
      </c>
      <c r="K44" s="135"/>
      <c r="L44" s="135"/>
      <c r="M44" s="136"/>
    </row>
    <row r="45" spans="1:13" ht="15" customHeight="1" x14ac:dyDescent="0.3">
      <c r="A45" s="146" t="s">
        <v>5460</v>
      </c>
      <c r="B45" s="144">
        <f>M9</f>
        <v>306.00323260000005</v>
      </c>
      <c r="D45" s="167" t="s">
        <v>5490</v>
      </c>
      <c r="E45" s="167" t="str">
        <f>VLOOKUP(D45,fapim!$A$6:$F$7199,6,FALSE)</f>
        <v>Martellina IRIS</v>
      </c>
      <c r="F45" s="167">
        <f>VLOOKUP($D45,fapim!$A$6:$F$7199,5,FALSE)</f>
        <v>12.73725</v>
      </c>
      <c r="G45" s="67">
        <f t="shared" ref="G45:G54" si="11">F45-(F45*B$42)/100</f>
        <v>10.1898</v>
      </c>
      <c r="H45" s="137"/>
      <c r="I45" s="137"/>
      <c r="J45" s="51">
        <v>1</v>
      </c>
      <c r="K45" s="137"/>
      <c r="L45" s="137"/>
      <c r="M45" s="138">
        <f>IF(D45&lt;&gt;0,J45*G45,0)</f>
        <v>10.1898</v>
      </c>
    </row>
    <row r="46" spans="1:13" ht="15" customHeight="1" x14ac:dyDescent="0.3">
      <c r="A46" s="147" t="s">
        <v>5446</v>
      </c>
      <c r="B46" s="144">
        <f>M17</f>
        <v>21.151498440800001</v>
      </c>
      <c r="D46" s="167" t="s">
        <v>5680</v>
      </c>
      <c r="E46" s="167" t="str">
        <f>VLOOKUP(D46,fapim!$A$6:$F$7199,6,FALSE)</f>
        <v>Meccanismo per martelline</v>
      </c>
      <c r="F46" s="167">
        <f>VLOOKUP($D46,fapim!$A$6:$F$7199,5,FALSE)</f>
        <v>12.265499999999999</v>
      </c>
      <c r="G46" s="70">
        <f t="shared" si="11"/>
        <v>9.8124000000000002</v>
      </c>
      <c r="H46" s="139"/>
      <c r="I46" s="139"/>
      <c r="J46" s="52">
        <v>1</v>
      </c>
      <c r="K46" s="139"/>
      <c r="L46" s="139"/>
      <c r="M46" s="124">
        <f t="shared" ref="M46:M54" si="12">IF(D46&lt;&gt;0,J46*G46,0)</f>
        <v>9.8124000000000002</v>
      </c>
    </row>
    <row r="47" spans="1:13" ht="15" customHeight="1" x14ac:dyDescent="0.3">
      <c r="A47" s="148" t="s">
        <v>5433</v>
      </c>
      <c r="B47" s="144">
        <f>M34</f>
        <v>39.07090909090909</v>
      </c>
      <c r="D47" s="167" t="s">
        <v>6426</v>
      </c>
      <c r="E47" s="167" t="str">
        <f>VLOOKUP(D47,fapim!$A$6:$F$7199,6,FALSE)</f>
        <v>Kit MAGICUBE per anta ribalta destra con cerniere a scomparsa e braccio lungo - portata 180 kg</v>
      </c>
      <c r="F47" s="167">
        <f>VLOOKUP($D47,fapim!$A$6:$F$7199,5,FALSE)</f>
        <v>73.715100000000007</v>
      </c>
      <c r="G47" s="70">
        <f t="shared" si="11"/>
        <v>58.972080000000005</v>
      </c>
      <c r="H47" s="139"/>
      <c r="I47" s="139"/>
      <c r="J47" s="52">
        <v>1</v>
      </c>
      <c r="K47" s="139"/>
      <c r="L47" s="139"/>
      <c r="M47" s="124">
        <f t="shared" si="12"/>
        <v>58.972080000000005</v>
      </c>
    </row>
    <row r="48" spans="1:13" ht="15" customHeight="1" x14ac:dyDescent="0.3">
      <c r="A48" s="149" t="s">
        <v>5459</v>
      </c>
      <c r="B48" s="144">
        <f>M43</f>
        <v>32.831999999999994</v>
      </c>
      <c r="D48" s="167" t="s">
        <v>7020</v>
      </c>
      <c r="E48" s="167" t="str">
        <f>VLOOKUP(D48,fapim!$A$6:$F$7199,6,FALSE)</f>
        <v>Kit base senza tassello di raccordo per finestre ad un anta</v>
      </c>
      <c r="F48" s="167">
        <f>VLOOKUP($D48,fapim!$A$6:$F$7199,5,FALSE)</f>
        <v>15.773099999999999</v>
      </c>
      <c r="G48" s="70">
        <f t="shared" si="11"/>
        <v>12.61848</v>
      </c>
      <c r="H48" s="139"/>
      <c r="I48" s="139"/>
      <c r="J48" s="52">
        <v>1</v>
      </c>
      <c r="K48" s="139"/>
      <c r="L48" s="139"/>
      <c r="M48" s="124">
        <f t="shared" si="12"/>
        <v>12.61848</v>
      </c>
    </row>
    <row r="49" spans="1:13" ht="15" customHeight="1" x14ac:dyDescent="0.3">
      <c r="A49" s="150" t="s">
        <v>5461</v>
      </c>
      <c r="B49" s="144">
        <f>M55</f>
        <v>106.752104</v>
      </c>
      <c r="D49" s="167" t="s">
        <v>7041</v>
      </c>
      <c r="E49" s="167" t="str">
        <f>VLOOKUP(D49,fapim!$A$6:$F$7199,6,FALSE)</f>
        <v>Rinvio d'angolo supplementare con punto di chiusura</v>
      </c>
      <c r="F49" s="167">
        <f>VLOOKUP($D49,fapim!$A$6:$F$7199,5,FALSE)</f>
        <v>11.266500000000001</v>
      </c>
      <c r="G49" s="70">
        <f t="shared" si="11"/>
        <v>9.0132000000000012</v>
      </c>
      <c r="H49" s="139"/>
      <c r="I49" s="139"/>
      <c r="J49" s="52">
        <v>1</v>
      </c>
      <c r="K49" s="139"/>
      <c r="L49" s="139"/>
      <c r="M49" s="124">
        <f t="shared" si="12"/>
        <v>9.0132000000000012</v>
      </c>
    </row>
    <row r="50" spans="1:13" ht="15" customHeight="1" x14ac:dyDescent="0.3">
      <c r="A50" s="151"/>
      <c r="B50" s="145"/>
      <c r="D50" s="167" t="s">
        <v>7086</v>
      </c>
      <c r="E50" s="167" t="str">
        <f>VLOOKUP(D50,fapim!$A$6:$F$7199,6,FALSE)</f>
        <v>Punto di chiusura supplementare</v>
      </c>
      <c r="F50" s="167">
        <f>VLOOKUP($D50,fapim!$A$6:$F$7199,5,FALSE)</f>
        <v>5.5796000000000001</v>
      </c>
      <c r="G50" s="70">
        <f t="shared" si="11"/>
        <v>4.4636800000000001</v>
      </c>
      <c r="H50" s="139"/>
      <c r="I50" s="139"/>
      <c r="J50" s="52">
        <v>1</v>
      </c>
      <c r="K50" s="139"/>
      <c r="L50" s="139"/>
      <c r="M50" s="124">
        <f t="shared" si="12"/>
        <v>4.4636800000000001</v>
      </c>
    </row>
    <row r="51" spans="1:13" ht="15" customHeight="1" x14ac:dyDescent="0.3">
      <c r="A51" s="105"/>
      <c r="D51" s="167" t="s">
        <v>7105</v>
      </c>
      <c r="E51" s="167" t="str">
        <f>VLOOKUP(D51,fapim!$A$6:$F$7199,6,FALSE)</f>
        <v>Incontro registrabile</v>
      </c>
      <c r="F51" s="167">
        <f>VLOOKUP($D51,fapim!$A$6:$F$7199,5,FALSE)</f>
        <v>2.1030800000000003</v>
      </c>
      <c r="G51" s="70">
        <f t="shared" si="11"/>
        <v>1.6824640000000002</v>
      </c>
      <c r="H51" s="139"/>
      <c r="I51" s="139"/>
      <c r="J51" s="52">
        <v>1</v>
      </c>
      <c r="K51" s="139"/>
      <c r="L51" s="139"/>
      <c r="M51" s="124">
        <f t="shared" si="12"/>
        <v>1.6824640000000002</v>
      </c>
    </row>
    <row r="52" spans="1:13" ht="15" customHeight="1" x14ac:dyDescent="0.3">
      <c r="A52" s="105"/>
      <c r="D52" s="167"/>
      <c r="E52" s="167"/>
      <c r="F52" s="167" t="e">
        <f>VLOOKUP($D52,fapim!$A$6:$F$7199,5,FALSE)</f>
        <v>#N/A</v>
      </c>
      <c r="G52" s="70" t="e">
        <f t="shared" si="11"/>
        <v>#N/A</v>
      </c>
      <c r="H52" s="139"/>
      <c r="I52" s="139"/>
      <c r="J52" s="52"/>
      <c r="K52" s="139"/>
      <c r="L52" s="139"/>
      <c r="M52" s="124">
        <f t="shared" si="12"/>
        <v>0</v>
      </c>
    </row>
    <row r="53" spans="1:13" ht="15" customHeight="1" x14ac:dyDescent="0.3">
      <c r="A53" s="105"/>
      <c r="D53" s="167"/>
      <c r="E53" s="167"/>
      <c r="F53" s="167" t="e">
        <f>VLOOKUP($D53,fapim!$A$6:$F$7199,5,FALSE)</f>
        <v>#N/A</v>
      </c>
      <c r="G53" s="70" t="e">
        <f t="shared" si="11"/>
        <v>#N/A</v>
      </c>
      <c r="H53" s="139"/>
      <c r="I53" s="139"/>
      <c r="J53" s="52"/>
      <c r="K53" s="139"/>
      <c r="L53" s="139"/>
      <c r="M53" s="124">
        <f t="shared" si="12"/>
        <v>0</v>
      </c>
    </row>
    <row r="54" spans="1:13" ht="15" customHeight="1" thickBot="1" x14ac:dyDescent="0.35">
      <c r="A54" s="105"/>
      <c r="D54" s="167"/>
      <c r="E54" s="167"/>
      <c r="F54" s="167" t="e">
        <f>VLOOKUP($D54,fapim!$A$6:$F$7199,5,FALSE)</f>
        <v>#N/A</v>
      </c>
      <c r="G54" s="72" t="e">
        <f t="shared" si="11"/>
        <v>#N/A</v>
      </c>
      <c r="H54" s="122"/>
      <c r="I54" s="122"/>
      <c r="J54" s="122"/>
      <c r="K54" s="122"/>
      <c r="L54" s="122"/>
      <c r="M54" s="141">
        <f t="shared" si="12"/>
        <v>0</v>
      </c>
    </row>
    <row r="55" spans="1:13" ht="18" customHeight="1" thickBot="1" x14ac:dyDescent="0.4">
      <c r="A55" s="152" t="s">
        <v>5463</v>
      </c>
      <c r="B55" s="142">
        <f>SUM(B45:B54)</f>
        <v>505.80974413170918</v>
      </c>
      <c r="C55" s="50"/>
      <c r="D55" s="57"/>
      <c r="E55" s="56"/>
      <c r="F55" s="58"/>
      <c r="G55" s="76"/>
      <c r="H55" s="58"/>
      <c r="I55" s="58"/>
      <c r="J55" s="58"/>
      <c r="K55" s="58"/>
      <c r="L55" s="58"/>
      <c r="M55" s="140">
        <f>SUM(M44:M54)</f>
        <v>106.752104</v>
      </c>
    </row>
    <row r="56" spans="1:13" ht="15" customHeight="1" x14ac:dyDescent="0.3"/>
    <row r="57" spans="1:13" ht="15" customHeight="1" x14ac:dyDescent="0.3"/>
    <row r="58" spans="1:13" ht="15" customHeight="1" x14ac:dyDescent="0.3"/>
    <row r="59" spans="1:13" ht="15" customHeight="1" x14ac:dyDescent="0.3"/>
    <row r="60" spans="1:13" ht="15" customHeight="1" x14ac:dyDescent="0.3"/>
    <row r="61" spans="1:13" ht="15" customHeight="1" x14ac:dyDescent="0.3"/>
    <row r="62" spans="1:13" ht="15" customHeight="1" x14ac:dyDescent="0.3"/>
  </sheetData>
  <phoneticPr fontId="2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1CC6-E994-4595-95E4-2158698188C4}">
  <sheetPr codeName="Foglio6"/>
  <dimension ref="A1:Y65"/>
  <sheetViews>
    <sheetView workbookViewId="0">
      <selection activeCell="R38" sqref="R38"/>
    </sheetView>
  </sheetViews>
  <sheetFormatPr defaultRowHeight="14.4" x14ac:dyDescent="0.3"/>
  <cols>
    <col min="1" max="1" width="13.88671875" customWidth="1"/>
    <col min="2" max="2" width="8.21875" style="60" customWidth="1"/>
    <col min="3" max="3" width="3" customWidth="1"/>
    <col min="4" max="4" width="9.88671875" customWidth="1"/>
    <col min="5" max="5" width="34.33203125" customWidth="1"/>
    <col min="6" max="6" width="6.77734375" style="60" customWidth="1"/>
    <col min="7" max="7" width="7.77734375" style="60" customWidth="1"/>
    <col min="8" max="12" width="6.77734375" style="60" customWidth="1"/>
    <col min="13" max="13" width="7.109375" style="60" customWidth="1"/>
    <col min="15" max="15" width="6.21875" customWidth="1"/>
    <col min="16" max="16" width="7.88671875" customWidth="1"/>
    <col min="18" max="18" width="50.88671875" customWidth="1"/>
  </cols>
  <sheetData>
    <row r="1" spans="1:14" ht="27" customHeight="1" thickBot="1" x14ac:dyDescent="0.35">
      <c r="A1" s="98"/>
      <c r="B1" s="99"/>
      <c r="C1" s="100"/>
      <c r="D1" s="62" t="s">
        <v>5447</v>
      </c>
      <c r="E1" s="63" t="s">
        <v>5439</v>
      </c>
      <c r="F1" s="64" t="s">
        <v>5451</v>
      </c>
      <c r="G1" s="64" t="s">
        <v>5450</v>
      </c>
      <c r="H1" s="64"/>
      <c r="I1" s="97" t="s">
        <v>5448</v>
      </c>
      <c r="J1" s="65" t="s">
        <v>5441</v>
      </c>
      <c r="K1" s="65" t="s">
        <v>5449</v>
      </c>
      <c r="L1" s="65" t="s">
        <v>5442</v>
      </c>
      <c r="M1" s="123" t="s">
        <v>5431</v>
      </c>
    </row>
    <row r="2" spans="1:14" ht="16.05" customHeight="1" x14ac:dyDescent="0.3">
      <c r="A2" s="105"/>
      <c r="D2" s="88" t="s">
        <v>1530</v>
      </c>
      <c r="E2" s="66" t="str">
        <f>VLOOKUP(D2,profili!$A$2:$K$1639,2,TRUE)</f>
        <v>PROFILATO TELAIO Z MAGGIOR. CON PIATTO</v>
      </c>
      <c r="F2" s="67">
        <f>VLOOKUP(D2,profili!A2:K1639,C$39,TRUE)</f>
        <v>37.4</v>
      </c>
      <c r="G2" s="67">
        <f t="shared" ref="G2:G8" si="0">F2-(F2*B$40)/100</f>
        <v>24.31</v>
      </c>
      <c r="H2" s="67"/>
      <c r="I2" s="68">
        <v>45</v>
      </c>
      <c r="J2" s="68">
        <v>1</v>
      </c>
      <c r="K2" s="67">
        <f>B36+I2</f>
        <v>1645</v>
      </c>
      <c r="L2" s="67">
        <f>K2*J2</f>
        <v>1645</v>
      </c>
      <c r="M2" s="124">
        <f t="shared" ref="M2:M8" si="1">IF(D2&lt;&gt;0,L2/1000*G2,0)</f>
        <v>39.98995</v>
      </c>
    </row>
    <row r="3" spans="1:14" ht="16.05" customHeight="1" x14ac:dyDescent="0.3">
      <c r="A3" s="105"/>
      <c r="D3" s="89" t="s">
        <v>1530</v>
      </c>
      <c r="E3" s="66" t="str">
        <f>VLOOKUP(D3,profili!$A$2:$K$1639,2,TRUE)</f>
        <v>PROFILATO TELAIO Z MAGGIOR. CON PIATTO</v>
      </c>
      <c r="F3" s="67">
        <f>VLOOKUP(D3,profili!A3:K1640,C$39,TRUE)</f>
        <v>37.4</v>
      </c>
      <c r="G3" s="67">
        <f t="shared" si="0"/>
        <v>24.31</v>
      </c>
      <c r="H3" s="70"/>
      <c r="I3" s="68">
        <v>22.5</v>
      </c>
      <c r="J3" s="71">
        <v>2</v>
      </c>
      <c r="K3" s="70">
        <f>B37+I3</f>
        <v>2322.5</v>
      </c>
      <c r="L3" s="67">
        <f t="shared" ref="L3:L8" si="2">K3*J3</f>
        <v>4645</v>
      </c>
      <c r="M3" s="124">
        <f t="shared" si="1"/>
        <v>112.91994999999999</v>
      </c>
      <c r="N3" s="180">
        <f>SUM(M2:M3)</f>
        <v>152.90989999999999</v>
      </c>
    </row>
    <row r="4" spans="1:14" ht="16.05" customHeight="1" x14ac:dyDescent="0.3">
      <c r="A4" s="105"/>
      <c r="D4" s="89" t="s">
        <v>1466</v>
      </c>
      <c r="E4" s="66" t="str">
        <f>VLOOKUP(D4,profili!$A$2:$K$1639,2,TRUE)</f>
        <v>PROFILATO SOGLIA RIBASSATA</v>
      </c>
      <c r="F4" s="67">
        <f>VLOOKUP(D4,profili!A4:K1641,C$39,TRUE)</f>
        <v>16.95</v>
      </c>
      <c r="G4" s="67">
        <f t="shared" si="0"/>
        <v>11.017499999999998</v>
      </c>
      <c r="H4" s="70"/>
      <c r="I4" s="68">
        <v>-97.8</v>
      </c>
      <c r="J4" s="71">
        <v>1</v>
      </c>
      <c r="K4" s="70">
        <f>B36+I4</f>
        <v>1502.2</v>
      </c>
      <c r="L4" s="67">
        <f t="shared" si="2"/>
        <v>1502.2</v>
      </c>
      <c r="M4" s="124">
        <f t="shared" si="1"/>
        <v>16.550488499999997</v>
      </c>
    </row>
    <row r="5" spans="1:14" ht="16.05" customHeight="1" x14ac:dyDescent="0.3">
      <c r="A5" s="105"/>
      <c r="D5" s="89" t="s">
        <v>1514</v>
      </c>
      <c r="E5" s="66" t="str">
        <f>VLOOKUP(D5,profili!$A$2:$K$1639,2,TRUE)</f>
        <v>PROFILATO ANTA Z MAGGIORATA PIANA</v>
      </c>
      <c r="F5" s="67">
        <f>VLOOKUP(D5,profili!A5:K1642,C$39,TRUE)</f>
        <v>38.520000000000003</v>
      </c>
      <c r="G5" s="67">
        <f t="shared" si="0"/>
        <v>25.038000000000004</v>
      </c>
      <c r="H5" s="70"/>
      <c r="I5" s="68">
        <v>-91.2</v>
      </c>
      <c r="J5" s="71">
        <v>4</v>
      </c>
      <c r="K5" s="70">
        <f>(B36-I5)/2</f>
        <v>845.6</v>
      </c>
      <c r="L5" s="67">
        <f t="shared" si="2"/>
        <v>3382.4</v>
      </c>
      <c r="M5" s="124">
        <f t="shared" si="1"/>
        <v>84.688531200000014</v>
      </c>
      <c r="N5" s="180">
        <f>SUM(M5:M6)</f>
        <v>309.96042480000006</v>
      </c>
    </row>
    <row r="6" spans="1:14" ht="16.05" customHeight="1" x14ac:dyDescent="0.3">
      <c r="A6" s="105"/>
      <c r="D6" s="89" t="s">
        <v>1514</v>
      </c>
      <c r="E6" s="66" t="str">
        <f>VLOOKUP(D6,profili!$A$2:$K$1639,2,TRUE)</f>
        <v>PROFILATO ANTA Z MAGGIORATA PIANA</v>
      </c>
      <c r="F6" s="67">
        <f>VLOOKUP(D6,profili!A6:K1643,C$39,TRUE)</f>
        <v>38.520000000000003</v>
      </c>
      <c r="G6" s="67">
        <f t="shared" si="0"/>
        <v>25.038000000000004</v>
      </c>
      <c r="H6" s="70"/>
      <c r="I6" s="68">
        <v>-50.7</v>
      </c>
      <c r="J6" s="71">
        <v>4</v>
      </c>
      <c r="K6" s="70">
        <f>B37+I6</f>
        <v>2249.3000000000002</v>
      </c>
      <c r="L6" s="67">
        <f t="shared" si="2"/>
        <v>8997.2000000000007</v>
      </c>
      <c r="M6" s="124">
        <f t="shared" si="1"/>
        <v>225.27189360000006</v>
      </c>
    </row>
    <row r="7" spans="1:14" ht="16.05" customHeight="1" x14ac:dyDescent="0.3">
      <c r="A7" s="105"/>
      <c r="D7" s="89" t="s">
        <v>1491</v>
      </c>
      <c r="E7" s="66" t="str">
        <f>VLOOKUP(D7,profili!$A$2:$K$1639,2,TRUE)</f>
        <v>PROF.ZOCCOLO RIPORTATO H70MM ELEM. APRIB</v>
      </c>
      <c r="F7" s="67">
        <f>VLOOKUP(D7,profili!A7:K1644,C$39,TRUE)</f>
        <v>42.99</v>
      </c>
      <c r="G7" s="67">
        <f t="shared" si="0"/>
        <v>27.9435</v>
      </c>
      <c r="H7" s="70"/>
      <c r="I7" s="68">
        <v>-359</v>
      </c>
      <c r="J7" s="71">
        <v>2</v>
      </c>
      <c r="K7" s="70">
        <f>(B36+I7)/2</f>
        <v>620.5</v>
      </c>
      <c r="L7" s="67">
        <f t="shared" si="2"/>
        <v>1241</v>
      </c>
      <c r="M7" s="124">
        <f t="shared" si="1"/>
        <v>34.6778835</v>
      </c>
    </row>
    <row r="8" spans="1:14" ht="16.05" customHeight="1" thickBot="1" x14ac:dyDescent="0.35">
      <c r="A8" s="105"/>
      <c r="D8" s="89" t="s">
        <v>1507</v>
      </c>
      <c r="E8" s="66" t="str">
        <f>VLOOKUP(D8,profili!$A$2:$K$1639,2,TRUE)</f>
        <v>PROFILATO STULP PIANO</v>
      </c>
      <c r="F8" s="67">
        <f>VLOOKUP(D8,profili!A8:K1645,C$39,TRUE)</f>
        <v>30.87</v>
      </c>
      <c r="G8" s="67">
        <f t="shared" si="0"/>
        <v>20.0655</v>
      </c>
      <c r="H8" s="70"/>
      <c r="I8" s="68">
        <v>-84.9</v>
      </c>
      <c r="J8" s="71">
        <v>1</v>
      </c>
      <c r="K8" s="70">
        <f>B37+I8</f>
        <v>2215.1</v>
      </c>
      <c r="L8" s="67">
        <f t="shared" si="2"/>
        <v>2215.1</v>
      </c>
      <c r="M8" s="124">
        <f t="shared" si="1"/>
        <v>44.447089050000002</v>
      </c>
    </row>
    <row r="9" spans="1:14" ht="18" customHeight="1" thickBot="1" x14ac:dyDescent="0.35">
      <c r="A9" s="105" t="s">
        <v>13273</v>
      </c>
      <c r="C9" s="104"/>
      <c r="D9" s="74"/>
      <c r="E9" s="75"/>
      <c r="F9" s="76"/>
      <c r="G9" s="76"/>
      <c r="H9" s="76"/>
      <c r="I9" s="76"/>
      <c r="J9" s="76"/>
      <c r="K9" s="76"/>
      <c r="L9" s="76"/>
      <c r="M9" s="125">
        <f>SUM(M2:M8)</f>
        <v>558.54578585000013</v>
      </c>
    </row>
    <row r="10" spans="1:14" ht="27" customHeight="1" thickBot="1" x14ac:dyDescent="0.35">
      <c r="A10" s="105"/>
      <c r="C10" s="104"/>
      <c r="D10" s="77" t="s">
        <v>5446</v>
      </c>
      <c r="E10" s="78"/>
      <c r="F10" s="64" t="s">
        <v>5452</v>
      </c>
      <c r="G10" s="64" t="s">
        <v>5453</v>
      </c>
      <c r="H10" s="64" t="s">
        <v>5432</v>
      </c>
      <c r="I10" s="64" t="s">
        <v>5448</v>
      </c>
      <c r="J10" s="65" t="s">
        <v>5441</v>
      </c>
      <c r="K10" s="65" t="s">
        <v>5449</v>
      </c>
      <c r="L10" s="65" t="s">
        <v>5442</v>
      </c>
      <c r="M10" s="123" t="s">
        <v>5431</v>
      </c>
    </row>
    <row r="11" spans="1:14" ht="15" customHeight="1" x14ac:dyDescent="0.3">
      <c r="A11" s="105"/>
      <c r="C11" s="104"/>
      <c r="D11" s="93" t="s">
        <v>475</v>
      </c>
      <c r="E11" s="66" t="str">
        <f>VLOOKUP(D11,profili!$A$2:$K$1639,2,TRUE)</f>
        <v>PROFILATO FERMAVETRO A SCATTO 31.5mm</v>
      </c>
      <c r="F11" s="67">
        <f>VLOOKUP(D11,profili!$A$2:$K$1639,C$39,TRUE)</f>
        <v>16.48</v>
      </c>
      <c r="G11" s="67">
        <f t="shared" ref="G11:G16" si="3">F11-(F11*B$40)/100</f>
        <v>10.712</v>
      </c>
      <c r="H11" s="67">
        <v>0.31900000000000001</v>
      </c>
      <c r="I11" s="79">
        <v>-359</v>
      </c>
      <c r="J11" s="79">
        <v>4</v>
      </c>
      <c r="K11" s="126">
        <f>(B36+I11)/2</f>
        <v>620.5</v>
      </c>
      <c r="L11" s="126">
        <f t="shared" ref="L11:L16" si="4">K11*J11</f>
        <v>2482</v>
      </c>
      <c r="M11" s="124">
        <f t="shared" ref="M11:M16" si="5">IF(D11&lt;&gt;0,L11/1000*G11*H11,0)</f>
        <v>8.4813116960000006</v>
      </c>
    </row>
    <row r="12" spans="1:14" ht="15" customHeight="1" x14ac:dyDescent="0.3">
      <c r="A12" s="105"/>
      <c r="C12" s="104"/>
      <c r="D12" s="89" t="s">
        <v>475</v>
      </c>
      <c r="E12" s="66" t="str">
        <f>VLOOKUP(D12,profili!$A$2:$K$1639,2,TRUE)</f>
        <v>PROFILATO FERMAVETRO A SCATTO 31.5mm</v>
      </c>
      <c r="F12" s="67">
        <f>VLOOKUP(D12,profili!$A$2:$K$1639,C$39,TRUE)</f>
        <v>16.48</v>
      </c>
      <c r="G12" s="67">
        <f t="shared" si="3"/>
        <v>10.712</v>
      </c>
      <c r="H12" s="70">
        <v>0.31900000000000001</v>
      </c>
      <c r="I12" s="71">
        <v>-224.5</v>
      </c>
      <c r="J12" s="71">
        <v>4</v>
      </c>
      <c r="K12" s="70">
        <f>B37+I12</f>
        <v>2075.5</v>
      </c>
      <c r="L12" s="70">
        <f t="shared" si="4"/>
        <v>8302</v>
      </c>
      <c r="M12" s="124">
        <f t="shared" si="5"/>
        <v>28.368996656</v>
      </c>
    </row>
    <row r="13" spans="1:14" ht="15" customHeight="1" x14ac:dyDescent="0.3">
      <c r="A13" s="105"/>
      <c r="C13" s="104"/>
      <c r="D13" s="89" t="s">
        <v>1126</v>
      </c>
      <c r="E13" s="66" t="str">
        <f>VLOOKUP(D13,profili!$A$2:$K$1639,2,TRUE)</f>
        <v>Riporto per Soglia</v>
      </c>
      <c r="F13" s="67">
        <f>VLOOKUP(D13,profili!$A$2:$K$1639,C$39,TRUE)</f>
        <v>16.48</v>
      </c>
      <c r="G13" s="67">
        <f t="shared" si="3"/>
        <v>10.712</v>
      </c>
      <c r="H13" s="70">
        <v>0.31900000000000001</v>
      </c>
      <c r="I13" s="71">
        <v>-97.8</v>
      </c>
      <c r="J13" s="71">
        <v>1</v>
      </c>
      <c r="K13" s="70">
        <f>B36+I13</f>
        <v>1502.2</v>
      </c>
      <c r="L13" s="70">
        <f t="shared" si="4"/>
        <v>1502.2</v>
      </c>
      <c r="M13" s="124">
        <f t="shared" si="5"/>
        <v>5.1332096815999995</v>
      </c>
    </row>
    <row r="14" spans="1:14" ht="15" customHeight="1" x14ac:dyDescent="0.3">
      <c r="A14" s="105"/>
      <c r="C14" s="104"/>
      <c r="D14" s="89" t="s">
        <v>1136</v>
      </c>
      <c r="E14" s="66" t="str">
        <f>VLOOKUP(D14,profili!$A$2:$K$1639,2,TRUE)</f>
        <v>Gocciolatoio Inferiore</v>
      </c>
      <c r="F14" s="67">
        <f>VLOOKUP(D14,profili!$A$2:$K$1639,C$39,TRUE)</f>
        <v>15.56</v>
      </c>
      <c r="G14" s="67">
        <f t="shared" si="3"/>
        <v>10.114000000000001</v>
      </c>
      <c r="H14" s="70">
        <v>0.28999999999999998</v>
      </c>
      <c r="I14" s="71">
        <v>-238</v>
      </c>
      <c r="J14" s="71">
        <v>2</v>
      </c>
      <c r="K14" s="70">
        <f>(B36+I14)/2</f>
        <v>681</v>
      </c>
      <c r="L14" s="70">
        <f t="shared" si="4"/>
        <v>1362</v>
      </c>
      <c r="M14" s="124">
        <f t="shared" si="5"/>
        <v>3.9948277200000004</v>
      </c>
    </row>
    <row r="15" spans="1:14" ht="15" customHeight="1" x14ac:dyDescent="0.3">
      <c r="A15" s="105"/>
      <c r="C15" s="104"/>
      <c r="D15" s="89" t="s">
        <v>484</v>
      </c>
      <c r="E15" s="66" t="str">
        <f>VLOOKUP(D15,profili!$A$2:$K$1639,2,TRUE)</f>
        <v>PR. DOMAL ASTINA DI CHISURA (11048)</v>
      </c>
      <c r="F15" s="67">
        <f>VLOOKUP(D15,profili!$A$2:$K$1639,C$39,TRUE)</f>
        <v>15.45</v>
      </c>
      <c r="G15" s="67">
        <f t="shared" si="3"/>
        <v>10.0425</v>
      </c>
      <c r="H15" s="70">
        <v>0.15</v>
      </c>
      <c r="I15" s="71">
        <v>-84.9</v>
      </c>
      <c r="J15" s="71">
        <v>4</v>
      </c>
      <c r="K15" s="70">
        <f>(B37+I15)</f>
        <v>2215.1</v>
      </c>
      <c r="L15" s="70">
        <f t="shared" si="4"/>
        <v>8860.4</v>
      </c>
      <c r="M15" s="124">
        <f t="shared" si="5"/>
        <v>13.34708505</v>
      </c>
    </row>
    <row r="16" spans="1:14" ht="15" customHeight="1" thickBot="1" x14ac:dyDescent="0.35">
      <c r="A16" s="105"/>
      <c r="C16" s="104"/>
      <c r="D16" s="89"/>
      <c r="E16" s="66" t="e">
        <f>VLOOKUP(D16,profili!$A$2:$K$1639,2,TRUE)</f>
        <v>#N/A</v>
      </c>
      <c r="F16" s="67" t="e">
        <f>VLOOKUP(D16,profili!$A$2:$K$1639,C$39,TRUE)</f>
        <v>#N/A</v>
      </c>
      <c r="G16" s="67" t="e">
        <f t="shared" si="3"/>
        <v>#N/A</v>
      </c>
      <c r="H16" s="70"/>
      <c r="I16" s="71"/>
      <c r="J16" s="71"/>
      <c r="K16" s="70"/>
      <c r="L16" s="70">
        <f t="shared" si="4"/>
        <v>0</v>
      </c>
      <c r="M16" s="124">
        <f t="shared" si="5"/>
        <v>0</v>
      </c>
    </row>
    <row r="17" spans="1:25" ht="18" customHeight="1" thickBot="1" x14ac:dyDescent="0.35">
      <c r="A17" s="96"/>
      <c r="C17" s="104"/>
      <c r="D17" s="81"/>
      <c r="E17" s="82"/>
      <c r="F17" s="83"/>
      <c r="G17" s="83"/>
      <c r="H17" s="83"/>
      <c r="I17" s="83"/>
      <c r="J17" s="83"/>
      <c r="K17" s="83"/>
      <c r="L17" s="83"/>
      <c r="M17" s="127">
        <f>SUM(M11:M16)</f>
        <v>59.3254308036</v>
      </c>
    </row>
    <row r="18" spans="1:25" ht="27" customHeight="1" thickBot="1" x14ac:dyDescent="0.35">
      <c r="A18" s="96"/>
      <c r="C18" s="104"/>
      <c r="D18" s="84" t="s">
        <v>5433</v>
      </c>
      <c r="E18" s="63" t="s">
        <v>5439</v>
      </c>
      <c r="F18" s="64" t="s">
        <v>5454</v>
      </c>
      <c r="G18" s="64" t="s">
        <v>5455</v>
      </c>
      <c r="H18" s="128"/>
      <c r="I18" s="128"/>
      <c r="J18" s="65" t="s">
        <v>5441</v>
      </c>
      <c r="K18" s="128"/>
      <c r="L18" s="128"/>
      <c r="M18" s="129"/>
      <c r="S18" s="176"/>
      <c r="T18" s="176"/>
      <c r="U18" s="177"/>
      <c r="V18" s="178"/>
      <c r="W18" s="177"/>
      <c r="X18" s="177"/>
      <c r="Y18" s="177"/>
    </row>
    <row r="19" spans="1:25" ht="15" customHeight="1" x14ac:dyDescent="0.3">
      <c r="A19" s="105"/>
      <c r="C19" s="104"/>
      <c r="D19" s="93" t="s">
        <v>2809</v>
      </c>
      <c r="E19" s="59" t="str">
        <f>VLOOKUP(D19,accessori!A4:H1203,2,FALSE)</f>
        <v>SQUADRETTA ALLINEAM. ECCENTRICO H 20.5</v>
      </c>
      <c r="F19" s="126">
        <f>VLOOKUP(D19,accessori!A$4:K$1203,4,FALSE)</f>
        <v>0.53</v>
      </c>
      <c r="G19" s="130">
        <f t="shared" ref="G19:G33" si="6">F19-(F19*B$41)/100</f>
        <v>0.50350000000000006</v>
      </c>
      <c r="H19" s="126"/>
      <c r="I19" s="126"/>
      <c r="J19" s="79">
        <v>10</v>
      </c>
      <c r="K19" s="126"/>
      <c r="L19" s="126"/>
      <c r="M19" s="124">
        <f t="shared" ref="M19:M31" si="7">IF(D19&lt;&gt;0,J19*G19,0)</f>
        <v>5.0350000000000001</v>
      </c>
      <c r="S19" s="176"/>
      <c r="T19" s="176"/>
      <c r="U19" s="177"/>
      <c r="V19" s="178"/>
      <c r="W19" s="177"/>
      <c r="X19" s="177"/>
      <c r="Y19" s="177"/>
    </row>
    <row r="20" spans="1:25" ht="15" customHeight="1" x14ac:dyDescent="0.3">
      <c r="A20" s="105"/>
      <c r="C20" s="104"/>
      <c r="D20" s="89" t="s">
        <v>3058</v>
      </c>
      <c r="E20" s="69" t="str">
        <f>VLOOKUP(D20,accessori!A5:H1204,2,FALSE)</f>
        <v>SQUADRETTA EST. CIANFR.-SPIN. H 33.5-L 5</v>
      </c>
      <c r="F20" s="70">
        <f>VLOOKUP(D20,accessori!A$4:K$1203,4,FALSE)</f>
        <v>1.37</v>
      </c>
      <c r="G20" s="153">
        <f t="shared" si="6"/>
        <v>1.3015000000000001</v>
      </c>
      <c r="H20" s="70"/>
      <c r="I20" s="70"/>
      <c r="J20" s="71">
        <v>10</v>
      </c>
      <c r="K20" s="70"/>
      <c r="L20" s="70"/>
      <c r="M20" s="124">
        <f t="shared" si="7"/>
        <v>13.015000000000001</v>
      </c>
      <c r="S20" s="176"/>
      <c r="T20" s="176"/>
      <c r="U20" s="177"/>
      <c r="V20" s="178"/>
      <c r="W20" s="177"/>
      <c r="X20" s="177"/>
      <c r="Y20" s="177"/>
    </row>
    <row r="21" spans="1:25" ht="15" customHeight="1" x14ac:dyDescent="0.3">
      <c r="A21" s="105"/>
      <c r="C21" s="104"/>
      <c r="D21" s="89" t="s">
        <v>2733</v>
      </c>
      <c r="E21" s="69" t="str">
        <f>VLOOKUP(D21,accessori!A6:H1205,2,FALSE)</f>
        <v>SQUADRETTA PRESSOFUSA A SPINARE-AVVITARE</v>
      </c>
      <c r="F21" s="70">
        <f>VLOOKUP(D21,accessori!A$4:K$1203,4,FALSE)</f>
        <v>1.5</v>
      </c>
      <c r="G21" s="153">
        <f t="shared" si="6"/>
        <v>1.425</v>
      </c>
      <c r="H21" s="70"/>
      <c r="I21" s="70"/>
      <c r="J21" s="71">
        <v>10</v>
      </c>
      <c r="K21" s="70"/>
      <c r="L21" s="70"/>
      <c r="M21" s="124">
        <f t="shared" si="7"/>
        <v>14.25</v>
      </c>
      <c r="R21" s="113"/>
      <c r="S21" s="176"/>
      <c r="T21" s="176"/>
      <c r="U21" s="177"/>
      <c r="V21" s="178"/>
      <c r="W21" s="177"/>
      <c r="X21" s="177"/>
      <c r="Y21" s="177"/>
    </row>
    <row r="22" spans="1:25" ht="15" customHeight="1" x14ac:dyDescent="0.3">
      <c r="A22" s="105"/>
      <c r="C22" s="104"/>
      <c r="D22" s="89" t="s">
        <v>2841</v>
      </c>
      <c r="E22" s="69" t="str">
        <f>VLOOKUP(D22,accessori!A7:H1206,2,FALSE)</f>
        <v>SQUADRETTA ALLIN. ECCENT. H 18.5</v>
      </c>
      <c r="F22" s="70">
        <f>VLOOKUP(D22,accessori!A$4:K$1203,4,FALSE)</f>
        <v>0.63</v>
      </c>
      <c r="G22" s="153">
        <f t="shared" si="6"/>
        <v>0.59850000000000003</v>
      </c>
      <c r="H22" s="70"/>
      <c r="I22" s="70"/>
      <c r="J22" s="71">
        <v>8</v>
      </c>
      <c r="K22" s="70"/>
      <c r="L22" s="70"/>
      <c r="M22" s="124">
        <f t="shared" si="7"/>
        <v>4.7880000000000003</v>
      </c>
      <c r="R22" s="114"/>
      <c r="S22" s="176"/>
      <c r="T22" s="176"/>
      <c r="U22" s="177"/>
      <c r="V22" s="178"/>
      <c r="W22" s="177"/>
      <c r="X22" s="177"/>
      <c r="Y22" s="177"/>
    </row>
    <row r="23" spans="1:25" ht="15" customHeight="1" x14ac:dyDescent="0.3">
      <c r="A23" s="105"/>
      <c r="C23" s="104"/>
      <c r="D23" s="89" t="s">
        <v>2775</v>
      </c>
      <c r="E23" s="69" t="str">
        <f>VLOOKUP(D23,accessori!A8:H1207,2,FALSE)</f>
        <v>69A02-SQUADRETTA ALLINEAMENTO ESTERNA SP</v>
      </c>
      <c r="F23" s="70">
        <f>VLOOKUP(D23,accessori!A$4:K$1203,4,FALSE)</f>
        <v>0.23</v>
      </c>
      <c r="G23" s="153">
        <f t="shared" si="6"/>
        <v>0.2185</v>
      </c>
      <c r="H23" s="70"/>
      <c r="I23" s="70"/>
      <c r="J23" s="71">
        <v>10</v>
      </c>
      <c r="K23" s="70"/>
      <c r="L23" s="70"/>
      <c r="M23" s="124">
        <f t="shared" si="7"/>
        <v>2.1850000000000001</v>
      </c>
      <c r="R23" s="114"/>
      <c r="S23" s="176"/>
      <c r="T23" s="176"/>
      <c r="U23" s="177"/>
      <c r="V23" s="178"/>
      <c r="W23" s="177"/>
      <c r="X23" s="177"/>
      <c r="Y23" s="177"/>
    </row>
    <row r="24" spans="1:25" ht="15" customHeight="1" x14ac:dyDescent="0.3">
      <c r="A24" s="105"/>
      <c r="C24" s="104"/>
      <c r="D24" s="89" t="s">
        <v>2665</v>
      </c>
      <c r="E24" s="69" t="str">
        <f>VLOOKUP(D24,accessori!A9:H1208,2,FALSE)</f>
        <v>Vite autofilettante M5x14</v>
      </c>
      <c r="F24" s="70">
        <f>VLOOKUP(D24,accessori!A$4:K$1203,4,FALSE)</f>
        <v>0.17</v>
      </c>
      <c r="G24" s="153">
        <f t="shared" si="6"/>
        <v>0.1615</v>
      </c>
      <c r="H24" s="70"/>
      <c r="I24" s="70"/>
      <c r="J24" s="71">
        <v>24</v>
      </c>
      <c r="K24" s="70"/>
      <c r="L24" s="70"/>
      <c r="M24" s="124">
        <f t="shared" si="7"/>
        <v>3.8760000000000003</v>
      </c>
      <c r="R24" s="114"/>
      <c r="S24" s="179"/>
      <c r="T24" s="176"/>
      <c r="U24" s="177"/>
      <c r="V24" s="178"/>
      <c r="W24" s="177"/>
      <c r="X24" s="177"/>
      <c r="Y24" s="177"/>
    </row>
    <row r="25" spans="1:25" ht="15" customHeight="1" x14ac:dyDescent="0.3">
      <c r="A25" s="105"/>
      <c r="C25" s="104"/>
      <c r="D25" s="94" t="s">
        <v>3770</v>
      </c>
      <c r="E25" s="69" t="str">
        <f>VLOOKUP(D25,accessori!A10:H1209,2,FALSE)</f>
        <v>ANGOLO VULCANIZZATO PER D4060000</v>
      </c>
      <c r="F25" s="70">
        <f>VLOOKUP(D25,accessori!A$4:K$1203,4,FALSE)</f>
        <v>1.03</v>
      </c>
      <c r="G25" s="153">
        <f t="shared" si="6"/>
        <v>0.97850000000000004</v>
      </c>
      <c r="H25" s="70"/>
      <c r="I25" s="70"/>
      <c r="J25" s="71">
        <v>4</v>
      </c>
      <c r="K25" s="70"/>
      <c r="L25" s="70"/>
      <c r="M25" s="124">
        <f t="shared" si="7"/>
        <v>3.9140000000000001</v>
      </c>
      <c r="R25" s="114"/>
      <c r="S25" s="176"/>
      <c r="T25" s="176"/>
      <c r="U25" s="177"/>
      <c r="V25" s="178"/>
      <c r="W25" s="177"/>
      <c r="X25" s="177"/>
      <c r="Y25" s="177"/>
    </row>
    <row r="26" spans="1:25" ht="15" customHeight="1" x14ac:dyDescent="0.3">
      <c r="A26" s="105"/>
      <c r="C26" s="104"/>
      <c r="D26" s="89" t="s">
        <v>2957</v>
      </c>
      <c r="E26" s="69" t="str">
        <f>VLOOKUP(D26,accessori!A11:H1210,2,FALSE)</f>
        <v>CAPPETTA COPRIFORO SCARICO ACQUA</v>
      </c>
      <c r="F26" s="70">
        <f>VLOOKUP(D26,accessori!A$4:K$1203,8,FALSE)</f>
        <v>0.25</v>
      </c>
      <c r="G26" s="153">
        <f t="shared" si="6"/>
        <v>0.23749999999999999</v>
      </c>
      <c r="H26" s="70"/>
      <c r="I26" s="70"/>
      <c r="J26" s="71">
        <v>0</v>
      </c>
      <c r="K26" s="70"/>
      <c r="L26" s="70"/>
      <c r="M26" s="124">
        <f t="shared" si="7"/>
        <v>0</v>
      </c>
      <c r="R26" s="114"/>
      <c r="S26" s="176"/>
      <c r="T26" s="176"/>
      <c r="U26" s="177"/>
      <c r="V26" s="178"/>
      <c r="W26" s="177"/>
      <c r="X26" s="177"/>
      <c r="Y26" s="177"/>
    </row>
    <row r="27" spans="1:25" ht="15" customHeight="1" x14ac:dyDescent="0.3">
      <c r="A27" s="105"/>
      <c r="C27" s="104"/>
      <c r="D27" s="89" t="s">
        <v>2877</v>
      </c>
      <c r="E27" s="69" t="str">
        <f>VLOOKUP(D27,accessori!A12:H1211,2,FALSE)</f>
        <v>TASSELLO APPOGGIO VETRO</v>
      </c>
      <c r="F27" s="70">
        <f>VLOOKUP(D27,accessori!A$4:K$1203,4,FALSE)</f>
        <v>1.1599999999999999</v>
      </c>
      <c r="G27" s="153">
        <f t="shared" si="6"/>
        <v>1.1019999999999999</v>
      </c>
      <c r="H27" s="70"/>
      <c r="I27" s="70"/>
      <c r="J27" s="71">
        <v>8</v>
      </c>
      <c r="K27" s="70"/>
      <c r="L27" s="70"/>
      <c r="M27" s="124">
        <f t="shared" si="7"/>
        <v>8.8159999999999989</v>
      </c>
      <c r="R27" s="114"/>
      <c r="S27" s="176"/>
      <c r="T27" s="176"/>
      <c r="U27" s="177"/>
      <c r="V27" s="178"/>
      <c r="W27" s="177"/>
      <c r="X27" s="177"/>
      <c r="Y27" s="177"/>
    </row>
    <row r="28" spans="1:25" ht="15" customHeight="1" x14ac:dyDescent="0.3">
      <c r="A28" s="105"/>
      <c r="C28" s="104"/>
      <c r="D28" s="89" t="s">
        <v>3122</v>
      </c>
      <c r="E28" s="69" t="str">
        <f>VLOOKUP(D28,accessori!A13:H1212,2,FALSE)</f>
        <v>Tappo Sx Gocciolatoio</v>
      </c>
      <c r="F28" s="70">
        <f>VLOOKUP(D28,accessori!A$4:K$1203,8,FALSE)</f>
        <v>0.13</v>
      </c>
      <c r="G28" s="153">
        <f t="shared" si="6"/>
        <v>0.1235</v>
      </c>
      <c r="H28" s="70"/>
      <c r="I28" s="70"/>
      <c r="J28" s="71">
        <v>2</v>
      </c>
      <c r="K28" s="70"/>
      <c r="L28" s="70"/>
      <c r="M28" s="124">
        <f t="shared" si="7"/>
        <v>0.247</v>
      </c>
      <c r="R28" s="114"/>
      <c r="S28" s="176"/>
      <c r="T28" s="176"/>
      <c r="U28" s="177"/>
      <c r="V28" s="178"/>
      <c r="W28" s="177"/>
      <c r="X28" s="177"/>
      <c r="Y28" s="177"/>
    </row>
    <row r="29" spans="1:25" ht="15" customHeight="1" x14ac:dyDescent="0.3">
      <c r="A29" s="105"/>
      <c r="C29" s="104"/>
      <c r="D29" s="89" t="s">
        <v>3120</v>
      </c>
      <c r="E29" s="69" t="str">
        <f>VLOOKUP(D29,accessori!A14:H1213,2,FALSE)</f>
        <v>Tappo Dx Gocciolatoio</v>
      </c>
      <c r="F29" s="70">
        <f>VLOOKUP(D29,accessori!A$4:K$1203,8,FALSE)</f>
        <v>0.13</v>
      </c>
      <c r="G29" s="153">
        <f t="shared" si="6"/>
        <v>0.1235</v>
      </c>
      <c r="H29" s="70"/>
      <c r="I29" s="70"/>
      <c r="J29" s="71">
        <v>2</v>
      </c>
      <c r="K29" s="70"/>
      <c r="L29" s="70"/>
      <c r="M29" s="124">
        <f t="shared" si="7"/>
        <v>0.247</v>
      </c>
      <c r="S29" s="176"/>
      <c r="T29" s="176"/>
      <c r="U29" s="177"/>
      <c r="V29" s="178"/>
      <c r="W29" s="177"/>
      <c r="X29" s="177"/>
      <c r="Y29" s="177"/>
    </row>
    <row r="30" spans="1:25" ht="15" customHeight="1" x14ac:dyDescent="0.3">
      <c r="A30" s="105"/>
      <c r="C30" s="104"/>
      <c r="D30" s="89" t="s">
        <v>2652</v>
      </c>
      <c r="E30" s="69" t="str">
        <f>VLOOKUP(D30,accessori!A15:H1214,2,FALSE)</f>
        <v>13E08-ESPANSORE REG. TELAI TUBOLARI GREZ</v>
      </c>
      <c r="F30" s="70">
        <f>VLOOKUP(D30,accessori!A$4:K$1203,4,FALSE)</f>
        <v>0.57999999999999996</v>
      </c>
      <c r="G30" s="153">
        <f t="shared" si="6"/>
        <v>0.55099999999999993</v>
      </c>
      <c r="H30" s="70"/>
      <c r="I30" s="70"/>
      <c r="J30" s="201">
        <f>(B37*2+B36*2)/550</f>
        <v>14.181818181818182</v>
      </c>
      <c r="K30" s="70"/>
      <c r="L30" s="70"/>
      <c r="M30" s="124">
        <f t="shared" si="7"/>
        <v>7.814181818181817</v>
      </c>
      <c r="S30" s="176"/>
      <c r="T30" s="176"/>
      <c r="U30" s="177"/>
      <c r="V30" s="178"/>
      <c r="W30" s="177"/>
      <c r="X30" s="177"/>
      <c r="Y30" s="177"/>
    </row>
    <row r="31" spans="1:25" ht="15" customHeight="1" x14ac:dyDescent="0.3">
      <c r="A31" s="105"/>
      <c r="C31" s="104"/>
      <c r="D31" s="89" t="s">
        <v>3104</v>
      </c>
      <c r="E31" s="69" t="str">
        <f>VLOOKUP(D31,accessori!A16:H1215,2,FALSE)</f>
        <v>COPPIA TAPPI PER PROFILATO STULP</v>
      </c>
      <c r="F31" s="70">
        <f>VLOOKUP(D31,accessori!A$4:K$1203,8,FALSE)</f>
        <v>2.81</v>
      </c>
      <c r="G31" s="153">
        <f t="shared" si="6"/>
        <v>2.6695000000000002</v>
      </c>
      <c r="H31" s="70"/>
      <c r="I31" s="70"/>
      <c r="J31" s="71">
        <v>1</v>
      </c>
      <c r="K31" s="70"/>
      <c r="L31" s="70"/>
      <c r="M31" s="124">
        <f t="shared" si="7"/>
        <v>2.6695000000000002</v>
      </c>
      <c r="S31" s="176"/>
      <c r="T31" s="176"/>
      <c r="U31" s="177"/>
      <c r="V31" s="178"/>
      <c r="W31" s="177"/>
      <c r="X31" s="177"/>
      <c r="Y31" s="177"/>
    </row>
    <row r="32" spans="1:25" ht="15" customHeight="1" x14ac:dyDescent="0.3">
      <c r="A32" s="105"/>
      <c r="C32" s="104"/>
      <c r="D32" s="89"/>
      <c r="E32" s="69" t="e">
        <f>VLOOKUP(D32,accessori!A17:H1216,2,FALSE)</f>
        <v>#N/A</v>
      </c>
      <c r="F32" s="70" t="e">
        <f>VLOOKUP(D32,accessori!A$4:K$1203,4,FALSE)</f>
        <v>#N/A</v>
      </c>
      <c r="G32" s="153" t="e">
        <f t="shared" si="6"/>
        <v>#N/A</v>
      </c>
      <c r="H32" s="70"/>
      <c r="I32" s="70"/>
      <c r="J32" s="71"/>
      <c r="K32" s="70"/>
      <c r="L32" s="70"/>
      <c r="M32" s="124">
        <f>IF(D32&lt;&gt;0,J32*G32,0)</f>
        <v>0</v>
      </c>
      <c r="S32" s="176"/>
      <c r="T32" s="176"/>
      <c r="U32" s="177"/>
      <c r="V32" s="178"/>
      <c r="W32" s="177"/>
      <c r="X32" s="177"/>
      <c r="Y32" s="177"/>
    </row>
    <row r="33" spans="1:18" ht="15" customHeight="1" thickBot="1" x14ac:dyDescent="0.35">
      <c r="A33" s="105"/>
      <c r="C33" s="104"/>
      <c r="D33" s="95"/>
      <c r="E33" s="80" t="e">
        <f>VLOOKUP(D33,accessori!A18:H1217,2,FALSE)</f>
        <v>#N/A</v>
      </c>
      <c r="F33" s="91" t="e">
        <f>VLOOKUP(D33,accessori!A$4:K$1203,4,FALSE)</f>
        <v>#N/A</v>
      </c>
      <c r="G33" s="154" t="e">
        <f t="shared" si="6"/>
        <v>#N/A</v>
      </c>
      <c r="H33" s="91"/>
      <c r="I33" s="72"/>
      <c r="J33" s="73"/>
      <c r="K33" s="72"/>
      <c r="L33" s="72"/>
      <c r="M33" s="124">
        <f>IF(D33&lt;&gt;0,J33*G33,0)</f>
        <v>0</v>
      </c>
    </row>
    <row r="34" spans="1:18" ht="18" customHeight="1" thickBot="1" x14ac:dyDescent="0.35">
      <c r="A34" s="105"/>
      <c r="C34" s="104"/>
      <c r="D34" s="85"/>
      <c r="E34" s="86"/>
      <c r="F34" s="120"/>
      <c r="G34" s="120"/>
      <c r="H34" s="120"/>
      <c r="I34" s="120"/>
      <c r="J34" s="120">
        <v>0</v>
      </c>
      <c r="K34" s="120"/>
      <c r="L34" s="120"/>
      <c r="M34" s="131">
        <f>SUM(M19:M33)</f>
        <v>66.856681818181812</v>
      </c>
    </row>
    <row r="35" spans="1:18" ht="27" customHeight="1" thickBot="1" x14ac:dyDescent="0.35">
      <c r="A35" s="105"/>
      <c r="C35" s="104"/>
      <c r="D35" s="87" t="s">
        <v>5459</v>
      </c>
      <c r="E35" s="78"/>
      <c r="F35" s="64" t="s">
        <v>5451</v>
      </c>
      <c r="G35" s="64" t="s">
        <v>5450</v>
      </c>
      <c r="H35" s="64"/>
      <c r="I35" s="64"/>
      <c r="J35" s="65"/>
      <c r="K35" s="65"/>
      <c r="L35" s="65" t="s">
        <v>5466</v>
      </c>
      <c r="M35" s="123" t="s">
        <v>5431</v>
      </c>
    </row>
    <row r="36" spans="1:18" ht="15" customHeight="1" thickBot="1" x14ac:dyDescent="0.35">
      <c r="A36" s="101" t="s">
        <v>5457</v>
      </c>
      <c r="B36" s="119">
        <v>1600</v>
      </c>
      <c r="C36" s="103" t="s">
        <v>5449</v>
      </c>
      <c r="D36" s="93" t="s">
        <v>3799</v>
      </c>
      <c r="E36" s="59" t="str">
        <f>VLOOKUP(D36,accessori!A22:H1221,2,FALSE)</f>
        <v>Guarnizione esterna vetro, 4 mm</v>
      </c>
      <c r="F36" s="126">
        <f>VLOOKUP(D36,accessori!A$4:K$1203,8,FALSE)</f>
        <v>0.49</v>
      </c>
      <c r="G36" s="67">
        <f t="shared" ref="G36:G42" si="8">F36-(F36*B$41)/100</f>
        <v>0.46549999999999997</v>
      </c>
      <c r="H36" s="67"/>
      <c r="I36" s="79"/>
      <c r="J36" s="79"/>
      <c r="K36" s="126"/>
      <c r="L36" s="126">
        <f>(B$36+2*B$37)*2/1000</f>
        <v>12.4</v>
      </c>
      <c r="M36" s="132">
        <f t="shared" ref="M36:M42" si="9">IF(D36&lt;&gt;0,L36*G36,0)</f>
        <v>5.7721999999999998</v>
      </c>
    </row>
    <row r="37" spans="1:18" ht="15" customHeight="1" thickBot="1" x14ac:dyDescent="0.35">
      <c r="A37" s="101" t="s">
        <v>5458</v>
      </c>
      <c r="B37" s="119">
        <v>2300</v>
      </c>
      <c r="C37" s="103" t="s">
        <v>5449</v>
      </c>
      <c r="D37" s="89" t="s">
        <v>3797</v>
      </c>
      <c r="E37" s="59" t="str">
        <f>VLOOKUP(D37,accessori!A23:H1222,2,FALSE)</f>
        <v>Guarnizione Battuta Interna</v>
      </c>
      <c r="F37" s="126">
        <f>VLOOKUP(D37,accessori!A$4:K$1203,8,FALSE)</f>
        <v>0.35</v>
      </c>
      <c r="G37" s="67">
        <f t="shared" si="8"/>
        <v>0.33249999999999996</v>
      </c>
      <c r="H37" s="70"/>
      <c r="I37" s="71"/>
      <c r="J37" s="71"/>
      <c r="K37" s="70"/>
      <c r="L37" s="70">
        <f>(B$36+2*B$37)*2/1000</f>
        <v>12.4</v>
      </c>
      <c r="M37" s="124">
        <f t="shared" si="9"/>
        <v>4.1229999999999993</v>
      </c>
    </row>
    <row r="38" spans="1:18" ht="15" customHeight="1" thickBot="1" x14ac:dyDescent="0.35">
      <c r="A38" s="105"/>
      <c r="D38" s="89" t="s">
        <v>3673</v>
      </c>
      <c r="E38" s="59" t="str">
        <f>VLOOKUP(D38,accessori!A24:H1223,2,FALSE)</f>
        <v>GUARNIZIONE A CHIODO 3-4mm PRETAGLIATA</v>
      </c>
      <c r="F38" s="126">
        <f>VLOOKUP(D38,accessori!A$4:K$1203,4,FALSE)</f>
        <v>0.63</v>
      </c>
      <c r="G38" s="67">
        <f t="shared" si="8"/>
        <v>0.59850000000000003</v>
      </c>
      <c r="H38" s="70"/>
      <c r="I38" s="71"/>
      <c r="J38" s="71"/>
      <c r="K38" s="70"/>
      <c r="L38" s="70">
        <f>(B$36+2*B$37)*2/1000</f>
        <v>12.4</v>
      </c>
      <c r="M38" s="124">
        <f t="shared" si="9"/>
        <v>7.4214000000000002</v>
      </c>
      <c r="R38" s="175"/>
    </row>
    <row r="39" spans="1:18" ht="15" customHeight="1" thickBot="1" x14ac:dyDescent="0.35">
      <c r="A39" s="101" t="s">
        <v>5445</v>
      </c>
      <c r="B39" s="143" t="s">
        <v>5440</v>
      </c>
      <c r="C39" s="102">
        <f>IF(B39="A",5,IF(B39="B",6,IF(B39="C",7,IF(B39="D",8,IF(B39="E",9,IF(B39="F",10,IF(B39="G",11)))))))</f>
        <v>5</v>
      </c>
      <c r="D39" s="89" t="s">
        <v>3775</v>
      </c>
      <c r="E39" s="59" t="str">
        <f>VLOOKUP(D39,accessori!A25:H1224,2,FALSE)</f>
        <v>GUARNIZIONE CENTRALE</v>
      </c>
      <c r="F39" s="126">
        <f>VLOOKUP(D39,accessori!A$4:K$1203,4,FALSE)</f>
        <v>2.88</v>
      </c>
      <c r="G39" s="67">
        <f t="shared" si="8"/>
        <v>2.7359999999999998</v>
      </c>
      <c r="H39" s="70"/>
      <c r="I39" s="71"/>
      <c r="J39" s="71"/>
      <c r="K39" s="70"/>
      <c r="L39" s="70">
        <f>(B$36*2+B$37*3)/1000</f>
        <v>10.1</v>
      </c>
      <c r="M39" s="124">
        <f t="shared" si="9"/>
        <v>27.633599999999998</v>
      </c>
      <c r="R39" s="175"/>
    </row>
    <row r="40" spans="1:18" ht="15" customHeight="1" thickBot="1" x14ac:dyDescent="0.35">
      <c r="A40" s="101" t="s">
        <v>5443</v>
      </c>
      <c r="B40" s="61">
        <v>35</v>
      </c>
      <c r="C40" s="103" t="s">
        <v>5456</v>
      </c>
      <c r="D40" s="89" t="s">
        <v>3768</v>
      </c>
      <c r="E40" s="59" t="str">
        <f>VLOOKUP(D40,accessori!A26:H1225,2,FALSE)</f>
        <v>Isolatore Piano x Vetro</v>
      </c>
      <c r="F40" s="126">
        <f>VLOOKUP(D40,accessori!A$4:K$1203,4,FALSE)</f>
        <v>1.41</v>
      </c>
      <c r="G40" s="67">
        <f t="shared" si="8"/>
        <v>1.3394999999999999</v>
      </c>
      <c r="H40" s="70"/>
      <c r="I40" s="71"/>
      <c r="J40" s="71"/>
      <c r="K40" s="70"/>
      <c r="L40" s="70">
        <f>(B$36+2*B$37)*2/1000</f>
        <v>12.4</v>
      </c>
      <c r="M40" s="124">
        <f t="shared" si="9"/>
        <v>16.6098</v>
      </c>
      <c r="R40" s="175"/>
    </row>
    <row r="41" spans="1:18" ht="15" customHeight="1" thickBot="1" x14ac:dyDescent="0.35">
      <c r="A41" s="101" t="s">
        <v>5444</v>
      </c>
      <c r="B41" s="61">
        <v>5</v>
      </c>
      <c r="C41" s="103" t="s">
        <v>5456</v>
      </c>
      <c r="D41" s="89"/>
      <c r="E41" s="59" t="e">
        <f>VLOOKUP(D41,accessori!A27:H1226,2,FALSE)</f>
        <v>#N/A</v>
      </c>
      <c r="F41" s="126" t="e">
        <f>VLOOKUP(D41,accessori!A$4:K$1203,4,FALSE)</f>
        <v>#N/A</v>
      </c>
      <c r="G41" s="67" t="e">
        <f t="shared" si="8"/>
        <v>#N/A</v>
      </c>
      <c r="H41" s="70"/>
      <c r="I41" s="71"/>
      <c r="J41" s="71"/>
      <c r="K41" s="70"/>
      <c r="L41" s="70"/>
      <c r="M41" s="124">
        <f t="shared" si="9"/>
        <v>0</v>
      </c>
      <c r="R41" s="171"/>
    </row>
    <row r="42" spans="1:18" ht="15" customHeight="1" thickBot="1" x14ac:dyDescent="0.35">
      <c r="A42" s="101" t="s">
        <v>5462</v>
      </c>
      <c r="B42" s="61">
        <v>20</v>
      </c>
      <c r="C42" s="103" t="s">
        <v>5456</v>
      </c>
      <c r="D42" s="95"/>
      <c r="E42" s="59" t="e">
        <f>VLOOKUP(D42,accessori!A28:H1227,2,FALSE)</f>
        <v>#N/A</v>
      </c>
      <c r="F42" s="126" t="e">
        <f>VLOOKUP(D42,accessori!A$4:K$1203,4,FALSE)</f>
        <v>#N/A</v>
      </c>
      <c r="G42" s="67" t="e">
        <f t="shared" si="8"/>
        <v>#N/A</v>
      </c>
      <c r="H42" s="72"/>
      <c r="I42" s="73"/>
      <c r="J42" s="73"/>
      <c r="K42" s="91"/>
      <c r="L42" s="91"/>
      <c r="M42" s="133">
        <f t="shared" si="9"/>
        <v>0</v>
      </c>
      <c r="R42" s="171"/>
    </row>
    <row r="43" spans="1:18" ht="18" customHeight="1" thickBot="1" x14ac:dyDescent="0.35">
      <c r="A43" s="106"/>
      <c r="B43" s="107"/>
      <c r="C43" s="108"/>
      <c r="D43" s="74"/>
      <c r="E43" s="75"/>
      <c r="F43" s="76"/>
      <c r="G43" s="76"/>
      <c r="H43" s="76"/>
      <c r="I43" s="76"/>
      <c r="J43" s="76"/>
      <c r="K43" s="76"/>
      <c r="L43" s="76"/>
      <c r="M43" s="134">
        <f>SUM(M36:M42)</f>
        <v>61.559999999999995</v>
      </c>
      <c r="R43" s="171"/>
    </row>
    <row r="44" spans="1:18" ht="28.8" customHeight="1" thickBot="1" x14ac:dyDescent="0.35">
      <c r="A44" s="105"/>
      <c r="D44" s="110" t="s">
        <v>5461</v>
      </c>
      <c r="E44" s="111" t="s">
        <v>5439</v>
      </c>
      <c r="F44" s="112" t="s">
        <v>5454</v>
      </c>
      <c r="G44" s="112" t="s">
        <v>5455</v>
      </c>
      <c r="H44" s="135"/>
      <c r="I44" s="135"/>
      <c r="J44" s="121" t="s">
        <v>5441</v>
      </c>
      <c r="K44" s="135"/>
      <c r="L44" s="135"/>
      <c r="M44" s="136"/>
      <c r="R44" s="171"/>
    </row>
    <row r="45" spans="1:18" ht="15" customHeight="1" x14ac:dyDescent="0.3">
      <c r="A45" s="146" t="s">
        <v>5460</v>
      </c>
      <c r="B45" s="144">
        <f>M9</f>
        <v>558.54578585000013</v>
      </c>
      <c r="D45" s="167" t="s">
        <v>5490</v>
      </c>
      <c r="E45" s="167" t="str">
        <f>VLOOKUP(D45,fapim!$A$6:$F$7199,6,FALSE)</f>
        <v>Martellina IRIS</v>
      </c>
      <c r="F45" s="172">
        <f>VLOOKUP($D45,fapim!$A$6:$F$7199,5,FALSE)</f>
        <v>12.73725</v>
      </c>
      <c r="G45" s="67">
        <f t="shared" ref="G45:G57" si="10">F45-(F45*B$42)/100</f>
        <v>10.1898</v>
      </c>
      <c r="H45" s="137"/>
      <c r="I45" s="137"/>
      <c r="J45" s="53">
        <v>1</v>
      </c>
      <c r="K45" s="137"/>
      <c r="L45" s="137"/>
      <c r="M45" s="138">
        <f>IF(D45&lt;&gt;0,J45*G45,0)</f>
        <v>10.1898</v>
      </c>
      <c r="R45" s="171"/>
    </row>
    <row r="46" spans="1:18" ht="15" customHeight="1" x14ac:dyDescent="0.3">
      <c r="A46" s="147" t="s">
        <v>5446</v>
      </c>
      <c r="B46" s="144">
        <f>M17</f>
        <v>59.3254308036</v>
      </c>
      <c r="D46" s="167" t="s">
        <v>5680</v>
      </c>
      <c r="E46" s="167" t="str">
        <f>VLOOKUP(D46,fapim!$A$6:$F$7199,6,FALSE)</f>
        <v>Meccanismo per martelline</v>
      </c>
      <c r="F46" s="172">
        <f>VLOOKUP($D46,fapim!$A$6:$F$7199,5,FALSE)</f>
        <v>12.265499999999999</v>
      </c>
      <c r="G46" s="70">
        <f t="shared" si="10"/>
        <v>9.8124000000000002</v>
      </c>
      <c r="H46" s="139"/>
      <c r="I46" s="139"/>
      <c r="J46" s="52">
        <v>1</v>
      </c>
      <c r="K46" s="139"/>
      <c r="L46" s="139"/>
      <c r="M46" s="124">
        <f t="shared" ref="M46:M57" si="11">IF(D46&lt;&gt;0,J46*G46,0)</f>
        <v>9.8124000000000002</v>
      </c>
      <c r="R46" s="171"/>
    </row>
    <row r="47" spans="1:18" ht="15" customHeight="1" x14ac:dyDescent="0.3">
      <c r="A47" s="148" t="s">
        <v>5433</v>
      </c>
      <c r="B47" s="144">
        <f>M34</f>
        <v>66.856681818181812</v>
      </c>
      <c r="D47" s="167" t="s">
        <v>6426</v>
      </c>
      <c r="E47" s="167" t="str">
        <f>VLOOKUP(D47,fapim!$A$6:$F$7199,6,FALSE)</f>
        <v>Kit MAGICUBE per anta ribalta destra con cerniere a scomparsa e braccio lungo - portata 180 kg</v>
      </c>
      <c r="F47" s="172">
        <f>VLOOKUP($D47,fapim!$A$6:$F$7199,5,FALSE)</f>
        <v>73.715100000000007</v>
      </c>
      <c r="G47" s="70">
        <f t="shared" si="10"/>
        <v>58.972080000000005</v>
      </c>
      <c r="H47" s="139"/>
      <c r="I47" s="139"/>
      <c r="J47" s="52">
        <v>1</v>
      </c>
      <c r="K47" s="139"/>
      <c r="L47" s="139"/>
      <c r="M47" s="124">
        <f t="shared" si="11"/>
        <v>58.972080000000005</v>
      </c>
      <c r="R47" s="171"/>
    </row>
    <row r="48" spans="1:18" ht="15" customHeight="1" x14ac:dyDescent="0.3">
      <c r="A48" s="149" t="s">
        <v>5459</v>
      </c>
      <c r="B48" s="144">
        <f>M43</f>
        <v>61.559999999999995</v>
      </c>
      <c r="D48" s="167" t="s">
        <v>6430</v>
      </c>
      <c r="E48" s="167" t="str">
        <f>VLOOKUP(D48,fapim!$A$6:$F$7199,6,FALSE)</f>
        <v>Coppia di cerniere a scomparsa MAGICUBE per anta battente destra - portata 180 kg</v>
      </c>
      <c r="F48" s="172">
        <f>VLOOKUP($D48,fapim!$A$6:$F$7199,5,FALSE)</f>
        <v>69.852299999999985</v>
      </c>
      <c r="G48" s="70">
        <f t="shared" si="10"/>
        <v>55.88183999999999</v>
      </c>
      <c r="H48" s="139"/>
      <c r="I48" s="139"/>
      <c r="J48" s="52">
        <v>1</v>
      </c>
      <c r="K48" s="139"/>
      <c r="L48" s="139"/>
      <c r="M48" s="124">
        <f t="shared" si="11"/>
        <v>55.88183999999999</v>
      </c>
      <c r="R48" s="171"/>
    </row>
    <row r="49" spans="1:18" ht="15" customHeight="1" x14ac:dyDescent="0.3">
      <c r="A49" s="150" t="s">
        <v>5461</v>
      </c>
      <c r="B49" s="144">
        <f>M58</f>
        <v>183.92078400000005</v>
      </c>
      <c r="D49" s="167" t="s">
        <v>7020</v>
      </c>
      <c r="E49" s="167" t="str">
        <f>VLOOKUP(D49,fapim!$A$6:$F$7199,6,FALSE)</f>
        <v>Kit base senza tassello di raccordo per finestre ad un anta</v>
      </c>
      <c r="F49" s="172">
        <f>VLOOKUP($D49,fapim!$A$6:$F$7199,5,FALSE)</f>
        <v>15.773099999999999</v>
      </c>
      <c r="G49" s="70">
        <f t="shared" si="10"/>
        <v>12.61848</v>
      </c>
      <c r="H49" s="139"/>
      <c r="I49" s="139"/>
      <c r="J49" s="52">
        <v>1</v>
      </c>
      <c r="K49" s="139"/>
      <c r="L49" s="139"/>
      <c r="M49" s="124">
        <f t="shared" si="11"/>
        <v>12.61848</v>
      </c>
      <c r="R49" s="171"/>
    </row>
    <row r="50" spans="1:18" ht="15" customHeight="1" x14ac:dyDescent="0.3">
      <c r="A50" s="151"/>
      <c r="B50" s="145"/>
      <c r="D50" s="167" t="s">
        <v>7041</v>
      </c>
      <c r="E50" s="167" t="str">
        <f>VLOOKUP(D50,fapim!$A$6:$F$7199,6,FALSE)</f>
        <v>Rinvio d'angolo supplementare con punto di chiusura</v>
      </c>
      <c r="F50" s="172">
        <f>VLOOKUP($D50,fapim!$A$6:$F$7199,5,FALSE)</f>
        <v>11.266500000000001</v>
      </c>
      <c r="G50" s="70">
        <f t="shared" si="10"/>
        <v>9.0132000000000012</v>
      </c>
      <c r="H50" s="139"/>
      <c r="I50" s="139"/>
      <c r="J50" s="52">
        <v>1</v>
      </c>
      <c r="K50" s="139"/>
      <c r="L50" s="139"/>
      <c r="M50" s="124">
        <f t="shared" si="11"/>
        <v>9.0132000000000012</v>
      </c>
      <c r="R50" s="171"/>
    </row>
    <row r="51" spans="1:18" ht="15" customHeight="1" x14ac:dyDescent="0.3">
      <c r="A51" s="105"/>
      <c r="D51" s="167" t="s">
        <v>7086</v>
      </c>
      <c r="E51" s="167" t="str">
        <f>VLOOKUP(D51,fapim!$A$6:$F$7199,6,FALSE)</f>
        <v>Punto di chiusura supplementare</v>
      </c>
      <c r="F51" s="172">
        <f>VLOOKUP($D51,fapim!$A$6:$F$7199,5,FALSE)</f>
        <v>5.5796000000000001</v>
      </c>
      <c r="G51" s="70">
        <f t="shared" si="10"/>
        <v>4.4636800000000001</v>
      </c>
      <c r="H51" s="139"/>
      <c r="I51" s="139"/>
      <c r="J51" s="52">
        <v>1</v>
      </c>
      <c r="K51" s="139"/>
      <c r="L51" s="139"/>
      <c r="M51" s="124">
        <f t="shared" si="11"/>
        <v>4.4636800000000001</v>
      </c>
    </row>
    <row r="52" spans="1:18" ht="15" customHeight="1" x14ac:dyDescent="0.3">
      <c r="A52" s="105"/>
      <c r="D52" s="167" t="s">
        <v>7105</v>
      </c>
      <c r="E52" s="167" t="str">
        <f>VLOOKUP(D52,fapim!$A$6:$F$7199,6,FALSE)</f>
        <v>Incontro registrabile</v>
      </c>
      <c r="F52" s="172">
        <f>VLOOKUP($D52,fapim!$A$6:$F$7199,5,FALSE)</f>
        <v>2.1030800000000003</v>
      </c>
      <c r="G52" s="70">
        <f t="shared" si="10"/>
        <v>1.6824640000000002</v>
      </c>
      <c r="H52" s="139"/>
      <c r="I52" s="139"/>
      <c r="J52" s="52">
        <v>1</v>
      </c>
      <c r="K52" s="139"/>
      <c r="L52" s="139"/>
      <c r="M52" s="124">
        <f t="shared" si="11"/>
        <v>1.6824640000000002</v>
      </c>
    </row>
    <row r="53" spans="1:18" ht="15" customHeight="1" x14ac:dyDescent="0.3">
      <c r="A53" s="105"/>
      <c r="D53" s="167" t="s">
        <v>7059</v>
      </c>
      <c r="E53" s="167" t="str">
        <f>VLOOKUP(D53,fapim!$A$6:$F$7199,6,FALSE)</f>
        <v>Comando di chiusura bidirezionale</v>
      </c>
      <c r="F53" s="172">
        <f>VLOOKUP($D53,fapim!$A$6:$F$7199,5,FALSE)</f>
        <v>11.5884</v>
      </c>
      <c r="G53" s="70">
        <f t="shared" si="10"/>
        <v>9.2707200000000007</v>
      </c>
      <c r="H53" s="139"/>
      <c r="I53" s="139"/>
      <c r="J53" s="52">
        <v>1</v>
      </c>
      <c r="K53" s="139"/>
      <c r="L53" s="139"/>
      <c r="M53" s="124">
        <f t="shared" si="11"/>
        <v>9.2707200000000007</v>
      </c>
    </row>
    <row r="54" spans="1:18" ht="15" customHeight="1" x14ac:dyDescent="0.3">
      <c r="A54" s="105"/>
      <c r="D54" s="167" t="s">
        <v>7062</v>
      </c>
      <c r="E54" s="167" t="str">
        <f>VLOOKUP(D54,fapim!$A$6:$F$7199,6,FALSE)</f>
        <v>Terminale asta</v>
      </c>
      <c r="F54" s="172">
        <f>VLOOKUP($D54,fapim!$A$6:$F$7199,5,FALSE)</f>
        <v>3.2189999999999999</v>
      </c>
      <c r="G54" s="70">
        <f t="shared" si="10"/>
        <v>2.5751999999999997</v>
      </c>
      <c r="H54" s="139"/>
      <c r="I54" s="139"/>
      <c r="J54" s="52">
        <v>1</v>
      </c>
      <c r="K54" s="139"/>
      <c r="L54" s="139"/>
      <c r="M54" s="124">
        <f t="shared" si="11"/>
        <v>2.5751999999999997</v>
      </c>
    </row>
    <row r="55" spans="1:18" ht="15" customHeight="1" x14ac:dyDescent="0.3">
      <c r="A55" s="105"/>
      <c r="D55" s="167" t="s">
        <v>7127</v>
      </c>
      <c r="E55" s="167" t="str">
        <f>VLOOKUP(D55,fapim!$A$6:$F$7199,6,FALSE)</f>
        <v>Chiusura a contrasto</v>
      </c>
      <c r="F55" s="172">
        <f>VLOOKUP($D55,fapim!$A$6:$F$7199,5,FALSE)</f>
        <v>3.9700999999999995</v>
      </c>
      <c r="G55" s="70">
        <f t="shared" si="10"/>
        <v>3.1760799999999998</v>
      </c>
      <c r="H55" s="139"/>
      <c r="I55" s="139"/>
      <c r="J55" s="52">
        <v>1</v>
      </c>
      <c r="K55" s="139"/>
      <c r="L55" s="139"/>
      <c r="M55" s="124">
        <f t="shared" si="11"/>
        <v>3.1760799999999998</v>
      </c>
    </row>
    <row r="56" spans="1:18" ht="15" customHeight="1" x14ac:dyDescent="0.3">
      <c r="A56" s="105"/>
      <c r="D56" s="167" t="s">
        <v>8913</v>
      </c>
      <c r="E56" s="167" t="str">
        <f>VLOOKUP(D56,fapim!$A$6:$F$7199,6,FALSE)</f>
        <v>Incontro singolo registrabile</v>
      </c>
      <c r="F56" s="172">
        <f>VLOOKUP($D56,fapim!$A$6:$F$7199,5,FALSE)</f>
        <v>3.9155250000000006</v>
      </c>
      <c r="G56" s="70">
        <f t="shared" si="10"/>
        <v>3.1324200000000006</v>
      </c>
      <c r="H56" s="139"/>
      <c r="I56" s="139"/>
      <c r="J56" s="52">
        <v>1</v>
      </c>
      <c r="K56" s="139"/>
      <c r="L56" s="139"/>
      <c r="M56" s="124">
        <f t="shared" si="11"/>
        <v>3.1324200000000006</v>
      </c>
    </row>
    <row r="57" spans="1:18" ht="15" customHeight="1" thickBot="1" x14ac:dyDescent="0.35">
      <c r="A57" s="105"/>
      <c r="D57" s="167" t="s">
        <v>8914</v>
      </c>
      <c r="E57" s="167" t="str">
        <f>VLOOKUP(D57,fapim!$A$6:$F$7199,6,FALSE)</f>
        <v>Incontro doppio registrabile</v>
      </c>
      <c r="F57" s="172">
        <f>VLOOKUP($D57,fapim!$A$6:$F$7199,5,FALSE)</f>
        <v>3.9155250000000006</v>
      </c>
      <c r="G57" s="72">
        <f t="shared" si="10"/>
        <v>3.1324200000000006</v>
      </c>
      <c r="H57" s="122"/>
      <c r="I57" s="122"/>
      <c r="J57" s="52">
        <v>1</v>
      </c>
      <c r="K57" s="122"/>
      <c r="L57" s="122"/>
      <c r="M57" s="141">
        <f t="shared" si="11"/>
        <v>3.1324200000000006</v>
      </c>
    </row>
    <row r="58" spans="1:18" ht="18" customHeight="1" thickBot="1" x14ac:dyDescent="0.4">
      <c r="A58" s="152" t="s">
        <v>5463</v>
      </c>
      <c r="B58" s="142">
        <f>SUM(B45:B57)</f>
        <v>930.20868247178203</v>
      </c>
      <c r="C58" s="50"/>
      <c r="D58" s="57"/>
      <c r="E58" s="56"/>
      <c r="F58" s="58"/>
      <c r="G58" s="76"/>
      <c r="H58" s="58"/>
      <c r="I58" s="58"/>
      <c r="J58" s="58"/>
      <c r="K58" s="58"/>
      <c r="L58" s="58"/>
      <c r="M58" s="140">
        <f>SUM(M44:M57)</f>
        <v>183.92078400000005</v>
      </c>
    </row>
    <row r="59" spans="1:18" ht="15" customHeight="1" x14ac:dyDescent="0.3"/>
    <row r="60" spans="1:18" ht="15" customHeight="1" x14ac:dyDescent="0.3"/>
    <row r="61" spans="1:18" ht="15" customHeight="1" x14ac:dyDescent="0.3"/>
    <row r="62" spans="1:18" ht="15" customHeight="1" x14ac:dyDescent="0.3"/>
    <row r="63" spans="1:18" ht="15" customHeight="1" x14ac:dyDescent="0.3"/>
    <row r="64" spans="1:18" ht="15" customHeight="1" x14ac:dyDescent="0.3"/>
    <row r="65" ht="15" customHeight="1" x14ac:dyDescent="0.3"/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8D65F-1B78-4E23-9A48-4EEFA971313C}">
  <sheetPr codeName="Foglio7"/>
  <dimension ref="A1:T65"/>
  <sheetViews>
    <sheetView workbookViewId="0">
      <selection sqref="A1:XFD1048576"/>
    </sheetView>
  </sheetViews>
  <sheetFormatPr defaultRowHeight="14.4" x14ac:dyDescent="0.3"/>
  <cols>
    <col min="1" max="1" width="13.88671875" customWidth="1"/>
    <col min="2" max="2" width="8.21875" style="60" customWidth="1"/>
    <col min="3" max="3" width="3" customWidth="1"/>
    <col min="4" max="4" width="9.88671875" customWidth="1"/>
    <col min="5" max="5" width="34.33203125" customWidth="1"/>
    <col min="6" max="6" width="6.77734375" style="60" customWidth="1"/>
    <col min="7" max="7" width="7.77734375" style="60" customWidth="1"/>
    <col min="8" max="12" width="6.77734375" style="60" customWidth="1"/>
    <col min="13" max="13" width="7.109375" style="60" customWidth="1"/>
    <col min="15" max="15" width="6.21875" customWidth="1"/>
    <col min="16" max="16" width="7.88671875" customWidth="1"/>
    <col min="18" max="18" width="8.88671875" customWidth="1"/>
  </cols>
  <sheetData>
    <row r="1" spans="1:13" ht="27" customHeight="1" thickBot="1" x14ac:dyDescent="0.35">
      <c r="A1" s="98"/>
      <c r="B1" s="99"/>
      <c r="C1" s="100"/>
      <c r="D1" s="62" t="s">
        <v>5447</v>
      </c>
      <c r="E1" s="63" t="s">
        <v>5439</v>
      </c>
      <c r="F1" s="64" t="s">
        <v>5451</v>
      </c>
      <c r="G1" s="64" t="s">
        <v>5450</v>
      </c>
      <c r="H1" s="64"/>
      <c r="I1" s="97" t="s">
        <v>5448</v>
      </c>
      <c r="J1" s="65" t="s">
        <v>5441</v>
      </c>
      <c r="K1" s="65" t="s">
        <v>5449</v>
      </c>
      <c r="L1" s="65" t="s">
        <v>5442</v>
      </c>
      <c r="M1" s="123" t="s">
        <v>5431</v>
      </c>
    </row>
    <row r="2" spans="1:13" ht="16.05" customHeight="1" x14ac:dyDescent="0.3">
      <c r="A2" s="105"/>
      <c r="D2" s="88" t="s">
        <v>4416</v>
      </c>
      <c r="E2" s="66" t="str">
        <f>VLOOKUP(D2,profili!$A$2:$K$1639,2,TRUE)</f>
        <v>TELAIO Z PORTE COMPL. APERTURA INT.</v>
      </c>
      <c r="F2" s="67">
        <f>VLOOKUP(D2,profili!A2:K1639,C$42,TRUE)</f>
        <v>39.409999999999997</v>
      </c>
      <c r="G2" s="67">
        <f t="shared" ref="G2:G11" si="0">F2-(F2*B$43)/100</f>
        <v>25.616499999999995</v>
      </c>
      <c r="H2" s="67"/>
      <c r="I2" s="68">
        <v>60</v>
      </c>
      <c r="J2" s="68">
        <v>1</v>
      </c>
      <c r="K2" s="67">
        <f>B39+I2</f>
        <v>1060</v>
      </c>
      <c r="L2" s="67">
        <f>K2*J2</f>
        <v>1060</v>
      </c>
      <c r="M2" s="124">
        <f t="shared" ref="M2:M11" si="1">IF(D2&lt;&gt;0,L2/1000*G2,0)</f>
        <v>27.153489999999994</v>
      </c>
    </row>
    <row r="3" spans="1:13" ht="16.05" customHeight="1" x14ac:dyDescent="0.3">
      <c r="A3" s="105"/>
      <c r="D3" s="89" t="s">
        <v>4416</v>
      </c>
      <c r="E3" s="66" t="str">
        <f>VLOOKUP(D3,profili!$A$2:$K$1639,2,TRUE)</f>
        <v>TELAIO Z PORTE COMPL. APERTURA INT.</v>
      </c>
      <c r="F3" s="67">
        <f>VLOOKUP(D3,profili!A3:K1640,C$42,TRUE)</f>
        <v>39.409999999999997</v>
      </c>
      <c r="G3" s="67">
        <f t="shared" si="0"/>
        <v>25.616499999999995</v>
      </c>
      <c r="H3" s="70"/>
      <c r="I3" s="68">
        <v>30</v>
      </c>
      <c r="J3" s="71">
        <v>2</v>
      </c>
      <c r="K3" s="70">
        <f>B40+I3</f>
        <v>2330</v>
      </c>
      <c r="L3" s="67">
        <f t="shared" ref="L3:L11" si="2">K3*J3</f>
        <v>4660</v>
      </c>
      <c r="M3" s="124">
        <f t="shared" si="1"/>
        <v>119.37288999999998</v>
      </c>
    </row>
    <row r="4" spans="1:13" ht="16.05" customHeight="1" x14ac:dyDescent="0.3">
      <c r="A4" s="105"/>
      <c r="D4" s="89" t="s">
        <v>4392</v>
      </c>
      <c r="E4" s="66" t="str">
        <f>VLOOKUP(D4,profili!$A$2:$K$1639,2,TRUE)</f>
        <v>PROF. ANTA Z PORTE COMPLAN. APERT.INT.</v>
      </c>
      <c r="F4" s="67">
        <f>VLOOKUP(D4,profili!A4:K1641,C$42,TRUE)</f>
        <v>38.83</v>
      </c>
      <c r="G4" s="67">
        <f t="shared" si="0"/>
        <v>25.2395</v>
      </c>
      <c r="H4" s="70"/>
      <c r="I4" s="68">
        <v>-100</v>
      </c>
      <c r="J4" s="71">
        <v>1</v>
      </c>
      <c r="K4" s="70">
        <f>B39+I4</f>
        <v>900</v>
      </c>
      <c r="L4" s="67">
        <f t="shared" si="2"/>
        <v>900</v>
      </c>
      <c r="M4" s="124">
        <f t="shared" si="1"/>
        <v>22.71555</v>
      </c>
    </row>
    <row r="5" spans="1:13" ht="16.05" customHeight="1" x14ac:dyDescent="0.3">
      <c r="A5" s="105"/>
      <c r="D5" s="89" t="s">
        <v>4392</v>
      </c>
      <c r="E5" s="66" t="str">
        <f>VLOOKUP(D5,profili!$A$2:$K$1639,2,TRUE)</f>
        <v>PROF. ANTA Z PORTE COMPLAN. APERT.INT.</v>
      </c>
      <c r="F5" s="67">
        <f>VLOOKUP(D5,profili!A5:K1642,C$42,TRUE)</f>
        <v>38.83</v>
      </c>
      <c r="G5" s="67">
        <f t="shared" si="0"/>
        <v>25.2395</v>
      </c>
      <c r="H5" s="70"/>
      <c r="I5" s="68">
        <v>-67.599999999999994</v>
      </c>
      <c r="J5" s="71">
        <v>2</v>
      </c>
      <c r="K5" s="70">
        <f>B40+I5</f>
        <v>2232.4</v>
      </c>
      <c r="L5" s="67">
        <f t="shared" si="2"/>
        <v>4464.8</v>
      </c>
      <c r="M5" s="124">
        <f t="shared" si="1"/>
        <v>112.6893196</v>
      </c>
    </row>
    <row r="6" spans="1:13" ht="16.05" customHeight="1" x14ac:dyDescent="0.3">
      <c r="A6" s="105"/>
      <c r="D6" s="89" t="s">
        <v>1471</v>
      </c>
      <c r="E6" s="66" t="str">
        <f>VLOOKUP(D6,profili!$A$2:$K$1639,2,TRUE)</f>
        <v>PROF. ZOCCOLO H160MM TIRAVITE EL. FISSI</v>
      </c>
      <c r="F6" s="67">
        <f>VLOOKUP(D6,profili!A6:K1643,C$42,TRUE)</f>
        <v>88.45</v>
      </c>
      <c r="G6" s="67">
        <f t="shared" si="0"/>
        <v>57.492500000000007</v>
      </c>
      <c r="H6" s="70"/>
      <c r="I6" s="68">
        <v>-220</v>
      </c>
      <c r="J6" s="71">
        <v>1</v>
      </c>
      <c r="K6" s="70">
        <f>B39+I6</f>
        <v>780</v>
      </c>
      <c r="L6" s="67">
        <f t="shared" si="2"/>
        <v>780</v>
      </c>
      <c r="M6" s="124">
        <f t="shared" si="1"/>
        <v>44.844150000000006</v>
      </c>
    </row>
    <row r="7" spans="1:13" ht="16.05" customHeight="1" x14ac:dyDescent="0.3">
      <c r="A7" s="105"/>
      <c r="D7" s="89" t="s">
        <v>4379</v>
      </c>
      <c r="E7" s="66" t="str">
        <f>VLOOKUP(D7,profili!$A$2:$K$1639,2,TRUE)</f>
        <v>PROFILATO ZOCCOLO RIPORTATO</v>
      </c>
      <c r="F7" s="67">
        <f>VLOOKUP(D7,profili!A7:K1644,C$42,TRUE)</f>
        <v>14.74</v>
      </c>
      <c r="G7" s="67">
        <f t="shared" si="0"/>
        <v>9.5809999999999995</v>
      </c>
      <c r="H7" s="70"/>
      <c r="I7" s="68">
        <v>-100</v>
      </c>
      <c r="J7" s="71">
        <v>1</v>
      </c>
      <c r="K7" s="70">
        <f>B39+I7</f>
        <v>900</v>
      </c>
      <c r="L7" s="67">
        <f t="shared" si="2"/>
        <v>900</v>
      </c>
      <c r="M7" s="124">
        <f t="shared" si="1"/>
        <v>8.6228999999999996</v>
      </c>
    </row>
    <row r="8" spans="1:13" ht="16.05" customHeight="1" x14ac:dyDescent="0.3">
      <c r="A8" s="105"/>
      <c r="D8" s="89" t="s">
        <v>13275</v>
      </c>
      <c r="E8" s="66" t="str">
        <f>VLOOKUP(D8,profili!$A$2:$K$1639,2,TRUE)</f>
        <v>PROFILATO PER DILATAZIONE</v>
      </c>
      <c r="F8" s="67">
        <f>VLOOKUP(D8,profili!A8:K1645,C$42,TRUE)</f>
        <v>6.11</v>
      </c>
      <c r="G8" s="67">
        <f t="shared" si="0"/>
        <v>3.9715000000000003</v>
      </c>
      <c r="H8" s="70"/>
      <c r="I8" s="68">
        <v>-100</v>
      </c>
      <c r="J8" s="71">
        <v>1</v>
      </c>
      <c r="K8" s="70">
        <f>B39+I8</f>
        <v>900</v>
      </c>
      <c r="L8" s="67">
        <f t="shared" si="2"/>
        <v>900</v>
      </c>
      <c r="M8" s="124">
        <f t="shared" si="1"/>
        <v>3.5743500000000004</v>
      </c>
    </row>
    <row r="9" spans="1:13" ht="16.05" customHeight="1" x14ac:dyDescent="0.3">
      <c r="A9" s="105" t="s">
        <v>13274</v>
      </c>
      <c r="D9" s="89"/>
      <c r="E9" s="66" t="e">
        <f>VLOOKUP(D9,profili!$A$2:$K$1639,2,TRUE)</f>
        <v>#N/A</v>
      </c>
      <c r="F9" s="67" t="e">
        <f>VLOOKUP(D9,profili!A9:K1646,C$42,TRUE)</f>
        <v>#N/A</v>
      </c>
      <c r="G9" s="67" t="e">
        <f t="shared" si="0"/>
        <v>#N/A</v>
      </c>
      <c r="H9" s="70"/>
      <c r="I9" s="68"/>
      <c r="J9" s="71"/>
      <c r="K9" s="70"/>
      <c r="L9" s="67">
        <f t="shared" si="2"/>
        <v>0</v>
      </c>
      <c r="M9" s="124">
        <f t="shared" si="1"/>
        <v>0</v>
      </c>
    </row>
    <row r="10" spans="1:13" ht="16.05" customHeight="1" x14ac:dyDescent="0.3">
      <c r="A10" s="105"/>
      <c r="D10" s="89"/>
      <c r="E10" s="66" t="e">
        <f>VLOOKUP(D10,profili!$A$2:$K$1639,2,TRUE)</f>
        <v>#N/A</v>
      </c>
      <c r="F10" s="67" t="e">
        <f>VLOOKUP(D10,profili!A10:K1647,C$42,TRUE)</f>
        <v>#N/A</v>
      </c>
      <c r="G10" s="67" t="e">
        <f t="shared" si="0"/>
        <v>#N/A</v>
      </c>
      <c r="H10" s="70"/>
      <c r="I10" s="68"/>
      <c r="J10" s="71"/>
      <c r="K10" s="70"/>
      <c r="L10" s="67">
        <f t="shared" si="2"/>
        <v>0</v>
      </c>
      <c r="M10" s="124">
        <f t="shared" si="1"/>
        <v>0</v>
      </c>
    </row>
    <row r="11" spans="1:13" ht="16.05" customHeight="1" thickBot="1" x14ac:dyDescent="0.35">
      <c r="A11" s="105"/>
      <c r="D11" s="89"/>
      <c r="E11" s="66" t="e">
        <f>VLOOKUP(D11,profili!$A$2:$K$1639,2,TRUE)</f>
        <v>#N/A</v>
      </c>
      <c r="F11" s="67" t="e">
        <f>VLOOKUP(D11,profili!A11:K1648,C$42,TRUE)</f>
        <v>#N/A</v>
      </c>
      <c r="G11" s="67" t="e">
        <f t="shared" si="0"/>
        <v>#N/A</v>
      </c>
      <c r="H11" s="70"/>
      <c r="I11" s="68"/>
      <c r="J11" s="71"/>
      <c r="K11" s="70"/>
      <c r="L11" s="67">
        <f t="shared" si="2"/>
        <v>0</v>
      </c>
      <c r="M11" s="124">
        <f t="shared" si="1"/>
        <v>0</v>
      </c>
    </row>
    <row r="12" spans="1:13" ht="18" customHeight="1" thickBot="1" x14ac:dyDescent="0.35">
      <c r="A12" s="105"/>
      <c r="C12" s="104"/>
      <c r="D12" s="74"/>
      <c r="E12" s="75"/>
      <c r="F12" s="76"/>
      <c r="G12" s="76"/>
      <c r="H12" s="76"/>
      <c r="I12" s="76"/>
      <c r="J12" s="76"/>
      <c r="K12" s="76"/>
      <c r="L12" s="76"/>
      <c r="M12" s="125">
        <f>SUM(M2:M11)</f>
        <v>338.97264960000001</v>
      </c>
    </row>
    <row r="13" spans="1:13" ht="27" customHeight="1" thickBot="1" x14ac:dyDescent="0.35">
      <c r="A13" s="105"/>
      <c r="C13" s="104"/>
      <c r="D13" s="77" t="s">
        <v>5446</v>
      </c>
      <c r="E13" s="78"/>
      <c r="F13" s="64" t="s">
        <v>5452</v>
      </c>
      <c r="G13" s="64" t="s">
        <v>5453</v>
      </c>
      <c r="H13" s="64" t="s">
        <v>5432</v>
      </c>
      <c r="I13" s="64" t="s">
        <v>5448</v>
      </c>
      <c r="J13" s="65" t="s">
        <v>5441</v>
      </c>
      <c r="K13" s="65" t="s">
        <v>5449</v>
      </c>
      <c r="L13" s="65" t="s">
        <v>5442</v>
      </c>
      <c r="M13" s="123" t="s">
        <v>5431</v>
      </c>
    </row>
    <row r="14" spans="1:13" ht="15" customHeight="1" x14ac:dyDescent="0.3">
      <c r="A14" s="105"/>
      <c r="C14" s="104"/>
      <c r="D14" s="93" t="s">
        <v>475</v>
      </c>
      <c r="E14" s="66" t="str">
        <f>VLOOKUP(D14,profili!$A$2:$K$1639,2,TRUE)</f>
        <v>PROFILATO FERMAVETRO A SCATTO 31.5mm</v>
      </c>
      <c r="F14" s="67">
        <f>VLOOKUP(D14,profili!$A$2:$K$1639,C$42,TRUE)</f>
        <v>16.48</v>
      </c>
      <c r="G14" s="67">
        <f t="shared" ref="G14:G19" si="3">F14-(F14*B$43)/100</f>
        <v>10.712</v>
      </c>
      <c r="H14" s="68">
        <v>0.31900000000000001</v>
      </c>
      <c r="I14" s="79">
        <v>-229</v>
      </c>
      <c r="J14" s="79">
        <v>2</v>
      </c>
      <c r="K14" s="126">
        <f>B39+I14</f>
        <v>771</v>
      </c>
      <c r="L14" s="126">
        <f t="shared" ref="L14:L19" si="4">K14*J14</f>
        <v>1542</v>
      </c>
      <c r="M14" s="124">
        <f t="shared" ref="M14:M19" si="5">IF(D14&lt;&gt;0,L14/1000*G14*H14,0)</f>
        <v>5.2692113760000003</v>
      </c>
    </row>
    <row r="15" spans="1:13" ht="15" customHeight="1" x14ac:dyDescent="0.3">
      <c r="A15" s="105"/>
      <c r="C15" s="104"/>
      <c r="D15" s="89" t="s">
        <v>475</v>
      </c>
      <c r="E15" s="66" t="str">
        <f>VLOOKUP(D15,profili!$A$2:$K$1639,2,TRUE)</f>
        <v>PROFILATO FERMAVETRO A SCATTO 31.5mm</v>
      </c>
      <c r="F15" s="67">
        <f>VLOOKUP(D15,profili!$A$2:$K$1639,C$42,TRUE)</f>
        <v>16.48</v>
      </c>
      <c r="G15" s="67">
        <f t="shared" si="3"/>
        <v>10.712</v>
      </c>
      <c r="H15" s="71">
        <v>0.31900000000000001</v>
      </c>
      <c r="I15" s="71">
        <v>-310.11</v>
      </c>
      <c r="J15" s="71">
        <v>2</v>
      </c>
      <c r="K15" s="70">
        <f>B40+I15</f>
        <v>1989.8899999999999</v>
      </c>
      <c r="L15" s="70">
        <f t="shared" si="4"/>
        <v>3979.7799999999997</v>
      </c>
      <c r="M15" s="124">
        <f t="shared" si="5"/>
        <v>13.599417671839999</v>
      </c>
    </row>
    <row r="16" spans="1:13" ht="15" customHeight="1" x14ac:dyDescent="0.3">
      <c r="A16" s="105"/>
      <c r="C16" s="104"/>
      <c r="D16" s="89" t="s">
        <v>1033</v>
      </c>
      <c r="E16" s="66" t="str">
        <f>VLOOKUP(D16,profili!$A$2:$K$1639,2,TRUE)</f>
        <v>PR. D PG SOGLIA X BARRIERE ARCH. (23165)</v>
      </c>
      <c r="F16" s="67">
        <f>VLOOKUP(D16,profili!$A$2:$K$1639,C$42,TRUE)</f>
        <v>16.48</v>
      </c>
      <c r="G16" s="67">
        <f t="shared" si="3"/>
        <v>10.712</v>
      </c>
      <c r="H16" s="71">
        <v>0.31900000000000001</v>
      </c>
      <c r="I16" s="71">
        <v>-89</v>
      </c>
      <c r="J16" s="71">
        <v>1</v>
      </c>
      <c r="K16" s="70">
        <f>B39+I16</f>
        <v>911</v>
      </c>
      <c r="L16" s="70">
        <f t="shared" si="4"/>
        <v>911</v>
      </c>
      <c r="M16" s="124">
        <f t="shared" si="5"/>
        <v>3.1130036080000001</v>
      </c>
    </row>
    <row r="17" spans="1:20" ht="15" customHeight="1" x14ac:dyDescent="0.3">
      <c r="A17" s="105"/>
      <c r="C17" s="104"/>
      <c r="D17" s="89"/>
      <c r="E17" s="66" t="e">
        <f>VLOOKUP(D17,profili!$A$2:$K$1639,2,TRUE)</f>
        <v>#N/A</v>
      </c>
      <c r="F17" s="67" t="e">
        <f>VLOOKUP(D17,profili!$A$2:$K$1639,C$42,TRUE)</f>
        <v>#N/A</v>
      </c>
      <c r="G17" s="67" t="e">
        <f t="shared" si="3"/>
        <v>#N/A</v>
      </c>
      <c r="H17" s="71"/>
      <c r="I17" s="71"/>
      <c r="J17" s="71"/>
      <c r="K17" s="70"/>
      <c r="L17" s="70">
        <f t="shared" si="4"/>
        <v>0</v>
      </c>
      <c r="M17" s="124">
        <f t="shared" si="5"/>
        <v>0</v>
      </c>
    </row>
    <row r="18" spans="1:20" ht="15" customHeight="1" x14ac:dyDescent="0.3">
      <c r="A18" s="105"/>
      <c r="C18" s="104"/>
      <c r="D18" s="89"/>
      <c r="E18" s="66" t="e">
        <f>VLOOKUP(D18,profili!$A$2:$K$1639,2,TRUE)</f>
        <v>#N/A</v>
      </c>
      <c r="F18" s="67" t="e">
        <f>VLOOKUP(D18,profili!$A$2:$K$1639,C$42,TRUE)</f>
        <v>#N/A</v>
      </c>
      <c r="G18" s="67" t="e">
        <f t="shared" si="3"/>
        <v>#N/A</v>
      </c>
      <c r="H18" s="71"/>
      <c r="I18" s="71"/>
      <c r="J18" s="71"/>
      <c r="K18" s="70"/>
      <c r="L18" s="70">
        <f t="shared" si="4"/>
        <v>0</v>
      </c>
      <c r="M18" s="124">
        <f t="shared" si="5"/>
        <v>0</v>
      </c>
    </row>
    <row r="19" spans="1:20" ht="15" customHeight="1" thickBot="1" x14ac:dyDescent="0.35">
      <c r="A19" s="105"/>
      <c r="C19" s="104"/>
      <c r="D19" s="89"/>
      <c r="E19" s="66" t="e">
        <f>VLOOKUP(D19,profili!$A$2:$K$1639,2,TRUE)</f>
        <v>#N/A</v>
      </c>
      <c r="F19" s="67" t="e">
        <f>VLOOKUP(D19,profili!$A$2:$K$1639,C$42,TRUE)</f>
        <v>#N/A</v>
      </c>
      <c r="G19" s="67" t="e">
        <f t="shared" si="3"/>
        <v>#N/A</v>
      </c>
      <c r="H19" s="71"/>
      <c r="I19" s="71"/>
      <c r="J19" s="71"/>
      <c r="K19" s="70"/>
      <c r="L19" s="70">
        <f t="shared" si="4"/>
        <v>0</v>
      </c>
      <c r="M19" s="124">
        <f t="shared" si="5"/>
        <v>0</v>
      </c>
    </row>
    <row r="20" spans="1:20" ht="18" customHeight="1" thickBot="1" x14ac:dyDescent="0.35">
      <c r="A20" s="96"/>
      <c r="C20" s="104"/>
      <c r="D20" s="81"/>
      <c r="E20" s="82"/>
      <c r="F20" s="83"/>
      <c r="G20" s="83"/>
      <c r="H20" s="83"/>
      <c r="I20" s="83"/>
      <c r="J20" s="83"/>
      <c r="K20" s="83"/>
      <c r="L20" s="83"/>
      <c r="M20" s="127">
        <f>SUM(M14:M19)</f>
        <v>21.981632655839999</v>
      </c>
    </row>
    <row r="21" spans="1:20" ht="27" customHeight="1" thickBot="1" x14ac:dyDescent="0.35">
      <c r="A21" s="96"/>
      <c r="C21" s="104"/>
      <c r="D21" s="84" t="s">
        <v>5433</v>
      </c>
      <c r="E21" s="63" t="s">
        <v>5439</v>
      </c>
      <c r="F21" s="64" t="s">
        <v>5454</v>
      </c>
      <c r="G21" s="64" t="s">
        <v>5455</v>
      </c>
      <c r="H21" s="128"/>
      <c r="I21" s="128"/>
      <c r="J21" s="65" t="s">
        <v>5441</v>
      </c>
      <c r="K21" s="128"/>
      <c r="L21" s="128"/>
      <c r="M21" s="129"/>
    </row>
    <row r="22" spans="1:20" ht="15" customHeight="1" x14ac:dyDescent="0.3">
      <c r="A22" s="105"/>
      <c r="C22" s="104"/>
      <c r="D22" s="93" t="s">
        <v>2841</v>
      </c>
      <c r="E22" s="59" t="str">
        <f>VLOOKUP(D22,accessori!A$2:H$1203,2,FALSE)</f>
        <v>SQUADRETTA ALLIN. ECCENT. H 18.5</v>
      </c>
      <c r="F22" s="126">
        <f>VLOOKUP(D22,accessori!A$2:K$1203,4,FALSE)</f>
        <v>0.63</v>
      </c>
      <c r="G22" s="130">
        <f t="shared" ref="G22:G36" si="6">F22-(F22*B$44)/100</f>
        <v>0.59850000000000003</v>
      </c>
      <c r="H22" s="126"/>
      <c r="I22" s="126"/>
      <c r="J22" s="79">
        <v>2</v>
      </c>
      <c r="K22" s="126"/>
      <c r="L22" s="126"/>
      <c r="M22" s="124">
        <f t="shared" ref="M22:M34" si="7">IF(D22&lt;&gt;0,J22*G22,0)</f>
        <v>1.1970000000000001</v>
      </c>
    </row>
    <row r="23" spans="1:20" ht="15" customHeight="1" x14ac:dyDescent="0.3">
      <c r="A23" s="105"/>
      <c r="C23" s="104"/>
      <c r="D23" s="89" t="s">
        <v>3058</v>
      </c>
      <c r="E23" s="69" t="str">
        <f>VLOOKUP(D23,accessori!A$2:H$1203,2,FALSE)</f>
        <v>SQUADRETTA EST. CIANFR.-SPIN. H 33.5-L 5</v>
      </c>
      <c r="F23" s="70">
        <f>VLOOKUP(D23,accessori!A$4:K$1203,4,FALSE)</f>
        <v>1.37</v>
      </c>
      <c r="G23" s="153">
        <f t="shared" si="6"/>
        <v>1.3015000000000001</v>
      </c>
      <c r="H23" s="70"/>
      <c r="I23" s="70"/>
      <c r="J23" s="71">
        <v>4</v>
      </c>
      <c r="K23" s="70"/>
      <c r="L23" s="70"/>
      <c r="M23" s="124">
        <f t="shared" si="7"/>
        <v>5.2060000000000004</v>
      </c>
    </row>
    <row r="24" spans="1:20" ht="15" customHeight="1" x14ac:dyDescent="0.3">
      <c r="A24" s="105"/>
      <c r="C24" s="104"/>
      <c r="D24" s="89" t="s">
        <v>2775</v>
      </c>
      <c r="E24" s="69" t="str">
        <f>VLOOKUP(D24,accessori!A$2:H$1203,2,FALSE)</f>
        <v>69A02-SQUADRETTA ALLINEAMENTO ESTERNA SP</v>
      </c>
      <c r="F24" s="70">
        <f>VLOOKUP(D24,accessori!A$4:K$1203,4,FALSE)</f>
        <v>0.23</v>
      </c>
      <c r="G24" s="153">
        <f t="shared" si="6"/>
        <v>0.2185</v>
      </c>
      <c r="H24" s="70"/>
      <c r="I24" s="70"/>
      <c r="J24" s="71">
        <v>2</v>
      </c>
      <c r="K24" s="70"/>
      <c r="L24" s="70"/>
      <c r="M24" s="124">
        <f t="shared" si="7"/>
        <v>0.437</v>
      </c>
      <c r="R24" s="113"/>
      <c r="S24" s="113"/>
      <c r="T24" s="113"/>
    </row>
    <row r="25" spans="1:20" ht="15" customHeight="1" x14ac:dyDescent="0.3">
      <c r="A25" s="105"/>
      <c r="C25" s="104"/>
      <c r="D25" s="89" t="s">
        <v>2733</v>
      </c>
      <c r="E25" s="69" t="str">
        <f>VLOOKUP(D25,accessori!A$2:H$1203,2,FALSE)</f>
        <v>SQUADRETTA PRESSOFUSA A SPINARE-AVVITARE</v>
      </c>
      <c r="F25" s="70">
        <f>VLOOKUP(D25,accessori!A$4:K$1203,4,FALSE)</f>
        <v>1.5</v>
      </c>
      <c r="G25" s="153">
        <f t="shared" si="6"/>
        <v>1.425</v>
      </c>
      <c r="H25" s="70"/>
      <c r="I25" s="70"/>
      <c r="J25" s="71">
        <v>4</v>
      </c>
      <c r="K25" s="70"/>
      <c r="L25" s="70"/>
      <c r="M25" s="124">
        <f t="shared" si="7"/>
        <v>5.7</v>
      </c>
      <c r="R25" s="114"/>
      <c r="S25" s="115"/>
      <c r="T25" s="115"/>
    </row>
    <row r="26" spans="1:20" ht="15" customHeight="1" x14ac:dyDescent="0.3">
      <c r="A26" s="105"/>
      <c r="C26" s="104"/>
      <c r="D26" s="89" t="s">
        <v>2709</v>
      </c>
      <c r="E26" s="69" t="str">
        <f>VLOOKUP(D26,accessori!A$2:H$1203,2,FALSE)</f>
        <v>CAVALLOTTO ESTERNO PER TRAVERSI-ZOCCOLI</v>
      </c>
      <c r="F26" s="70">
        <f>VLOOKUP(D26,accessori!A$4:K$1203,4,FALSE)</f>
        <v>1.58</v>
      </c>
      <c r="G26" s="153">
        <f t="shared" si="6"/>
        <v>1.5010000000000001</v>
      </c>
      <c r="H26" s="70"/>
      <c r="I26" s="70"/>
      <c r="J26" s="71">
        <v>4</v>
      </c>
      <c r="K26" s="70"/>
      <c r="L26" s="70"/>
      <c r="M26" s="124">
        <f t="shared" si="7"/>
        <v>6.0040000000000004</v>
      </c>
      <c r="R26" s="114"/>
      <c r="S26" s="115"/>
      <c r="T26" s="115"/>
    </row>
    <row r="27" spans="1:20" ht="15" customHeight="1" x14ac:dyDescent="0.3">
      <c r="A27" s="105"/>
      <c r="C27" s="104"/>
      <c r="D27" s="89" t="s">
        <v>2671</v>
      </c>
      <c r="E27" s="69" t="str">
        <f>VLOOKUP(D27,accessori!A$2:H$1203,2,FALSE)</f>
        <v>SPINA 7 dia3</v>
      </c>
      <c r="F27" s="70">
        <f>VLOOKUP(D27,accessori!A$4:K$1203,4,FALSE)</f>
        <v>0.16</v>
      </c>
      <c r="G27" s="153">
        <f t="shared" si="6"/>
        <v>0.152</v>
      </c>
      <c r="H27" s="70"/>
      <c r="I27" s="70"/>
      <c r="J27" s="71">
        <v>20</v>
      </c>
      <c r="K27" s="70"/>
      <c r="L27" s="70"/>
      <c r="M27" s="124">
        <f t="shared" si="7"/>
        <v>3.04</v>
      </c>
      <c r="R27" s="114"/>
      <c r="S27" s="115"/>
      <c r="T27" s="115"/>
    </row>
    <row r="28" spans="1:20" ht="15" customHeight="1" x14ac:dyDescent="0.3">
      <c r="A28" s="105"/>
      <c r="C28" s="104"/>
      <c r="D28" s="89" t="s">
        <v>2665</v>
      </c>
      <c r="E28" s="69" t="str">
        <f>VLOOKUP(D28,accessori!A$2:H$1203,2,FALSE)</f>
        <v>Vite autofilettante M5x14</v>
      </c>
      <c r="F28" s="70">
        <f>VLOOKUP(D28,accessori!A$4:K$1203,4,FALSE)</f>
        <v>0.17</v>
      </c>
      <c r="G28" s="153">
        <f t="shared" si="6"/>
        <v>0.1615</v>
      </c>
      <c r="H28" s="70"/>
      <c r="I28" s="70"/>
      <c r="J28" s="71">
        <v>8</v>
      </c>
      <c r="K28" s="70"/>
      <c r="L28" s="70"/>
      <c r="M28" s="124">
        <f t="shared" si="7"/>
        <v>1.292</v>
      </c>
      <c r="R28" s="114"/>
      <c r="S28" s="115"/>
      <c r="T28" s="115"/>
    </row>
    <row r="29" spans="1:20" ht="15" customHeight="1" x14ac:dyDescent="0.3">
      <c r="A29" s="105"/>
      <c r="C29" s="104"/>
      <c r="D29" s="89" t="s">
        <v>2877</v>
      </c>
      <c r="E29" s="69" t="str">
        <f>VLOOKUP(D29,accessori!A$2:H$1203,2,FALSE)</f>
        <v>TASSELLO APPOGGIO VETRO</v>
      </c>
      <c r="F29" s="70">
        <f>VLOOKUP(D29,accessori!A$4:K$1203,4,FALSE)</f>
        <v>1.1599999999999999</v>
      </c>
      <c r="G29" s="153">
        <f t="shared" si="6"/>
        <v>1.1019999999999999</v>
      </c>
      <c r="H29" s="70"/>
      <c r="I29" s="70"/>
      <c r="J29" s="71">
        <v>4</v>
      </c>
      <c r="K29" s="70"/>
      <c r="L29" s="70"/>
      <c r="M29" s="124">
        <f t="shared" si="7"/>
        <v>4.4079999999999995</v>
      </c>
      <c r="R29" s="114"/>
      <c r="S29" s="115"/>
      <c r="T29" s="115"/>
    </row>
    <row r="30" spans="1:20" ht="15" customHeight="1" x14ac:dyDescent="0.3">
      <c r="A30" s="105"/>
      <c r="C30" s="104"/>
      <c r="D30" s="89" t="s">
        <v>2652</v>
      </c>
      <c r="E30" s="69" t="str">
        <f>VLOOKUP(D30,accessori!A$2:H$1203,2,FALSE)</f>
        <v>13E08-ESPANSORE REG. TELAI TUBOLARI GREZ</v>
      </c>
      <c r="F30" s="70">
        <f>VLOOKUP(D30,accessori!A$4:K$1203,4,FALSE)</f>
        <v>0.57999999999999996</v>
      </c>
      <c r="G30" s="153">
        <f t="shared" si="6"/>
        <v>0.55099999999999993</v>
      </c>
      <c r="H30" s="70"/>
      <c r="I30" s="70"/>
      <c r="J30" s="201">
        <f>(B39+B40)*2/550</f>
        <v>12</v>
      </c>
      <c r="K30" s="70"/>
      <c r="L30" s="70"/>
      <c r="M30" s="124">
        <f t="shared" si="7"/>
        <v>6.6119999999999992</v>
      </c>
      <c r="R30" s="114"/>
      <c r="S30" s="115"/>
      <c r="T30" s="115"/>
    </row>
    <row r="31" spans="1:20" ht="15" customHeight="1" x14ac:dyDescent="0.3">
      <c r="A31" s="105"/>
      <c r="C31" s="104"/>
      <c r="D31" s="89"/>
      <c r="E31" s="69" t="e">
        <f>VLOOKUP(D31,accessori!A$2:H$1203,2,FALSE)</f>
        <v>#N/A</v>
      </c>
      <c r="F31" s="70" t="e">
        <f>VLOOKUP(D31,accessori!A$4:K$1203,8,FALSE)</f>
        <v>#N/A</v>
      </c>
      <c r="G31" s="153" t="e">
        <f t="shared" si="6"/>
        <v>#N/A</v>
      </c>
      <c r="H31" s="70"/>
      <c r="I31" s="70"/>
      <c r="J31" s="71"/>
      <c r="K31" s="70"/>
      <c r="L31" s="70"/>
      <c r="M31" s="124">
        <f t="shared" si="7"/>
        <v>0</v>
      </c>
      <c r="R31" s="114"/>
      <c r="S31" s="115"/>
      <c r="T31" s="115"/>
    </row>
    <row r="32" spans="1:20" ht="15" customHeight="1" x14ac:dyDescent="0.3">
      <c r="A32" s="105"/>
      <c r="C32" s="104"/>
      <c r="D32" s="89"/>
      <c r="E32" s="69" t="e">
        <f>VLOOKUP(D32,accessori!A$2:H$1203,2,FALSE)</f>
        <v>#N/A</v>
      </c>
      <c r="F32" s="70" t="e">
        <f>VLOOKUP(D32,accessori!A$4:K$1203,8,FALSE)</f>
        <v>#N/A</v>
      </c>
      <c r="G32" s="153" t="e">
        <f t="shared" si="6"/>
        <v>#N/A</v>
      </c>
      <c r="H32" s="70"/>
      <c r="I32" s="70"/>
      <c r="J32" s="71"/>
      <c r="K32" s="70"/>
      <c r="L32" s="70"/>
      <c r="M32" s="124">
        <f t="shared" si="7"/>
        <v>0</v>
      </c>
      <c r="T32" s="36"/>
    </row>
    <row r="33" spans="1:20" ht="15" customHeight="1" x14ac:dyDescent="0.3">
      <c r="A33" s="105"/>
      <c r="C33" s="104"/>
      <c r="D33" s="89"/>
      <c r="E33" s="69" t="e">
        <f>VLOOKUP(D33,accessori!A$2:H$1203,2,FALSE)</f>
        <v>#N/A</v>
      </c>
      <c r="F33" s="70" t="e">
        <f>VLOOKUP(D33,accessori!A$4:K$1203,4,FALSE)</f>
        <v>#N/A</v>
      </c>
      <c r="G33" s="153" t="e">
        <f t="shared" si="6"/>
        <v>#N/A</v>
      </c>
      <c r="H33" s="70"/>
      <c r="I33" s="70"/>
      <c r="J33" s="71"/>
      <c r="K33" s="70"/>
      <c r="L33" s="70"/>
      <c r="M33" s="124">
        <f t="shared" si="7"/>
        <v>0</v>
      </c>
      <c r="S33" s="116"/>
      <c r="T33" s="117"/>
    </row>
    <row r="34" spans="1:20" ht="15" customHeight="1" x14ac:dyDescent="0.35">
      <c r="A34" s="105"/>
      <c r="C34" s="104"/>
      <c r="D34" s="89"/>
      <c r="E34" s="69" t="e">
        <f>VLOOKUP(D34,accessori!A$2:H$1203,2,FALSE)</f>
        <v>#N/A</v>
      </c>
      <c r="F34" s="70" t="e">
        <f>VLOOKUP(D34,accessori!A$4:K$1203,4,FALSE)</f>
        <v>#N/A</v>
      </c>
      <c r="G34" s="153" t="e">
        <f t="shared" si="6"/>
        <v>#N/A</v>
      </c>
      <c r="H34" s="70"/>
      <c r="I34" s="70"/>
      <c r="J34" s="71"/>
      <c r="K34" s="70"/>
      <c r="L34" s="70"/>
      <c r="M34" s="124">
        <f t="shared" si="7"/>
        <v>0</v>
      </c>
      <c r="T34" s="118"/>
    </row>
    <row r="35" spans="1:20" ht="15" customHeight="1" x14ac:dyDescent="0.3">
      <c r="A35" s="105"/>
      <c r="C35" s="104"/>
      <c r="D35" s="89"/>
      <c r="E35" s="69" t="e">
        <f>VLOOKUP(D35,accessori!A$2:H$1203,2,FALSE)</f>
        <v>#N/A</v>
      </c>
      <c r="F35" s="70" t="e">
        <f>VLOOKUP(D35,accessori!A$4:K$1203,4,FALSE)</f>
        <v>#N/A</v>
      </c>
      <c r="G35" s="153" t="e">
        <f t="shared" si="6"/>
        <v>#N/A</v>
      </c>
      <c r="H35" s="70"/>
      <c r="I35" s="70"/>
      <c r="J35" s="71"/>
      <c r="K35" s="70"/>
      <c r="L35" s="70"/>
      <c r="M35" s="124">
        <f>IF(D35&lt;&gt;0,J35*G35,0)</f>
        <v>0</v>
      </c>
    </row>
    <row r="36" spans="1:20" ht="15" customHeight="1" thickBot="1" x14ac:dyDescent="0.35">
      <c r="A36" s="105"/>
      <c r="C36" s="104"/>
      <c r="D36" s="90"/>
      <c r="E36" s="80" t="e">
        <f>VLOOKUP(D36,accessori!A$2:H$1203,2,FALSE)</f>
        <v>#N/A</v>
      </c>
      <c r="F36" s="91" t="e">
        <f>VLOOKUP(D36,accessori!A$4:K$1203,4,FALSE)</f>
        <v>#N/A</v>
      </c>
      <c r="G36" s="154" t="e">
        <f t="shared" si="6"/>
        <v>#N/A</v>
      </c>
      <c r="H36" s="91"/>
      <c r="I36" s="91"/>
      <c r="J36" s="92"/>
      <c r="K36" s="91"/>
      <c r="L36" s="72"/>
      <c r="M36" s="124">
        <f>IF(D36&lt;&gt;0,J36*G36,0)</f>
        <v>0</v>
      </c>
    </row>
    <row r="37" spans="1:20" ht="18" customHeight="1" thickBot="1" x14ac:dyDescent="0.35">
      <c r="A37" s="105"/>
      <c r="C37" s="104"/>
      <c r="D37" s="85"/>
      <c r="E37" s="86"/>
      <c r="F37" s="120"/>
      <c r="G37" s="120"/>
      <c r="H37" s="120"/>
      <c r="I37" s="120"/>
      <c r="J37" s="120">
        <v>0</v>
      </c>
      <c r="K37" s="120"/>
      <c r="L37" s="120"/>
      <c r="M37" s="131">
        <f>SUM(M22:M36)</f>
        <v>33.896000000000001</v>
      </c>
    </row>
    <row r="38" spans="1:20" ht="27" customHeight="1" thickBot="1" x14ac:dyDescent="0.35">
      <c r="A38" s="105"/>
      <c r="C38" s="104"/>
      <c r="D38" s="87" t="s">
        <v>5459</v>
      </c>
      <c r="E38" s="78"/>
      <c r="F38" s="64" t="s">
        <v>5451</v>
      </c>
      <c r="G38" s="64" t="s">
        <v>5450</v>
      </c>
      <c r="H38" s="64"/>
      <c r="I38" s="64"/>
      <c r="J38" s="65"/>
      <c r="K38" s="65"/>
      <c r="L38" s="65" t="s">
        <v>5466</v>
      </c>
      <c r="M38" s="123" t="s">
        <v>5431</v>
      </c>
    </row>
    <row r="39" spans="1:20" ht="15" customHeight="1" thickBot="1" x14ac:dyDescent="0.35">
      <c r="A39" s="101" t="s">
        <v>5457</v>
      </c>
      <c r="B39" s="196">
        <f>abaco!H21</f>
        <v>1000</v>
      </c>
      <c r="C39" s="103" t="s">
        <v>5449</v>
      </c>
      <c r="D39" s="93" t="s">
        <v>3799</v>
      </c>
      <c r="E39" s="59" t="str">
        <f>VLOOKUP(D39,accessori!A$2:H$1203,2,FALSE)</f>
        <v>Guarnizione esterna vetro, 4 mm</v>
      </c>
      <c r="F39" s="126">
        <f>VLOOKUP(D39,accessori!A$4:K$1203,8,FALSE)</f>
        <v>0.49</v>
      </c>
      <c r="G39" s="67">
        <f t="shared" ref="G39:G45" si="8">F39-(F39*B$44)/100</f>
        <v>0.46549999999999997</v>
      </c>
      <c r="H39" s="67"/>
      <c r="I39" s="79"/>
      <c r="J39" s="79"/>
      <c r="K39" s="126"/>
      <c r="L39" s="126">
        <f>(B$39+B$40)*2/1000</f>
        <v>6.6</v>
      </c>
      <c r="M39" s="132">
        <f t="shared" ref="M39:M45" si="9">IF(D39&lt;&gt;0,L39*G39,0)</f>
        <v>3.0722999999999998</v>
      </c>
    </row>
    <row r="40" spans="1:20" ht="15" customHeight="1" thickBot="1" x14ac:dyDescent="0.35">
      <c r="A40" s="101" t="s">
        <v>5458</v>
      </c>
      <c r="B40" s="196">
        <f>abaco!H22</f>
        <v>2300</v>
      </c>
      <c r="C40" s="103" t="s">
        <v>5449</v>
      </c>
      <c r="D40" s="89" t="s">
        <v>3795</v>
      </c>
      <c r="E40" s="69" t="str">
        <f>VLOOKUP(D40,accessori!A$2:H$1203,2,FALSE)</f>
        <v>Guarnizione di Battuta</v>
      </c>
      <c r="F40" s="126">
        <f>VLOOKUP(D40,accessori!A$4:K$1203,4,FALSE)</f>
        <v>0.54</v>
      </c>
      <c r="G40" s="67">
        <f t="shared" si="8"/>
        <v>0.51300000000000001</v>
      </c>
      <c r="H40" s="70"/>
      <c r="I40" s="71"/>
      <c r="J40" s="71"/>
      <c r="K40" s="70"/>
      <c r="L40" s="70">
        <f>(B$39*2+B$40)*2/1000</f>
        <v>8.6</v>
      </c>
      <c r="M40" s="124">
        <f t="shared" si="9"/>
        <v>4.4117999999999995</v>
      </c>
    </row>
    <row r="41" spans="1:20" ht="15" customHeight="1" thickBot="1" x14ac:dyDescent="0.35">
      <c r="A41" s="105"/>
      <c r="B41" s="195"/>
      <c r="D41" s="89" t="s">
        <v>3735</v>
      </c>
      <c r="E41" s="69" t="str">
        <f>VLOOKUP(D41,accessori!A$2:H$1203,2,FALSE)</f>
        <v>SPAZZOLINO DI TENUTA 3x13mm</v>
      </c>
      <c r="F41" s="126">
        <f>VLOOKUP(D41,accessori!A$4:K$1203,4,FALSE)</f>
        <v>1.34</v>
      </c>
      <c r="G41" s="67">
        <f t="shared" si="8"/>
        <v>1.2730000000000001</v>
      </c>
      <c r="H41" s="70"/>
      <c r="I41" s="71"/>
      <c r="J41" s="71"/>
      <c r="K41" s="70"/>
      <c r="L41" s="70">
        <f>B$39*2/1000</f>
        <v>2</v>
      </c>
      <c r="M41" s="124">
        <f t="shared" si="9"/>
        <v>2.5460000000000003</v>
      </c>
    </row>
    <row r="42" spans="1:20" ht="15" customHeight="1" thickBot="1" x14ac:dyDescent="0.35">
      <c r="A42" s="101" t="s">
        <v>5445</v>
      </c>
      <c r="B42" s="197" t="str">
        <f>abaco!B2</f>
        <v>A</v>
      </c>
      <c r="C42" s="102">
        <f>IF(B42="A",5,IF(B42="B",6,IF(B42="C",7,IF(B42="D",8,IF(B42="E",9,IF(B42="F",10,IF(B42="G",11)))))))</f>
        <v>5</v>
      </c>
      <c r="D42" s="89" t="s">
        <v>3673</v>
      </c>
      <c r="E42" s="69" t="str">
        <f>VLOOKUP(D42,accessori!A$2:H$1203,2,FALSE)</f>
        <v>GUARNIZIONE A CHIODO 3-4mm PRETAGLIATA</v>
      </c>
      <c r="F42" s="126">
        <f>VLOOKUP(D42,accessori!A$4:K$1203,4,FALSE)</f>
        <v>0.63</v>
      </c>
      <c r="G42" s="67">
        <f t="shared" si="8"/>
        <v>0.59850000000000003</v>
      </c>
      <c r="H42" s="70"/>
      <c r="I42" s="71"/>
      <c r="J42" s="71"/>
      <c r="K42" s="70"/>
      <c r="L42" s="70">
        <f t="shared" ref="L42" si="10">(B$39+B$40)*2/1000</f>
        <v>6.6</v>
      </c>
      <c r="M42" s="124">
        <f t="shared" si="9"/>
        <v>3.9500999999999999</v>
      </c>
    </row>
    <row r="43" spans="1:20" ht="15" customHeight="1" thickBot="1" x14ac:dyDescent="0.35">
      <c r="A43" s="101" t="s">
        <v>5443</v>
      </c>
      <c r="B43" s="197">
        <f>abaco!B3</f>
        <v>35</v>
      </c>
      <c r="C43" s="103" t="s">
        <v>5456</v>
      </c>
      <c r="D43" s="89" t="s">
        <v>3768</v>
      </c>
      <c r="E43" s="69" t="str">
        <f>VLOOKUP(D43,accessori!A$2:H$1203,2,FALSE)</f>
        <v>Isolatore Piano x Vetro</v>
      </c>
      <c r="F43" s="126">
        <f>VLOOKUP(D43,accessori!A$4:K$1203,4,FALSE)</f>
        <v>1.41</v>
      </c>
      <c r="G43" s="67">
        <f t="shared" si="8"/>
        <v>1.3394999999999999</v>
      </c>
      <c r="H43" s="70"/>
      <c r="I43" s="71"/>
      <c r="J43" s="71"/>
      <c r="K43" s="70"/>
      <c r="L43" s="70">
        <f>(B$39+B$40*2)/1000</f>
        <v>5.6</v>
      </c>
      <c r="M43" s="124">
        <f t="shared" si="9"/>
        <v>7.501199999999999</v>
      </c>
    </row>
    <row r="44" spans="1:20" ht="15" customHeight="1" thickBot="1" x14ac:dyDescent="0.35">
      <c r="A44" s="101" t="s">
        <v>5444</v>
      </c>
      <c r="B44" s="197">
        <f>abaco!B4</f>
        <v>5</v>
      </c>
      <c r="C44" s="103" t="s">
        <v>5456</v>
      </c>
      <c r="D44" s="89" t="s">
        <v>2596</v>
      </c>
      <c r="E44" s="69" t="str">
        <f>VLOOKUP(D44,accessori!A$2:H$1203,2,FALSE)</f>
        <v>Isolatore Sagomato x Vetro</v>
      </c>
      <c r="F44" s="126">
        <f>VLOOKUP(D44,accessori!A$4:K$1203,4,FALSE)</f>
        <v>1.34</v>
      </c>
      <c r="G44" s="67">
        <f t="shared" si="8"/>
        <v>1.2730000000000001</v>
      </c>
      <c r="H44" s="70"/>
      <c r="I44" s="71"/>
      <c r="J44" s="71"/>
      <c r="K44" s="70"/>
      <c r="L44" s="70">
        <f>B39/1000</f>
        <v>1</v>
      </c>
      <c r="M44" s="124">
        <f t="shared" si="9"/>
        <v>1.2730000000000001</v>
      </c>
    </row>
    <row r="45" spans="1:20" ht="15" customHeight="1" thickBot="1" x14ac:dyDescent="0.35">
      <c r="A45" s="101" t="s">
        <v>5462</v>
      </c>
      <c r="B45" s="197">
        <f>abaco!B5</f>
        <v>20</v>
      </c>
      <c r="C45" s="103" t="s">
        <v>5456</v>
      </c>
      <c r="D45" s="95" t="s">
        <v>2594</v>
      </c>
      <c r="E45" s="80" t="str">
        <f>VLOOKUP(D45,accessori!A$2:H$1203,2,FALSE)</f>
        <v>Isolatore Vetro x Telaio Anta Scomparsa</v>
      </c>
      <c r="F45" s="126">
        <f>VLOOKUP(D45,accessori!A$4:K$1203,4,FALSE)</f>
        <v>2.69</v>
      </c>
      <c r="G45" s="67">
        <f t="shared" si="8"/>
        <v>2.5554999999999999</v>
      </c>
      <c r="H45" s="72"/>
      <c r="I45" s="73"/>
      <c r="J45" s="73"/>
      <c r="K45" s="91"/>
      <c r="L45" s="91">
        <f>B39/1000</f>
        <v>1</v>
      </c>
      <c r="M45" s="133">
        <f t="shared" si="9"/>
        <v>2.5554999999999999</v>
      </c>
    </row>
    <row r="46" spans="1:20" ht="18" customHeight="1" thickBot="1" x14ac:dyDescent="0.35">
      <c r="A46" s="106"/>
      <c r="B46" s="107"/>
      <c r="C46" s="108"/>
      <c r="D46" s="74"/>
      <c r="E46" s="75"/>
      <c r="F46" s="76"/>
      <c r="G46" s="76"/>
      <c r="H46" s="76"/>
      <c r="I46" s="76"/>
      <c r="J46" s="76"/>
      <c r="K46" s="76"/>
      <c r="L46" s="76"/>
      <c r="M46" s="134">
        <f>SUM(M39:M45)</f>
        <v>25.309899999999999</v>
      </c>
    </row>
    <row r="47" spans="1:20" ht="28.8" customHeight="1" thickBot="1" x14ac:dyDescent="0.35">
      <c r="A47" s="105"/>
      <c r="D47" s="110" t="s">
        <v>5461</v>
      </c>
      <c r="E47" s="111" t="s">
        <v>5439</v>
      </c>
      <c r="F47" s="112" t="s">
        <v>5454</v>
      </c>
      <c r="G47" s="112" t="s">
        <v>5455</v>
      </c>
      <c r="H47" s="135"/>
      <c r="I47" s="135"/>
      <c r="J47" s="121" t="s">
        <v>5441</v>
      </c>
      <c r="K47" s="135"/>
      <c r="L47" s="135"/>
      <c r="M47" s="136"/>
    </row>
    <row r="48" spans="1:20" ht="15" customHeight="1" x14ac:dyDescent="0.3">
      <c r="A48" s="146" t="s">
        <v>5460</v>
      </c>
      <c r="B48" s="144">
        <f>M12</f>
        <v>338.97264960000001</v>
      </c>
      <c r="D48" s="167" t="s">
        <v>13276</v>
      </c>
      <c r="E48" s="66" t="str">
        <f>VLOOKUP(D48,ferramenta!A$2:H$930,2,FALSE)</f>
        <v>Cerniera 3 ali interasse 60mm</v>
      </c>
      <c r="F48" s="66">
        <f>VLOOKUP(E48,ferramenta!B$2:I$930,5,FALSE)</f>
        <v>20.99</v>
      </c>
      <c r="G48" s="67">
        <f t="shared" ref="G48:G57" si="11">F48-(F48*B$45)/100</f>
        <v>16.791999999999998</v>
      </c>
      <c r="H48" s="137"/>
      <c r="I48" s="137"/>
      <c r="J48" s="188">
        <v>2</v>
      </c>
      <c r="K48" s="137"/>
      <c r="L48" s="137"/>
      <c r="M48" s="138">
        <f>IF(D48&lt;&gt;0,J48*G48,0)</f>
        <v>33.583999999999996</v>
      </c>
    </row>
    <row r="49" spans="1:13" ht="15" customHeight="1" x14ac:dyDescent="0.3">
      <c r="A49" s="147" t="s">
        <v>5446</v>
      </c>
      <c r="B49" s="144">
        <f>M20</f>
        <v>21.981632655839999</v>
      </c>
      <c r="D49" s="167" t="s">
        <v>13960</v>
      </c>
      <c r="E49" s="66" t="str">
        <f>VLOOKUP(D49,ferramenta!A$2:H$930,2,FALSE)</f>
        <v>Perni di fissaggio 68mm</v>
      </c>
      <c r="F49" s="66">
        <f>VLOOKUP(E49,ferramenta!B$2:I$930,3,FALSE)</f>
        <v>2.54</v>
      </c>
      <c r="G49" s="67">
        <f t="shared" si="11"/>
        <v>2.032</v>
      </c>
      <c r="H49" s="139"/>
      <c r="I49" s="139"/>
      <c r="J49" s="189">
        <f>3*J48</f>
        <v>6</v>
      </c>
      <c r="K49" s="139"/>
      <c r="L49" s="139"/>
      <c r="M49" s="124">
        <f t="shared" ref="M49:M57" si="12">IF(D49&lt;&gt;0,J49*G49,0)</f>
        <v>12.192</v>
      </c>
    </row>
    <row r="50" spans="1:13" ht="15" customHeight="1" x14ac:dyDescent="0.3">
      <c r="A50" s="148" t="s">
        <v>5433</v>
      </c>
      <c r="B50" s="144">
        <f>M37</f>
        <v>33.896000000000001</v>
      </c>
      <c r="D50" s="167" t="s">
        <v>14489</v>
      </c>
      <c r="E50" s="66" t="str">
        <f>VLOOKUP(D50,ferramenta!A$2:H$930,2,FALSE)</f>
        <v>SERRATURA MULTIPUNTO TRIPLICE E=30</v>
      </c>
      <c r="F50" s="66">
        <f>VLOOKUP(E50,ferramenta!B$2:I$930,3,FALSE)</f>
        <v>171.52</v>
      </c>
      <c r="G50" s="67">
        <f t="shared" si="11"/>
        <v>137.21600000000001</v>
      </c>
      <c r="H50" s="139"/>
      <c r="I50" s="139"/>
      <c r="J50" s="52">
        <v>1</v>
      </c>
      <c r="K50" s="139"/>
      <c r="L50" s="139"/>
      <c r="M50" s="124">
        <f t="shared" si="12"/>
        <v>137.21600000000001</v>
      </c>
    </row>
    <row r="51" spans="1:13" ht="15" customHeight="1" x14ac:dyDescent="0.3">
      <c r="A51" s="149" t="s">
        <v>5459</v>
      </c>
      <c r="B51" s="144">
        <f>M46</f>
        <v>25.309899999999999</v>
      </c>
      <c r="D51" s="167" t="s">
        <v>14491</v>
      </c>
      <c r="E51" s="66" t="str">
        <f>VLOOKUP(D51,ferramenta!A$2:H$930,2,FALSE)</f>
        <v>CONTROPIASTRA REGOLABILE 7-12 MULTIPUNTO</v>
      </c>
      <c r="F51" s="66">
        <f>VLOOKUP(E51,ferramenta!B$2:I$930,3,FALSE)</f>
        <v>12.4</v>
      </c>
      <c r="G51" s="67">
        <f t="shared" si="11"/>
        <v>9.92</v>
      </c>
      <c r="H51" s="139"/>
      <c r="I51" s="139"/>
      <c r="J51" s="52">
        <v>1</v>
      </c>
      <c r="K51" s="139"/>
      <c r="L51" s="139"/>
      <c r="M51" s="124">
        <f t="shared" si="12"/>
        <v>9.92</v>
      </c>
    </row>
    <row r="52" spans="1:13" ht="15" customHeight="1" x14ac:dyDescent="0.3">
      <c r="A52" s="150" t="s">
        <v>5461</v>
      </c>
      <c r="B52" s="144">
        <f>M58</f>
        <v>240.30400000000003</v>
      </c>
      <c r="D52" s="167" t="s">
        <v>14493</v>
      </c>
      <c r="E52" s="66" t="str">
        <f>VLOOKUP(D52,ferramenta!A$2:H$930,2,FALSE)</f>
        <v>CONTROPIASTRA REGOLABILE 7-12 DEVIATORI</v>
      </c>
      <c r="F52" s="66">
        <f>VLOOKUP(E52,ferramenta!B$2:I$930,3,FALSE)</f>
        <v>12.4</v>
      </c>
      <c r="G52" s="67">
        <f t="shared" si="11"/>
        <v>9.92</v>
      </c>
      <c r="H52" s="139"/>
      <c r="I52" s="139"/>
      <c r="J52" s="52">
        <v>2</v>
      </c>
      <c r="K52" s="139"/>
      <c r="L52" s="139"/>
      <c r="M52" s="124">
        <f t="shared" si="12"/>
        <v>19.84</v>
      </c>
    </row>
    <row r="53" spans="1:13" ht="15" customHeight="1" x14ac:dyDescent="0.3">
      <c r="A53" s="151"/>
      <c r="B53" s="145"/>
      <c r="D53" s="167" t="s">
        <v>13697</v>
      </c>
      <c r="E53" s="66" t="str">
        <f>VLOOKUP(D53,ferramenta!A$2:H$930,2,FALSE)</f>
        <v>COPPIA MANIGLIE PER PORTE DELIA</v>
      </c>
      <c r="F53" s="66">
        <f>VLOOKUP(E53,ferramenta!B$2:I$930,5,FALSE)</f>
        <v>32.92</v>
      </c>
      <c r="G53" s="67">
        <f t="shared" si="11"/>
        <v>26.336000000000002</v>
      </c>
      <c r="H53" s="139"/>
      <c r="I53" s="139"/>
      <c r="J53" s="52">
        <v>1</v>
      </c>
      <c r="K53" s="139"/>
      <c r="L53" s="139"/>
      <c r="M53" s="124">
        <f t="shared" si="12"/>
        <v>26.336000000000002</v>
      </c>
    </row>
    <row r="54" spans="1:13" ht="15" customHeight="1" x14ac:dyDescent="0.3">
      <c r="A54" s="105"/>
      <c r="D54" s="167" t="s">
        <v>13804</v>
      </c>
      <c r="E54" s="66" t="str">
        <f>VLOOKUP(D54,ferramenta!A$2:H$930,2,FALSE)</f>
        <v>QUADRO 8mm L 150mm</v>
      </c>
      <c r="F54" s="66">
        <f>VLOOKUP(E54,ferramenta!B$2:I$930,3,FALSE)</f>
        <v>1.52</v>
      </c>
      <c r="G54" s="67">
        <f t="shared" si="11"/>
        <v>1.216</v>
      </c>
      <c r="H54" s="139"/>
      <c r="I54" s="139"/>
      <c r="J54" s="52">
        <v>1</v>
      </c>
      <c r="K54" s="139"/>
      <c r="L54" s="139"/>
      <c r="M54" s="124">
        <f t="shared" si="12"/>
        <v>1.216</v>
      </c>
    </row>
    <row r="55" spans="1:13" ht="15" customHeight="1" x14ac:dyDescent="0.3">
      <c r="A55" s="105"/>
      <c r="D55" s="167"/>
      <c r="E55" s="66" t="e">
        <f>VLOOKUP(D55,ferramenta!A$2:H$930,2,FALSE)</f>
        <v>#N/A</v>
      </c>
      <c r="F55" s="66" t="e">
        <f>VLOOKUP(E55,ferramenta!B$2:I$930,5,FALSE)</f>
        <v>#N/A</v>
      </c>
      <c r="G55" s="67" t="e">
        <f t="shared" si="11"/>
        <v>#N/A</v>
      </c>
      <c r="H55" s="139"/>
      <c r="I55" s="139"/>
      <c r="J55" s="52"/>
      <c r="K55" s="139"/>
      <c r="L55" s="139"/>
      <c r="M55" s="124">
        <f t="shared" si="12"/>
        <v>0</v>
      </c>
    </row>
    <row r="56" spans="1:13" ht="15" customHeight="1" x14ac:dyDescent="0.3">
      <c r="A56" s="105"/>
      <c r="D56" s="167"/>
      <c r="E56" s="66" t="e">
        <f>VLOOKUP(D56,ferramenta!A$2:H$930,2,FALSE)</f>
        <v>#N/A</v>
      </c>
      <c r="F56" s="66" t="e">
        <f>VLOOKUP(E56,ferramenta!B$2:I$930,5,FALSE)</f>
        <v>#N/A</v>
      </c>
      <c r="G56" s="67" t="e">
        <f t="shared" si="11"/>
        <v>#N/A</v>
      </c>
      <c r="H56" s="139"/>
      <c r="I56" s="139"/>
      <c r="J56" s="52"/>
      <c r="K56" s="139"/>
      <c r="L56" s="139"/>
      <c r="M56" s="124">
        <f t="shared" si="12"/>
        <v>0</v>
      </c>
    </row>
    <row r="57" spans="1:13" ht="15" customHeight="1" thickBot="1" x14ac:dyDescent="0.35">
      <c r="A57" s="105"/>
      <c r="D57" s="167"/>
      <c r="E57" s="66" t="e">
        <f>VLOOKUP(D57,ferramenta!A$2:H$930,2,FALSE)</f>
        <v>#N/A</v>
      </c>
      <c r="F57" s="66" t="e">
        <f>VLOOKUP(E57,ferramenta!B$2:I$930,5,FALSE)</f>
        <v>#N/A</v>
      </c>
      <c r="G57" s="67" t="e">
        <f t="shared" si="11"/>
        <v>#N/A</v>
      </c>
      <c r="H57" s="122"/>
      <c r="I57" s="122"/>
      <c r="J57" s="122"/>
      <c r="K57" s="122"/>
      <c r="L57" s="122"/>
      <c r="M57" s="141">
        <f t="shared" si="12"/>
        <v>0</v>
      </c>
    </row>
    <row r="58" spans="1:13" ht="18" customHeight="1" thickBot="1" x14ac:dyDescent="0.4">
      <c r="A58" s="152" t="s">
        <v>5463</v>
      </c>
      <c r="B58" s="142">
        <f>SUM(B48:B57)</f>
        <v>660.46418225584011</v>
      </c>
      <c r="C58" s="50"/>
      <c r="D58" s="57"/>
      <c r="E58" s="56"/>
      <c r="F58" s="58"/>
      <c r="G58" s="76"/>
      <c r="H58" s="58"/>
      <c r="I58" s="58"/>
      <c r="J58" s="58"/>
      <c r="K58" s="58"/>
      <c r="L58" s="58"/>
      <c r="M58" s="140">
        <f>SUM(M47:M57)</f>
        <v>240.30400000000003</v>
      </c>
    </row>
    <row r="59" spans="1:13" ht="15" customHeight="1" x14ac:dyDescent="0.3"/>
    <row r="60" spans="1:13" ht="15" customHeight="1" x14ac:dyDescent="0.3"/>
    <row r="61" spans="1:13" ht="15" customHeight="1" x14ac:dyDescent="0.3"/>
    <row r="62" spans="1:13" ht="15" customHeight="1" x14ac:dyDescent="0.3"/>
    <row r="63" spans="1:13" ht="15" customHeight="1" x14ac:dyDescent="0.3"/>
    <row r="64" spans="1:13" ht="15" customHeight="1" x14ac:dyDescent="0.3"/>
    <row r="65" ht="15" customHeight="1" x14ac:dyDescent="0.3"/>
  </sheetData>
  <phoneticPr fontId="23" type="noConversion"/>
  <pageMargins left="0.7" right="0.7" top="0.75" bottom="0.75" header="0.3" footer="0.3"/>
  <pageSetup paperSize="9" orientation="portrait" horizontalDpi="4294967292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26BD-F850-474D-8D47-557362CE196F}">
  <sheetPr codeName="Foglio8">
    <pageSetUpPr fitToPage="1"/>
  </sheetPr>
  <dimension ref="A1:T65"/>
  <sheetViews>
    <sheetView workbookViewId="0">
      <selection activeCell="S42" sqref="S42"/>
    </sheetView>
  </sheetViews>
  <sheetFormatPr defaultRowHeight="14.4" x14ac:dyDescent="0.3"/>
  <cols>
    <col min="1" max="1" width="13.88671875" customWidth="1"/>
    <col min="2" max="2" width="8.21875" style="60" customWidth="1"/>
    <col min="3" max="3" width="3" customWidth="1"/>
    <col min="4" max="4" width="9.88671875" customWidth="1"/>
    <col min="5" max="5" width="34.33203125" customWidth="1"/>
    <col min="6" max="6" width="6.77734375" style="60" customWidth="1"/>
    <col min="7" max="7" width="7.77734375" style="60" customWidth="1"/>
    <col min="8" max="10" width="6.77734375" style="60" customWidth="1"/>
    <col min="11" max="11" width="7.77734375" style="60" customWidth="1"/>
    <col min="12" max="12" width="8.33203125" style="60" customWidth="1"/>
    <col min="13" max="13" width="7.109375" style="60" customWidth="1"/>
    <col min="15" max="15" width="6.21875" customWidth="1"/>
    <col min="16" max="16" width="7.88671875" customWidth="1"/>
  </cols>
  <sheetData>
    <row r="1" spans="1:13" ht="27" customHeight="1" thickBot="1" x14ac:dyDescent="0.35">
      <c r="A1" s="98"/>
      <c r="B1" s="99"/>
      <c r="C1" s="100"/>
      <c r="D1" s="62" t="s">
        <v>5447</v>
      </c>
      <c r="E1" s="63" t="s">
        <v>5439</v>
      </c>
      <c r="F1" s="64" t="s">
        <v>5451</v>
      </c>
      <c r="G1" s="64" t="s">
        <v>5450</v>
      </c>
      <c r="H1" s="64"/>
      <c r="I1" s="97" t="s">
        <v>5448</v>
      </c>
      <c r="J1" s="65" t="s">
        <v>5441</v>
      </c>
      <c r="K1" s="65" t="s">
        <v>5449</v>
      </c>
      <c r="L1" s="65" t="s">
        <v>5442</v>
      </c>
      <c r="M1" s="123" t="s">
        <v>5431</v>
      </c>
    </row>
    <row r="2" spans="1:13" ht="16.05" customHeight="1" x14ac:dyDescent="0.3">
      <c r="A2" s="105"/>
      <c r="D2" s="88" t="s">
        <v>4416</v>
      </c>
      <c r="E2" s="66" t="str">
        <f>VLOOKUP(D2,profili!$A$2:$K$1639,2,TRUE)</f>
        <v>TELAIO Z PORTE COMPL. APERTURA INT.</v>
      </c>
      <c r="F2" s="67">
        <f>VLOOKUP(D2,profili!A2:K1639,C$42,TRUE)</f>
        <v>39.409999999999997</v>
      </c>
      <c r="G2" s="67">
        <f t="shared" ref="G2:G11" si="0">F2-(F2*B$43)/100</f>
        <v>25.616499999999995</v>
      </c>
      <c r="H2" s="67"/>
      <c r="I2" s="68">
        <v>60</v>
      </c>
      <c r="J2" s="68">
        <v>1</v>
      </c>
      <c r="K2" s="67">
        <f>B39+I2</f>
        <v>1660</v>
      </c>
      <c r="L2" s="67">
        <f>K2*J2</f>
        <v>1660</v>
      </c>
      <c r="M2" s="124">
        <f t="shared" ref="M2:M11" si="1">IF(D2&lt;&gt;0,L2/1000*G2,0)</f>
        <v>42.523389999999992</v>
      </c>
    </row>
    <row r="3" spans="1:13" ht="16.05" customHeight="1" x14ac:dyDescent="0.3">
      <c r="A3" s="105"/>
      <c r="D3" s="89" t="s">
        <v>4416</v>
      </c>
      <c r="E3" s="66" t="str">
        <f>VLOOKUP(D3,profili!$A$2:$K$1639,2,TRUE)</f>
        <v>TELAIO Z PORTE COMPL. APERTURA INT.</v>
      </c>
      <c r="F3" s="67">
        <f>VLOOKUP(D3,profili!A3:K1640,C$42,TRUE)</f>
        <v>39.409999999999997</v>
      </c>
      <c r="G3" s="67">
        <f t="shared" si="0"/>
        <v>25.616499999999995</v>
      </c>
      <c r="H3" s="70"/>
      <c r="I3" s="68">
        <v>30</v>
      </c>
      <c r="J3" s="71">
        <v>2</v>
      </c>
      <c r="K3" s="70">
        <f>B40+I3</f>
        <v>2330</v>
      </c>
      <c r="L3" s="67">
        <f t="shared" ref="L3:L11" si="2">K3*J3</f>
        <v>4660</v>
      </c>
      <c r="M3" s="124">
        <f t="shared" si="1"/>
        <v>119.37288999999998</v>
      </c>
    </row>
    <row r="4" spans="1:13" ht="16.05" customHeight="1" x14ac:dyDescent="0.3">
      <c r="A4" s="105"/>
      <c r="D4" s="89" t="s">
        <v>4392</v>
      </c>
      <c r="E4" s="66" t="str">
        <f>VLOOKUP(D4,profili!$A$2:$K$1639,2,TRUE)</f>
        <v>PROF. ANTA Z PORTE COMPLAN. APERT.INT.</v>
      </c>
      <c r="F4" s="67">
        <f>VLOOKUP(D4,profili!A4:K1641,C$42,TRUE)</f>
        <v>38.83</v>
      </c>
      <c r="G4" s="67">
        <f t="shared" si="0"/>
        <v>25.2395</v>
      </c>
      <c r="H4" s="70"/>
      <c r="I4" s="68">
        <v>-43</v>
      </c>
      <c r="J4" s="71">
        <v>2</v>
      </c>
      <c r="K4" s="70">
        <f>B39/2+I4</f>
        <v>757</v>
      </c>
      <c r="L4" s="67">
        <f t="shared" si="2"/>
        <v>1514</v>
      </c>
      <c r="M4" s="124">
        <f t="shared" si="1"/>
        <v>38.212603000000001</v>
      </c>
    </row>
    <row r="5" spans="1:13" ht="16.05" customHeight="1" x14ac:dyDescent="0.3">
      <c r="A5" s="105"/>
      <c r="D5" s="89" t="s">
        <v>4392</v>
      </c>
      <c r="E5" s="66" t="str">
        <f>VLOOKUP(D5,profili!$A$2:$K$1639,2,TRUE)</f>
        <v>PROF. ANTA Z PORTE COMPLAN. APERT.INT.</v>
      </c>
      <c r="F5" s="67">
        <f>VLOOKUP(D5,profili!A5:K1642,C$42,TRUE)</f>
        <v>38.83</v>
      </c>
      <c r="G5" s="67">
        <f t="shared" si="0"/>
        <v>25.2395</v>
      </c>
      <c r="H5" s="70"/>
      <c r="I5" s="68">
        <v>-67.599999999999994</v>
      </c>
      <c r="J5" s="71">
        <v>3</v>
      </c>
      <c r="K5" s="70">
        <f>B40+I5</f>
        <v>2232.4</v>
      </c>
      <c r="L5" s="67">
        <f t="shared" si="2"/>
        <v>6697.2000000000007</v>
      </c>
      <c r="M5" s="124">
        <f t="shared" si="1"/>
        <v>169.03397940000002</v>
      </c>
    </row>
    <row r="6" spans="1:13" ht="16.05" customHeight="1" x14ac:dyDescent="0.3">
      <c r="A6" s="105"/>
      <c r="D6" s="89" t="s">
        <v>4390</v>
      </c>
      <c r="E6" s="66" t="str">
        <f>VLOOKUP(D6,profili!$A$2:$K$1639,2,TRUE)</f>
        <v>PROF. ANTA T PORTE COMPLAN. APERT. INT</v>
      </c>
      <c r="F6" s="67">
        <f>VLOOKUP(D6,profili!A6:K1643,C$42,TRUE)</f>
        <v>39.770000000000003</v>
      </c>
      <c r="G6" s="67">
        <f t="shared" ref="G6" si="3">F6-(F6*B$43)/100</f>
        <v>25.850500000000004</v>
      </c>
      <c r="H6" s="70"/>
      <c r="I6" s="68">
        <v>-65</v>
      </c>
      <c r="J6" s="71">
        <v>1</v>
      </c>
      <c r="K6" s="70">
        <f>B40+I6</f>
        <v>2235</v>
      </c>
      <c r="L6" s="67">
        <f t="shared" si="2"/>
        <v>2235</v>
      </c>
      <c r="M6" s="124">
        <f>IF(D7&lt;&gt;0,L6/1000*G6,0)</f>
        <v>57.775867500000004</v>
      </c>
    </row>
    <row r="7" spans="1:13" ht="16.05" customHeight="1" x14ac:dyDescent="0.3">
      <c r="A7" s="105"/>
      <c r="D7" s="89" t="s">
        <v>1471</v>
      </c>
      <c r="E7" s="66" t="str">
        <f>VLOOKUP(D7,profili!$A$2:$K$1639,2,TRUE)</f>
        <v>PROF. ZOCCOLO H160MM TIRAVITE EL. FISSI</v>
      </c>
      <c r="F7" s="67">
        <f>VLOOKUP(D7,profili!A7:K1644,C$42,TRUE)</f>
        <v>88.45</v>
      </c>
      <c r="G7" s="67">
        <f t="shared" si="0"/>
        <v>57.492500000000007</v>
      </c>
      <c r="H7" s="70"/>
      <c r="I7" s="68">
        <v>-163</v>
      </c>
      <c r="J7" s="71">
        <v>2</v>
      </c>
      <c r="K7" s="70">
        <f>B39/2+I7</f>
        <v>637</v>
      </c>
      <c r="L7" s="67">
        <f t="shared" si="2"/>
        <v>1274</v>
      </c>
      <c r="M7" s="124">
        <f>IF(D8&lt;&gt;0,L7/1000*G7,0)</f>
        <v>73.245445000000004</v>
      </c>
    </row>
    <row r="8" spans="1:13" ht="16.05" customHeight="1" x14ac:dyDescent="0.3">
      <c r="A8" s="105"/>
      <c r="D8" s="89" t="s">
        <v>4379</v>
      </c>
      <c r="E8" s="66" t="str">
        <f>VLOOKUP(D8,profili!$A$2:$K$1639,2,TRUE)</f>
        <v>PROFILATO ZOCCOLO RIPORTATO</v>
      </c>
      <c r="F8" s="67">
        <f>VLOOKUP(D8,profili!A8:K1645,C$42,TRUE)</f>
        <v>14.74</v>
      </c>
      <c r="G8" s="67">
        <f t="shared" si="0"/>
        <v>9.5809999999999995</v>
      </c>
      <c r="H8" s="70"/>
      <c r="I8" s="68">
        <v>40.4</v>
      </c>
      <c r="J8" s="71">
        <v>1</v>
      </c>
      <c r="K8" s="70">
        <f>B39/2+I8</f>
        <v>840.4</v>
      </c>
      <c r="L8" s="67">
        <f t="shared" si="2"/>
        <v>840.4</v>
      </c>
      <c r="M8" s="124">
        <f>IF(D9&lt;&gt;0,L8/1000*G8,0)</f>
        <v>8.0518723999999988</v>
      </c>
    </row>
    <row r="9" spans="1:13" ht="16.05" customHeight="1" x14ac:dyDescent="0.3">
      <c r="A9" s="105" t="s">
        <v>15121</v>
      </c>
      <c r="D9" s="89" t="s">
        <v>4379</v>
      </c>
      <c r="E9" s="66" t="str">
        <f>VLOOKUP(D9,profili!$A$2:$K$1639,2,TRUE)</f>
        <v>PROFILATO ZOCCOLO RIPORTATO</v>
      </c>
      <c r="F9" s="67">
        <f>VLOOKUP(D9,profili!A9:K1646,C$42,TRUE)</f>
        <v>14.74</v>
      </c>
      <c r="G9" s="67">
        <f t="shared" si="0"/>
        <v>9.5809999999999995</v>
      </c>
      <c r="H9" s="70"/>
      <c r="I9" s="68">
        <v>43</v>
      </c>
      <c r="J9" s="71">
        <v>1</v>
      </c>
      <c r="K9" s="70">
        <f t="shared" ref="K9:K11" si="4">B40/2+I9</f>
        <v>1193</v>
      </c>
      <c r="L9" s="67">
        <f t="shared" si="2"/>
        <v>1193</v>
      </c>
      <c r="M9" s="124">
        <f>IF(D10&lt;&gt;0,L9/1000*G9,0)</f>
        <v>0</v>
      </c>
    </row>
    <row r="10" spans="1:13" ht="16.05" customHeight="1" x14ac:dyDescent="0.3">
      <c r="A10" s="105"/>
      <c r="D10" s="89"/>
      <c r="E10" s="66" t="e">
        <f>VLOOKUP(D10,profili!$A$2:$K$1639,2,TRUE)</f>
        <v>#N/A</v>
      </c>
      <c r="F10" s="67" t="e">
        <f>VLOOKUP(D10,profili!A10:K1647,C$42,TRUE)</f>
        <v>#N/A</v>
      </c>
      <c r="G10" s="67" t="e">
        <f t="shared" si="0"/>
        <v>#N/A</v>
      </c>
      <c r="H10" s="70"/>
      <c r="I10" s="68"/>
      <c r="J10" s="71"/>
      <c r="K10" s="70">
        <f t="shared" si="4"/>
        <v>0</v>
      </c>
      <c r="L10" s="67">
        <f t="shared" si="2"/>
        <v>0</v>
      </c>
      <c r="M10" s="124">
        <f t="shared" si="1"/>
        <v>0</v>
      </c>
    </row>
    <row r="11" spans="1:13" ht="16.05" customHeight="1" thickBot="1" x14ac:dyDescent="0.35">
      <c r="A11" s="105"/>
      <c r="D11" s="89"/>
      <c r="E11" s="66" t="e">
        <f>VLOOKUP(D11,profili!$A$2:$K$1639,2,TRUE)</f>
        <v>#N/A</v>
      </c>
      <c r="F11" s="67" t="e">
        <f>VLOOKUP(D11,profili!A11:K1648,C$42,TRUE)</f>
        <v>#N/A</v>
      </c>
      <c r="G11" s="67" t="e">
        <f t="shared" si="0"/>
        <v>#N/A</v>
      </c>
      <c r="H11" s="70"/>
      <c r="I11" s="68"/>
      <c r="J11" s="71"/>
      <c r="K11" s="70" t="e">
        <f t="shared" si="4"/>
        <v>#VALUE!</v>
      </c>
      <c r="L11" s="67" t="e">
        <f t="shared" si="2"/>
        <v>#VALUE!</v>
      </c>
      <c r="M11" s="124">
        <f t="shared" si="1"/>
        <v>0</v>
      </c>
    </row>
    <row r="12" spans="1:13" ht="18" customHeight="1" thickBot="1" x14ac:dyDescent="0.35">
      <c r="A12" s="105"/>
      <c r="C12" s="104"/>
      <c r="D12" s="74"/>
      <c r="E12" s="75"/>
      <c r="F12" s="76"/>
      <c r="G12" s="76"/>
      <c r="H12" s="76"/>
      <c r="I12" s="76"/>
      <c r="J12" s="76"/>
      <c r="K12" s="76"/>
      <c r="L12" s="76"/>
      <c r="M12" s="125">
        <f>SUM(M2:M11)</f>
        <v>508.21604730000001</v>
      </c>
    </row>
    <row r="13" spans="1:13" ht="27" customHeight="1" thickBot="1" x14ac:dyDescent="0.35">
      <c r="A13" s="105"/>
      <c r="C13" s="104"/>
      <c r="D13" s="77" t="s">
        <v>5446</v>
      </c>
      <c r="E13" s="78"/>
      <c r="F13" s="64" t="s">
        <v>5452</v>
      </c>
      <c r="G13" s="64" t="s">
        <v>5453</v>
      </c>
      <c r="H13" s="64" t="s">
        <v>5432</v>
      </c>
      <c r="I13" s="64" t="s">
        <v>5448</v>
      </c>
      <c r="J13" s="65" t="s">
        <v>5441</v>
      </c>
      <c r="K13" s="65" t="s">
        <v>5449</v>
      </c>
      <c r="L13" s="65" t="s">
        <v>5442</v>
      </c>
      <c r="M13" s="123" t="s">
        <v>5431</v>
      </c>
    </row>
    <row r="14" spans="1:13" ht="15" customHeight="1" x14ac:dyDescent="0.3">
      <c r="A14" s="105"/>
      <c r="C14" s="104"/>
      <c r="D14" s="93" t="s">
        <v>475</v>
      </c>
      <c r="E14" s="66" t="str">
        <f>VLOOKUP(D14,profili!$A$2:$K$1639,2,TRUE)</f>
        <v>PROFILATO FERMAVETRO A SCATTO 31.5mm</v>
      </c>
      <c r="F14" s="67">
        <f>VLOOKUP(D14,profili!$A$2:$K$1639,C$42,TRUE)</f>
        <v>16.48</v>
      </c>
      <c r="G14" s="67">
        <f t="shared" ref="G14:G19" si="5">F14-(F14*B$43)/100</f>
        <v>10.712</v>
      </c>
      <c r="H14" s="68">
        <v>0.31900000000000001</v>
      </c>
      <c r="I14" s="79">
        <v>-229</v>
      </c>
      <c r="J14" s="79">
        <v>2</v>
      </c>
      <c r="K14" s="126">
        <f>B39+I14</f>
        <v>1371</v>
      </c>
      <c r="L14" s="126">
        <f t="shared" ref="L14:L19" si="6">K14*J14</f>
        <v>2742</v>
      </c>
      <c r="M14" s="124">
        <f t="shared" ref="M14:M19" si="7">IF(D14&lt;&gt;0,L14/1000*G14*H14,0)</f>
        <v>9.3697649760000008</v>
      </c>
    </row>
    <row r="15" spans="1:13" ht="15" customHeight="1" x14ac:dyDescent="0.3">
      <c r="A15" s="105"/>
      <c r="C15" s="104"/>
      <c r="D15" s="89" t="s">
        <v>475</v>
      </c>
      <c r="E15" s="66" t="str">
        <f>VLOOKUP(D15,profili!$A$2:$K$1639,2,TRUE)</f>
        <v>PROFILATO FERMAVETRO A SCATTO 31.5mm</v>
      </c>
      <c r="F15" s="67">
        <f>VLOOKUP(D15,profili!$A$2:$K$1639,C$42,TRUE)</f>
        <v>16.48</v>
      </c>
      <c r="G15" s="67">
        <f t="shared" si="5"/>
        <v>10.712</v>
      </c>
      <c r="H15" s="71">
        <v>0.31900000000000001</v>
      </c>
      <c r="I15" s="71">
        <v>-310.11</v>
      </c>
      <c r="J15" s="71">
        <v>2</v>
      </c>
      <c r="K15" s="70">
        <f>B40+I15</f>
        <v>1989.8899999999999</v>
      </c>
      <c r="L15" s="70">
        <f t="shared" si="6"/>
        <v>3979.7799999999997</v>
      </c>
      <c r="M15" s="124">
        <f t="shared" si="7"/>
        <v>13.599417671839999</v>
      </c>
    </row>
    <row r="16" spans="1:13" ht="15" customHeight="1" x14ac:dyDescent="0.3">
      <c r="A16" s="105"/>
      <c r="C16" s="104"/>
      <c r="D16" s="89" t="s">
        <v>1033</v>
      </c>
      <c r="E16" s="66" t="str">
        <f>VLOOKUP(D16,profili!$A$2:$K$1639,2,TRUE)</f>
        <v>PR. D PG SOGLIA X BARRIERE ARCH. (23165)</v>
      </c>
      <c r="F16" s="67">
        <f>VLOOKUP(D16,profili!$A$2:$K$1639,C$42,TRUE)</f>
        <v>16.48</v>
      </c>
      <c r="G16" s="67">
        <f t="shared" si="5"/>
        <v>10.712</v>
      </c>
      <c r="H16" s="71">
        <v>0.31900000000000001</v>
      </c>
      <c r="I16" s="71">
        <v>-89</v>
      </c>
      <c r="J16" s="71">
        <v>1</v>
      </c>
      <c r="K16" s="70">
        <f>B39+I16</f>
        <v>1511</v>
      </c>
      <c r="L16" s="70">
        <f t="shared" si="6"/>
        <v>1511</v>
      </c>
      <c r="M16" s="124">
        <f t="shared" si="7"/>
        <v>5.1632804079999994</v>
      </c>
    </row>
    <row r="17" spans="1:20" ht="15" customHeight="1" x14ac:dyDescent="0.3">
      <c r="A17" s="105"/>
      <c r="C17" s="104"/>
      <c r="D17" s="89"/>
      <c r="E17" s="66" t="e">
        <f>VLOOKUP(D17,profili!$A$2:$K$1639,2,TRUE)</f>
        <v>#N/A</v>
      </c>
      <c r="F17" s="67" t="e">
        <f>VLOOKUP(D17,profili!$A$2:$K$1639,C$42,TRUE)</f>
        <v>#N/A</v>
      </c>
      <c r="G17" s="67" t="e">
        <f t="shared" si="5"/>
        <v>#N/A</v>
      </c>
      <c r="H17" s="71"/>
      <c r="I17" s="71"/>
      <c r="J17" s="71"/>
      <c r="K17" s="70"/>
      <c r="L17" s="70">
        <f t="shared" si="6"/>
        <v>0</v>
      </c>
      <c r="M17" s="124">
        <f t="shared" si="7"/>
        <v>0</v>
      </c>
    </row>
    <row r="18" spans="1:20" ht="15" customHeight="1" x14ac:dyDescent="0.3">
      <c r="A18" s="105"/>
      <c r="C18" s="104"/>
      <c r="D18" s="89"/>
      <c r="E18" s="66" t="e">
        <f>VLOOKUP(D18,profili!$A$2:$K$1639,2,TRUE)</f>
        <v>#N/A</v>
      </c>
      <c r="F18" s="67" t="e">
        <f>VLOOKUP(D18,profili!$A$2:$K$1639,C$42,TRUE)</f>
        <v>#N/A</v>
      </c>
      <c r="G18" s="67" t="e">
        <f t="shared" si="5"/>
        <v>#N/A</v>
      </c>
      <c r="H18" s="71"/>
      <c r="I18" s="71"/>
      <c r="J18" s="71"/>
      <c r="K18" s="70"/>
      <c r="L18" s="70">
        <f t="shared" si="6"/>
        <v>0</v>
      </c>
      <c r="M18" s="124">
        <f t="shared" si="7"/>
        <v>0</v>
      </c>
    </row>
    <row r="19" spans="1:20" ht="15" customHeight="1" thickBot="1" x14ac:dyDescent="0.35">
      <c r="A19" s="105"/>
      <c r="C19" s="104"/>
      <c r="D19" s="89"/>
      <c r="E19" s="66" t="e">
        <f>VLOOKUP(D19,profili!$A$2:$K$1639,2,TRUE)</f>
        <v>#N/A</v>
      </c>
      <c r="F19" s="67" t="e">
        <f>VLOOKUP(D19,profili!$A$2:$K$1639,C$42,TRUE)</f>
        <v>#N/A</v>
      </c>
      <c r="G19" s="67" t="e">
        <f t="shared" si="5"/>
        <v>#N/A</v>
      </c>
      <c r="H19" s="71"/>
      <c r="I19" s="71"/>
      <c r="J19" s="71"/>
      <c r="K19" s="70"/>
      <c r="L19" s="70">
        <f t="shared" si="6"/>
        <v>0</v>
      </c>
      <c r="M19" s="124">
        <f t="shared" si="7"/>
        <v>0</v>
      </c>
    </row>
    <row r="20" spans="1:20" ht="18" customHeight="1" thickBot="1" x14ac:dyDescent="0.35">
      <c r="A20" s="96"/>
      <c r="C20" s="104"/>
      <c r="D20" s="81"/>
      <c r="E20" s="82"/>
      <c r="F20" s="83"/>
      <c r="G20" s="83"/>
      <c r="H20" s="83"/>
      <c r="I20" s="83"/>
      <c r="J20" s="83"/>
      <c r="K20" s="83"/>
      <c r="L20" s="83"/>
      <c r="M20" s="127">
        <f>SUM(M14:M19)</f>
        <v>28.132463055839999</v>
      </c>
    </row>
    <row r="21" spans="1:20" ht="27" customHeight="1" thickBot="1" x14ac:dyDescent="0.35">
      <c r="A21" s="96"/>
      <c r="C21" s="104"/>
      <c r="D21" s="84" t="s">
        <v>5433</v>
      </c>
      <c r="E21" s="63" t="s">
        <v>5439</v>
      </c>
      <c r="F21" s="64" t="s">
        <v>5454</v>
      </c>
      <c r="G21" s="64" t="s">
        <v>5455</v>
      </c>
      <c r="H21" s="128"/>
      <c r="I21" s="128"/>
      <c r="J21" s="65" t="s">
        <v>5441</v>
      </c>
      <c r="K21" s="128"/>
      <c r="L21" s="128"/>
      <c r="M21" s="129"/>
    </row>
    <row r="22" spans="1:20" ht="15" customHeight="1" x14ac:dyDescent="0.3">
      <c r="A22" s="105"/>
      <c r="C22" s="104"/>
      <c r="D22" s="93" t="s">
        <v>2841</v>
      </c>
      <c r="E22" s="59" t="str">
        <f>VLOOKUP(D22,accessori!A$2:H$1203,2,FALSE)</f>
        <v>SQUADRETTA ALLIN. ECCENT. H 18.5</v>
      </c>
      <c r="F22" s="126">
        <f>VLOOKUP(D22,accessori!A$2:K$1203,4,FALSE)</f>
        <v>0.63</v>
      </c>
      <c r="G22" s="130">
        <f t="shared" ref="G22:G36" si="8">F22-(F22*B$44)/100</f>
        <v>0.59850000000000003</v>
      </c>
      <c r="H22" s="126"/>
      <c r="I22" s="126"/>
      <c r="J22" s="79">
        <v>2</v>
      </c>
      <c r="K22" s="126"/>
      <c r="L22" s="126"/>
      <c r="M22" s="124">
        <f t="shared" ref="M22:M34" si="9">IF(D22&lt;&gt;0,J22*G22,0)</f>
        <v>1.1970000000000001</v>
      </c>
    </row>
    <row r="23" spans="1:20" ht="15" customHeight="1" x14ac:dyDescent="0.3">
      <c r="A23" s="105"/>
      <c r="C23" s="104"/>
      <c r="D23" s="89" t="s">
        <v>3058</v>
      </c>
      <c r="E23" s="69" t="str">
        <f>VLOOKUP(D23,accessori!A$2:H$1203,2,FALSE)</f>
        <v>SQUADRETTA EST. CIANFR.-SPIN. H 33.5-L 5</v>
      </c>
      <c r="F23" s="70">
        <f>VLOOKUP(D23,accessori!A$4:K$1203,4,FALSE)</f>
        <v>1.37</v>
      </c>
      <c r="G23" s="153">
        <f t="shared" si="8"/>
        <v>1.3015000000000001</v>
      </c>
      <c r="H23" s="70"/>
      <c r="I23" s="70"/>
      <c r="J23" s="71">
        <v>4</v>
      </c>
      <c r="K23" s="70"/>
      <c r="L23" s="70"/>
      <c r="M23" s="124">
        <f t="shared" si="9"/>
        <v>5.2060000000000004</v>
      </c>
    </row>
    <row r="24" spans="1:20" ht="15" customHeight="1" x14ac:dyDescent="0.3">
      <c r="A24" s="105"/>
      <c r="C24" s="104"/>
      <c r="D24" s="89" t="s">
        <v>2775</v>
      </c>
      <c r="E24" s="69" t="str">
        <f>VLOOKUP(D24,accessori!A$2:H$1203,2,FALSE)</f>
        <v>69A02-SQUADRETTA ALLINEAMENTO ESTERNA SP</v>
      </c>
      <c r="F24" s="70">
        <f>VLOOKUP(D24,accessori!A$4:K$1203,4,FALSE)</f>
        <v>0.23</v>
      </c>
      <c r="G24" s="153">
        <f t="shared" si="8"/>
        <v>0.2185</v>
      </c>
      <c r="H24" s="70"/>
      <c r="I24" s="70"/>
      <c r="J24" s="71">
        <v>2</v>
      </c>
      <c r="K24" s="70"/>
      <c r="L24" s="70"/>
      <c r="M24" s="124">
        <f t="shared" si="9"/>
        <v>0.437</v>
      </c>
      <c r="R24" s="113"/>
      <c r="S24" s="113"/>
      <c r="T24" s="113"/>
    </row>
    <row r="25" spans="1:20" ht="15" customHeight="1" x14ac:dyDescent="0.3">
      <c r="A25" s="105"/>
      <c r="C25" s="104"/>
      <c r="D25" s="89" t="s">
        <v>2733</v>
      </c>
      <c r="E25" s="69" t="str">
        <f>VLOOKUP(D25,accessori!A$2:H$1203,2,FALSE)</f>
        <v>SQUADRETTA PRESSOFUSA A SPINARE-AVVITARE</v>
      </c>
      <c r="F25" s="70">
        <f>VLOOKUP(D25,accessori!A$4:K$1203,4,FALSE)</f>
        <v>1.5</v>
      </c>
      <c r="G25" s="153">
        <f t="shared" si="8"/>
        <v>1.425</v>
      </c>
      <c r="H25" s="70"/>
      <c r="I25" s="70"/>
      <c r="J25" s="71">
        <v>4</v>
      </c>
      <c r="K25" s="70"/>
      <c r="L25" s="70"/>
      <c r="M25" s="124">
        <f t="shared" si="9"/>
        <v>5.7</v>
      </c>
      <c r="R25" s="114"/>
      <c r="S25" s="115"/>
      <c r="T25" s="115"/>
    </row>
    <row r="26" spans="1:20" ht="15" customHeight="1" x14ac:dyDescent="0.3">
      <c r="A26" s="105"/>
      <c r="C26" s="104"/>
      <c r="D26" s="89" t="s">
        <v>2709</v>
      </c>
      <c r="E26" s="69" t="str">
        <f>VLOOKUP(D26,accessori!A$2:H$1203,2,FALSE)</f>
        <v>CAVALLOTTO ESTERNO PER TRAVERSI-ZOCCOLI</v>
      </c>
      <c r="F26" s="70">
        <f>VLOOKUP(D26,accessori!A$4:K$1203,4,FALSE)</f>
        <v>1.58</v>
      </c>
      <c r="G26" s="153">
        <f t="shared" si="8"/>
        <v>1.5010000000000001</v>
      </c>
      <c r="H26" s="70"/>
      <c r="I26" s="70"/>
      <c r="J26" s="71">
        <v>4</v>
      </c>
      <c r="K26" s="70"/>
      <c r="L26" s="70"/>
      <c r="M26" s="124">
        <f t="shared" si="9"/>
        <v>6.0040000000000004</v>
      </c>
      <c r="R26" s="114"/>
      <c r="S26" s="115"/>
      <c r="T26" s="115"/>
    </row>
    <row r="27" spans="1:20" ht="15" customHeight="1" x14ac:dyDescent="0.3">
      <c r="A27" s="105"/>
      <c r="C27" s="104"/>
      <c r="D27" s="89" t="s">
        <v>2671</v>
      </c>
      <c r="E27" s="69" t="str">
        <f>VLOOKUP(D27,accessori!A$2:H$1203,2,FALSE)</f>
        <v>SPINA 7 dia3</v>
      </c>
      <c r="F27" s="70">
        <f>VLOOKUP(D27,accessori!A$4:K$1203,4,FALSE)</f>
        <v>0.16</v>
      </c>
      <c r="G27" s="153">
        <f t="shared" si="8"/>
        <v>0.152</v>
      </c>
      <c r="H27" s="70"/>
      <c r="I27" s="70"/>
      <c r="J27" s="71">
        <v>8</v>
      </c>
      <c r="K27" s="70"/>
      <c r="L27" s="70"/>
      <c r="M27" s="124">
        <f t="shared" si="9"/>
        <v>1.216</v>
      </c>
      <c r="R27" s="114"/>
      <c r="S27" s="115"/>
      <c r="T27" s="115"/>
    </row>
    <row r="28" spans="1:20" ht="15" customHeight="1" x14ac:dyDescent="0.3">
      <c r="A28" s="105"/>
      <c r="C28" s="104"/>
      <c r="D28" s="89" t="s">
        <v>2665</v>
      </c>
      <c r="E28" s="69" t="str">
        <f>VLOOKUP(D28,accessori!A$2:H$1203,2,FALSE)</f>
        <v>Vite autofilettante M5x14</v>
      </c>
      <c r="F28" s="70">
        <f>VLOOKUP(D28,accessori!A$4:K$1203,4,FALSE)</f>
        <v>0.17</v>
      </c>
      <c r="G28" s="153">
        <f t="shared" si="8"/>
        <v>0.1615</v>
      </c>
      <c r="H28" s="70"/>
      <c r="I28" s="70"/>
      <c r="J28" s="71">
        <v>8</v>
      </c>
      <c r="K28" s="70"/>
      <c r="L28" s="70"/>
      <c r="M28" s="124">
        <f t="shared" si="9"/>
        <v>1.292</v>
      </c>
      <c r="R28" s="114"/>
      <c r="S28" s="115"/>
      <c r="T28" s="115"/>
    </row>
    <row r="29" spans="1:20" ht="15" customHeight="1" x14ac:dyDescent="0.3">
      <c r="A29" s="105"/>
      <c r="C29" s="104"/>
      <c r="D29" s="89" t="s">
        <v>2877</v>
      </c>
      <c r="E29" s="69" t="str">
        <f>VLOOKUP(D29,accessori!A$2:H$1203,2,FALSE)</f>
        <v>TASSELLO APPOGGIO VETRO</v>
      </c>
      <c r="F29" s="70">
        <f>VLOOKUP(D29,accessori!A$4:K$1203,4,FALSE)</f>
        <v>1.1599999999999999</v>
      </c>
      <c r="G29" s="153">
        <f t="shared" si="8"/>
        <v>1.1019999999999999</v>
      </c>
      <c r="H29" s="70"/>
      <c r="I29" s="70"/>
      <c r="J29" s="71">
        <v>4</v>
      </c>
      <c r="K29" s="70"/>
      <c r="L29" s="70"/>
      <c r="M29" s="124">
        <f t="shared" si="9"/>
        <v>4.4079999999999995</v>
      </c>
      <c r="R29" s="114"/>
      <c r="S29" s="115"/>
      <c r="T29" s="115"/>
    </row>
    <row r="30" spans="1:20" ht="15" customHeight="1" x14ac:dyDescent="0.3">
      <c r="A30" s="105"/>
      <c r="C30" s="104"/>
      <c r="D30" s="89" t="s">
        <v>2652</v>
      </c>
      <c r="E30" s="69" t="str">
        <f>VLOOKUP(D30,accessori!A$2:H$1203,2,FALSE)</f>
        <v>13E08-ESPANSORE REG. TELAI TUBOLARI GREZ</v>
      </c>
      <c r="F30" s="70">
        <f>VLOOKUP(D30,accessori!A$4:K$1203,4,FALSE)</f>
        <v>0.57999999999999996</v>
      </c>
      <c r="G30" s="153">
        <f t="shared" si="8"/>
        <v>0.55099999999999993</v>
      </c>
      <c r="H30" s="70"/>
      <c r="I30" s="70"/>
      <c r="J30" s="71">
        <v>7</v>
      </c>
      <c r="K30" s="70"/>
      <c r="L30" s="70"/>
      <c r="M30" s="124">
        <f t="shared" si="9"/>
        <v>3.8569999999999993</v>
      </c>
      <c r="R30" s="114"/>
      <c r="S30" s="115"/>
      <c r="T30" s="115"/>
    </row>
    <row r="31" spans="1:20" ht="15" customHeight="1" x14ac:dyDescent="0.3">
      <c r="A31" s="105"/>
      <c r="C31" s="104"/>
      <c r="D31" s="89"/>
      <c r="E31" s="69" t="e">
        <f>VLOOKUP(D31,accessori!A$2:H$1203,2,FALSE)</f>
        <v>#N/A</v>
      </c>
      <c r="F31" s="70" t="e">
        <f>VLOOKUP(D31,accessori!A$4:K$1203,8,FALSE)</f>
        <v>#N/A</v>
      </c>
      <c r="G31" s="153" t="e">
        <f t="shared" si="8"/>
        <v>#N/A</v>
      </c>
      <c r="H31" s="70"/>
      <c r="I31" s="70"/>
      <c r="J31" s="71"/>
      <c r="K31" s="70"/>
      <c r="L31" s="70"/>
      <c r="M31" s="124">
        <f t="shared" si="9"/>
        <v>0</v>
      </c>
      <c r="R31" s="114"/>
      <c r="S31" s="115"/>
      <c r="T31" s="115"/>
    </row>
    <row r="32" spans="1:20" ht="15" customHeight="1" x14ac:dyDescent="0.3">
      <c r="A32" s="105"/>
      <c r="C32" s="104"/>
      <c r="D32" s="89"/>
      <c r="E32" s="69" t="e">
        <f>VLOOKUP(D32,accessori!A$2:H$1203,2,FALSE)</f>
        <v>#N/A</v>
      </c>
      <c r="F32" s="70" t="e">
        <f>VLOOKUP(D32,accessori!A$4:K$1203,8,FALSE)</f>
        <v>#N/A</v>
      </c>
      <c r="G32" s="153" t="e">
        <f t="shared" si="8"/>
        <v>#N/A</v>
      </c>
      <c r="H32" s="70"/>
      <c r="I32" s="70"/>
      <c r="J32" s="71"/>
      <c r="K32" s="70"/>
      <c r="L32" s="70"/>
      <c r="M32" s="124">
        <f t="shared" si="9"/>
        <v>0</v>
      </c>
      <c r="T32" s="36"/>
    </row>
    <row r="33" spans="1:20" ht="15" customHeight="1" x14ac:dyDescent="0.3">
      <c r="A33" s="105"/>
      <c r="C33" s="104"/>
      <c r="D33" s="89"/>
      <c r="E33" s="69" t="e">
        <f>VLOOKUP(D33,accessori!A$2:H$1203,2,FALSE)</f>
        <v>#N/A</v>
      </c>
      <c r="F33" s="70" t="e">
        <f>VLOOKUP(D33,accessori!A$4:K$1203,4,FALSE)</f>
        <v>#N/A</v>
      </c>
      <c r="G33" s="153" t="e">
        <f t="shared" si="8"/>
        <v>#N/A</v>
      </c>
      <c r="H33" s="70"/>
      <c r="I33" s="70"/>
      <c r="J33" s="71"/>
      <c r="K33" s="70"/>
      <c r="L33" s="70"/>
      <c r="M33" s="124">
        <f t="shared" si="9"/>
        <v>0</v>
      </c>
      <c r="S33" s="116"/>
      <c r="T33" s="117"/>
    </row>
    <row r="34" spans="1:20" ht="15" customHeight="1" x14ac:dyDescent="0.35">
      <c r="A34" s="105"/>
      <c r="C34" s="104"/>
      <c r="D34" s="89"/>
      <c r="E34" s="69" t="e">
        <f>VLOOKUP(D34,accessori!A$2:H$1203,2,FALSE)</f>
        <v>#N/A</v>
      </c>
      <c r="F34" s="70" t="e">
        <f>VLOOKUP(D34,accessori!A$4:K$1203,4,FALSE)</f>
        <v>#N/A</v>
      </c>
      <c r="G34" s="153" t="e">
        <f t="shared" si="8"/>
        <v>#N/A</v>
      </c>
      <c r="H34" s="70"/>
      <c r="I34" s="70"/>
      <c r="J34" s="71"/>
      <c r="K34" s="70"/>
      <c r="L34" s="70"/>
      <c r="M34" s="124">
        <f t="shared" si="9"/>
        <v>0</v>
      </c>
      <c r="T34" s="118"/>
    </row>
    <row r="35" spans="1:20" ht="15" customHeight="1" x14ac:dyDescent="0.3">
      <c r="A35" s="105"/>
      <c r="C35" s="104"/>
      <c r="D35" s="89"/>
      <c r="E35" s="69" t="e">
        <f>VLOOKUP(D35,accessori!A$2:H$1203,2,FALSE)</f>
        <v>#N/A</v>
      </c>
      <c r="F35" s="70" t="e">
        <f>VLOOKUP(D35,accessori!A$4:K$1203,4,FALSE)</f>
        <v>#N/A</v>
      </c>
      <c r="G35" s="153" t="e">
        <f t="shared" si="8"/>
        <v>#N/A</v>
      </c>
      <c r="H35" s="70"/>
      <c r="I35" s="70"/>
      <c r="J35" s="71"/>
      <c r="K35" s="70"/>
      <c r="L35" s="70"/>
      <c r="M35" s="124">
        <f>IF(D35&lt;&gt;0,J35*G35,0)</f>
        <v>0</v>
      </c>
    </row>
    <row r="36" spans="1:20" ht="15" customHeight="1" thickBot="1" x14ac:dyDescent="0.35">
      <c r="A36" s="105"/>
      <c r="C36" s="104"/>
      <c r="D36" s="90"/>
      <c r="E36" s="80" t="e">
        <f>VLOOKUP(D36,accessori!A$2:H$1203,2,FALSE)</f>
        <v>#N/A</v>
      </c>
      <c r="F36" s="91" t="e">
        <f>VLOOKUP(D36,accessori!A$4:K$1203,4,FALSE)</f>
        <v>#N/A</v>
      </c>
      <c r="G36" s="154" t="e">
        <f t="shared" si="8"/>
        <v>#N/A</v>
      </c>
      <c r="H36" s="91"/>
      <c r="I36" s="91"/>
      <c r="J36" s="92"/>
      <c r="K36" s="91"/>
      <c r="L36" s="72"/>
      <c r="M36" s="124">
        <f>IF(D36&lt;&gt;0,J36*G36,0)</f>
        <v>0</v>
      </c>
    </row>
    <row r="37" spans="1:20" ht="18" customHeight="1" thickBot="1" x14ac:dyDescent="0.35">
      <c r="A37" s="105"/>
      <c r="C37" s="104"/>
      <c r="D37" s="85"/>
      <c r="E37" s="86"/>
      <c r="F37" s="120"/>
      <c r="G37" s="120"/>
      <c r="H37" s="120"/>
      <c r="I37" s="120"/>
      <c r="J37" s="120">
        <v>0</v>
      </c>
      <c r="K37" s="120"/>
      <c r="L37" s="120"/>
      <c r="M37" s="131">
        <f>SUM(M22:M36)</f>
        <v>29.317</v>
      </c>
    </row>
    <row r="38" spans="1:20" ht="27" customHeight="1" thickBot="1" x14ac:dyDescent="0.35">
      <c r="A38" s="105"/>
      <c r="C38" s="104"/>
      <c r="D38" s="87" t="s">
        <v>5459</v>
      </c>
      <c r="E38" s="78"/>
      <c r="F38" s="64" t="s">
        <v>5451</v>
      </c>
      <c r="G38" s="64" t="s">
        <v>5450</v>
      </c>
      <c r="H38" s="64"/>
      <c r="I38" s="64"/>
      <c r="J38" s="65"/>
      <c r="K38" s="65"/>
      <c r="L38" s="65" t="s">
        <v>5466</v>
      </c>
      <c r="M38" s="123" t="s">
        <v>5431</v>
      </c>
    </row>
    <row r="39" spans="1:20" ht="15" customHeight="1" thickBot="1" x14ac:dyDescent="0.35">
      <c r="A39" s="101" t="s">
        <v>5457</v>
      </c>
      <c r="B39" s="196">
        <f>abaco!I21</f>
        <v>1600</v>
      </c>
      <c r="C39" s="103" t="s">
        <v>5449</v>
      </c>
      <c r="D39" s="93" t="s">
        <v>3799</v>
      </c>
      <c r="E39" s="59" t="str">
        <f>VLOOKUP(D39,accessori!A$2:H$1203,2,FALSE)</f>
        <v>Guarnizione esterna vetro, 4 mm</v>
      </c>
      <c r="F39" s="126">
        <f>VLOOKUP(D39,accessori!A$4:K$1203,8,FALSE)</f>
        <v>0.49</v>
      </c>
      <c r="G39" s="67">
        <f t="shared" ref="G39:G45" si="10">F39-(F39*B$44)/100</f>
        <v>0.46549999999999997</v>
      </c>
      <c r="H39" s="67"/>
      <c r="I39" s="79"/>
      <c r="J39" s="79"/>
      <c r="K39" s="126"/>
      <c r="L39" s="126">
        <f>(B$39+B$40)*2/1000</f>
        <v>7.8</v>
      </c>
      <c r="M39" s="132">
        <f t="shared" ref="M39:M45" si="11">IF(D39&lt;&gt;0,L39*G39,0)</f>
        <v>3.6308999999999996</v>
      </c>
    </row>
    <row r="40" spans="1:20" ht="15" customHeight="1" thickBot="1" x14ac:dyDescent="0.35">
      <c r="A40" s="101" t="s">
        <v>5458</v>
      </c>
      <c r="B40" s="196">
        <f>abaco!I22</f>
        <v>2300</v>
      </c>
      <c r="C40" s="103" t="s">
        <v>5449</v>
      </c>
      <c r="D40" s="89" t="s">
        <v>3795</v>
      </c>
      <c r="E40" s="69" t="str">
        <f>VLOOKUP(D40,accessori!A$2:H$1203,2,FALSE)</f>
        <v>Guarnizione di Battuta</v>
      </c>
      <c r="F40" s="126">
        <f>VLOOKUP(D40,accessori!A$4:K$1203,4,FALSE)</f>
        <v>0.54</v>
      </c>
      <c r="G40" s="67">
        <f t="shared" si="10"/>
        <v>0.51300000000000001</v>
      </c>
      <c r="H40" s="70"/>
      <c r="I40" s="71"/>
      <c r="J40" s="71"/>
      <c r="K40" s="70"/>
      <c r="L40" s="70">
        <f>(B$39*2+B$40)*2/1000</f>
        <v>11</v>
      </c>
      <c r="M40" s="124">
        <f t="shared" si="11"/>
        <v>5.6429999999999998</v>
      </c>
    </row>
    <row r="41" spans="1:20" ht="15" customHeight="1" thickBot="1" x14ac:dyDescent="0.35">
      <c r="A41" s="105"/>
      <c r="B41" s="195"/>
      <c r="D41" s="89" t="s">
        <v>3735</v>
      </c>
      <c r="E41" s="69" t="str">
        <f>VLOOKUP(D41,accessori!A$2:H$1203,2,FALSE)</f>
        <v>SPAZZOLINO DI TENUTA 3x13mm</v>
      </c>
      <c r="F41" s="126">
        <f>VLOOKUP(D41,accessori!A$4:K$1203,4,FALSE)</f>
        <v>1.34</v>
      </c>
      <c r="G41" s="67">
        <f t="shared" si="10"/>
        <v>1.2730000000000001</v>
      </c>
      <c r="H41" s="70"/>
      <c r="I41" s="71"/>
      <c r="J41" s="71"/>
      <c r="K41" s="70"/>
      <c r="L41" s="70">
        <f>B$39*2/1000</f>
        <v>3.2</v>
      </c>
      <c r="M41" s="124">
        <f t="shared" si="11"/>
        <v>4.0736000000000008</v>
      </c>
    </row>
    <row r="42" spans="1:20" ht="15" customHeight="1" thickBot="1" x14ac:dyDescent="0.35">
      <c r="A42" s="101" t="s">
        <v>5445</v>
      </c>
      <c r="B42" s="197" t="str">
        <f>abaco!B2</f>
        <v>A</v>
      </c>
      <c r="C42" s="102">
        <f>IF(B42="A",5,IF(B42="B",6,IF(B42="C",7,IF(B42="D",8,IF(B42="E",9,IF(B42="F",10,IF(B42="G",11)))))))</f>
        <v>5</v>
      </c>
      <c r="D42" s="89" t="s">
        <v>3673</v>
      </c>
      <c r="E42" s="69" t="str">
        <f>VLOOKUP(D42,accessori!A$2:H$1203,2,FALSE)</f>
        <v>GUARNIZIONE A CHIODO 3-4mm PRETAGLIATA</v>
      </c>
      <c r="F42" s="126">
        <f>VLOOKUP(D42,accessori!A$4:K$1203,4,FALSE)</f>
        <v>0.63</v>
      </c>
      <c r="G42" s="67">
        <f t="shared" si="10"/>
        <v>0.59850000000000003</v>
      </c>
      <c r="H42" s="70"/>
      <c r="I42" s="71"/>
      <c r="J42" s="71"/>
      <c r="K42" s="70"/>
      <c r="L42" s="70">
        <f t="shared" ref="L42" si="12">(B$39+B$40)*2/1000</f>
        <v>7.8</v>
      </c>
      <c r="M42" s="124">
        <f t="shared" si="11"/>
        <v>4.6683000000000003</v>
      </c>
    </row>
    <row r="43" spans="1:20" ht="15" customHeight="1" thickBot="1" x14ac:dyDescent="0.35">
      <c r="A43" s="101" t="s">
        <v>5443</v>
      </c>
      <c r="B43" s="197">
        <f>abaco!B3</f>
        <v>35</v>
      </c>
      <c r="C43" s="103" t="s">
        <v>5456</v>
      </c>
      <c r="D43" s="89" t="s">
        <v>3768</v>
      </c>
      <c r="E43" s="69" t="str">
        <f>VLOOKUP(D43,accessori!A$2:H$1203,2,FALSE)</f>
        <v>Isolatore Piano x Vetro</v>
      </c>
      <c r="F43" s="126">
        <f>VLOOKUP(D43,accessori!A$4:K$1203,4,FALSE)</f>
        <v>1.41</v>
      </c>
      <c r="G43" s="67">
        <f t="shared" si="10"/>
        <v>1.3394999999999999</v>
      </c>
      <c r="H43" s="70"/>
      <c r="I43" s="71"/>
      <c r="J43" s="71"/>
      <c r="K43" s="70"/>
      <c r="L43" s="70">
        <f>(B$39+B$40*2)/1000</f>
        <v>6.2</v>
      </c>
      <c r="M43" s="124">
        <f t="shared" si="11"/>
        <v>8.3048999999999999</v>
      </c>
    </row>
    <row r="44" spans="1:20" ht="15" customHeight="1" thickBot="1" x14ac:dyDescent="0.35">
      <c r="A44" s="101" t="s">
        <v>5444</v>
      </c>
      <c r="B44" s="197">
        <f>abaco!B4</f>
        <v>5</v>
      </c>
      <c r="C44" s="103" t="s">
        <v>5456</v>
      </c>
      <c r="D44" s="89" t="s">
        <v>2596</v>
      </c>
      <c r="E44" s="69" t="str">
        <f>VLOOKUP(D44,accessori!A$2:H$1203,2,FALSE)</f>
        <v>Isolatore Sagomato x Vetro</v>
      </c>
      <c r="F44" s="126">
        <f>VLOOKUP(D44,accessori!A$4:K$1203,4,FALSE)</f>
        <v>1.34</v>
      </c>
      <c r="G44" s="67">
        <f t="shared" si="10"/>
        <v>1.2730000000000001</v>
      </c>
      <c r="H44" s="70"/>
      <c r="I44" s="71"/>
      <c r="J44" s="71"/>
      <c r="K44" s="70"/>
      <c r="L44" s="70">
        <f>B39/1000</f>
        <v>1.6</v>
      </c>
      <c r="M44" s="124">
        <f t="shared" si="11"/>
        <v>2.0368000000000004</v>
      </c>
    </row>
    <row r="45" spans="1:20" ht="15" customHeight="1" thickBot="1" x14ac:dyDescent="0.35">
      <c r="A45" s="101" t="s">
        <v>5462</v>
      </c>
      <c r="B45" s="197">
        <f>abaco!B5</f>
        <v>20</v>
      </c>
      <c r="C45" s="103" t="s">
        <v>5456</v>
      </c>
      <c r="D45" s="95" t="s">
        <v>2594</v>
      </c>
      <c r="E45" s="80" t="str">
        <f>VLOOKUP(D45,accessori!A$2:H$1203,2,FALSE)</f>
        <v>Isolatore Vetro x Telaio Anta Scomparsa</v>
      </c>
      <c r="F45" s="126">
        <f>VLOOKUP(D45,accessori!A$4:K$1203,4,FALSE)</f>
        <v>2.69</v>
      </c>
      <c r="G45" s="67">
        <f t="shared" si="10"/>
        <v>2.5554999999999999</v>
      </c>
      <c r="H45" s="72"/>
      <c r="I45" s="73"/>
      <c r="J45" s="73"/>
      <c r="K45" s="91"/>
      <c r="L45" s="91">
        <f>B39/1000</f>
        <v>1.6</v>
      </c>
      <c r="M45" s="133">
        <f t="shared" si="11"/>
        <v>4.0888</v>
      </c>
    </row>
    <row r="46" spans="1:20" ht="18" customHeight="1" thickBot="1" x14ac:dyDescent="0.35">
      <c r="A46" s="106"/>
      <c r="B46" s="107"/>
      <c r="C46" s="108"/>
      <c r="D46" s="74"/>
      <c r="E46" s="75"/>
      <c r="F46" s="76"/>
      <c r="G46" s="76"/>
      <c r="H46" s="76"/>
      <c r="I46" s="76"/>
      <c r="J46" s="76"/>
      <c r="K46" s="76"/>
      <c r="L46" s="76"/>
      <c r="M46" s="134">
        <f>SUM(M39:M45)</f>
        <v>32.446300000000001</v>
      </c>
    </row>
    <row r="47" spans="1:20" ht="28.8" customHeight="1" thickBot="1" x14ac:dyDescent="0.35">
      <c r="A47" s="105"/>
      <c r="D47" s="110" t="s">
        <v>5461</v>
      </c>
      <c r="E47" s="111" t="s">
        <v>5439</v>
      </c>
      <c r="F47" s="112" t="s">
        <v>5454</v>
      </c>
      <c r="G47" s="112" t="s">
        <v>5455</v>
      </c>
      <c r="H47" s="135"/>
      <c r="I47" s="135"/>
      <c r="J47" s="121" t="s">
        <v>5441</v>
      </c>
      <c r="K47" s="135"/>
      <c r="L47" s="135"/>
      <c r="M47" s="136"/>
    </row>
    <row r="48" spans="1:20" ht="15" customHeight="1" x14ac:dyDescent="0.3">
      <c r="A48" s="146" t="s">
        <v>5460</v>
      </c>
      <c r="B48" s="144">
        <f>M12</f>
        <v>508.21604730000001</v>
      </c>
      <c r="D48" s="167" t="s">
        <v>13276</v>
      </c>
      <c r="E48" s="66" t="str">
        <f>VLOOKUP(D48,ferramenta!A$2:H$930,2,FALSE)</f>
        <v>Cerniera 3 ali interasse 60mm</v>
      </c>
      <c r="F48" s="66">
        <f>VLOOKUP(E48,ferramenta!B$2:I$930,5,FALSE)</f>
        <v>20.99</v>
      </c>
      <c r="G48" s="67">
        <f t="shared" ref="G48:G57" si="13">F48-(F48*B$45)/100</f>
        <v>16.791999999999998</v>
      </c>
      <c r="H48" s="137"/>
      <c r="I48" s="137"/>
      <c r="J48" s="188">
        <v>2</v>
      </c>
      <c r="K48" s="137"/>
      <c r="L48" s="137"/>
      <c r="M48" s="138">
        <f>IF(D48&lt;&gt;0,J48*G48,0)</f>
        <v>33.583999999999996</v>
      </c>
    </row>
    <row r="49" spans="1:13" ht="15" customHeight="1" x14ac:dyDescent="0.3">
      <c r="A49" s="147" t="s">
        <v>5446</v>
      </c>
      <c r="B49" s="144">
        <f>M20</f>
        <v>28.132463055839999</v>
      </c>
      <c r="D49" s="167" t="s">
        <v>13960</v>
      </c>
      <c r="E49" s="66" t="str">
        <f>VLOOKUP(D49,ferramenta!A$2:H$930,2,FALSE)</f>
        <v>Perni di fissaggio 68mm</v>
      </c>
      <c r="F49" s="66">
        <f>VLOOKUP(E49,ferramenta!B$2:I$930,3,FALSE)</f>
        <v>2.54</v>
      </c>
      <c r="G49" s="67">
        <f t="shared" si="13"/>
        <v>2.032</v>
      </c>
      <c r="H49" s="139"/>
      <c r="I49" s="139"/>
      <c r="J49" s="189">
        <f>3*J48</f>
        <v>6</v>
      </c>
      <c r="K49" s="139"/>
      <c r="L49" s="139"/>
      <c r="M49" s="124">
        <f t="shared" ref="M49:M57" si="14">IF(D49&lt;&gt;0,J49*G49,0)</f>
        <v>12.192</v>
      </c>
    </row>
    <row r="50" spans="1:13" ht="15" customHeight="1" x14ac:dyDescent="0.3">
      <c r="A50" s="148" t="s">
        <v>5433</v>
      </c>
      <c r="B50" s="144">
        <f>M37</f>
        <v>29.317</v>
      </c>
      <c r="D50" s="167" t="s">
        <v>14479</v>
      </c>
      <c r="E50" s="66" t="str">
        <f>VLOOKUP(D50,ferramenta!A$2:H$930,2,FALSE)</f>
        <v>SERRATURA MULTIPUNTO TRIPLICE E=40</v>
      </c>
      <c r="F50" s="66">
        <f>VLOOKUP(E50,ferramenta!B$2:I$930,3,FALSE)</f>
        <v>99.09</v>
      </c>
      <c r="G50" s="67">
        <f t="shared" si="13"/>
        <v>79.272000000000006</v>
      </c>
      <c r="H50" s="139"/>
      <c r="I50" s="139"/>
      <c r="J50" s="52">
        <v>1</v>
      </c>
      <c r="K50" s="139"/>
      <c r="L50" s="139"/>
      <c r="M50" s="124">
        <f t="shared" si="14"/>
        <v>79.272000000000006</v>
      </c>
    </row>
    <row r="51" spans="1:13" ht="15" customHeight="1" x14ac:dyDescent="0.3">
      <c r="A51" s="149" t="s">
        <v>5459</v>
      </c>
      <c r="B51" s="144">
        <f>M46</f>
        <v>32.446300000000001</v>
      </c>
      <c r="D51" s="167" t="s">
        <v>14475</v>
      </c>
      <c r="E51" s="66" t="str">
        <f>VLOOKUP(D51,ferramenta!A$2:H$930,2,FALSE)</f>
        <v>CONTROPIASTRA REGOLABILE PER MULTIPUNTO</v>
      </c>
      <c r="F51" s="66">
        <f>VLOOKUP(E51,ferramenta!B$2:I$930,3,FALSE)</f>
        <v>11.35</v>
      </c>
      <c r="G51" s="67">
        <f t="shared" si="13"/>
        <v>9.08</v>
      </c>
      <c r="H51" s="139"/>
      <c r="I51" s="139"/>
      <c r="J51" s="52">
        <v>1</v>
      </c>
      <c r="K51" s="139"/>
      <c r="L51" s="139"/>
      <c r="M51" s="124">
        <f t="shared" si="14"/>
        <v>9.08</v>
      </c>
    </row>
    <row r="52" spans="1:13" ht="15" customHeight="1" x14ac:dyDescent="0.3">
      <c r="A52" s="150" t="s">
        <v>5461</v>
      </c>
      <c r="B52" s="144">
        <f>M58</f>
        <v>152.28800000000001</v>
      </c>
      <c r="D52" s="167" t="s">
        <v>14477</v>
      </c>
      <c r="E52" s="66" t="str">
        <f>VLOOKUP(D52,ferramenta!A$2:H$930,2,FALSE)</f>
        <v>CONTROPIASTRA REGOLABILE DEVIATORI MULT.</v>
      </c>
      <c r="F52" s="66">
        <f>VLOOKUP(E52,ferramenta!B$2:I$930,3,FALSE)</f>
        <v>11.35</v>
      </c>
      <c r="G52" s="67">
        <f t="shared" si="13"/>
        <v>9.08</v>
      </c>
      <c r="H52" s="139"/>
      <c r="I52" s="139"/>
      <c r="J52" s="52">
        <v>2</v>
      </c>
      <c r="K52" s="139"/>
      <c r="L52" s="139"/>
      <c r="M52" s="124">
        <f t="shared" si="14"/>
        <v>18.16</v>
      </c>
    </row>
    <row r="53" spans="1:13" ht="15" customHeight="1" x14ac:dyDescent="0.3">
      <c r="A53" s="151"/>
      <c r="B53" s="145"/>
      <c r="D53" s="167"/>
      <c r="E53" s="66" t="e">
        <f>VLOOKUP(D53,ferramenta!A$2:H$930,2,FALSE)</f>
        <v>#N/A</v>
      </c>
      <c r="F53" s="66" t="e">
        <f>VLOOKUP(E53,ferramenta!B$2:I$930,5,FALSE)</f>
        <v>#N/A</v>
      </c>
      <c r="G53" s="67" t="e">
        <f t="shared" si="13"/>
        <v>#N/A</v>
      </c>
      <c r="H53" s="139"/>
      <c r="I53" s="139"/>
      <c r="J53" s="52"/>
      <c r="K53" s="139"/>
      <c r="L53" s="139"/>
      <c r="M53" s="124">
        <f t="shared" si="14"/>
        <v>0</v>
      </c>
    </row>
    <row r="54" spans="1:13" ht="15" customHeight="1" x14ac:dyDescent="0.3">
      <c r="A54" s="105"/>
      <c r="D54" s="167"/>
      <c r="E54" s="66" t="e">
        <f>VLOOKUP(D54,ferramenta!A$2:H$930,2,FALSE)</f>
        <v>#N/A</v>
      </c>
      <c r="F54" s="66" t="e">
        <f>VLOOKUP(E54,ferramenta!B$2:I$930,5,FALSE)</f>
        <v>#N/A</v>
      </c>
      <c r="G54" s="67" t="e">
        <f t="shared" si="13"/>
        <v>#N/A</v>
      </c>
      <c r="H54" s="139"/>
      <c r="I54" s="139"/>
      <c r="J54" s="52"/>
      <c r="K54" s="139"/>
      <c r="L54" s="139"/>
      <c r="M54" s="124">
        <f t="shared" si="14"/>
        <v>0</v>
      </c>
    </row>
    <row r="55" spans="1:13" ht="15" customHeight="1" x14ac:dyDescent="0.3">
      <c r="A55" s="105"/>
      <c r="D55" s="167"/>
      <c r="E55" s="66" t="e">
        <f>VLOOKUP(D55,ferramenta!A$2:H$930,2,FALSE)</f>
        <v>#N/A</v>
      </c>
      <c r="F55" s="66" t="e">
        <f>VLOOKUP(E55,ferramenta!B$2:I$930,5,FALSE)</f>
        <v>#N/A</v>
      </c>
      <c r="G55" s="67" t="e">
        <f t="shared" si="13"/>
        <v>#N/A</v>
      </c>
      <c r="H55" s="139"/>
      <c r="I55" s="139"/>
      <c r="J55" s="52"/>
      <c r="K55" s="139"/>
      <c r="L55" s="139"/>
      <c r="M55" s="124">
        <f t="shared" si="14"/>
        <v>0</v>
      </c>
    </row>
    <row r="56" spans="1:13" ht="15" customHeight="1" x14ac:dyDescent="0.3">
      <c r="A56" s="105"/>
      <c r="D56" s="167"/>
      <c r="E56" s="66" t="e">
        <f>VLOOKUP(D56,ferramenta!A$2:H$930,2,FALSE)</f>
        <v>#N/A</v>
      </c>
      <c r="F56" s="66" t="e">
        <f>VLOOKUP(E56,ferramenta!B$2:I$930,5,FALSE)</f>
        <v>#N/A</v>
      </c>
      <c r="G56" s="67" t="e">
        <f t="shared" si="13"/>
        <v>#N/A</v>
      </c>
      <c r="H56" s="139"/>
      <c r="I56" s="139"/>
      <c r="J56" s="52"/>
      <c r="K56" s="139"/>
      <c r="L56" s="139"/>
      <c r="M56" s="124">
        <f t="shared" si="14"/>
        <v>0</v>
      </c>
    </row>
    <row r="57" spans="1:13" ht="15" customHeight="1" thickBot="1" x14ac:dyDescent="0.35">
      <c r="A57" s="105"/>
      <c r="D57" s="167"/>
      <c r="E57" s="66" t="e">
        <f>VLOOKUP(D57,ferramenta!A$2:H$930,2,FALSE)</f>
        <v>#N/A</v>
      </c>
      <c r="F57" s="66" t="e">
        <f>VLOOKUP(E57,ferramenta!B$2:I$930,5,FALSE)</f>
        <v>#N/A</v>
      </c>
      <c r="G57" s="67" t="e">
        <f t="shared" si="13"/>
        <v>#N/A</v>
      </c>
      <c r="H57" s="122"/>
      <c r="I57" s="122"/>
      <c r="J57" s="122"/>
      <c r="K57" s="122"/>
      <c r="L57" s="122"/>
      <c r="M57" s="141">
        <f t="shared" si="14"/>
        <v>0</v>
      </c>
    </row>
    <row r="58" spans="1:13" ht="18" customHeight="1" thickBot="1" x14ac:dyDescent="0.4">
      <c r="A58" s="152" t="s">
        <v>5463</v>
      </c>
      <c r="B58" s="142">
        <f>SUM(B48:B57)</f>
        <v>750.39981035584003</v>
      </c>
      <c r="C58" s="50"/>
      <c r="D58" s="57"/>
      <c r="E58" s="56"/>
      <c r="F58" s="58"/>
      <c r="G58" s="76"/>
      <c r="H58" s="58"/>
      <c r="I58" s="58"/>
      <c r="J58" s="58"/>
      <c r="K58" s="58"/>
      <c r="L58" s="58"/>
      <c r="M58" s="140">
        <f>SUM(M47:M57)</f>
        <v>152.28800000000001</v>
      </c>
    </row>
    <row r="59" spans="1:13" ht="15" customHeight="1" x14ac:dyDescent="0.3"/>
    <row r="60" spans="1:13" ht="15" customHeight="1" x14ac:dyDescent="0.3"/>
    <row r="61" spans="1:13" ht="15" customHeight="1" x14ac:dyDescent="0.3"/>
    <row r="62" spans="1:13" ht="15" customHeight="1" x14ac:dyDescent="0.3"/>
    <row r="63" spans="1:13" ht="15" customHeight="1" x14ac:dyDescent="0.3"/>
    <row r="64" spans="1:13" ht="15" customHeight="1" x14ac:dyDescent="0.3"/>
    <row r="65" ht="15" customHeight="1" x14ac:dyDescent="0.3"/>
  </sheetData>
  <phoneticPr fontId="23" type="noConversion"/>
  <pageMargins left="0.25" right="0.25" top="0.75" bottom="0.75" header="0.3" footer="0.3"/>
  <pageSetup paperSize="9" scale="76" orientation="portrait" horizontalDpi="4294967292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656A-1DA1-4711-91E9-B68939556987}">
  <sheetPr codeName="Foglio9"/>
  <dimension ref="A1:T66"/>
  <sheetViews>
    <sheetView workbookViewId="0">
      <selection activeCell="R40" sqref="R40"/>
    </sheetView>
  </sheetViews>
  <sheetFormatPr defaultRowHeight="14.4" x14ac:dyDescent="0.3"/>
  <cols>
    <col min="1" max="1" width="13.88671875" customWidth="1"/>
    <col min="2" max="2" width="8.21875" style="60" customWidth="1"/>
    <col min="3" max="3" width="3" customWidth="1"/>
    <col min="4" max="4" width="9.88671875" customWidth="1"/>
    <col min="5" max="5" width="34.33203125" customWidth="1"/>
    <col min="6" max="6" width="6.77734375" style="60" customWidth="1"/>
    <col min="7" max="7" width="7.77734375" style="60" customWidth="1"/>
    <col min="8" max="12" width="6.77734375" style="60" customWidth="1"/>
    <col min="13" max="13" width="7.109375" style="60" customWidth="1"/>
    <col min="15" max="15" width="6.21875" customWidth="1"/>
    <col min="16" max="16" width="7.88671875" customWidth="1"/>
  </cols>
  <sheetData>
    <row r="1" spans="1:13" ht="27" customHeight="1" thickBot="1" x14ac:dyDescent="0.35">
      <c r="A1" s="98"/>
      <c r="B1" s="99"/>
      <c r="C1" s="100"/>
      <c r="D1" s="62" t="s">
        <v>5447</v>
      </c>
      <c r="E1" s="63" t="s">
        <v>5439</v>
      </c>
      <c r="F1" s="64" t="s">
        <v>5451</v>
      </c>
      <c r="G1" s="64" t="s">
        <v>5450</v>
      </c>
      <c r="H1" s="64"/>
      <c r="I1" s="97" t="s">
        <v>5448</v>
      </c>
      <c r="J1" s="65" t="s">
        <v>5441</v>
      </c>
      <c r="K1" s="65" t="s">
        <v>5449</v>
      </c>
      <c r="L1" s="65" t="s">
        <v>5442</v>
      </c>
      <c r="M1" s="123" t="s">
        <v>5431</v>
      </c>
    </row>
    <row r="2" spans="1:13" ht="16.05" customHeight="1" x14ac:dyDescent="0.3">
      <c r="A2" s="105"/>
      <c r="D2" s="88" t="s">
        <v>1531</v>
      </c>
      <c r="E2" s="66" t="str">
        <f>VLOOKUP(D2,profili!$A$2:$K$1639,2,TRUE)</f>
        <v>PROFILATO TELAIO L MAGGIOR. CON PIATTO</v>
      </c>
      <c r="F2" s="67">
        <f>VLOOKUP(D2,profili!A2:K1639,C$42,TRUE)</f>
        <v>34.69</v>
      </c>
      <c r="G2" s="67">
        <f t="shared" ref="G2:G11" si="0">F2-(F2*B$43)/100</f>
        <v>22.548499999999997</v>
      </c>
      <c r="H2" s="67"/>
      <c r="I2" s="68">
        <v>0</v>
      </c>
      <c r="J2" s="68">
        <v>1</v>
      </c>
      <c r="K2" s="67">
        <f>B39+I2</f>
        <v>1000</v>
      </c>
      <c r="L2" s="67">
        <f>K2*J2</f>
        <v>1000</v>
      </c>
      <c r="M2" s="124">
        <f t="shared" ref="M2:M11" si="1">IF(D2&lt;&gt;0,L2/1000*G2,0)</f>
        <v>22.548499999999997</v>
      </c>
    </row>
    <row r="3" spans="1:13" ht="16.05" customHeight="1" x14ac:dyDescent="0.3">
      <c r="A3" s="105"/>
      <c r="D3" s="89" t="s">
        <v>1531</v>
      </c>
      <c r="E3" s="66" t="str">
        <f>VLOOKUP(D3,profili!$A$2:$K$1639,2,TRUE)</f>
        <v>PROFILATO TELAIO L MAGGIOR. CON PIATTO</v>
      </c>
      <c r="F3" s="67">
        <f>VLOOKUP(D3,profili!A3:K1640,C$42,TRUE)</f>
        <v>34.69</v>
      </c>
      <c r="G3" s="67">
        <f t="shared" si="0"/>
        <v>22.548499999999997</v>
      </c>
      <c r="H3" s="70"/>
      <c r="I3" s="68">
        <v>0</v>
      </c>
      <c r="J3" s="71">
        <v>2</v>
      </c>
      <c r="K3" s="70">
        <f>B40+I3</f>
        <v>2300</v>
      </c>
      <c r="L3" s="67">
        <f t="shared" ref="L3:L11" si="2">K3*J3</f>
        <v>4600</v>
      </c>
      <c r="M3" s="124">
        <f t="shared" si="1"/>
        <v>103.72309999999997</v>
      </c>
    </row>
    <row r="4" spans="1:13" ht="16.05" customHeight="1" x14ac:dyDescent="0.3">
      <c r="A4" s="105"/>
      <c r="D4" s="89" t="s">
        <v>4377</v>
      </c>
      <c r="E4" s="66" t="str">
        <f>VLOOKUP(D4,profili!$A$2:$K$1639,2,TRUE)</f>
        <v>PROFILATO SOTTOZOCCOLO</v>
      </c>
      <c r="F4" s="67">
        <f>VLOOKUP(D4,profili!A4:K1641,C$42,TRUE)</f>
        <v>23.9</v>
      </c>
      <c r="G4" s="67">
        <f t="shared" si="0"/>
        <v>15.534999999999998</v>
      </c>
      <c r="H4" s="70"/>
      <c r="I4" s="68">
        <v>-104.4</v>
      </c>
      <c r="J4" s="71">
        <v>1</v>
      </c>
      <c r="K4" s="70">
        <f>B39+I4</f>
        <v>895.6</v>
      </c>
      <c r="L4" s="67">
        <f t="shared" si="2"/>
        <v>895.6</v>
      </c>
      <c r="M4" s="124">
        <f t="shared" si="1"/>
        <v>13.913145999999999</v>
      </c>
    </row>
    <row r="5" spans="1:13" ht="16.05" customHeight="1" x14ac:dyDescent="0.3">
      <c r="A5" s="105"/>
      <c r="D5" s="89" t="s">
        <v>4380</v>
      </c>
      <c r="E5" s="66" t="str">
        <f>VLOOKUP(D5,profili!$A$2:$K$1639,2,TRUE)</f>
        <v>PROFILATO SOGLIA</v>
      </c>
      <c r="F5" s="67">
        <f>VLOOKUP(D5,profili!A5:K1642,C$42,TRUE)</f>
        <v>20.93</v>
      </c>
      <c r="G5" s="67">
        <f t="shared" si="0"/>
        <v>13.6045</v>
      </c>
      <c r="H5" s="70"/>
      <c r="I5" s="68">
        <v>-88.8</v>
      </c>
      <c r="J5" s="71">
        <v>1</v>
      </c>
      <c r="K5" s="70">
        <f>B39+I5</f>
        <v>911.2</v>
      </c>
      <c r="L5" s="67">
        <f t="shared" si="2"/>
        <v>911.2</v>
      </c>
      <c r="M5" s="124">
        <f t="shared" si="1"/>
        <v>12.3964204</v>
      </c>
    </row>
    <row r="6" spans="1:13" ht="16.05" customHeight="1" x14ac:dyDescent="0.3">
      <c r="A6" s="105"/>
      <c r="D6" s="89" t="s">
        <v>1469</v>
      </c>
      <c r="E6" s="66" t="str">
        <f>VLOOKUP(D6,profili!$A$2:$K$1639,2,TRUE)</f>
        <v>PROF. ZOCCOLO H160MM TIRAVITE EL. APRIB.</v>
      </c>
      <c r="F6" s="67">
        <f>VLOOKUP(D6,profili!A6:K1643,C$42,TRUE)</f>
        <v>69.97</v>
      </c>
      <c r="G6" s="67">
        <f t="shared" si="0"/>
        <v>45.480499999999999</v>
      </c>
      <c r="H6" s="70"/>
      <c r="I6" s="68">
        <v>-241.4</v>
      </c>
      <c r="J6" s="71">
        <v>1</v>
      </c>
      <c r="K6" s="70">
        <f>B39+I6</f>
        <v>758.6</v>
      </c>
      <c r="L6" s="67">
        <f t="shared" si="2"/>
        <v>758.6</v>
      </c>
      <c r="M6" s="124">
        <f t="shared" si="1"/>
        <v>34.5015073</v>
      </c>
    </row>
    <row r="7" spans="1:13" ht="16.05" customHeight="1" x14ac:dyDescent="0.3">
      <c r="A7" s="105"/>
      <c r="D7" s="89" t="s">
        <v>4413</v>
      </c>
      <c r="E7" s="66" t="str">
        <f>VLOOKUP(D7,profili!$A$2:$K$1639,2,TRUE)</f>
        <v>PROFILATO ANTA Z PIANA PORTE</v>
      </c>
      <c r="F7" s="67">
        <f>VLOOKUP(D7,profili!A7:K1644,C$42,TRUE)</f>
        <v>47.8</v>
      </c>
      <c r="G7" s="67">
        <f t="shared" si="0"/>
        <v>31.069999999999997</v>
      </c>
      <c r="H7" s="70"/>
      <c r="I7" s="68">
        <v>-86.4</v>
      </c>
      <c r="J7" s="71">
        <v>1</v>
      </c>
      <c r="K7" s="70">
        <f>B39+I7</f>
        <v>913.6</v>
      </c>
      <c r="L7" s="67">
        <f t="shared" si="2"/>
        <v>913.6</v>
      </c>
      <c r="M7" s="124">
        <f t="shared" si="1"/>
        <v>28.385551999999997</v>
      </c>
    </row>
    <row r="8" spans="1:13" ht="16.05" customHeight="1" x14ac:dyDescent="0.3">
      <c r="A8" s="105"/>
      <c r="D8" s="89" t="s">
        <v>4413</v>
      </c>
      <c r="E8" s="66" t="str">
        <f>VLOOKUP(D8,profili!$A$2:$K$1639,2,TRUE)</f>
        <v>PROFILATO ANTA Z PIANA PORTE</v>
      </c>
      <c r="F8" s="67">
        <f>VLOOKUP(D8,profili!A8:K1645,C$42,TRUE)</f>
        <v>47.8</v>
      </c>
      <c r="G8" s="67">
        <f t="shared" si="0"/>
        <v>31.069999999999997</v>
      </c>
      <c r="H8" s="70"/>
      <c r="I8" s="68">
        <v>-80.2</v>
      </c>
      <c r="J8" s="71">
        <v>2</v>
      </c>
      <c r="K8" s="70">
        <f>B40+I8</f>
        <v>2219.8000000000002</v>
      </c>
      <c r="L8" s="67">
        <f t="shared" si="2"/>
        <v>4439.6000000000004</v>
      </c>
      <c r="M8" s="124">
        <f t="shared" si="1"/>
        <v>137.93837199999999</v>
      </c>
    </row>
    <row r="9" spans="1:13" ht="16.05" customHeight="1" x14ac:dyDescent="0.3">
      <c r="A9" s="105" t="s">
        <v>16679</v>
      </c>
      <c r="D9" s="89" t="s">
        <v>1129</v>
      </c>
      <c r="E9" s="66" t="str">
        <f>VLOOKUP(D9,profili!$A$2:$K$1639,2,TRUE)</f>
        <v>Pr.D EXTH62 Distanziale Fis.Sottozoccolo</v>
      </c>
      <c r="F9" s="67">
        <f>VLOOKUP(D9,profili!A9:K1646,C$42,TRUE)</f>
        <v>16.48</v>
      </c>
      <c r="G9" s="67">
        <f t="shared" si="0"/>
        <v>10.712</v>
      </c>
      <c r="H9" s="70"/>
      <c r="I9" s="68">
        <v>-100</v>
      </c>
      <c r="J9" s="71">
        <v>1</v>
      </c>
      <c r="K9" s="70">
        <f>B39+I9</f>
        <v>900</v>
      </c>
      <c r="L9" s="67">
        <f t="shared" si="2"/>
        <v>900</v>
      </c>
      <c r="M9" s="124">
        <f t="shared" si="1"/>
        <v>9.6408000000000005</v>
      </c>
    </row>
    <row r="10" spans="1:13" ht="16.05" customHeight="1" x14ac:dyDescent="0.3">
      <c r="A10" s="105"/>
      <c r="D10" s="89" t="s">
        <v>319</v>
      </c>
      <c r="E10" s="66" t="str">
        <f>VLOOKUP(D10,profili!$A$2:$K$1639,2,TRUE)</f>
        <v>PROFILATO PER FISSAGGIO SOTTOZOCCOLO</v>
      </c>
      <c r="F10" s="67">
        <f>VLOOKUP(D10,profili!A10:K1647,C$42,TRUE)</f>
        <v>5.05</v>
      </c>
      <c r="G10" s="67">
        <f t="shared" si="0"/>
        <v>3.2824999999999998</v>
      </c>
      <c r="H10" s="70"/>
      <c r="I10" s="68">
        <v>-100</v>
      </c>
      <c r="J10" s="71">
        <v>1</v>
      </c>
      <c r="K10" s="70">
        <f>B39+I10</f>
        <v>900</v>
      </c>
      <c r="L10" s="67">
        <f t="shared" si="2"/>
        <v>900</v>
      </c>
      <c r="M10" s="124">
        <f t="shared" si="1"/>
        <v>2.95425</v>
      </c>
    </row>
    <row r="11" spans="1:13" ht="16.05" customHeight="1" thickBot="1" x14ac:dyDescent="0.35">
      <c r="A11" s="105"/>
      <c r="D11" s="89"/>
      <c r="E11" s="66" t="e">
        <f>VLOOKUP(D11,profili!$A$2:$K$1639,2,TRUE)</f>
        <v>#N/A</v>
      </c>
      <c r="F11" s="67" t="e">
        <f>VLOOKUP(D11,profili!A11:K1648,C$42,TRUE)</f>
        <v>#N/A</v>
      </c>
      <c r="G11" s="67" t="e">
        <f t="shared" si="0"/>
        <v>#N/A</v>
      </c>
      <c r="H11" s="70"/>
      <c r="I11" s="68"/>
      <c r="J11" s="71"/>
      <c r="K11" s="70"/>
      <c r="L11" s="67">
        <f t="shared" si="2"/>
        <v>0</v>
      </c>
      <c r="M11" s="124">
        <f t="shared" si="1"/>
        <v>0</v>
      </c>
    </row>
    <row r="12" spans="1:13" ht="18" customHeight="1" thickBot="1" x14ac:dyDescent="0.35">
      <c r="A12" s="105"/>
      <c r="C12" s="104"/>
      <c r="D12" s="74"/>
      <c r="E12" s="75"/>
      <c r="F12" s="76"/>
      <c r="G12" s="76"/>
      <c r="H12" s="76"/>
      <c r="I12" s="76"/>
      <c r="J12" s="76"/>
      <c r="K12" s="76"/>
      <c r="L12" s="76"/>
      <c r="M12" s="125">
        <f>SUM(M2:M11)</f>
        <v>366.00164769999998</v>
      </c>
    </row>
    <row r="13" spans="1:13" ht="27" customHeight="1" thickBot="1" x14ac:dyDescent="0.35">
      <c r="A13" s="105"/>
      <c r="C13" s="104"/>
      <c r="D13" s="77" t="s">
        <v>5446</v>
      </c>
      <c r="E13" s="78"/>
      <c r="F13" s="64" t="s">
        <v>5452</v>
      </c>
      <c r="G13" s="64" t="s">
        <v>5453</v>
      </c>
      <c r="H13" s="64" t="s">
        <v>5432</v>
      </c>
      <c r="I13" s="64" t="s">
        <v>5448</v>
      </c>
      <c r="J13" s="65" t="s">
        <v>5441</v>
      </c>
      <c r="K13" s="65" t="s">
        <v>5449</v>
      </c>
      <c r="L13" s="65" t="s">
        <v>5442</v>
      </c>
      <c r="M13" s="123" t="s">
        <v>5431</v>
      </c>
    </row>
    <row r="14" spans="1:13" ht="15" customHeight="1" x14ac:dyDescent="0.3">
      <c r="A14" s="105"/>
      <c r="C14" s="104"/>
      <c r="D14" s="93" t="s">
        <v>475</v>
      </c>
      <c r="E14" s="66" t="str">
        <f>VLOOKUP(D14,profili!$A$2:$K$1639,2,TRUE)</f>
        <v>PROFILATO FERMAVETRO A SCATTO 31.5mm</v>
      </c>
      <c r="F14" s="67">
        <f>VLOOKUP(D14,profili!$A$2:$K$1639,C$42,TRUE)</f>
        <v>16.48</v>
      </c>
      <c r="G14" s="67">
        <f t="shared" ref="G14:G19" si="3">F14-(F14*B$43)/100</f>
        <v>10.712</v>
      </c>
      <c r="H14" s="68">
        <v>0.31900000000000001</v>
      </c>
      <c r="I14" s="79">
        <v>-250.4</v>
      </c>
      <c r="J14" s="79">
        <v>2</v>
      </c>
      <c r="K14" s="126">
        <f>B39+I14</f>
        <v>749.6</v>
      </c>
      <c r="L14" s="126">
        <f t="shared" ref="L14:L19" si="4">K14*J14</f>
        <v>1499.2</v>
      </c>
      <c r="M14" s="124">
        <f t="shared" ref="M14:M19" si="5">IF(D14&lt;&gt;0,L14/1000*G14*H14,0)</f>
        <v>5.1229582976000003</v>
      </c>
    </row>
    <row r="15" spans="1:13" ht="15" customHeight="1" x14ac:dyDescent="0.3">
      <c r="A15" s="105"/>
      <c r="C15" s="104"/>
      <c r="D15" s="89" t="s">
        <v>475</v>
      </c>
      <c r="E15" s="66" t="str">
        <f>VLOOKUP(D15,profili!$A$2:$K$1639,2,TRUE)</f>
        <v>PROFILATO FERMAVETRO A SCATTO 31.5mm</v>
      </c>
      <c r="F15" s="67">
        <f>VLOOKUP(D15,profili!$A$2:$K$1639,C$42,TRUE)</f>
        <v>16.48</v>
      </c>
      <c r="G15" s="67">
        <f t="shared" si="3"/>
        <v>10.712</v>
      </c>
      <c r="H15" s="71">
        <v>0.31900000000000001</v>
      </c>
      <c r="I15" s="71">
        <v>-340.2</v>
      </c>
      <c r="J15" s="71">
        <v>2</v>
      </c>
      <c r="K15" s="70">
        <f>B40+I15</f>
        <v>1959.8</v>
      </c>
      <c r="L15" s="70">
        <f t="shared" si="4"/>
        <v>3919.6</v>
      </c>
      <c r="M15" s="124">
        <f t="shared" si="5"/>
        <v>13.393774908799999</v>
      </c>
    </row>
    <row r="16" spans="1:13" ht="15" customHeight="1" x14ac:dyDescent="0.3">
      <c r="A16" s="105"/>
      <c r="C16" s="104"/>
      <c r="D16" s="89"/>
      <c r="E16" s="66" t="e">
        <f>VLOOKUP(D16,profili!$A$2:$K$1639,2,TRUE)</f>
        <v>#N/A</v>
      </c>
      <c r="F16" s="67" t="e">
        <f>VLOOKUP(D16,profili!$A$2:$K$1639,C$42,TRUE)</f>
        <v>#N/A</v>
      </c>
      <c r="G16" s="67" t="e">
        <f t="shared" si="3"/>
        <v>#N/A</v>
      </c>
      <c r="H16" s="71"/>
      <c r="I16" s="71"/>
      <c r="J16" s="71"/>
      <c r="K16" s="70"/>
      <c r="L16" s="70">
        <f t="shared" si="4"/>
        <v>0</v>
      </c>
      <c r="M16" s="124">
        <f t="shared" si="5"/>
        <v>0</v>
      </c>
    </row>
    <row r="17" spans="1:20" ht="15" customHeight="1" x14ac:dyDescent="0.3">
      <c r="A17" s="105"/>
      <c r="C17" s="104"/>
      <c r="D17" s="89"/>
      <c r="E17" s="66" t="e">
        <f>VLOOKUP(D17,profili!$A$2:$K$1639,2,TRUE)</f>
        <v>#N/A</v>
      </c>
      <c r="F17" s="67" t="e">
        <f>VLOOKUP(D17,profili!$A$2:$K$1639,C$42,TRUE)</f>
        <v>#N/A</v>
      </c>
      <c r="G17" s="67" t="e">
        <f t="shared" si="3"/>
        <v>#N/A</v>
      </c>
      <c r="H17" s="71"/>
      <c r="I17" s="71"/>
      <c r="J17" s="71"/>
      <c r="K17" s="70"/>
      <c r="L17" s="70">
        <f t="shared" si="4"/>
        <v>0</v>
      </c>
      <c r="M17" s="124">
        <f t="shared" si="5"/>
        <v>0</v>
      </c>
    </row>
    <row r="18" spans="1:20" ht="15" customHeight="1" x14ac:dyDescent="0.3">
      <c r="A18" s="105"/>
      <c r="C18" s="104"/>
      <c r="D18" s="89"/>
      <c r="E18" s="66" t="e">
        <f>VLOOKUP(D18,profili!$A$2:$K$1639,2,TRUE)</f>
        <v>#N/A</v>
      </c>
      <c r="F18" s="67" t="e">
        <f>VLOOKUP(D18,profili!$A$2:$K$1639,C$42,TRUE)</f>
        <v>#N/A</v>
      </c>
      <c r="G18" s="67" t="e">
        <f t="shared" si="3"/>
        <v>#N/A</v>
      </c>
      <c r="H18" s="71"/>
      <c r="I18" s="71"/>
      <c r="J18" s="71"/>
      <c r="K18" s="70"/>
      <c r="L18" s="70">
        <f t="shared" si="4"/>
        <v>0</v>
      </c>
      <c r="M18" s="124">
        <f t="shared" si="5"/>
        <v>0</v>
      </c>
    </row>
    <row r="19" spans="1:20" ht="15" customHeight="1" thickBot="1" x14ac:dyDescent="0.35">
      <c r="A19" s="105"/>
      <c r="C19" s="104"/>
      <c r="D19" s="89"/>
      <c r="E19" s="66" t="e">
        <f>VLOOKUP(D19,profili!$A$2:$K$1639,2,TRUE)</f>
        <v>#N/A</v>
      </c>
      <c r="F19" s="67" t="e">
        <f>VLOOKUP(D19,profili!$A$2:$K$1639,C$42,TRUE)</f>
        <v>#N/A</v>
      </c>
      <c r="G19" s="67" t="e">
        <f t="shared" si="3"/>
        <v>#N/A</v>
      </c>
      <c r="H19" s="71"/>
      <c r="I19" s="71"/>
      <c r="J19" s="71"/>
      <c r="K19" s="70"/>
      <c r="L19" s="70">
        <f t="shared" si="4"/>
        <v>0</v>
      </c>
      <c r="M19" s="124">
        <f t="shared" si="5"/>
        <v>0</v>
      </c>
    </row>
    <row r="20" spans="1:20" ht="18" customHeight="1" thickBot="1" x14ac:dyDescent="0.35">
      <c r="A20" s="96"/>
      <c r="C20" s="104"/>
      <c r="D20" s="81"/>
      <c r="E20" s="82"/>
      <c r="F20" s="83"/>
      <c r="G20" s="83"/>
      <c r="H20" s="83"/>
      <c r="I20" s="83"/>
      <c r="J20" s="83"/>
      <c r="K20" s="83"/>
      <c r="L20" s="83"/>
      <c r="M20" s="127">
        <f>SUM(M14:M19)</f>
        <v>18.516733206399998</v>
      </c>
    </row>
    <row r="21" spans="1:20" ht="27" customHeight="1" thickBot="1" x14ac:dyDescent="0.35">
      <c r="A21" s="96"/>
      <c r="C21" s="104"/>
      <c r="D21" s="84" t="s">
        <v>5433</v>
      </c>
      <c r="E21" s="63" t="s">
        <v>5439</v>
      </c>
      <c r="F21" s="64" t="s">
        <v>5454</v>
      </c>
      <c r="G21" s="64" t="s">
        <v>5455</v>
      </c>
      <c r="H21" s="128"/>
      <c r="I21" s="128"/>
      <c r="J21" s="65" t="s">
        <v>5441</v>
      </c>
      <c r="K21" s="128"/>
      <c r="L21" s="128"/>
      <c r="M21" s="129"/>
    </row>
    <row r="22" spans="1:20" ht="15" customHeight="1" x14ac:dyDescent="0.3">
      <c r="A22" s="105"/>
      <c r="C22" s="104"/>
      <c r="D22" s="93" t="s">
        <v>2841</v>
      </c>
      <c r="E22" s="59" t="str">
        <f>VLOOKUP(D22,accessori!A$2:H$1203,2,FALSE)</f>
        <v>SQUADRETTA ALLIN. ECCENT. H 18.5</v>
      </c>
      <c r="F22" s="126">
        <f>VLOOKUP(D22,accessori!A$2:K$1203,4,FALSE)</f>
        <v>0.63</v>
      </c>
      <c r="G22" s="130">
        <f t="shared" ref="G22:G36" si="6">F22-(F22*B$44)/100</f>
        <v>0.59850000000000003</v>
      </c>
      <c r="H22" s="126"/>
      <c r="I22" s="126"/>
      <c r="J22" s="79">
        <v>2</v>
      </c>
      <c r="K22" s="126"/>
      <c r="L22" s="126"/>
      <c r="M22" s="124">
        <f t="shared" ref="M22:M34" si="7">IF(D22&lt;&gt;0,J22*G22,0)</f>
        <v>1.1970000000000001</v>
      </c>
    </row>
    <row r="23" spans="1:20" ht="15" customHeight="1" x14ac:dyDescent="0.3">
      <c r="A23" s="105"/>
      <c r="C23" s="104"/>
      <c r="D23" s="89" t="s">
        <v>2809</v>
      </c>
      <c r="E23" s="69" t="str">
        <f>VLOOKUP(D23,accessori!A$2:H$1203,2,FALSE)</f>
        <v>SQUADRETTA ALLINEAM. ECCENTRICO H 20.5</v>
      </c>
      <c r="F23" s="70">
        <f>VLOOKUP(D23,accessori!A$4:K$1203,4,FALSE)</f>
        <v>0.53</v>
      </c>
      <c r="G23" s="153">
        <f t="shared" si="6"/>
        <v>0.50350000000000006</v>
      </c>
      <c r="H23" s="70"/>
      <c r="I23" s="70"/>
      <c r="J23" s="71">
        <v>2</v>
      </c>
      <c r="K23" s="70"/>
      <c r="L23" s="70"/>
      <c r="M23" s="124">
        <f t="shared" si="7"/>
        <v>1.0070000000000001</v>
      </c>
    </row>
    <row r="24" spans="1:20" ht="15" customHeight="1" x14ac:dyDescent="0.3">
      <c r="A24" s="105"/>
      <c r="C24" s="104"/>
      <c r="D24" s="89" t="s">
        <v>3058</v>
      </c>
      <c r="E24" s="69" t="str">
        <f>VLOOKUP(D24,accessori!A$2:H$1203,2,FALSE)</f>
        <v>SQUADRETTA EST. CIANFR.-SPIN. H 33.5-L 5</v>
      </c>
      <c r="F24" s="70">
        <f>VLOOKUP(D24,accessori!A$4:K$1203,4,FALSE)</f>
        <v>1.37</v>
      </c>
      <c r="G24" s="153">
        <f t="shared" si="6"/>
        <v>1.3015000000000001</v>
      </c>
      <c r="H24" s="70"/>
      <c r="I24" s="70"/>
      <c r="J24" s="71">
        <v>2</v>
      </c>
      <c r="K24" s="70"/>
      <c r="L24" s="70"/>
      <c r="M24" s="124">
        <f t="shared" si="7"/>
        <v>2.6030000000000002</v>
      </c>
      <c r="R24" s="113"/>
      <c r="S24" s="113"/>
      <c r="T24" s="113"/>
    </row>
    <row r="25" spans="1:20" ht="15" customHeight="1" x14ac:dyDescent="0.3">
      <c r="A25" s="105"/>
      <c r="C25" s="104"/>
      <c r="D25" s="89" t="s">
        <v>2733</v>
      </c>
      <c r="E25" s="69" t="str">
        <f>VLOOKUP(D25,accessori!A$2:H$1203,2,FALSE)</f>
        <v>SQUADRETTA PRESSOFUSA A SPINARE-AVVITARE</v>
      </c>
      <c r="F25" s="70">
        <f>VLOOKUP(D25,accessori!A$4:K$1203,4,FALSE)</f>
        <v>1.5</v>
      </c>
      <c r="G25" s="153">
        <f t="shared" si="6"/>
        <v>1.425</v>
      </c>
      <c r="H25" s="70"/>
      <c r="I25" s="70"/>
      <c r="J25" s="71">
        <v>2</v>
      </c>
      <c r="K25" s="70"/>
      <c r="L25" s="70"/>
      <c r="M25" s="124">
        <f t="shared" si="7"/>
        <v>2.85</v>
      </c>
      <c r="R25" s="114"/>
      <c r="S25" s="115"/>
      <c r="T25" s="115"/>
    </row>
    <row r="26" spans="1:20" ht="15" customHeight="1" x14ac:dyDescent="0.3">
      <c r="A26" s="105"/>
      <c r="C26" s="104"/>
      <c r="D26" s="89" t="s">
        <v>2725</v>
      </c>
      <c r="E26" s="69" t="str">
        <f>VLOOKUP(D26,accessori!A$2:H$1203,2,FALSE)</f>
        <v>SQUADRETTA ESTRUSA SPINARE H50.3 - L27.8</v>
      </c>
      <c r="F26" s="70">
        <f>VLOOKUP(D26,accessori!A$4:K$1203,4,FALSE)</f>
        <v>4.46</v>
      </c>
      <c r="G26" s="153">
        <f t="shared" si="6"/>
        <v>4.2370000000000001</v>
      </c>
      <c r="H26" s="70"/>
      <c r="I26" s="70"/>
      <c r="J26" s="71">
        <v>2</v>
      </c>
      <c r="K26" s="70"/>
      <c r="L26" s="70"/>
      <c r="M26" s="124">
        <f t="shared" si="7"/>
        <v>8.4740000000000002</v>
      </c>
      <c r="R26" s="114"/>
      <c r="S26" s="115"/>
      <c r="T26" s="115"/>
    </row>
    <row r="27" spans="1:20" ht="15" customHeight="1" x14ac:dyDescent="0.3">
      <c r="A27" s="105"/>
      <c r="C27" s="104"/>
      <c r="D27" s="89" t="s">
        <v>2721</v>
      </c>
      <c r="E27" s="69" t="str">
        <f>VLOOKUP(D27,accessori!A$2:H$1203,2,FALSE)</f>
        <v>SQ. ESTR. CIANFRINARE-SPINARE H 38 L 8.5</v>
      </c>
      <c r="F27" s="70">
        <f>VLOOKUP(D27,accessori!A$4:K$1203,4,FALSE)</f>
        <v>2.52</v>
      </c>
      <c r="G27" s="153">
        <f t="shared" si="6"/>
        <v>2.3940000000000001</v>
      </c>
      <c r="H27" s="70"/>
      <c r="I27" s="70"/>
      <c r="J27" s="71">
        <v>2</v>
      </c>
      <c r="K27" s="70"/>
      <c r="L27" s="70"/>
      <c r="M27" s="124">
        <f t="shared" si="7"/>
        <v>4.7880000000000003</v>
      </c>
      <c r="R27" s="114"/>
      <c r="S27" s="115"/>
      <c r="T27" s="115"/>
    </row>
    <row r="28" spans="1:20" ht="15" customHeight="1" x14ac:dyDescent="0.3">
      <c r="A28" s="105"/>
      <c r="C28" s="104"/>
      <c r="D28" s="89" t="s">
        <v>2709</v>
      </c>
      <c r="E28" s="69" t="str">
        <f>VLOOKUP(D28,accessori!A$2:H$1203,2,FALSE)</f>
        <v>CAVALLOTTO ESTERNO PER TRAVERSI-ZOCCOLI</v>
      </c>
      <c r="F28" s="70">
        <f>VLOOKUP(D28,accessori!A$4:K$1203,4,FALSE)</f>
        <v>1.58</v>
      </c>
      <c r="G28" s="153">
        <f t="shared" si="6"/>
        <v>1.5010000000000001</v>
      </c>
      <c r="H28" s="70"/>
      <c r="I28" s="70"/>
      <c r="J28" s="71">
        <v>4</v>
      </c>
      <c r="K28" s="70"/>
      <c r="L28" s="70"/>
      <c r="M28" s="124">
        <f t="shared" si="7"/>
        <v>6.0040000000000004</v>
      </c>
      <c r="R28" s="114"/>
      <c r="S28" s="115"/>
      <c r="T28" s="115"/>
    </row>
    <row r="29" spans="1:20" ht="15" customHeight="1" x14ac:dyDescent="0.3">
      <c r="A29" s="105"/>
      <c r="C29" s="104"/>
      <c r="D29" s="89" t="s">
        <v>2671</v>
      </c>
      <c r="E29" s="69" t="str">
        <f>VLOOKUP(D29,accessori!A$2:H$1203,2,FALSE)</f>
        <v>SPINA 7 dia3</v>
      </c>
      <c r="F29" s="70">
        <f>VLOOKUP(D29,accessori!A$4:K$1203,4,FALSE)</f>
        <v>0.16</v>
      </c>
      <c r="G29" s="153">
        <f t="shared" si="6"/>
        <v>0.152</v>
      </c>
      <c r="H29" s="70"/>
      <c r="I29" s="70"/>
      <c r="J29" s="71">
        <v>8</v>
      </c>
      <c r="K29" s="70"/>
      <c r="L29" s="70"/>
      <c r="M29" s="124">
        <f t="shared" si="7"/>
        <v>1.216</v>
      </c>
      <c r="R29" s="114"/>
      <c r="S29" s="115"/>
      <c r="T29" s="115"/>
    </row>
    <row r="30" spans="1:20" ht="15" customHeight="1" x14ac:dyDescent="0.3">
      <c r="A30" s="105"/>
      <c r="C30" s="104"/>
      <c r="D30" s="89" t="s">
        <v>2665</v>
      </c>
      <c r="E30" s="69" t="str">
        <f>VLOOKUP(D30,accessori!A$2:H$1203,2,FALSE)</f>
        <v>Vite autofilettante M5x14</v>
      </c>
      <c r="F30" s="70">
        <f>VLOOKUP(D30,accessori!A$4:K$1203,4,FALSE)</f>
        <v>0.17</v>
      </c>
      <c r="G30" s="153">
        <f t="shared" si="6"/>
        <v>0.1615</v>
      </c>
      <c r="H30" s="70"/>
      <c r="I30" s="70"/>
      <c r="J30" s="201">
        <v>4</v>
      </c>
      <c r="K30" s="70"/>
      <c r="L30" s="70"/>
      <c r="M30" s="124">
        <f t="shared" si="7"/>
        <v>0.64600000000000002</v>
      </c>
      <c r="R30" s="114"/>
      <c r="S30" s="115"/>
      <c r="T30" s="115"/>
    </row>
    <row r="31" spans="1:20" ht="15" customHeight="1" x14ac:dyDescent="0.3">
      <c r="A31" s="105"/>
      <c r="C31" s="104"/>
      <c r="D31" s="89" t="s">
        <v>3919</v>
      </c>
      <c r="E31" s="69" t="str">
        <f>VLOOKUP(D31,accessori!A$2:H$1203,2,FALSE)</f>
        <v>TAPPI Dx Sx PER D1060097 SU ANTA Z</v>
      </c>
      <c r="F31" s="70">
        <f>VLOOKUP(D31,accessori!A$4:K$1203,8,FALSE)</f>
        <v>2.88</v>
      </c>
      <c r="G31" s="153">
        <f t="shared" si="6"/>
        <v>2.7359999999999998</v>
      </c>
      <c r="H31" s="70"/>
      <c r="I31" s="70"/>
      <c r="J31" s="71">
        <v>1</v>
      </c>
      <c r="K31" s="70"/>
      <c r="L31" s="70"/>
      <c r="M31" s="124">
        <f t="shared" si="7"/>
        <v>2.7359999999999998</v>
      </c>
      <c r="R31" s="114"/>
      <c r="S31" s="115"/>
      <c r="T31" s="115"/>
    </row>
    <row r="32" spans="1:20" ht="15" customHeight="1" x14ac:dyDescent="0.3">
      <c r="A32" s="105"/>
      <c r="C32" s="104"/>
      <c r="D32" s="89" t="s">
        <v>2877</v>
      </c>
      <c r="E32" s="69" t="str">
        <f>VLOOKUP(D32,accessori!A$2:H$1203,2,FALSE)</f>
        <v>TASSELLO APPOGGIO VETRO</v>
      </c>
      <c r="F32" s="70">
        <f>VLOOKUP(D32,accessori!A$4:K$1203,4,FALSE)</f>
        <v>1.1599999999999999</v>
      </c>
      <c r="G32" s="153">
        <f t="shared" si="6"/>
        <v>1.1019999999999999</v>
      </c>
      <c r="H32" s="70"/>
      <c r="I32" s="70"/>
      <c r="J32" s="71">
        <v>4</v>
      </c>
      <c r="K32" s="70"/>
      <c r="L32" s="70"/>
      <c r="M32" s="124">
        <f t="shared" si="7"/>
        <v>4.4079999999999995</v>
      </c>
      <c r="T32" s="36"/>
    </row>
    <row r="33" spans="1:20" ht="15" customHeight="1" x14ac:dyDescent="0.3">
      <c r="A33" s="105"/>
      <c r="C33" s="104"/>
      <c r="D33" s="89" t="s">
        <v>2652</v>
      </c>
      <c r="E33" s="69" t="str">
        <f>VLOOKUP(D33,accessori!A$2:H$1203,2,FALSE)</f>
        <v>13E08-ESPANSORE REG. TELAI TUBOLARI GREZ</v>
      </c>
      <c r="F33" s="70">
        <f>VLOOKUP(D33,accessori!A$4:K$1203,4,FALSE)</f>
        <v>0.57999999999999996</v>
      </c>
      <c r="G33" s="153">
        <f t="shared" si="6"/>
        <v>0.55099999999999993</v>
      </c>
      <c r="H33" s="70"/>
      <c r="I33" s="70"/>
      <c r="J33" s="71">
        <f>(B39+B40)*2/550</f>
        <v>12</v>
      </c>
      <c r="K33" s="70"/>
      <c r="L33" s="70"/>
      <c r="M33" s="124">
        <f t="shared" si="7"/>
        <v>6.6119999999999992</v>
      </c>
      <c r="S33" s="116"/>
      <c r="T33" s="117"/>
    </row>
    <row r="34" spans="1:20" ht="15" customHeight="1" x14ac:dyDescent="0.35">
      <c r="A34" s="105"/>
      <c r="C34" s="104"/>
      <c r="D34" s="89"/>
      <c r="E34" s="69" t="e">
        <f>VLOOKUP(D34,accessori!A$2:H$1203,2,FALSE)</f>
        <v>#N/A</v>
      </c>
      <c r="F34" s="70" t="e">
        <f>VLOOKUP(D34,accessori!A$4:K$1203,4,FALSE)</f>
        <v>#N/A</v>
      </c>
      <c r="G34" s="153" t="e">
        <f t="shared" si="6"/>
        <v>#N/A</v>
      </c>
      <c r="H34" s="70"/>
      <c r="I34" s="70"/>
      <c r="J34" s="71"/>
      <c r="K34" s="70"/>
      <c r="L34" s="70"/>
      <c r="M34" s="124">
        <f t="shared" si="7"/>
        <v>0</v>
      </c>
      <c r="T34" s="118"/>
    </row>
    <row r="35" spans="1:20" ht="15" customHeight="1" x14ac:dyDescent="0.3">
      <c r="A35" s="105"/>
      <c r="C35" s="104"/>
      <c r="D35" s="89"/>
      <c r="E35" s="69" t="e">
        <f>VLOOKUP(D35,accessori!A$2:H$1203,2,FALSE)</f>
        <v>#N/A</v>
      </c>
      <c r="F35" s="70" t="e">
        <f>VLOOKUP(D35,accessori!A$4:K$1203,4,FALSE)</f>
        <v>#N/A</v>
      </c>
      <c r="G35" s="153" t="e">
        <f t="shared" si="6"/>
        <v>#N/A</v>
      </c>
      <c r="H35" s="70"/>
      <c r="I35" s="70"/>
      <c r="J35" s="71"/>
      <c r="K35" s="70"/>
      <c r="L35" s="70"/>
      <c r="M35" s="124">
        <f>IF(D35&lt;&gt;0,J35*G35,0)</f>
        <v>0</v>
      </c>
    </row>
    <row r="36" spans="1:20" ht="15" customHeight="1" thickBot="1" x14ac:dyDescent="0.35">
      <c r="A36" s="105"/>
      <c r="C36" s="104"/>
      <c r="D36" s="90"/>
      <c r="E36" s="80" t="e">
        <f>VLOOKUP(D36,accessori!A$2:H$1203,2,FALSE)</f>
        <v>#N/A</v>
      </c>
      <c r="F36" s="91" t="e">
        <f>VLOOKUP(D36,accessori!A$4:K$1203,4,FALSE)</f>
        <v>#N/A</v>
      </c>
      <c r="G36" s="154" t="e">
        <f t="shared" si="6"/>
        <v>#N/A</v>
      </c>
      <c r="H36" s="91"/>
      <c r="I36" s="91"/>
      <c r="J36" s="92"/>
      <c r="K36" s="91"/>
      <c r="L36" s="72"/>
      <c r="M36" s="124">
        <f>IF(D36&lt;&gt;0,J36*G36,0)</f>
        <v>0</v>
      </c>
    </row>
    <row r="37" spans="1:20" ht="18" customHeight="1" thickBot="1" x14ac:dyDescent="0.35">
      <c r="A37" s="105"/>
      <c r="C37" s="104"/>
      <c r="D37" s="85"/>
      <c r="E37" s="86"/>
      <c r="F37" s="120"/>
      <c r="G37" s="120"/>
      <c r="H37" s="120"/>
      <c r="I37" s="120"/>
      <c r="J37" s="120">
        <v>0</v>
      </c>
      <c r="K37" s="120"/>
      <c r="L37" s="120"/>
      <c r="M37" s="131">
        <f>SUM(M22:M36)</f>
        <v>42.541000000000004</v>
      </c>
    </row>
    <row r="38" spans="1:20" ht="27" customHeight="1" thickBot="1" x14ac:dyDescent="0.35">
      <c r="A38" s="105"/>
      <c r="C38" s="104"/>
      <c r="D38" s="87" t="s">
        <v>5459</v>
      </c>
      <c r="E38" s="78"/>
      <c r="F38" s="64" t="s">
        <v>5451</v>
      </c>
      <c r="G38" s="64" t="s">
        <v>5450</v>
      </c>
      <c r="H38" s="64"/>
      <c r="I38" s="64"/>
      <c r="J38" s="65"/>
      <c r="K38" s="65"/>
      <c r="L38" s="65" t="s">
        <v>5466</v>
      </c>
      <c r="M38" s="123" t="s">
        <v>5431</v>
      </c>
    </row>
    <row r="39" spans="1:20" ht="15" customHeight="1" thickBot="1" x14ac:dyDescent="0.35">
      <c r="A39" s="101" t="s">
        <v>5457</v>
      </c>
      <c r="B39" s="196">
        <f>abaco!J21</f>
        <v>1000</v>
      </c>
      <c r="C39" s="103" t="s">
        <v>5449</v>
      </c>
      <c r="D39" s="93" t="s">
        <v>3799</v>
      </c>
      <c r="E39" s="59" t="str">
        <f>VLOOKUP(D39,accessori!A$2:H$1203,2,FALSE)</f>
        <v>Guarnizione esterna vetro, 4 mm</v>
      </c>
      <c r="F39" s="126">
        <f>VLOOKUP(D39,accessori!A$4:K$1203,8,FALSE)</f>
        <v>0.49</v>
      </c>
      <c r="G39" s="67">
        <f t="shared" ref="G39:G46" si="8">F39-(F39*B$44)/100</f>
        <v>0.46549999999999997</v>
      </c>
      <c r="H39" s="67"/>
      <c r="I39" s="79"/>
      <c r="J39" s="79"/>
      <c r="K39" s="126"/>
      <c r="L39" s="126">
        <f>(B$39+B$40)*2/1000</f>
        <v>6.6</v>
      </c>
      <c r="M39" s="132">
        <f t="shared" ref="M39:M46" si="9">IF(D39&lt;&gt;0,L39*G39,0)</f>
        <v>3.0722999999999998</v>
      </c>
    </row>
    <row r="40" spans="1:20" ht="15" customHeight="1" thickBot="1" x14ac:dyDescent="0.35">
      <c r="A40" s="101" t="s">
        <v>5458</v>
      </c>
      <c r="B40" s="196">
        <f>abaco!J22</f>
        <v>2300</v>
      </c>
      <c r="C40" s="103" t="s">
        <v>5449</v>
      </c>
      <c r="D40" s="89" t="s">
        <v>3795</v>
      </c>
      <c r="E40" s="69" t="str">
        <f>VLOOKUP(D40,accessori!A$2:H$1203,2,FALSE)</f>
        <v>Guarnizione di Battuta</v>
      </c>
      <c r="F40" s="70">
        <f>VLOOKUP(D40,accessori!A$4:K$1203,4,FALSE)</f>
        <v>0.54</v>
      </c>
      <c r="G40" s="67">
        <f t="shared" si="8"/>
        <v>0.51300000000000001</v>
      </c>
      <c r="H40" s="70"/>
      <c r="I40" s="71"/>
      <c r="J40" s="71"/>
      <c r="K40" s="70"/>
      <c r="L40" s="70">
        <f>(B$39+B$40)*4/1000</f>
        <v>13.2</v>
      </c>
      <c r="M40" s="124">
        <f t="shared" si="9"/>
        <v>6.7715999999999994</v>
      </c>
    </row>
    <row r="41" spans="1:20" ht="15" customHeight="1" x14ac:dyDescent="0.3">
      <c r="A41" s="105"/>
      <c r="B41" s="195"/>
      <c r="D41" s="89" t="s">
        <v>3716</v>
      </c>
      <c r="E41" s="69" t="str">
        <f>VLOOKUP(D41,accessori!A$2:H$1203,2,FALSE)</f>
        <v>90G17-GUARNIZIONE DI TENUTA SOTTO-ZOCCOL</v>
      </c>
      <c r="F41" s="70">
        <f>VLOOKUP(D41,accessori!A$4:K$1203,4,FALSE)</f>
        <v>0.66</v>
      </c>
      <c r="G41" s="67">
        <f t="shared" si="8"/>
        <v>0.627</v>
      </c>
      <c r="H41" s="70"/>
      <c r="I41" s="71"/>
      <c r="J41" s="71"/>
      <c r="K41" s="70"/>
      <c r="L41" s="70">
        <f>B$39/1000</f>
        <v>1</v>
      </c>
      <c r="M41" s="124">
        <f t="shared" si="9"/>
        <v>0.627</v>
      </c>
    </row>
    <row r="42" spans="1:20" ht="15" customHeight="1" x14ac:dyDescent="0.3">
      <c r="A42" s="101" t="s">
        <v>5445</v>
      </c>
      <c r="B42" s="197" t="str">
        <f>abaco!B2</f>
        <v>A</v>
      </c>
      <c r="C42" s="102">
        <f>IF(B42="A",5,IF(B42="B",6,IF(B42="C",7,IF(B42="D",8,IF(B42="E",9,IF(B42="F",10,IF(B42="G",11)))))))</f>
        <v>5</v>
      </c>
      <c r="D42" s="89" t="s">
        <v>3673</v>
      </c>
      <c r="E42" s="69" t="str">
        <f>VLOOKUP(D42,accessori!A$2:H$1203,2,FALSE)</f>
        <v>GUARNIZIONE A CHIODO 3-4mm PRETAGLIATA</v>
      </c>
      <c r="F42" s="70">
        <f>VLOOKUP(D42,accessori!A$4:K$1203,4,FALSE)</f>
        <v>0.63</v>
      </c>
      <c r="G42" s="67">
        <f t="shared" si="8"/>
        <v>0.59850000000000003</v>
      </c>
      <c r="H42" s="70"/>
      <c r="I42" s="71"/>
      <c r="J42" s="71"/>
      <c r="K42" s="70"/>
      <c r="L42" s="70">
        <f t="shared" ref="L42" si="10">(B$39+B$40)*2/1000</f>
        <v>6.6</v>
      </c>
      <c r="M42" s="124">
        <f t="shared" si="9"/>
        <v>3.9500999999999999</v>
      </c>
    </row>
    <row r="43" spans="1:20" ht="15" customHeight="1" x14ac:dyDescent="0.3">
      <c r="A43" s="101" t="s">
        <v>5443</v>
      </c>
      <c r="B43" s="197">
        <f>abaco!B3</f>
        <v>35</v>
      </c>
      <c r="C43" s="103" t="s">
        <v>5456</v>
      </c>
      <c r="D43" s="89" t="s">
        <v>3768</v>
      </c>
      <c r="E43" s="69" t="str">
        <f>VLOOKUP(D43,accessori!A$2:H$1203,2,FALSE)</f>
        <v>Isolatore Piano x Vetro</v>
      </c>
      <c r="F43" s="70">
        <f>VLOOKUP(D43,accessori!A$4:K$1203,4,FALSE)</f>
        <v>1.41</v>
      </c>
      <c r="G43" s="67">
        <f t="shared" si="8"/>
        <v>1.3394999999999999</v>
      </c>
      <c r="H43" s="70"/>
      <c r="I43" s="71"/>
      <c r="J43" s="71"/>
      <c r="K43" s="70"/>
      <c r="L43" s="70">
        <f>(B$39+B$40*2)/1000</f>
        <v>5.6</v>
      </c>
      <c r="M43" s="124">
        <f t="shared" si="9"/>
        <v>7.501199999999999</v>
      </c>
    </row>
    <row r="44" spans="1:20" ht="15" customHeight="1" x14ac:dyDescent="0.3">
      <c r="A44" s="101" t="s">
        <v>5444</v>
      </c>
      <c r="B44" s="197">
        <f>abaco!B4</f>
        <v>5</v>
      </c>
      <c r="C44" s="103" t="s">
        <v>5456</v>
      </c>
      <c r="D44" s="89" t="s">
        <v>3923</v>
      </c>
      <c r="E44" s="69" t="str">
        <f>VLOOKUP(D44,accessori!A$2:H$1203,2,FALSE)</f>
        <v>GUARNIZIONE DI FINITURA TELAI</v>
      </c>
      <c r="F44" s="70">
        <f>VLOOKUP(D44,accessori!A$4:K$1203,8,FALSE)</f>
        <v>1.98</v>
      </c>
      <c r="G44" s="67">
        <f t="shared" si="8"/>
        <v>1.881</v>
      </c>
      <c r="H44" s="70"/>
      <c r="I44" s="71"/>
      <c r="J44" s="71"/>
      <c r="K44" s="70"/>
      <c r="L44" s="70">
        <f>(B$39+B$40*2)/1000</f>
        <v>5.6</v>
      </c>
      <c r="M44" s="124">
        <f t="shared" si="9"/>
        <v>10.5336</v>
      </c>
    </row>
    <row r="45" spans="1:20" ht="15" customHeight="1" x14ac:dyDescent="0.3">
      <c r="A45" s="101" t="s">
        <v>5462</v>
      </c>
      <c r="B45" s="197">
        <f>abaco!B5</f>
        <v>20</v>
      </c>
      <c r="C45" s="103" t="s">
        <v>5456</v>
      </c>
      <c r="D45" s="89" t="s">
        <v>2596</v>
      </c>
      <c r="E45" s="69" t="str">
        <f>VLOOKUP(D45,accessori!A$2:H$1203,2,FALSE)</f>
        <v>Isolatore Sagomato x Vetro</v>
      </c>
      <c r="F45" s="70">
        <f>VLOOKUP(D45,accessori!A$4:K$1203,4,FALSE)</f>
        <v>1.34</v>
      </c>
      <c r="G45" s="67">
        <f t="shared" si="8"/>
        <v>1.2730000000000001</v>
      </c>
      <c r="H45" s="70"/>
      <c r="I45" s="71"/>
      <c r="J45" s="71"/>
      <c r="K45" s="70"/>
      <c r="L45" s="70">
        <f>B39/1000</f>
        <v>1</v>
      </c>
      <c r="M45" s="124">
        <f t="shared" si="9"/>
        <v>1.2730000000000001</v>
      </c>
    </row>
    <row r="46" spans="1:20" ht="15" customHeight="1" thickBot="1" x14ac:dyDescent="0.35">
      <c r="A46" s="101"/>
      <c r="B46" s="292"/>
      <c r="C46" s="103"/>
      <c r="D46" s="89" t="s">
        <v>2594</v>
      </c>
      <c r="E46" s="69" t="str">
        <f>VLOOKUP(D46,accessori!A$2:H$1203,2,FALSE)</f>
        <v>Isolatore Vetro x Telaio Anta Scomparsa</v>
      </c>
      <c r="F46" s="70">
        <f>VLOOKUP(D46,accessori!A$4:K$1203,4,FALSE)</f>
        <v>2.69</v>
      </c>
      <c r="G46" s="67">
        <f t="shared" si="8"/>
        <v>2.5554999999999999</v>
      </c>
      <c r="H46" s="293"/>
      <c r="I46" s="294"/>
      <c r="J46" s="294"/>
      <c r="K46" s="295"/>
      <c r="L46" s="70">
        <f>B39/1000</f>
        <v>1</v>
      </c>
      <c r="M46" s="124">
        <f t="shared" si="9"/>
        <v>2.5554999999999999</v>
      </c>
    </row>
    <row r="47" spans="1:20" ht="18" customHeight="1" thickBot="1" x14ac:dyDescent="0.35">
      <c r="A47" s="106"/>
      <c r="B47" s="107"/>
      <c r="C47" s="108"/>
      <c r="D47" s="74"/>
      <c r="E47" s="75"/>
      <c r="F47" s="76"/>
      <c r="G47" s="76"/>
      <c r="H47" s="76"/>
      <c r="I47" s="76"/>
      <c r="J47" s="76"/>
      <c r="K47" s="76"/>
      <c r="L47" s="76"/>
      <c r="M47" s="134">
        <f>SUM(M39:M45)</f>
        <v>33.7288</v>
      </c>
    </row>
    <row r="48" spans="1:20" ht="28.8" customHeight="1" thickBot="1" x14ac:dyDescent="0.35">
      <c r="A48" s="105"/>
      <c r="D48" s="110" t="s">
        <v>5461</v>
      </c>
      <c r="E48" s="111" t="s">
        <v>5439</v>
      </c>
      <c r="F48" s="112" t="s">
        <v>5454</v>
      </c>
      <c r="G48" s="112" t="s">
        <v>5455</v>
      </c>
      <c r="H48" s="135"/>
      <c r="I48" s="135"/>
      <c r="J48" s="121" t="s">
        <v>5441</v>
      </c>
      <c r="K48" s="135"/>
      <c r="L48" s="135"/>
      <c r="M48" s="136"/>
    </row>
    <row r="49" spans="1:13" ht="15" customHeight="1" x14ac:dyDescent="0.3">
      <c r="A49" s="146" t="s">
        <v>5460</v>
      </c>
      <c r="B49" s="144">
        <f>M12</f>
        <v>366.00164769999998</v>
      </c>
      <c r="D49" s="167" t="s">
        <v>14863</v>
      </c>
      <c r="E49" s="66" t="str">
        <f>VLOOKUP(D49,ferramenta!A$2:H$930,2,FALSE)</f>
        <v>Cerniera due ali portata 120 kg</v>
      </c>
      <c r="F49" s="66">
        <f>VLOOKUP(E49,ferramenta!B$2:I$930,5,FALSE)</f>
        <v>11.54</v>
      </c>
      <c r="G49" s="67">
        <f t="shared" ref="G49:G58" si="11">F49-(F49*B$45)/100</f>
        <v>9.2319999999999993</v>
      </c>
      <c r="H49" s="137"/>
      <c r="I49" s="137"/>
      <c r="J49" s="296">
        <f>B40/800</f>
        <v>2.875</v>
      </c>
      <c r="K49" s="137"/>
      <c r="L49" s="137"/>
      <c r="M49" s="138">
        <f>IF(D49&lt;&gt;0,J49*G49,0)</f>
        <v>26.541999999999998</v>
      </c>
    </row>
    <row r="50" spans="1:13" ht="15" customHeight="1" x14ac:dyDescent="0.3">
      <c r="A50" s="147" t="s">
        <v>5446</v>
      </c>
      <c r="B50" s="144">
        <f>M20</f>
        <v>18.516733206399998</v>
      </c>
      <c r="D50" s="167"/>
      <c r="E50" s="66" t="e">
        <f>VLOOKUP(D50,ferramenta!A$2:H$930,2,FALSE)</f>
        <v>#N/A</v>
      </c>
      <c r="F50" s="66" t="e">
        <f>VLOOKUP(E50,ferramenta!B$2:I$930,3,FALSE)</f>
        <v>#N/A</v>
      </c>
      <c r="G50" s="67" t="e">
        <f t="shared" si="11"/>
        <v>#N/A</v>
      </c>
      <c r="H50" s="139"/>
      <c r="I50" s="139"/>
      <c r="J50" s="189"/>
      <c r="K50" s="139"/>
      <c r="L50" s="139"/>
      <c r="M50" s="124">
        <f t="shared" ref="M50:M58" si="12">IF(D50&lt;&gt;0,J50*G50,0)</f>
        <v>0</v>
      </c>
    </row>
    <row r="51" spans="1:13" ht="15" customHeight="1" x14ac:dyDescent="0.3">
      <c r="A51" s="148" t="s">
        <v>5433</v>
      </c>
      <c r="B51" s="144">
        <f>M37</f>
        <v>42.541000000000004</v>
      </c>
      <c r="D51" s="167" t="s">
        <v>14479</v>
      </c>
      <c r="E51" s="66" t="str">
        <f>VLOOKUP(D51,ferramenta!A$2:H$930,2,FALSE)</f>
        <v>SERRATURA MULTIPUNTO TRIPLICE E=40</v>
      </c>
      <c r="F51" s="66">
        <f>VLOOKUP(E51,ferramenta!B$2:I$930,3,FALSE)</f>
        <v>99.09</v>
      </c>
      <c r="G51" s="67">
        <f t="shared" si="11"/>
        <v>79.272000000000006</v>
      </c>
      <c r="H51" s="139"/>
      <c r="I51" s="139"/>
      <c r="J51" s="52">
        <v>1</v>
      </c>
      <c r="K51" s="139"/>
      <c r="L51" s="139"/>
      <c r="M51" s="124">
        <f t="shared" si="12"/>
        <v>79.272000000000006</v>
      </c>
    </row>
    <row r="52" spans="1:13" ht="15" customHeight="1" x14ac:dyDescent="0.3">
      <c r="A52" s="149" t="s">
        <v>5459</v>
      </c>
      <c r="B52" s="144">
        <f>M47</f>
        <v>33.7288</v>
      </c>
      <c r="D52" s="167" t="s">
        <v>14475</v>
      </c>
      <c r="E52" s="66" t="str">
        <f>VLOOKUP(D52,ferramenta!A$2:H$930,2,FALSE)</f>
        <v>CONTROPIASTRA REGOLABILE PER MULTIPUNTO</v>
      </c>
      <c r="F52" s="66">
        <f>VLOOKUP(E52,ferramenta!B$2:I$930,3,FALSE)</f>
        <v>11.35</v>
      </c>
      <c r="G52" s="67">
        <f t="shared" si="11"/>
        <v>9.08</v>
      </c>
      <c r="H52" s="139"/>
      <c r="I52" s="139"/>
      <c r="J52" s="52">
        <v>1</v>
      </c>
      <c r="K52" s="139"/>
      <c r="L52" s="139"/>
      <c r="M52" s="124">
        <f t="shared" si="12"/>
        <v>9.08</v>
      </c>
    </row>
    <row r="53" spans="1:13" ht="15" customHeight="1" x14ac:dyDescent="0.3">
      <c r="A53" s="150" t="s">
        <v>5461</v>
      </c>
      <c r="B53" s="144">
        <f>M59</f>
        <v>160.60600000000002</v>
      </c>
      <c r="D53" s="167" t="s">
        <v>14477</v>
      </c>
      <c r="E53" s="66" t="str">
        <f>VLOOKUP(D53,ferramenta!A$2:H$930,2,FALSE)</f>
        <v>CONTROPIASTRA REGOLABILE DEVIATORI MULT.</v>
      </c>
      <c r="F53" s="66">
        <f>VLOOKUP(E53,ferramenta!B$2:I$930,3,FALSE)</f>
        <v>11.35</v>
      </c>
      <c r="G53" s="67">
        <f t="shared" si="11"/>
        <v>9.08</v>
      </c>
      <c r="H53" s="139"/>
      <c r="I53" s="139"/>
      <c r="J53" s="52">
        <v>2</v>
      </c>
      <c r="K53" s="139"/>
      <c r="L53" s="139"/>
      <c r="M53" s="124">
        <f t="shared" si="12"/>
        <v>18.16</v>
      </c>
    </row>
    <row r="54" spans="1:13" ht="15" customHeight="1" x14ac:dyDescent="0.3">
      <c r="A54" s="151"/>
      <c r="B54" s="145"/>
      <c r="D54" s="167" t="s">
        <v>13697</v>
      </c>
      <c r="E54" s="66" t="str">
        <f>VLOOKUP(D54,ferramenta!A$2:H$930,2,FALSE)</f>
        <v>COPPIA MANIGLIE PER PORTE DELIA</v>
      </c>
      <c r="F54" s="66">
        <f>VLOOKUP(E54,ferramenta!B$2:I$930,5,FALSE)</f>
        <v>32.92</v>
      </c>
      <c r="G54" s="67">
        <f t="shared" si="11"/>
        <v>26.336000000000002</v>
      </c>
      <c r="H54" s="139"/>
      <c r="I54" s="139"/>
      <c r="J54" s="52">
        <v>1</v>
      </c>
      <c r="K54" s="139"/>
      <c r="L54" s="139"/>
      <c r="M54" s="124">
        <f t="shared" si="12"/>
        <v>26.336000000000002</v>
      </c>
    </row>
    <row r="55" spans="1:13" ht="15" customHeight="1" x14ac:dyDescent="0.3">
      <c r="A55" s="105"/>
      <c r="D55" s="167" t="s">
        <v>13804</v>
      </c>
      <c r="E55" s="66" t="str">
        <f>VLOOKUP(D55,ferramenta!A$2:H$930,2,FALSE)</f>
        <v>QUADRO 8mm L 150mm</v>
      </c>
      <c r="F55" s="66">
        <f>VLOOKUP(E55,ferramenta!B$2:I$930,3,FALSE)</f>
        <v>1.52</v>
      </c>
      <c r="G55" s="67">
        <f t="shared" si="11"/>
        <v>1.216</v>
      </c>
      <c r="H55" s="139"/>
      <c r="I55" s="139"/>
      <c r="J55" s="52">
        <v>1</v>
      </c>
      <c r="K55" s="139"/>
      <c r="L55" s="139"/>
      <c r="M55" s="124">
        <f t="shared" si="12"/>
        <v>1.216</v>
      </c>
    </row>
    <row r="56" spans="1:13" ht="15" customHeight="1" x14ac:dyDescent="0.3">
      <c r="A56" s="105"/>
      <c r="D56" s="167"/>
      <c r="E56" s="66" t="e">
        <f>VLOOKUP(D56,ferramenta!A$2:H$930,2,FALSE)</f>
        <v>#N/A</v>
      </c>
      <c r="F56" s="66" t="e">
        <f>VLOOKUP(E56,ferramenta!B$2:I$930,5,FALSE)</f>
        <v>#N/A</v>
      </c>
      <c r="G56" s="67" t="e">
        <f t="shared" si="11"/>
        <v>#N/A</v>
      </c>
      <c r="H56" s="139"/>
      <c r="I56" s="139"/>
      <c r="J56" s="52"/>
      <c r="K56" s="139"/>
      <c r="L56" s="139"/>
      <c r="M56" s="124">
        <f t="shared" si="12"/>
        <v>0</v>
      </c>
    </row>
    <row r="57" spans="1:13" ht="15" customHeight="1" x14ac:dyDescent="0.3">
      <c r="A57" s="105"/>
      <c r="D57" s="167"/>
      <c r="E57" s="66" t="e">
        <f>VLOOKUP(D57,ferramenta!A$2:H$930,2,FALSE)</f>
        <v>#N/A</v>
      </c>
      <c r="F57" s="66" t="e">
        <f>VLOOKUP(E57,ferramenta!B$2:I$930,5,FALSE)</f>
        <v>#N/A</v>
      </c>
      <c r="G57" s="67" t="e">
        <f t="shared" si="11"/>
        <v>#N/A</v>
      </c>
      <c r="H57" s="139"/>
      <c r="I57" s="139"/>
      <c r="J57" s="52"/>
      <c r="K57" s="139"/>
      <c r="L57" s="139"/>
      <c r="M57" s="124">
        <f t="shared" si="12"/>
        <v>0</v>
      </c>
    </row>
    <row r="58" spans="1:13" ht="15" customHeight="1" thickBot="1" x14ac:dyDescent="0.35">
      <c r="A58" s="105"/>
      <c r="D58" s="167"/>
      <c r="E58" s="66" t="e">
        <f>VLOOKUP(D58,ferramenta!A$2:H$930,2,FALSE)</f>
        <v>#N/A</v>
      </c>
      <c r="F58" s="66" t="e">
        <f>VLOOKUP(E58,ferramenta!B$2:I$930,5,FALSE)</f>
        <v>#N/A</v>
      </c>
      <c r="G58" s="67" t="e">
        <f t="shared" si="11"/>
        <v>#N/A</v>
      </c>
      <c r="H58" s="122"/>
      <c r="I58" s="122"/>
      <c r="J58" s="122"/>
      <c r="K58" s="122"/>
      <c r="L58" s="122"/>
      <c r="M58" s="141">
        <f t="shared" si="12"/>
        <v>0</v>
      </c>
    </row>
    <row r="59" spans="1:13" ht="18" customHeight="1" thickBot="1" x14ac:dyDescent="0.4">
      <c r="A59" s="152" t="s">
        <v>5463</v>
      </c>
      <c r="B59" s="142">
        <f>SUM(B49:B58)</f>
        <v>621.39418090639992</v>
      </c>
      <c r="C59" s="50"/>
      <c r="D59" s="57"/>
      <c r="E59" s="56"/>
      <c r="F59" s="58"/>
      <c r="G59" s="76"/>
      <c r="H59" s="58"/>
      <c r="I59" s="58"/>
      <c r="J59" s="58"/>
      <c r="K59" s="58"/>
      <c r="L59" s="58"/>
      <c r="M59" s="140">
        <f>SUM(M48:M58)</f>
        <v>160.60600000000002</v>
      </c>
    </row>
    <row r="60" spans="1:13" ht="15" customHeight="1" x14ac:dyDescent="0.3"/>
    <row r="61" spans="1:13" ht="15" customHeight="1" x14ac:dyDescent="0.3"/>
    <row r="62" spans="1:13" ht="15" customHeight="1" x14ac:dyDescent="0.3"/>
    <row r="63" spans="1:13" ht="15" customHeight="1" x14ac:dyDescent="0.3"/>
    <row r="64" spans="1:13" ht="15" customHeight="1" x14ac:dyDescent="0.3"/>
    <row r="65" ht="15" customHeight="1" x14ac:dyDescent="0.3"/>
    <row r="66" ht="15" customHeight="1" x14ac:dyDescent="0.3"/>
  </sheetData>
  <phoneticPr fontId="23" type="noConversion"/>
  <pageMargins left="0.7" right="0.7" top="0.75" bottom="0.75" header="0.3" footer="0.3"/>
  <pageSetup paperSize="9" orientation="portrait" horizontalDpi="4294967292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5 3 b e 3 7 f - 5 5 a 3 - 4 7 2 2 - b 0 b 8 - 5 5 e 2 e 8 a 0 3 e e 8 "   x m l n s = " h t t p : / / s c h e m a s . m i c r o s o f t . c o m / D a t a M a s h u p " > A A A A A B g D A A B Q S w M E F A A C A A g A S o v 9 T s Q b N b S o A A A A + Q A A A B I A H A B D b 2 5 m a W c v U G F j a 2 F n Z S 5 4 b W w g o h g A K K A U A A A A A A A A A A A A A A A A A A A A A A A A A A A A h Y / N C o J A G E V f R W b v / E l R 8 j k u W g U J Q R F t Z Z x 0 S M d w x s Z 3 a 9 E j 9 Q o J Z b V r e S / n w r m P 2 x 3 S o a m D q + q s b k 2 C G K Y o U E a 2 h T Z l g n p 3 C h c o F b D N 5 T k v V T D C x s a D 1 Q m q n L v E h H j v s Y 9 w 2 5 W E U 8 r I M d v s Z K W a P N T G u t x I h T 6 r 4 v 8 K C T i 8 Z A T H c 4 Z n b M k x i y g D M v W Q a f N l + K i M K Z C f E l Z 9 7 f p O C e 3 C 9 R 7 I F I G 8 b 4 g n U E s D B B Q A A g A I A E q L /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i / 1 O K I p H u A 4 A A A A R A A A A E w A c A E Z v c m 1 1 b G F z L 1 N l Y 3 R p b 2 4 x L m 0 g o h g A K K A U A A A A A A A A A A A A A A A A A A A A A A A A A A A A K 0 5 N L s n M z 1 M I h t C G 1 g B Q S w E C L Q A U A A I A C A B K i / 1 O x B s 1 t K g A A A D 5 A A A A E g A A A A A A A A A A A A A A A A A A A A A A Q 2 9 u Z m l n L 1 B h Y 2 t h Z 2 U u e G 1 s U E s B A i 0 A F A A C A A g A S o v 9 T g / K 6 a u k A A A A 6 Q A A A B M A A A A A A A A A A A A A A A A A 9 A A A A F t D b 2 5 0 Z W 5 0 X 1 R 5 c G V z X S 5 4 b W x Q S w E C L Q A U A A I A C A B K i / 1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m k U b v f p s E E 2 v u H X V 3 H v 6 H w A A A A A C A A A A A A A D Z g A A w A A A A B A A A A C k K k p 6 K m M Q 3 / 9 a Y k l e K o o t A A A A A A S A A A C g A A A A E A A A A A r s 9 t y C u o 2 3 p 2 T g B I l c J A d Q A A A A H E E + 3 j / 6 Q P s P U R a Z W V s z i k R k x t u h U 7 N B Y Q n 4 4 H 8 Z P r t J 6 K t u 1 R 2 a v i D X V 9 x W Q e j x G 5 P / i D U A 6 0 F V K f r l V r m j B U 3 6 2 b V + L C Y V 5 J 1 z G 2 N V d K s U A A A A 0 l P M m r N 5 4 + T Q S L X D l 7 M C P O b g R c o = < / D a t a M a s h u p > 
</file>

<file path=customXml/itemProps1.xml><?xml version="1.0" encoding="utf-8"?>
<ds:datastoreItem xmlns:ds="http://schemas.openxmlformats.org/officeDocument/2006/customXml" ds:itemID="{73A1B6EA-BCA2-47F8-9968-656E961179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abaco</vt:lpstr>
      <vt:lpstr>fx</vt:lpstr>
      <vt:lpstr>dk</vt:lpstr>
      <vt:lpstr>ddk</vt:lpstr>
      <vt:lpstr>pbdk</vt:lpstr>
      <vt:lpstr>pbddk</vt:lpstr>
      <vt:lpstr>PT1Ac</vt:lpstr>
      <vt:lpstr>PT2Ac</vt:lpstr>
      <vt:lpstr>PT1As</vt:lpstr>
      <vt:lpstr>profili</vt:lpstr>
      <vt:lpstr>accessori</vt:lpstr>
      <vt:lpstr>ferramenta</vt:lpstr>
      <vt:lpstr>fapim</vt:lpstr>
      <vt:lpstr>fasce colori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2023-01-09T15:40:55Z</dcterms:modified>
</cp:coreProperties>
</file>