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CM\Redes Sociales\"/>
    </mc:Choice>
  </mc:AlternateContent>
  <xr:revisionPtr revIDLastSave="0" documentId="13_ncr:1_{E1F5509C-9AF5-48C1-99F2-707820D742CB}" xr6:coauthVersionLast="45" xr6:coauthVersionMax="45" xr10:uidLastSave="{00000000-0000-0000-0000-000000000000}"/>
  <bookViews>
    <workbookView xWindow="-120" yWindow="-120" windowWidth="29040" windowHeight="15840" activeTab="3" xr2:uid="{447DC540-76D4-4C2A-96D6-9E8A79373C2A}"/>
  </bookViews>
  <sheets>
    <sheet name="SeleccionClusters" sheetId="1" r:id="rId1"/>
    <sheet name="ImportanciaIntraCluster" sheetId="3" r:id="rId2"/>
    <sheet name="ImportanciaComunicaciones" sheetId="2" r:id="rId3"/>
    <sheet name="AsumiendoRed" sheetId="4" r:id="rId4"/>
  </sheets>
  <definedNames>
    <definedName name="_xlnm._FilterDatabase" localSheetId="3" hidden="1">AsumiendoRed!$A$1:$M$1</definedName>
    <definedName name="_xlnm._FilterDatabase" localSheetId="1" hidden="1">ImportanciaIntraCluster!$A$1:$N$1</definedName>
  </definedNames>
  <calcPr calcId="191029"/>
  <pivotCaches>
    <pivotCache cacheId="19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3" i="4" l="1"/>
  <c r="K4" i="4"/>
  <c r="K5" i="4"/>
  <c r="K6" i="4"/>
  <c r="K2" i="4"/>
  <c r="J3" i="4"/>
  <c r="J4" i="4"/>
  <c r="J5" i="4"/>
  <c r="J6" i="4"/>
  <c r="J2" i="4"/>
  <c r="H3" i="4"/>
  <c r="H4" i="4"/>
  <c r="H5" i="4"/>
  <c r="H6" i="4"/>
  <c r="H2" i="4"/>
  <c r="C21" i="2" l="1"/>
  <c r="S5" i="2"/>
  <c r="Q5" i="2"/>
  <c r="C12" i="2"/>
  <c r="U6" i="2"/>
  <c r="P7" i="2"/>
  <c r="S7" i="2"/>
  <c r="Q3" i="2"/>
  <c r="P5" i="2"/>
  <c r="P4" i="2"/>
  <c r="T3" i="2"/>
  <c r="U4" i="2"/>
  <c r="P3" i="2"/>
  <c r="U7" i="2"/>
  <c r="U5" i="2"/>
  <c r="U3" i="2"/>
  <c r="R3" i="2"/>
  <c r="Q4" i="2"/>
  <c r="P6" i="2"/>
  <c r="T6" i="2"/>
  <c r="R5" i="2"/>
  <c r="T7" i="2"/>
  <c r="C25" i="2"/>
  <c r="C22" i="2"/>
  <c r="G7" i="4"/>
  <c r="J19" i="2"/>
  <c r="J18" i="2"/>
  <c r="J17" i="2"/>
  <c r="J16" i="2"/>
  <c r="J15" i="2"/>
  <c r="M16" i="2"/>
  <c r="L15" i="2"/>
  <c r="D7" i="4"/>
  <c r="I11" i="2"/>
  <c r="G8" i="2"/>
  <c r="I4" i="4" l="1"/>
  <c r="M4" i="4" s="1"/>
  <c r="I5" i="4"/>
  <c r="I3" i="4"/>
  <c r="M3" i="4" s="1"/>
  <c r="I6" i="4"/>
  <c r="I2" i="4"/>
  <c r="M2" i="4" s="1"/>
  <c r="L3" i="4"/>
  <c r="L2" i="4"/>
  <c r="L5" i="4"/>
  <c r="L6" i="4"/>
  <c r="L4" i="4"/>
  <c r="Q7" i="2"/>
  <c r="R7" i="2"/>
  <c r="Q6" i="2"/>
  <c r="R6" i="2"/>
  <c r="S6" i="2"/>
  <c r="T5" i="2"/>
  <c r="R4" i="2"/>
  <c r="S4" i="2"/>
  <c r="T4" i="2"/>
  <c r="S3" i="2"/>
  <c r="M19" i="2"/>
  <c r="M17" i="2"/>
  <c r="M15" i="2"/>
  <c r="N16" i="2"/>
  <c r="N17" i="2"/>
  <c r="N18" i="2"/>
  <c r="N19" i="2"/>
  <c r="N15" i="2"/>
  <c r="M18" i="2"/>
  <c r="L19" i="2"/>
  <c r="L16" i="2"/>
  <c r="L17" i="2"/>
  <c r="L18" i="2"/>
  <c r="K19" i="2"/>
  <c r="K16" i="2"/>
  <c r="K17" i="2"/>
  <c r="K18" i="2"/>
  <c r="K15" i="2"/>
  <c r="N7" i="2"/>
  <c r="K3" i="2"/>
  <c r="L3" i="2"/>
  <c r="M3" i="2"/>
  <c r="N3" i="2"/>
  <c r="K4" i="2"/>
  <c r="L4" i="2"/>
  <c r="M4" i="2"/>
  <c r="N4" i="2"/>
  <c r="K5" i="2"/>
  <c r="L5" i="2"/>
  <c r="M5" i="2"/>
  <c r="N5" i="2"/>
  <c r="K6" i="2"/>
  <c r="L6" i="2"/>
  <c r="M6" i="2"/>
  <c r="N6" i="2"/>
  <c r="K7" i="2"/>
  <c r="L7" i="2"/>
  <c r="M7" i="2"/>
  <c r="J4" i="2"/>
  <c r="J5" i="2"/>
  <c r="J6" i="2"/>
  <c r="J7" i="2"/>
  <c r="J3" i="2"/>
  <c r="H4" i="2"/>
  <c r="H5" i="2"/>
  <c r="H6" i="2"/>
  <c r="H7" i="2"/>
  <c r="H3" i="2"/>
  <c r="F8" i="2"/>
  <c r="D8" i="2"/>
  <c r="E8" i="2"/>
  <c r="C8" i="2"/>
  <c r="D26" i="2"/>
  <c r="D25" i="2"/>
  <c r="D24" i="2"/>
  <c r="C24" i="2"/>
  <c r="D23" i="2"/>
  <c r="D22" i="2"/>
  <c r="D21" i="2"/>
  <c r="C26" i="2"/>
  <c r="C23" i="2"/>
  <c r="C16" i="2"/>
  <c r="C15" i="2"/>
  <c r="C14" i="2"/>
  <c r="C13" i="2"/>
  <c r="M6" i="4" l="1"/>
  <c r="M5" i="4"/>
  <c r="F14" i="2"/>
</calcChain>
</file>

<file path=xl/sharedStrings.xml><?xml version="1.0" encoding="utf-8"?>
<sst xmlns="http://schemas.openxmlformats.org/spreadsheetml/2006/main" count="148" uniqueCount="101">
  <si>
    <t>CLUSTERING</t>
  </si>
  <si>
    <t>Nº permutaciones aleatorias</t>
  </si>
  <si>
    <t>Modularidad</t>
  </si>
  <si>
    <t>Clusters</t>
  </si>
  <si>
    <t>Max. Iteraciones</t>
  </si>
  <si>
    <t>Max. Niveles</t>
  </si>
  <si>
    <t>Max. Repeticiones</t>
  </si>
  <si>
    <t>0.575290</t>
  </si>
  <si>
    <t>Resolution Parameter</t>
  </si>
  <si>
    <t>Modularity</t>
  </si>
  <si>
    <t>0.566721</t>
  </si>
  <si>
    <t>0.542716</t>
  </si>
  <si>
    <t>0.573713</t>
  </si>
  <si>
    <t>0.571017</t>
  </si>
  <si>
    <t>#1</t>
  </si>
  <si>
    <t>#13</t>
  </si>
  <si>
    <t>#25</t>
  </si>
  <si>
    <t>#27</t>
  </si>
  <si>
    <t>#47</t>
  </si>
  <si>
    <t>Number</t>
  </si>
  <si>
    <t>Label</t>
  </si>
  <si>
    <t>Hub&amp;Authority</t>
  </si>
  <si>
    <t>OrdenCD</t>
  </si>
  <si>
    <t>OrdenWD</t>
  </si>
  <si>
    <t>OrdenC</t>
  </si>
  <si>
    <t>OrdenHA</t>
  </si>
  <si>
    <t>OrdenB</t>
  </si>
  <si>
    <t>Agregacion</t>
  </si>
  <si>
    <t>Particion</t>
  </si>
  <si>
    <t>Etiquetas de fila</t>
  </si>
  <si>
    <t>(en blanco)</t>
  </si>
  <si>
    <t>Total general</t>
  </si>
  <si>
    <t>Suma de Agregacion</t>
  </si>
  <si>
    <t>Promedio de Agregacion2</t>
  </si>
  <si>
    <t>Cuenta de Particion</t>
  </si>
  <si>
    <t>Importancia de las comunicaciones internas</t>
  </si>
  <si>
    <t>Cluster 1</t>
  </si>
  <si>
    <t>Cluster 2</t>
  </si>
  <si>
    <t>Cluster 3</t>
  </si>
  <si>
    <t>TOTAL</t>
  </si>
  <si>
    <t>Cluster 4</t>
  </si>
  <si>
    <t>Cluster 5</t>
  </si>
  <si>
    <t>Importancia de las comunicaciones externas</t>
  </si>
  <si>
    <t>Input</t>
  </si>
  <si>
    <t>Output</t>
  </si>
  <si>
    <t>Porcentajes totales</t>
  </si>
  <si>
    <t>Porcentajes de arcos entrantes</t>
  </si>
  <si>
    <t>Porcentajes de arcos salientes</t>
  </si>
  <si>
    <t>All Degree of N3 (5)</t>
  </si>
  <si>
    <t>Weighted All Degree of N3 (5)</t>
  </si>
  <si>
    <t>All closeness centrality in N3 (5)</t>
  </si>
  <si>
    <t>Betweenness centrality in N3 (5)</t>
  </si>
  <si>
    <t>AGREGACION (TOP)</t>
  </si>
  <si>
    <t>IntraCluster</t>
  </si>
  <si>
    <t>AsumiendoRed</t>
  </si>
  <si>
    <t>1º</t>
  </si>
  <si>
    <t>2º</t>
  </si>
  <si>
    <t>3º</t>
  </si>
  <si>
    <t>4º</t>
  </si>
  <si>
    <t>5º</t>
  </si>
  <si>
    <t>AgregacionIC</t>
  </si>
  <si>
    <t>AgregacionAR</t>
  </si>
  <si>
    <t>Agregación IntraCluster</t>
  </si>
  <si>
    <t>35 % Centralidad</t>
  </si>
  <si>
    <t>35 % Pesos</t>
  </si>
  <si>
    <t>25 % Closeness</t>
  </si>
  <si>
    <t>Agregación Asumiendo Red</t>
  </si>
  <si>
    <t>55 % Pesos</t>
  </si>
  <si>
    <t>5 % Centralidad</t>
  </si>
  <si>
    <t>5 % Closeness</t>
  </si>
  <si>
    <t>5 % Betweenness</t>
  </si>
  <si>
    <t>30 % Hub and Authority</t>
  </si>
  <si>
    <t>Porcentaje de arcos externos sobre el total</t>
  </si>
  <si>
    <t>NO OBSTANTE</t>
  </si>
  <si>
    <t>Cluster</t>
  </si>
  <si>
    <t>Suma Betweenness</t>
  </si>
  <si>
    <t>4 de 27</t>
  </si>
  <si>
    <t>3 de 11</t>
  </si>
  <si>
    <t>9 de 11</t>
  </si>
  <si>
    <t>7 de 9</t>
  </si>
  <si>
    <t>11 de 17</t>
  </si>
  <si>
    <t>25, 26, 28, 42, 69, 70, 71, 72, 76</t>
  </si>
  <si>
    <r>
      <rPr>
        <b/>
        <sz val="11"/>
        <color theme="1"/>
        <rFont val="Calibri"/>
        <family val="2"/>
        <scheme val="minor"/>
      </rPr>
      <t>12</t>
    </r>
    <r>
      <rPr>
        <sz val="11"/>
        <color theme="1"/>
        <rFont val="Calibri"/>
        <family val="2"/>
        <scheme val="minor"/>
      </rPr>
      <t>, 1, 29, 30</t>
    </r>
  </si>
  <si>
    <r>
      <t xml:space="preserve">27, 40, 50, 51, 52, 53, </t>
    </r>
    <r>
      <rPr>
        <b/>
        <sz val="11"/>
        <color theme="1"/>
        <rFont val="Calibri"/>
        <family val="2"/>
        <scheme val="minor"/>
      </rPr>
      <t>56</t>
    </r>
  </si>
  <si>
    <r>
      <t xml:space="preserve">48, </t>
    </r>
    <r>
      <rPr>
        <b/>
        <sz val="11"/>
        <color theme="1"/>
        <rFont val="Calibri"/>
        <family val="2"/>
        <scheme val="minor"/>
      </rPr>
      <t>49</t>
    </r>
    <r>
      <rPr>
        <sz val="11"/>
        <color theme="1"/>
        <rFont val="Calibri"/>
        <family val="2"/>
        <scheme val="minor"/>
      </rPr>
      <t xml:space="preserve">, 58, </t>
    </r>
    <r>
      <rPr>
        <b/>
        <sz val="11"/>
        <color theme="1"/>
        <rFont val="Calibri"/>
        <family val="2"/>
        <scheme val="minor"/>
      </rPr>
      <t>59</t>
    </r>
    <r>
      <rPr>
        <sz val="11"/>
        <color theme="1"/>
        <rFont val="Calibri"/>
        <family val="2"/>
        <scheme val="minor"/>
      </rPr>
      <t>, 60, 62, 63, 64, 65, 66, 67</t>
    </r>
  </si>
  <si>
    <r>
      <t xml:space="preserve">17, </t>
    </r>
    <r>
      <rPr>
        <b/>
        <sz val="11"/>
        <color theme="1"/>
        <rFont val="Calibri"/>
        <family val="2"/>
        <scheme val="minor"/>
      </rPr>
      <t>24</t>
    </r>
    <r>
      <rPr>
        <sz val="11"/>
        <color theme="1"/>
        <rFont val="Calibri"/>
        <family val="2"/>
        <scheme val="minor"/>
      </rPr>
      <t>, 32</t>
    </r>
  </si>
  <si>
    <r>
      <rPr>
        <b/>
        <sz val="11"/>
        <color theme="1"/>
        <rFont val="Calibri"/>
        <family val="2"/>
        <scheme val="minor"/>
      </rPr>
      <t>Negrita:</t>
    </r>
    <r>
      <rPr>
        <sz val="11"/>
        <color theme="1"/>
        <rFont val="Calibri"/>
        <family val="2"/>
        <scheme val="minor"/>
      </rPr>
      <t xml:space="preserve"> 5 primeros nodos</t>
    </r>
  </si>
  <si>
    <t>3 % Betweenness</t>
  </si>
  <si>
    <t>2 % Hub and Authority</t>
  </si>
  <si>
    <t>0.567341</t>
  </si>
  <si>
    <t>Degree</t>
  </si>
  <si>
    <t>Weighted</t>
  </si>
  <si>
    <t>Closeness</t>
  </si>
  <si>
    <t>Betweenness</t>
  </si>
  <si>
    <t>H&amp;A</t>
  </si>
  <si>
    <t>PorcentajeD</t>
  </si>
  <si>
    <t>PorcentajeW</t>
  </si>
  <si>
    <t>PorcentajeC</t>
  </si>
  <si>
    <t>PorcentajeB</t>
  </si>
  <si>
    <t>PorcentajeH&amp;A</t>
  </si>
  <si>
    <t>Suma de PorcentajeB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</si>
</sst>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9C57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22"/>
      <color rgb="FF9C57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</cellStyleXfs>
  <cellXfs count="30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0" xfId="0" applyFont="1" applyAlignment="1">
      <alignment horizontal="center"/>
    </xf>
    <xf numFmtId="0" fontId="1" fillId="4" borderId="0" xfId="0" applyFont="1" applyFill="1"/>
    <xf numFmtId="0" fontId="1" fillId="4" borderId="0" xfId="0" applyFont="1" applyFill="1" applyAlignment="1">
      <alignment horizontal="left"/>
    </xf>
    <xf numFmtId="0" fontId="1" fillId="5" borderId="0" xfId="0" applyFont="1" applyFill="1"/>
    <xf numFmtId="0" fontId="1" fillId="5" borderId="0" xfId="0" applyFont="1" applyFill="1" applyAlignment="1">
      <alignment horizontal="left"/>
    </xf>
    <xf numFmtId="0" fontId="1" fillId="5" borderId="0" xfId="0" applyNumberFormat="1" applyFont="1" applyFill="1"/>
    <xf numFmtId="0" fontId="1" fillId="6" borderId="0" xfId="0" applyFont="1" applyFill="1"/>
    <xf numFmtId="0" fontId="1" fillId="6" borderId="0" xfId="0" applyFont="1" applyFill="1" applyAlignment="1">
      <alignment horizontal="left"/>
    </xf>
    <xf numFmtId="0" fontId="1" fillId="6" borderId="0" xfId="0" applyNumberFormat="1" applyFont="1" applyFill="1"/>
    <xf numFmtId="0" fontId="1" fillId="7" borderId="0" xfId="0" applyFont="1" applyFill="1"/>
    <xf numFmtId="0" fontId="1" fillId="7" borderId="0" xfId="0" applyFont="1" applyFill="1" applyAlignment="1">
      <alignment horizontal="left"/>
    </xf>
    <xf numFmtId="0" fontId="1" fillId="7" borderId="0" xfId="0" applyNumberFormat="1" applyFont="1" applyFill="1"/>
    <xf numFmtId="0" fontId="1" fillId="8" borderId="0" xfId="0" applyFont="1" applyFill="1"/>
    <xf numFmtId="0" fontId="1" fillId="8" borderId="0" xfId="0" applyFont="1" applyFill="1" applyAlignment="1">
      <alignment horizontal="left"/>
    </xf>
    <xf numFmtId="0" fontId="1" fillId="8" borderId="0" xfId="0" applyNumberFormat="1" applyFont="1" applyFill="1"/>
    <xf numFmtId="9" fontId="0" fillId="0" borderId="0" xfId="0" applyNumberFormat="1"/>
    <xf numFmtId="0" fontId="1" fillId="9" borderId="0" xfId="0" applyFont="1" applyFill="1"/>
    <xf numFmtId="0" fontId="1" fillId="10" borderId="0" xfId="0" applyFont="1" applyFill="1"/>
    <xf numFmtId="0" fontId="4" fillId="3" borderId="0" xfId="2" applyFont="1"/>
    <xf numFmtId="0" fontId="5" fillId="2" borderId="0" xfId="1" applyFont="1"/>
    <xf numFmtId="0" fontId="1" fillId="0" borderId="0" xfId="0" applyNumberFormat="1" applyFont="1"/>
    <xf numFmtId="0" fontId="1" fillId="10" borderId="0" xfId="0" applyNumberFormat="1" applyFont="1" applyFill="1"/>
    <xf numFmtId="11" fontId="0" fillId="0" borderId="0" xfId="0" applyNumberFormat="1"/>
    <xf numFmtId="0" fontId="6" fillId="3" borderId="0" xfId="2" applyFont="1" applyAlignment="1">
      <alignment horizontal="center" vertical="center"/>
    </xf>
    <xf numFmtId="164" fontId="1" fillId="4" borderId="0" xfId="0" applyNumberFormat="1" applyFont="1" applyFill="1"/>
  </cellXfs>
  <cellStyles count="3">
    <cellStyle name="Bueno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berto Fernández" refreshedDate="44257.981258217595" createdVersion="6" refreshedVersion="6" minRefreshableVersion="3" recordCount="76" xr:uid="{BBD7933A-5957-4CEE-A375-DD208D35FD2A}">
  <cacheSource type="worksheet">
    <worksheetSource ref="A1:N1048576" sheet="ImportanciaIntraCluster"/>
  </cacheSource>
  <cacheFields count="14">
    <cacheField name="Number" numFmtId="0">
      <sharedItems containsString="0" containsBlank="1" containsNumber="1" containsInteger="1" minValue="1" maxValue="75"/>
    </cacheField>
    <cacheField name="Label" numFmtId="0">
      <sharedItems containsString="0" containsBlank="1" containsNumber="1" containsInteger="1" minValue="1" maxValue="77"/>
    </cacheField>
    <cacheField name="Degree" numFmtId="0">
      <sharedItems containsString="0" containsBlank="1" containsNumber="1" containsInteger="1" minValue="1" maxValue="36"/>
    </cacheField>
    <cacheField name="Weighted" numFmtId="0">
      <sharedItems containsString="0" containsBlank="1" containsNumber="1" minValue="1" maxValue="87"/>
    </cacheField>
    <cacheField name="Closeness" numFmtId="0">
      <sharedItems containsString="0" containsBlank="1" containsNumber="1" minValue="0.25783972100000002" maxValue="0.64912280700000002"/>
    </cacheField>
    <cacheField name="Betweenness" numFmtId="0">
      <sharedItems containsString="0" containsBlank="1" containsNumber="1" minValue="0" maxValue="0.57493973899999995"/>
    </cacheField>
    <cacheField name="H&amp;A" numFmtId="0">
      <sharedItems containsString="0" containsBlank="1" containsNumber="1" minValue="5.4018969000000001E-4" maxValue="0.35880012700000002"/>
    </cacheField>
    <cacheField name="PorcentajeD" numFmtId="0">
      <sharedItems containsString="0" containsBlank="1" containsNumber="1" minValue="2.008032128514056E-3" maxValue="7.2289156626506021E-2"/>
    </cacheField>
    <cacheField name="PorcentajeW" numFmtId="0">
      <sharedItems containsString="0" containsBlank="1" containsNumber="1" minValue="7.9744816586921851E-4" maxValue="6.9377990430622011E-2"/>
    </cacheField>
    <cacheField name="PorcentajeC" numFmtId="0">
      <sharedItems containsString="0" containsBlank="1" containsNumber="1" minValue="8.7634081270826225E-3" maxValue="2.2062264341103924E-2"/>
    </cacheField>
    <cacheField name="PorcentajeB" numFmtId="0">
      <sharedItems containsString="0" containsBlank="1" containsNumber="1" minValue="0" maxValue="0.34509160792627719"/>
    </cacheField>
    <cacheField name="PorcentajeH&amp;A" numFmtId="0">
      <sharedItems containsString="0" containsBlank="1" containsNumber="1" minValue="1.1555774880818866E-4" maxValue="7.6754769140840493E-2"/>
    </cacheField>
    <cacheField name="Agregacion" numFmtId="0">
      <sharedItems containsString="0" containsBlank="1" containsNumber="1" minValue="3.1750812897809659E-3" maxValue="6.6205238012808157E-2"/>
    </cacheField>
    <cacheField name="Particion" numFmtId="0">
      <sharedItems containsString="0" containsBlank="1" containsNumber="1" containsInteger="1" minValue="1" maxValue="5" count="6">
        <n v="1"/>
        <n v="2"/>
        <n v="3"/>
        <n v="4"/>
        <n v="5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6">
  <r>
    <n v="1"/>
    <n v="1"/>
    <n v="10"/>
    <n v="22"/>
    <n v="0.43274853800000002"/>
    <n v="0.18141429100000001"/>
    <n v="2.567322E-2"/>
    <n v="2.0080321285140562E-2"/>
    <n v="1.7543859649122806E-2"/>
    <n v="1.4708176227402616E-2"/>
    <n v="0.1088888889310112"/>
    <n v="5.4920328225023423E-3"/>
    <n v="2.0222014708223216E-2"/>
    <x v="0"/>
  </r>
  <r>
    <n v="2"/>
    <n v="2"/>
    <n v="1"/>
    <n v="1"/>
    <n v="0.30327868899999999"/>
    <n v="0"/>
    <n v="6.9085760999999996E-4"/>
    <n v="2.008032128514056E-3"/>
    <n v="7.9744816586921851E-4"/>
    <n v="1.0307779257772168E-2"/>
    <n v="0"/>
    <n v="1.4778873354396224E-4"/>
    <n v="3.5618186921480676E-3"/>
    <x v="0"/>
  </r>
  <r>
    <n v="3"/>
    <n v="3"/>
    <n v="3"/>
    <n v="11.5"/>
    <n v="0.41573033700000001"/>
    <n v="0"/>
    <n v="1.7016287000000001E-2"/>
    <n v="6.024096385542169E-3"/>
    <n v="9.1706539074960132E-3"/>
    <n v="1.4129764800438167E-2"/>
    <n v="0"/>
    <n v="3.6401357804404719E-3"/>
    <n v="8.9234065182817145E-3"/>
    <x v="0"/>
  </r>
  <r>
    <n v="4"/>
    <n v="4"/>
    <n v="3"/>
    <n v="11.5"/>
    <n v="0.41573033700000001"/>
    <n v="0"/>
    <n v="1.7016287000000001E-2"/>
    <n v="6.024096385542169E-3"/>
    <n v="9.1706539074960132E-3"/>
    <n v="1.4129764800438167E-2"/>
    <n v="0"/>
    <n v="3.6401357804404719E-3"/>
    <n v="8.9234065182817145E-3"/>
    <x v="0"/>
  </r>
  <r>
    <n v="5"/>
    <n v="5"/>
    <n v="1"/>
    <n v="1"/>
    <n v="0.30327868899999999"/>
    <n v="0"/>
    <n v="6.9085760999999996E-4"/>
    <n v="2.008032128514056E-3"/>
    <n v="7.9744816586921851E-4"/>
    <n v="1.0307779257772168E-2"/>
    <n v="0"/>
    <n v="1.4778873354396224E-4"/>
    <n v="3.5618186921480676E-3"/>
    <x v="0"/>
  </r>
  <r>
    <n v="6"/>
    <n v="6"/>
    <n v="1"/>
    <n v="1"/>
    <n v="0.30327868899999999"/>
    <n v="0"/>
    <n v="6.9085760999999996E-4"/>
    <n v="2.008032128514056E-3"/>
    <n v="7.9744816586921851E-4"/>
    <n v="1.0307779257772168E-2"/>
    <n v="0"/>
    <n v="1.4778873354396224E-4"/>
    <n v="3.5618186921480676E-3"/>
    <x v="0"/>
  </r>
  <r>
    <n v="7"/>
    <n v="7"/>
    <n v="1"/>
    <n v="1"/>
    <n v="0.30327868899999999"/>
    <n v="0"/>
    <n v="6.9085760999999996E-4"/>
    <n v="2.008032128514056E-3"/>
    <n v="7.9744816586921851E-4"/>
    <n v="1.0307779257772168E-2"/>
    <n v="0"/>
    <n v="1.4778873354396224E-4"/>
    <n v="3.5618186921480676E-3"/>
    <x v="0"/>
  </r>
  <r>
    <n v="8"/>
    <n v="8"/>
    <n v="1"/>
    <n v="1"/>
    <n v="0.30327868899999999"/>
    <n v="0"/>
    <n v="6.9085760999999996E-4"/>
    <n v="2.008032128514056E-3"/>
    <n v="7.9744816586921851E-4"/>
    <n v="1.0307779257772168E-2"/>
    <n v="0"/>
    <n v="1.4778873354396224E-4"/>
    <n v="3.5618186921480676E-3"/>
    <x v="0"/>
  </r>
  <r>
    <n v="9"/>
    <n v="9"/>
    <n v="1"/>
    <n v="2.5"/>
    <n v="0.30327868899999999"/>
    <n v="0"/>
    <n v="1.7271439999999999E-3"/>
    <n v="2.008032128514056E-3"/>
    <n v="1.9936204146730461E-3"/>
    <n v="1.0307779257772168E-2"/>
    <n v="0"/>
    <n v="3.6947182851188845E-4"/>
    <n v="3.9849126411287648E-3"/>
    <x v="0"/>
  </r>
  <r>
    <n v="10"/>
    <n v="10"/>
    <n v="1"/>
    <n v="1"/>
    <n v="0.30327868899999999"/>
    <n v="0"/>
    <n v="6.9085760999999996E-4"/>
    <n v="2.008032128514056E-3"/>
    <n v="7.9744816586921851E-4"/>
    <n v="1.0307779257772168E-2"/>
    <n v="0"/>
    <n v="1.4778873354396224E-4"/>
    <n v="3.5618186921480676E-3"/>
    <x v="0"/>
  </r>
  <r>
    <n v="11"/>
    <n v="11"/>
    <n v="1"/>
    <n v="1"/>
    <n v="0.39572192499999997"/>
    <n v="0"/>
    <n v="4.7387469999999998E-3"/>
    <n v="2.008032128514056E-3"/>
    <n v="7.9744816586921851E-4"/>
    <n v="1.3449722642268061E-2"/>
    <n v="0"/>
    <n v="1.0137160068559577E-3"/>
    <n v="4.36462308373828E-3"/>
    <x v="0"/>
  </r>
  <r>
    <n v="12"/>
    <n v="12"/>
    <n v="36"/>
    <n v="87"/>
    <n v="0.64912280700000002"/>
    <n v="0.57493973899999995"/>
    <n v="0.17609849599999999"/>
    <n v="7.2289156626506021E-2"/>
    <n v="6.9377990430622011E-2"/>
    <n v="2.2062264341103924E-2"/>
    <n v="0.34509160792627719"/>
    <n v="3.7671110987452974E-2"/>
    <n v="6.6205238012808157E-2"/>
    <x v="0"/>
  </r>
  <r>
    <n v="13"/>
    <n v="13"/>
    <n v="2"/>
    <n v="3.5"/>
    <n v="0.41573033700000001"/>
    <n v="0"/>
    <n v="8.199787E-3"/>
    <n v="4.0160642570281121E-3"/>
    <n v="2.7910685805422647E-3"/>
    <n v="1.4129764800438167E-2"/>
    <n v="0"/>
    <n v="1.7541040563485225E-3"/>
    <n v="5.9500197743861437E-3"/>
    <x v="1"/>
  </r>
  <r>
    <n v="14"/>
    <n v="14"/>
    <n v="1"/>
    <n v="1"/>
    <n v="0.39572192499999997"/>
    <n v="0"/>
    <n v="4.7387469999999998E-3"/>
    <n v="2.008032128514056E-3"/>
    <n v="7.9744816586921851E-4"/>
    <n v="1.3449722642268061E-2"/>
    <n v="0"/>
    <n v="1.0137160068559577E-3"/>
    <n v="4.36462308373828E-3"/>
    <x v="0"/>
  </r>
  <r>
    <n v="15"/>
    <n v="15"/>
    <n v="1"/>
    <n v="1"/>
    <n v="0.39572192499999997"/>
    <n v="0"/>
    <n v="4.7387469999999998E-3"/>
    <n v="2.008032128514056E-3"/>
    <n v="7.9744816586921851E-4"/>
    <n v="1.3449722642268061E-2"/>
    <n v="0"/>
    <n v="1.0137160068559577E-3"/>
    <n v="4.36462308373828E-3"/>
    <x v="0"/>
  </r>
  <r>
    <n v="16"/>
    <n v="16"/>
    <n v="1"/>
    <n v="1"/>
    <n v="0.39572192499999997"/>
    <n v="0"/>
    <n v="4.7387469999999998E-3"/>
    <n v="2.008032128514056E-3"/>
    <n v="7.9744816586921851E-4"/>
    <n v="1.3449722642268061E-2"/>
    <n v="0"/>
    <n v="1.0137160068559577E-3"/>
    <n v="4.36462308373828E-3"/>
    <x v="0"/>
  </r>
  <r>
    <n v="17"/>
    <n v="17"/>
    <n v="9"/>
    <n v="25.5"/>
    <n v="0.39153439200000001"/>
    <n v="3.9044913000000001E-2"/>
    <n v="2.0512415999999999E-2"/>
    <n v="1.8072289156626505E-2"/>
    <n v="2.033492822966507E-2"/>
    <n v="1.330739755526323E-2"/>
    <n v="2.3435624456829562E-2"/>
    <n v="4.3880300928680624E-3"/>
    <n v="1.7560204809580104E-2"/>
    <x v="1"/>
  </r>
  <r>
    <n v="18"/>
    <n v="18"/>
    <n v="7"/>
    <n v="23.5"/>
    <n v="0.342592593"/>
    <n v="0"/>
    <n v="1.1536566999999999E-2"/>
    <n v="1.4056224899598393E-2"/>
    <n v="1.8740031897926633E-2"/>
    <n v="1.1643972860855327E-2"/>
    <n v="0"/>
    <n v="2.4679103214554849E-3"/>
    <n v="1.44390413007767E-2"/>
    <x v="1"/>
  </r>
  <r>
    <n v="19"/>
    <n v="19"/>
    <n v="7"/>
    <n v="23.5"/>
    <n v="0.342592593"/>
    <n v="0"/>
    <n v="1.1536566999999999E-2"/>
    <n v="1.4056224899598393E-2"/>
    <n v="1.8740031897926633E-2"/>
    <n v="1.1643972860855327E-2"/>
    <n v="0"/>
    <n v="2.4679103214554849E-3"/>
    <n v="1.44390413007767E-2"/>
    <x v="1"/>
  </r>
  <r>
    <n v="20"/>
    <n v="20"/>
    <n v="7"/>
    <n v="25.5"/>
    <n v="0.342592593"/>
    <n v="0"/>
    <n v="1.2201590999999999E-2"/>
    <n v="1.4056224899598393E-2"/>
    <n v="2.033492822966507E-2"/>
    <n v="1.1643972860855327E-2"/>
    <n v="0"/>
    <n v="2.6101727114381905E-3"/>
    <n v="1.5000100264684808E-2"/>
    <x v="1"/>
  </r>
  <r>
    <n v="21"/>
    <n v="21"/>
    <n v="7"/>
    <n v="25.5"/>
    <n v="0.342592593"/>
    <n v="0"/>
    <n v="1.3852768E-2"/>
    <n v="1.4056224899598393E-2"/>
    <n v="2.033492822966507E-2"/>
    <n v="1.1643972860855327E-2"/>
    <n v="0"/>
    <n v="2.963393627231416E-3"/>
    <n v="1.5007164683000672E-2"/>
    <x v="1"/>
  </r>
  <r>
    <n v="22"/>
    <n v="22"/>
    <n v="7"/>
    <n v="23.5"/>
    <n v="0.342592593"/>
    <n v="0"/>
    <n v="1.3267011E-2"/>
    <n v="1.4056224899598393E-2"/>
    <n v="1.8740031897926633E-2"/>
    <n v="1.1643972860855327E-2"/>
    <n v="0"/>
    <n v="2.8380880882296661E-3"/>
    <n v="1.4446444856112184E-2"/>
    <x v="1"/>
  </r>
  <r>
    <n v="23"/>
    <n v="23"/>
    <n v="7"/>
    <n v="23.5"/>
    <n v="0.342592593"/>
    <n v="0"/>
    <n v="1.3267011E-2"/>
    <n v="1.4056224899598393E-2"/>
    <n v="1.8740031897926633E-2"/>
    <n v="1.1643972860855327E-2"/>
    <n v="0"/>
    <n v="2.8380880882296661E-3"/>
    <n v="1.4446444856112184E-2"/>
    <x v="1"/>
  </r>
  <r>
    <n v="24"/>
    <n v="24"/>
    <n v="15"/>
    <n v="43"/>
    <n v="0.46540880499999998"/>
    <n v="0.135623945"/>
    <n v="5.1446655000000001E-2"/>
    <n v="3.0120481927710843E-2"/>
    <n v="3.4290271132376399E-2"/>
    <n v="1.5818227262791723E-2"/>
    <n v="8.1404505687429948E-2"/>
    <n v="1.10055037065064E-2"/>
    <n v="2.9160565631481491E-2"/>
    <x v="1"/>
  </r>
  <r>
    <n v="25"/>
    <n v="25"/>
    <n v="11"/>
    <n v="24.5"/>
    <n v="0.46250000000000002"/>
    <n v="3.0213585000000001E-2"/>
    <n v="5.7555648000000001E-2"/>
    <n v="2.2088353413654619E-2"/>
    <n v="1.9537480063795853E-2"/>
    <n v="1.5719363343461395E-2"/>
    <n v="1.8134865137348334E-2"/>
    <n v="1.2312343677045237E-2"/>
    <n v="1.9289175380634366E-2"/>
    <x v="2"/>
  </r>
  <r>
    <n v="26"/>
    <n v="26"/>
    <n v="16"/>
    <n v="43"/>
    <n v="0.52112676099999999"/>
    <n v="7.7198417000000005E-2"/>
    <n v="9.7463264999999993E-2"/>
    <n v="3.2128514056224897E-2"/>
    <n v="3.4290271132376399E-2"/>
    <n v="1.7711958711697656E-2"/>
    <n v="4.6336205422553435E-2"/>
    <n v="2.0849408464082175E-2"/>
    <n v="2.9481638825893115E-2"/>
    <x v="2"/>
  </r>
  <r>
    <n v="27"/>
    <n v="27"/>
    <n v="10"/>
    <n v="25"/>
    <n v="0.47435897399999999"/>
    <n v="1.5816113E-2"/>
    <n v="7.9378487999999997E-2"/>
    <n v="2.0080321285140562E-2"/>
    <n v="1.9936204146730464E-2"/>
    <n v="1.6122423929810933E-2"/>
    <n v="9.4931824956244609E-3"/>
    <n v="1.6980700570345609E-2"/>
    <n v="1.8660799369883237E-2"/>
    <x v="3"/>
  </r>
  <r>
    <n v="28"/>
    <n v="28"/>
    <n v="17"/>
    <n v="32.5"/>
    <n v="0.52112676099999999"/>
    <n v="5.6719919000000001E-2"/>
    <n v="0.10404250299999999"/>
    <n v="3.4136546184738957E-2"/>
    <n v="2.5917065390749602E-2"/>
    <n v="1.7711958711697656E-2"/>
    <n v="3.4044555840239465E-2"/>
    <n v="2.225684356739429E-2"/>
    <n v="2.6913227275900477E-2"/>
    <x v="2"/>
  </r>
  <r>
    <n v="29"/>
    <n v="29"/>
    <n v="4"/>
    <n v="10.5"/>
    <n v="0.40437158499999998"/>
    <n v="2.7212144000000001E-2"/>
    <n v="2.4666170000000001E-2"/>
    <n v="8.0321285140562242E-3"/>
    <n v="8.3732057416267946E-3"/>
    <n v="1.3743705665700287E-2"/>
    <n v="1.6333333549729458E-2"/>
    <n v="5.2766039961260258E-3"/>
    <n v="9.7733254923285332E-3"/>
    <x v="0"/>
  </r>
  <r>
    <n v="30"/>
    <n v="30"/>
    <n v="8"/>
    <n v="12.5"/>
    <n v="0.43023255799999999"/>
    <n v="8.4845119999999996E-3"/>
    <n v="1.9807834999999999E-2"/>
    <n v="1.6064257028112448E-2"/>
    <n v="9.9681020733652318E-3"/>
    <n v="1.4622663570570437E-2"/>
    <n v="5.0925926491746541E-3"/>
    <n v="4.2373056423273235E-3"/>
    <n v="1.3004515470481584E-2"/>
    <x v="0"/>
  </r>
  <r>
    <n v="31"/>
    <n v="31"/>
    <n v="2"/>
    <n v="3.5"/>
    <n v="0.32034632000000002"/>
    <n v="0"/>
    <n v="2.6144269999999999E-3"/>
    <n v="4.0160642570281121E-3"/>
    <n v="2.7910685805422647E-3"/>
    <n v="1.0887870702315143E-2"/>
    <n v="0"/>
    <n v="5.5928001614274838E-4"/>
    <n v="5.1156497690512731E-3"/>
    <x v="1"/>
  </r>
  <r>
    <n v="32"/>
    <n v="32"/>
    <n v="4"/>
    <n v="8.5"/>
    <n v="0.42045454500000001"/>
    <n v="8.8084070000000007E-3"/>
    <n v="1.8283536999999999E-2"/>
    <n v="8.0321285140562242E-3"/>
    <n v="6.7783094098883574E-3"/>
    <n v="1.4290330296788625E-2"/>
    <n v="5.2870016259200965E-3"/>
    <n v="3.9112267691951384E-3"/>
    <n v="8.9930704317392647E-3"/>
    <x v="1"/>
  </r>
  <r>
    <n v="33"/>
    <n v="33"/>
    <n v="1"/>
    <n v="1"/>
    <n v="0.39572192499999997"/>
    <n v="0"/>
    <n v="4.7387469999999998E-3"/>
    <n v="2.008032128514056E-3"/>
    <n v="7.9744816586921851E-4"/>
    <n v="1.3449722642268061E-2"/>
    <n v="0"/>
    <n v="1.0137160068559577E-3"/>
    <n v="4.36462308373828E-3"/>
    <x v="0"/>
  </r>
  <r>
    <n v="34"/>
    <n v="34"/>
    <n v="2"/>
    <n v="3.5"/>
    <n v="0.39784946199999999"/>
    <n v="0"/>
    <n v="1.4646612999999999E-2"/>
    <n v="4.0160642570281121E-3"/>
    <n v="2.7910685805422647E-3"/>
    <n v="1.3522032971197051E-2"/>
    <n v="0"/>
    <n v="3.1332134938464869E-3"/>
    <n v="5.8256690058258237E-3"/>
    <x v="0"/>
  </r>
  <r>
    <n v="35"/>
    <n v="35"/>
    <n v="6"/>
    <n v="15"/>
    <n v="0.40659340700000002"/>
    <n v="0"/>
    <n v="1.7824833000000002E-2"/>
    <n v="1.2048192771084338E-2"/>
    <n v="1.1961722488038277E-2"/>
    <n v="1.3819220535543523E-2"/>
    <n v="0"/>
    <n v="3.813100495053714E-3"/>
    <n v="1.1934537484479868E-2"/>
    <x v="0"/>
  </r>
  <r>
    <n v="36"/>
    <n v="36"/>
    <n v="6"/>
    <n v="15"/>
    <n v="0.40659340700000002"/>
    <n v="0"/>
    <n v="1.7824833000000002E-2"/>
    <n v="1.2048192771084338E-2"/>
    <n v="1.1961722488038277E-2"/>
    <n v="1.3819220535543523E-2"/>
    <n v="0"/>
    <n v="3.813100495053714E-3"/>
    <n v="1.1934537484479868E-2"/>
    <x v="0"/>
  </r>
  <r>
    <n v="37"/>
    <n v="37"/>
    <n v="6"/>
    <n v="13.5"/>
    <n v="0.40659340700000002"/>
    <n v="0"/>
    <n v="1.7075697000000001E-2"/>
    <n v="1.2048192771084338E-2"/>
    <n v="1.076555023923445E-2"/>
    <n v="1.3819220535543523E-2"/>
    <n v="0"/>
    <n v="3.6528448083685953E-3"/>
    <n v="1.1512672083664827E-2"/>
    <x v="0"/>
  </r>
  <r>
    <n v="38"/>
    <n v="38"/>
    <n v="6"/>
    <n v="13.5"/>
    <n v="0.40659340700000002"/>
    <n v="0"/>
    <n v="1.7075697000000001E-2"/>
    <n v="1.2048192771084338E-2"/>
    <n v="1.076555023923445E-2"/>
    <n v="1.3819220535543523E-2"/>
    <n v="0"/>
    <n v="3.6528448083685953E-3"/>
    <n v="1.1512672083664827E-2"/>
    <x v="0"/>
  </r>
  <r>
    <n v="39"/>
    <n v="39"/>
    <n v="6"/>
    <n v="13.5"/>
    <n v="0.40659340700000002"/>
    <n v="0"/>
    <n v="1.7075697000000001E-2"/>
    <n v="1.2048192771084338E-2"/>
    <n v="1.076555023923445E-2"/>
    <n v="1.3819220535543523E-2"/>
    <n v="0"/>
    <n v="3.6528448083685953E-3"/>
    <n v="1.1512672083664827E-2"/>
    <x v="0"/>
  </r>
  <r>
    <n v="40"/>
    <n v="40"/>
    <n v="3"/>
    <n v="3"/>
    <n v="0.37185929600000001"/>
    <n v="7.3074790000000004E-3"/>
    <n v="1.0600712999999999E-2"/>
    <n v="6.024096385542169E-3"/>
    <n v="2.3923444976076554E-3"/>
    <n v="1.2638684078849211E-2"/>
    <n v="4.3861112859994956E-3"/>
    <n v="2.2677117922071041E-3"/>
    <n v="6.282362903238867E-3"/>
    <x v="3"/>
  </r>
  <r>
    <n v="41"/>
    <n v="41"/>
    <n v="1"/>
    <n v="1"/>
    <n v="0.34418604699999999"/>
    <n v="0"/>
    <n v="2.6227020000000002E-3"/>
    <n v="2.008032128514056E-3"/>
    <n v="7.9744816586921851E-4"/>
    <n v="1.1698130876849039E-2"/>
    <n v="0"/>
    <n v="5.6105020981561877E-4"/>
    <n v="3.9176718264427183E-3"/>
    <x v="2"/>
  </r>
  <r>
    <n v="42"/>
    <n v="42"/>
    <n v="11"/>
    <n v="19"/>
    <n v="0.39572192499999997"/>
    <n v="1.1685206E-2"/>
    <n v="6.4030769000000001E-2"/>
    <n v="2.2088353413654619E-2"/>
    <n v="1.5151515151515152E-2"/>
    <n v="1.3449722642268061E-2"/>
    <n v="7.0137203152864378E-3"/>
    <n v="1.3697506000340648E-2"/>
    <n v="1.6880746387841837E-2"/>
    <x v="2"/>
  </r>
  <r>
    <n v="43"/>
    <n v="43"/>
    <n v="3"/>
    <n v="6"/>
    <n v="0.35406698599999997"/>
    <n v="0"/>
    <n v="1.2413169E-2"/>
    <n v="6.024096385542169E-3"/>
    <n v="4.7846889952153108E-3"/>
    <n v="1.203396238023407E-2"/>
    <n v="0"/>
    <n v="2.6554336222440575E-3"/>
    <n v="6.8446741507685168E-3"/>
    <x v="2"/>
  </r>
  <r>
    <n v="44"/>
    <n v="44"/>
    <n v="3"/>
    <n v="4.5"/>
    <n v="0.40217391299999999"/>
    <n v="0"/>
    <n v="1.6782658999999998E-2"/>
    <n v="6.024096385542169E-3"/>
    <n v="3.5885167464114833E-3"/>
    <n v="1.3669011601532177E-2"/>
    <n v="0"/>
    <n v="3.5901579185183756E-3"/>
    <n v="6.8534706549371899E-3"/>
    <x v="0"/>
  </r>
  <r>
    <n v="45"/>
    <n v="45"/>
    <n v="2"/>
    <n v="3.5"/>
    <n v="0.4"/>
    <n v="0"/>
    <n v="6.3981419999999999E-3"/>
    <n v="4.0160642570281121E-3"/>
    <n v="2.7910685805422647E-3"/>
    <n v="1.3595125053804448E-2"/>
    <n v="0"/>
    <n v="1.3686949228429773E-3"/>
    <n v="5.8086516550576034E-3"/>
    <x v="0"/>
  </r>
  <r>
    <n v="46"/>
    <n v="46"/>
    <n v="1"/>
    <n v="2.5"/>
    <n v="0.2890625"/>
    <n v="0"/>
    <n v="1.6593949999999999E-3"/>
    <n v="2.008032128514056E-3"/>
    <n v="1.9936204146730461E-3"/>
    <n v="9.8246020896633705E-3"/>
    <n v="0"/>
    <n v="3.5497891598701973E-4"/>
    <n v="3.8638284908510687E-3"/>
    <x v="0"/>
  </r>
  <r>
    <n v="47"/>
    <n v="47"/>
    <n v="1"/>
    <n v="1"/>
    <n v="0.25783972100000002"/>
    <n v="0"/>
    <n v="5.4018969000000001E-4"/>
    <n v="2.008032128514056E-3"/>
    <n v="7.9744816586921851E-4"/>
    <n v="8.7634081270826225E-3"/>
    <n v="0"/>
    <n v="1.1555774880818866E-4"/>
    <n v="3.1750812897809659E-3"/>
    <x v="4"/>
  </r>
  <r>
    <n v="48"/>
    <n v="48"/>
    <n v="2"/>
    <n v="3.5"/>
    <n v="0.34579439299999998"/>
    <n v="2.7027026999999999E-2"/>
    <n v="2.0074241E-2"/>
    <n v="4.0160642570281121E-3"/>
    <n v="2.7910685805422647E-3"/>
    <n v="1.1752795039348504E-2"/>
    <n v="1.6222222212573321E-2"/>
    <n v="4.2942953964801552E-3"/>
    <n v="5.8932478272935599E-3"/>
    <x v="4"/>
  </r>
  <r>
    <n v="49"/>
    <n v="49"/>
    <n v="22"/>
    <n v="50.5"/>
    <n v="0.51748251700000003"/>
    <n v="0.17060607"/>
    <n v="0.29817918900000001"/>
    <n v="4.4176706827309238E-2"/>
    <n v="4.0271132376395534E-2"/>
    <n v="1.7588098829431218E-2"/>
    <n v="0.1024015545014936"/>
    <n v="6.3786696525606437E-2"/>
    <n v="3.8301548994211412E-2"/>
    <x v="4"/>
  </r>
  <r>
    <n v="50"/>
    <n v="50"/>
    <n v="6"/>
    <n v="16"/>
    <n v="0.43786982200000002"/>
    <n v="1.7477166999999998E-2"/>
    <n v="6.0493725999999998E-2"/>
    <n v="1.2048192771084338E-2"/>
    <n v="1.2759170653907496E-2"/>
    <n v="1.4882237468442736E-2"/>
    <n v="1.0490184019139561E-2"/>
    <n v="1.2940859336984739E-2"/>
    <n v="1.2976659273171706E-2"/>
    <x v="3"/>
  </r>
  <r>
    <n v="51"/>
    <n v="51"/>
    <n v="2"/>
    <n v="2"/>
    <n v="0.33333333300000001"/>
    <n v="2.2919201000000001E-4"/>
    <n v="3.1766670000000002E-3"/>
    <n v="4.0160642570281121E-3"/>
    <n v="1.594896331738437E-3"/>
    <n v="1.1329270866841103E-2"/>
    <n v="1.3756613761352026E-4"/>
    <n v="6.7955478238257807E-4"/>
    <n v="4.8138720025546252E-3"/>
    <x v="3"/>
  </r>
  <r>
    <n v="52"/>
    <n v="52"/>
    <n v="5"/>
    <n v="15"/>
    <n v="0.43529411800000001"/>
    <n v="1.9349314999999999E-2"/>
    <n v="6.0233889999999998E-2"/>
    <n v="1.0040160642570281E-2"/>
    <n v="1.1961722488038277E-2"/>
    <n v="1.4794694923488776E-2"/>
    <n v="1.1613888852483781E-2"/>
    <n v="1.2885275041735927E-2"/>
    <n v="1.200545499299442E-2"/>
    <x v="3"/>
  </r>
  <r>
    <n v="53"/>
    <n v="53"/>
    <n v="2"/>
    <n v="2"/>
    <n v="0.312236287"/>
    <n v="1.8511662E-4"/>
    <n v="1.9061320000000001E-3"/>
    <n v="4.0160642570281121E-3"/>
    <n v="1.594896331738437E-3"/>
    <n v="1.0612228420251441E-2"/>
    <n v="1.1111110907168943E-4"/>
    <n v="4.0776106417590138E-4"/>
    <n v="4.6283818656868208E-3"/>
    <x v="3"/>
  </r>
  <r>
    <n v="54"/>
    <n v="56"/>
    <n v="18"/>
    <n v="56"/>
    <n v="0.52857142899999998"/>
    <n v="0.119829792"/>
    <n v="0.29456834599999998"/>
    <n v="3.614457831325301E-2"/>
    <n v="4.4657097288676235E-2"/>
    <n v="1.7964986692807796E-2"/>
    <n v="7.1924504071810821E-2"/>
    <n v="6.3014262515657421E-2"/>
    <n v="3.6189853506344648E-2"/>
    <x v="3"/>
  </r>
  <r>
    <n v="55"/>
    <n v="57"/>
    <n v="2"/>
    <n v="2"/>
    <n v="0.35071089999999999"/>
    <n v="0"/>
    <n v="9.5545809999999995E-3"/>
    <n v="4.0160642570281121E-3"/>
    <n v="1.594896331738437E-3"/>
    <n v="1.1919896358080766E-2"/>
    <n v="0"/>
    <n v="2.0439225175983866E-3"/>
    <n v="4.9846887459404519E-3"/>
    <x v="3"/>
  </r>
  <r>
    <n v="56"/>
    <n v="58"/>
    <n v="11"/>
    <n v="17"/>
    <n v="0.39572192499999997"/>
    <n v="2.8446695000000001E-2"/>
    <n v="0.113481076"/>
    <n v="2.2088353413654619E-2"/>
    <n v="1.3556618819776715E-2"/>
    <n v="1.3449722642268061E-2"/>
    <n v="1.7074338494696382E-2"/>
    <n v="2.4275949574104179E-2"/>
    <n v="1.6835920088590958E-2"/>
    <x v="4"/>
  </r>
  <r>
    <n v="57"/>
    <n v="59"/>
    <n v="15"/>
    <n v="55"/>
    <n v="0.48366013099999999"/>
    <n v="4.4492611000000001E-2"/>
    <n v="0.35880012700000002"/>
    <n v="3.0120481927710843E-2"/>
    <n v="4.3859649122807015E-2"/>
    <n v="1.6438549911211103E-2"/>
    <n v="2.670545385771007E-2"/>
    <n v="7.6754769140840493E-2"/>
    <n v="3.2338942344032139E-2"/>
    <x v="4"/>
  </r>
  <r>
    <n v="58"/>
    <n v="60"/>
    <n v="11"/>
    <n v="42"/>
    <n v="0.39153439200000001"/>
    <n v="1.1592359999999999E-3"/>
    <n v="0.31729359000000001"/>
    <n v="2.2088353413654619E-2"/>
    <n v="3.3492822966507178E-2"/>
    <n v="1.330739755526323E-2"/>
    <n v="6.9579920828194116E-4"/>
    <n v="6.7875662291274771E-2"/>
    <n v="2.4158648343946387E-2"/>
    <x v="4"/>
  </r>
  <r>
    <n v="59"/>
    <n v="61"/>
    <n v="9"/>
    <n v="21.5"/>
    <n v="0.35922330099999999"/>
    <n v="0"/>
    <n v="0.17575748099999999"/>
    <n v="1.8072289156626505E-2"/>
    <n v="1.7145135566188199E-2"/>
    <n v="1.220921424833859E-2"/>
    <n v="0"/>
    <n v="3.7598160824872447E-2"/>
    <n v="1.6130365431567241E-2"/>
    <x v="4"/>
  </r>
  <r>
    <n v="60"/>
    <n v="62"/>
    <n v="11"/>
    <n v="33"/>
    <n v="0.39153439200000001"/>
    <n v="1.1592359999999999E-3"/>
    <n v="0.26064115300000001"/>
    <n v="2.2088353413654619E-2"/>
    <n v="2.6315789473684209E-2"/>
    <n v="1.330739755526323E-2"/>
    <n v="6.9579920828194116E-4"/>
    <n v="5.5756534130539721E-2"/>
    <n v="2.1404304058243648E-2"/>
    <x v="4"/>
  </r>
  <r>
    <n v="61"/>
    <n v="63"/>
    <n v="13"/>
    <n v="45.5"/>
    <n v="0.4"/>
    <n v="5.2948680000000003E-3"/>
    <n v="0.32460893600000001"/>
    <n v="2.6104417670682729E-2"/>
    <n v="3.6283891547049439E-2"/>
    <n v="1.3595125053804448E-2"/>
    <n v="3.1780974386211138E-3"/>
    <n v="6.9440566122580746E-2"/>
    <n v="2.6718843735267617E-2"/>
    <x v="4"/>
  </r>
  <r>
    <n v="62"/>
    <n v="64"/>
    <n v="12"/>
    <n v="37.5"/>
    <n v="0.39361702100000001"/>
    <n v="2.0433339999999999E-3"/>
    <n v="0.281327045"/>
    <n v="2.4096385542168676E-2"/>
    <n v="2.9904306220095694E-2"/>
    <n v="1.337818155950243E-2"/>
    <n v="1.2264544747191874E-3"/>
    <n v="6.0181674328253082E-2"/>
    <n v="2.3485214627474774E-2"/>
    <x v="4"/>
  </r>
  <r>
    <n v="63"/>
    <n v="65"/>
    <n v="13"/>
    <n v="44"/>
    <n v="0.47741935499999999"/>
    <n v="3.2079000000000003E-2"/>
    <n v="0.32321307399999999"/>
    <n v="2.6104417670682729E-2"/>
    <n v="3.5087719298245612E-2"/>
    <n v="1.6226439585829151E-2"/>
    <n v="1.9254528674468696E-2"/>
    <n v="6.9141962366616988E-2"/>
    <n v="2.7434332943148603E-2"/>
    <x v="4"/>
  </r>
  <r>
    <n v="64"/>
    <n v="66"/>
    <n v="12"/>
    <n v="39"/>
    <n v="0.39361702100000001"/>
    <n v="2.0433339999999999E-3"/>
    <n v="0.29053073800000001"/>
    <n v="2.4096385542168676E-2"/>
    <n v="3.1100478468899521E-2"/>
    <n v="1.337818155950243E-2"/>
    <n v="1.2264544747191874E-3"/>
    <n v="6.2150534644342573E-2"/>
    <n v="2.3943252120877903E-2"/>
    <x v="4"/>
  </r>
  <r>
    <n v="65"/>
    <n v="67"/>
    <n v="10"/>
    <n v="16"/>
    <n v="0.36097561"/>
    <n v="1.5867139E-4"/>
    <n v="0.12458963100000001"/>
    <n v="2.0080321285140562E-2"/>
    <n v="1.2759170653907496E-2"/>
    <n v="1.226877139830836E-2"/>
    <n v="9.5238094347479819E-5"/>
    <n v="2.6652299275098931E-2"/>
    <n v="1.5096918156576314E-2"/>
    <x v="4"/>
  </r>
  <r>
    <n v="66"/>
    <n v="68"/>
    <n v="1"/>
    <n v="2.5"/>
    <n v="0.284615385"/>
    <n v="0"/>
    <n v="7.6343239999999996E-3"/>
    <n v="2.008032128514056E-3"/>
    <n v="1.9936204146730461E-3"/>
    <n v="9.6734543782792462E-3"/>
    <n v="0"/>
    <n v="1.6331398237391871E-3"/>
    <n v="3.8516047811600809E-3"/>
    <x v="4"/>
  </r>
  <r>
    <n v="67"/>
    <n v="69"/>
    <n v="10"/>
    <n v="23.5"/>
    <n v="0.46835442999999999"/>
    <n v="5.1969989999999999E-3"/>
    <n v="4.5994436E-2"/>
    <n v="2.0080321285140562E-2"/>
    <n v="1.8740031897926633E-2"/>
    <n v="1.5918342613383252E-2"/>
    <n v="3.1193542899306441E-3"/>
    <n v="9.8391612802945384E-3"/>
    <n v="1.785707312172314E-2"/>
    <x v="2"/>
  </r>
  <r>
    <n v="68"/>
    <n v="70"/>
    <n v="10"/>
    <n v="25"/>
    <n v="0.46835442999999999"/>
    <n v="5.1969989999999999E-3"/>
    <n v="4.9740438999999997E-2"/>
    <n v="2.0080321285140562E-2"/>
    <n v="1.9936204146730464E-2"/>
    <n v="1.5918342613383252E-2"/>
    <n v="3.1193542899306441E-3"/>
    <n v="1.064050881010156E-2"/>
    <n v="1.8291760359400625E-2"/>
    <x v="2"/>
  </r>
  <r>
    <n v="69"/>
    <n v="71"/>
    <n v="10"/>
    <n v="22"/>
    <n v="0.45679012299999999"/>
    <n v="5.0929809999999999E-3"/>
    <n v="4.6556309999999997E-2"/>
    <n v="2.0080321285140562E-2"/>
    <n v="1.7543859649122806E-2"/>
    <n v="1.5525297113819289E-2"/>
    <n v="3.0569203747942346E-3"/>
    <n v="9.9593577515634593E-3"/>
    <n v="1.7340682371722097E-2"/>
    <x v="2"/>
  </r>
  <r>
    <n v="70"/>
    <n v="72"/>
    <n v="9"/>
    <n v="13.5"/>
    <n v="0.46250000000000002"/>
    <n v="4.0505050000000003E-3"/>
    <n v="3.0148219E-2"/>
    <n v="1.8072289156626505E-2"/>
    <n v="1.076555023923445E-2"/>
    <n v="1.5719363343461395E-2"/>
    <n v="2.4312031132073578E-3"/>
    <n v="6.4493276763876424E-3"/>
    <n v="1.4225007271340656E-2"/>
    <x v="2"/>
  </r>
  <r>
    <n v="71"/>
    <n v="73"/>
    <n v="3"/>
    <n v="4.5"/>
    <n v="0.40217391299999999"/>
    <n v="0"/>
    <n v="1.2878608999999999E-2"/>
    <n v="6.024096385542169E-3"/>
    <n v="3.5885167464114833E-3"/>
    <n v="1.3669011601532177E-2"/>
    <n v="0"/>
    <n v="2.7550008661233016E-3"/>
    <n v="6.8367675138892884E-3"/>
    <x v="3"/>
  </r>
  <r>
    <n v="72"/>
    <n v="74"/>
    <n v="2"/>
    <n v="5"/>
    <n v="0.34418604699999999"/>
    <n v="0"/>
    <n v="2.1506535E-2"/>
    <n v="4.0160642570281121E-3"/>
    <n v="3.9872408293460922E-3"/>
    <n v="1.1698130876849039E-2"/>
    <n v="0"/>
    <n v="4.6006927108596203E-3"/>
    <n v="5.8177033536604235E-3"/>
    <x v="4"/>
  </r>
  <r>
    <n v="73"/>
    <n v="75"/>
    <n v="2"/>
    <n v="5"/>
    <n v="0.34418604699999999"/>
    <n v="0"/>
    <n v="2.1506535E-2"/>
    <n v="4.0160642570281121E-3"/>
    <n v="3.9872408293460922E-3"/>
    <n v="1.1698130876849039E-2"/>
    <n v="0"/>
    <n v="4.6006927108596203E-3"/>
    <n v="5.8177033536604235E-3"/>
    <x v="4"/>
  </r>
  <r>
    <n v="74"/>
    <n v="76"/>
    <n v="7"/>
    <n v="11.5"/>
    <n v="0.38341968900000001"/>
    <n v="4.6279155999999998E-4"/>
    <n v="2.4808255000000001E-2"/>
    <n v="1.4056224899598393E-2"/>
    <n v="9.1706539074960132E-3"/>
    <n v="1.3031596550114525E-2"/>
    <n v="2.7777777868144576E-4"/>
    <n v="5.3069989167314367E-3"/>
    <n v="1.1501780031706745E-2"/>
    <x v="2"/>
  </r>
  <r>
    <n v="75"/>
    <n v="77"/>
    <n v="7"/>
    <n v="7"/>
    <n v="0.35576923100000002"/>
    <n v="0"/>
    <n v="5.3852791999999997E-2"/>
    <n v="1.4056224899598393E-2"/>
    <n v="5.5821371610845294E-3"/>
    <n v="1.2091817964352106E-2"/>
    <n v="0"/>
    <n v="1.1520226183057347E-2"/>
    <n v="1.0126785735988197E-2"/>
    <x v="4"/>
  </r>
  <r>
    <m/>
    <m/>
    <m/>
    <m/>
    <m/>
    <m/>
    <m/>
    <m/>
    <m/>
    <m/>
    <m/>
    <m/>
    <m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F4B3A1-1307-4E0F-BD9D-B0A2D657C52F}" name="TablaDinámica3" cacheId="19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T20:X27" firstHeaderRow="0" firstDataRow="1" firstDataCol="1"/>
  <pivotFields count="1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dataField="1" showAll="0"/>
    <pivotField axis="axisRow" dataField="1"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1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Cuenta de Particion" fld="13" subtotal="count" baseField="13" baseItem="0"/>
    <dataField name="Suma de Agregacion" fld="12" baseField="0" baseItem="0"/>
    <dataField name="Promedio de Agregacion2" fld="12" subtotal="average" baseField="13" baseItem="0"/>
    <dataField name="Suma de PorcentajeB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D0FC3-C0B2-406D-92E1-F5DD19C4B773}">
  <dimension ref="I1:O28"/>
  <sheetViews>
    <sheetView topLeftCell="B1" workbookViewId="0">
      <selection activeCell="M3" sqref="M3"/>
    </sheetView>
  </sheetViews>
  <sheetFormatPr baseColWidth="10" defaultRowHeight="15" x14ac:dyDescent="0.25"/>
  <cols>
    <col min="10" max="10" width="26.5703125" bestFit="1" customWidth="1"/>
    <col min="11" max="11" width="12.28515625" bestFit="1" customWidth="1"/>
    <col min="13" max="13" width="15.5703125" bestFit="1" customWidth="1"/>
    <col min="14" max="14" width="12.42578125" bestFit="1" customWidth="1"/>
    <col min="15" max="15" width="17.42578125" bestFit="1" customWidth="1"/>
  </cols>
  <sheetData>
    <row r="1" spans="9:15" x14ac:dyDescent="0.25">
      <c r="I1" t="s">
        <v>0</v>
      </c>
      <c r="J1" t="s">
        <v>1</v>
      </c>
      <c r="K1" t="s">
        <v>2</v>
      </c>
      <c r="L1" t="s">
        <v>3</v>
      </c>
      <c r="M1" t="s">
        <v>4</v>
      </c>
      <c r="N1" t="s">
        <v>5</v>
      </c>
      <c r="O1" t="s">
        <v>6</v>
      </c>
    </row>
    <row r="2" spans="9:15" x14ac:dyDescent="0.25">
      <c r="J2">
        <v>1</v>
      </c>
      <c r="K2" t="s">
        <v>89</v>
      </c>
      <c r="L2">
        <v>5</v>
      </c>
      <c r="M2">
        <v>2</v>
      </c>
      <c r="N2">
        <v>4</v>
      </c>
      <c r="O2">
        <v>4</v>
      </c>
    </row>
    <row r="3" spans="9:15" x14ac:dyDescent="0.25">
      <c r="J3">
        <v>10</v>
      </c>
      <c r="K3" t="s">
        <v>7</v>
      </c>
      <c r="L3">
        <v>5</v>
      </c>
      <c r="M3">
        <v>2</v>
      </c>
      <c r="N3">
        <v>3</v>
      </c>
      <c r="O3">
        <v>5</v>
      </c>
    </row>
    <row r="4" spans="9:15" x14ac:dyDescent="0.25">
      <c r="J4">
        <v>100</v>
      </c>
      <c r="K4" t="s">
        <v>7</v>
      </c>
      <c r="L4">
        <v>5</v>
      </c>
      <c r="M4">
        <v>2</v>
      </c>
      <c r="N4">
        <v>3</v>
      </c>
      <c r="O4">
        <v>6</v>
      </c>
    </row>
    <row r="13" spans="9:15" x14ac:dyDescent="0.25">
      <c r="J13" t="s">
        <v>8</v>
      </c>
      <c r="K13" t="s">
        <v>9</v>
      </c>
      <c r="L13" t="s">
        <v>3</v>
      </c>
    </row>
    <row r="14" spans="9:15" x14ac:dyDescent="0.25">
      <c r="J14">
        <v>1</v>
      </c>
      <c r="K14" t="s">
        <v>7</v>
      </c>
      <c r="L14">
        <v>5</v>
      </c>
    </row>
    <row r="15" spans="9:15" x14ac:dyDescent="0.25">
      <c r="J15">
        <v>0.9</v>
      </c>
      <c r="K15" t="s">
        <v>7</v>
      </c>
      <c r="L15">
        <v>5</v>
      </c>
    </row>
    <row r="16" spans="9:15" x14ac:dyDescent="0.25">
      <c r="J16">
        <v>0.8</v>
      </c>
      <c r="K16" t="s">
        <v>10</v>
      </c>
      <c r="L16">
        <v>4</v>
      </c>
    </row>
    <row r="17" spans="10:12" x14ac:dyDescent="0.25">
      <c r="J17">
        <v>0.7</v>
      </c>
      <c r="K17" t="s">
        <v>10</v>
      </c>
      <c r="L17">
        <v>4</v>
      </c>
    </row>
    <row r="18" spans="10:12" x14ac:dyDescent="0.25">
      <c r="J18">
        <v>0.6</v>
      </c>
      <c r="K18" t="s">
        <v>10</v>
      </c>
      <c r="L18">
        <v>4</v>
      </c>
    </row>
    <row r="19" spans="10:12" x14ac:dyDescent="0.25">
      <c r="J19">
        <v>0.5</v>
      </c>
      <c r="K19" t="s">
        <v>11</v>
      </c>
      <c r="L19">
        <v>4</v>
      </c>
    </row>
    <row r="22" spans="10:12" x14ac:dyDescent="0.25">
      <c r="J22">
        <v>1.1000000000000001</v>
      </c>
      <c r="K22" t="s">
        <v>7</v>
      </c>
      <c r="L22">
        <v>5</v>
      </c>
    </row>
    <row r="23" spans="10:12" x14ac:dyDescent="0.25">
      <c r="J23">
        <v>1.05</v>
      </c>
      <c r="K23" t="s">
        <v>7</v>
      </c>
      <c r="L23">
        <v>5</v>
      </c>
    </row>
    <row r="24" spans="10:12" x14ac:dyDescent="0.25">
      <c r="J24">
        <v>1.2</v>
      </c>
      <c r="K24" t="s">
        <v>12</v>
      </c>
      <c r="L24">
        <v>6</v>
      </c>
    </row>
    <row r="25" spans="10:12" x14ac:dyDescent="0.25">
      <c r="J25">
        <v>1.3</v>
      </c>
      <c r="K25" t="s">
        <v>12</v>
      </c>
      <c r="L25">
        <v>6</v>
      </c>
    </row>
    <row r="26" spans="10:12" x14ac:dyDescent="0.25">
      <c r="J26">
        <v>1.4</v>
      </c>
      <c r="K26" t="s">
        <v>12</v>
      </c>
      <c r="L26">
        <v>6</v>
      </c>
    </row>
    <row r="27" spans="10:12" x14ac:dyDescent="0.25">
      <c r="J27">
        <v>1.5</v>
      </c>
      <c r="K27" t="s">
        <v>12</v>
      </c>
      <c r="L27">
        <v>6</v>
      </c>
    </row>
    <row r="28" spans="10:12" x14ac:dyDescent="0.25">
      <c r="J28">
        <v>1.6</v>
      </c>
      <c r="K28" t="s">
        <v>13</v>
      </c>
      <c r="L28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43E2F-930F-43B3-9B36-C6E5F91FD583}">
  <dimension ref="A1:X76"/>
  <sheetViews>
    <sheetView topLeftCell="G1" workbookViewId="0">
      <selection activeCell="U12" sqref="U12"/>
    </sheetView>
  </sheetViews>
  <sheetFormatPr baseColWidth="10" defaultRowHeight="15" x14ac:dyDescent="0.25"/>
  <cols>
    <col min="1" max="1" width="8.28515625" bestFit="1" customWidth="1"/>
    <col min="2" max="2" width="8" bestFit="1" customWidth="1"/>
    <col min="3" max="3" width="7.42578125" bestFit="1" customWidth="1"/>
    <col min="4" max="4" width="9.85546875" bestFit="1" customWidth="1"/>
    <col min="5" max="5" width="12" bestFit="1" customWidth="1"/>
    <col min="6" max="6" width="13" bestFit="1" customWidth="1"/>
    <col min="7" max="8" width="12" bestFit="1" customWidth="1"/>
    <col min="9" max="9" width="12.5703125" bestFit="1" customWidth="1"/>
    <col min="10" max="11" width="12" bestFit="1" customWidth="1"/>
    <col min="12" max="12" width="14.7109375" bestFit="1" customWidth="1"/>
    <col min="13" max="13" width="12" bestFit="1" customWidth="1"/>
    <col min="19" max="19" width="19" bestFit="1" customWidth="1"/>
    <col min="20" max="20" width="17.5703125" bestFit="1" customWidth="1"/>
    <col min="21" max="21" width="18.42578125" bestFit="1" customWidth="1"/>
    <col min="22" max="22" width="19" bestFit="1" customWidth="1"/>
    <col min="23" max="23" width="24" bestFit="1" customWidth="1"/>
    <col min="24" max="24" width="19.85546875" bestFit="1" customWidth="1"/>
    <col min="25" max="25" width="15.7109375" bestFit="1" customWidth="1"/>
  </cols>
  <sheetData>
    <row r="1" spans="1:14" x14ac:dyDescent="0.25">
      <c r="A1" s="23" t="s">
        <v>19</v>
      </c>
      <c r="B1" s="23" t="s">
        <v>20</v>
      </c>
      <c r="C1" s="23" t="s">
        <v>90</v>
      </c>
      <c r="D1" s="23" t="s">
        <v>91</v>
      </c>
      <c r="E1" s="23" t="s">
        <v>92</v>
      </c>
      <c r="F1" s="23" t="s">
        <v>93</v>
      </c>
      <c r="G1" s="23" t="s">
        <v>94</v>
      </c>
      <c r="H1" s="23" t="s">
        <v>95</v>
      </c>
      <c r="I1" s="23" t="s">
        <v>96</v>
      </c>
      <c r="J1" s="23" t="s">
        <v>97</v>
      </c>
      <c r="K1" s="23" t="s">
        <v>98</v>
      </c>
      <c r="L1" s="23" t="s">
        <v>99</v>
      </c>
      <c r="M1" s="23" t="s">
        <v>27</v>
      </c>
      <c r="N1" s="23" t="s">
        <v>28</v>
      </c>
    </row>
    <row r="2" spans="1:14" x14ac:dyDescent="0.25">
      <c r="A2">
        <v>1</v>
      </c>
      <c r="B2">
        <v>1</v>
      </c>
      <c r="C2">
        <v>10</v>
      </c>
      <c r="D2">
        <v>22</v>
      </c>
      <c r="E2">
        <v>0.43274853800000002</v>
      </c>
      <c r="F2">
        <v>0.18141429100000001</v>
      </c>
      <c r="G2">
        <v>2.567322E-2</v>
      </c>
      <c r="H2">
        <v>2.0080321285140562E-2</v>
      </c>
      <c r="I2">
        <v>1.7543859649122806E-2</v>
      </c>
      <c r="J2">
        <v>1.4708176227402616E-2</v>
      </c>
      <c r="K2">
        <v>0.1088888889310112</v>
      </c>
      <c r="L2">
        <v>5.4920328225023423E-3</v>
      </c>
      <c r="M2">
        <v>2.0222014708223216E-2</v>
      </c>
      <c r="N2">
        <v>1</v>
      </c>
    </row>
    <row r="3" spans="1:14" x14ac:dyDescent="0.25">
      <c r="A3">
        <v>2</v>
      </c>
      <c r="B3">
        <v>2</v>
      </c>
      <c r="C3">
        <v>1</v>
      </c>
      <c r="D3">
        <v>1</v>
      </c>
      <c r="E3">
        <v>0.30327868899999999</v>
      </c>
      <c r="F3">
        <v>0</v>
      </c>
      <c r="G3" s="27">
        <v>6.9085760999999996E-4</v>
      </c>
      <c r="H3">
        <v>2.008032128514056E-3</v>
      </c>
      <c r="I3">
        <v>7.9744816586921851E-4</v>
      </c>
      <c r="J3">
        <v>1.0307779257772168E-2</v>
      </c>
      <c r="K3">
        <v>0</v>
      </c>
      <c r="L3">
        <v>1.4778873354396224E-4</v>
      </c>
      <c r="M3">
        <v>3.5618186921480676E-3</v>
      </c>
      <c r="N3">
        <v>1</v>
      </c>
    </row>
    <row r="4" spans="1:14" x14ac:dyDescent="0.25">
      <c r="A4">
        <v>3</v>
      </c>
      <c r="B4">
        <v>3</v>
      </c>
      <c r="C4">
        <v>3</v>
      </c>
      <c r="D4">
        <v>11.5</v>
      </c>
      <c r="E4">
        <v>0.41573033700000001</v>
      </c>
      <c r="F4">
        <v>0</v>
      </c>
      <c r="G4">
        <v>1.7016287000000001E-2</v>
      </c>
      <c r="H4">
        <v>6.024096385542169E-3</v>
      </c>
      <c r="I4">
        <v>9.1706539074960132E-3</v>
      </c>
      <c r="J4">
        <v>1.4129764800438167E-2</v>
      </c>
      <c r="K4">
        <v>0</v>
      </c>
      <c r="L4">
        <v>3.6401357804404719E-3</v>
      </c>
      <c r="M4">
        <v>8.9234065182817145E-3</v>
      </c>
      <c r="N4">
        <v>1</v>
      </c>
    </row>
    <row r="5" spans="1:14" x14ac:dyDescent="0.25">
      <c r="A5">
        <v>4</v>
      </c>
      <c r="B5">
        <v>4</v>
      </c>
      <c r="C5">
        <v>3</v>
      </c>
      <c r="D5">
        <v>11.5</v>
      </c>
      <c r="E5">
        <v>0.41573033700000001</v>
      </c>
      <c r="F5">
        <v>0</v>
      </c>
      <c r="G5">
        <v>1.7016287000000001E-2</v>
      </c>
      <c r="H5">
        <v>6.024096385542169E-3</v>
      </c>
      <c r="I5">
        <v>9.1706539074960132E-3</v>
      </c>
      <c r="J5">
        <v>1.4129764800438167E-2</v>
      </c>
      <c r="K5">
        <v>0</v>
      </c>
      <c r="L5">
        <v>3.6401357804404719E-3</v>
      </c>
      <c r="M5">
        <v>8.9234065182817145E-3</v>
      </c>
      <c r="N5">
        <v>1</v>
      </c>
    </row>
    <row r="6" spans="1:14" x14ac:dyDescent="0.25">
      <c r="A6">
        <v>5</v>
      </c>
      <c r="B6">
        <v>5</v>
      </c>
      <c r="C6">
        <v>1</v>
      </c>
      <c r="D6">
        <v>1</v>
      </c>
      <c r="E6">
        <v>0.30327868899999999</v>
      </c>
      <c r="F6">
        <v>0</v>
      </c>
      <c r="G6" s="27">
        <v>6.9085760999999996E-4</v>
      </c>
      <c r="H6">
        <v>2.008032128514056E-3</v>
      </c>
      <c r="I6">
        <v>7.9744816586921851E-4</v>
      </c>
      <c r="J6">
        <v>1.0307779257772168E-2</v>
      </c>
      <c r="K6">
        <v>0</v>
      </c>
      <c r="L6">
        <v>1.4778873354396224E-4</v>
      </c>
      <c r="M6">
        <v>3.5618186921480676E-3</v>
      </c>
      <c r="N6">
        <v>1</v>
      </c>
    </row>
    <row r="7" spans="1:14" x14ac:dyDescent="0.25">
      <c r="A7">
        <v>6</v>
      </c>
      <c r="B7">
        <v>6</v>
      </c>
      <c r="C7">
        <v>1</v>
      </c>
      <c r="D7">
        <v>1</v>
      </c>
      <c r="E7">
        <v>0.30327868899999999</v>
      </c>
      <c r="F7">
        <v>0</v>
      </c>
      <c r="G7" s="27">
        <v>6.9085760999999996E-4</v>
      </c>
      <c r="H7">
        <v>2.008032128514056E-3</v>
      </c>
      <c r="I7">
        <v>7.9744816586921851E-4</v>
      </c>
      <c r="J7">
        <v>1.0307779257772168E-2</v>
      </c>
      <c r="K7">
        <v>0</v>
      </c>
      <c r="L7">
        <v>1.4778873354396224E-4</v>
      </c>
      <c r="M7">
        <v>3.5618186921480676E-3</v>
      </c>
      <c r="N7">
        <v>1</v>
      </c>
    </row>
    <row r="8" spans="1:14" x14ac:dyDescent="0.25">
      <c r="A8">
        <v>7</v>
      </c>
      <c r="B8">
        <v>7</v>
      </c>
      <c r="C8">
        <v>1</v>
      </c>
      <c r="D8">
        <v>1</v>
      </c>
      <c r="E8">
        <v>0.30327868899999999</v>
      </c>
      <c r="F8">
        <v>0</v>
      </c>
      <c r="G8" s="27">
        <v>6.9085760999999996E-4</v>
      </c>
      <c r="H8">
        <v>2.008032128514056E-3</v>
      </c>
      <c r="I8">
        <v>7.9744816586921851E-4</v>
      </c>
      <c r="J8">
        <v>1.0307779257772168E-2</v>
      </c>
      <c r="K8">
        <v>0</v>
      </c>
      <c r="L8">
        <v>1.4778873354396224E-4</v>
      </c>
      <c r="M8">
        <v>3.5618186921480676E-3</v>
      </c>
      <c r="N8">
        <v>1</v>
      </c>
    </row>
    <row r="9" spans="1:14" x14ac:dyDescent="0.25">
      <c r="A9">
        <v>8</v>
      </c>
      <c r="B9">
        <v>8</v>
      </c>
      <c r="C9">
        <v>1</v>
      </c>
      <c r="D9">
        <v>1</v>
      </c>
      <c r="E9">
        <v>0.30327868899999999</v>
      </c>
      <c r="F9">
        <v>0</v>
      </c>
      <c r="G9" s="27">
        <v>6.9085760999999996E-4</v>
      </c>
      <c r="H9">
        <v>2.008032128514056E-3</v>
      </c>
      <c r="I9">
        <v>7.9744816586921851E-4</v>
      </c>
      <c r="J9">
        <v>1.0307779257772168E-2</v>
      </c>
      <c r="K9">
        <v>0</v>
      </c>
      <c r="L9">
        <v>1.4778873354396224E-4</v>
      </c>
      <c r="M9">
        <v>3.5618186921480676E-3</v>
      </c>
      <c r="N9">
        <v>1</v>
      </c>
    </row>
    <row r="10" spans="1:14" x14ac:dyDescent="0.25">
      <c r="A10">
        <v>9</v>
      </c>
      <c r="B10">
        <v>9</v>
      </c>
      <c r="C10">
        <v>1</v>
      </c>
      <c r="D10">
        <v>2.5</v>
      </c>
      <c r="E10">
        <v>0.30327868899999999</v>
      </c>
      <c r="F10">
        <v>0</v>
      </c>
      <c r="G10">
        <v>1.7271439999999999E-3</v>
      </c>
      <c r="H10">
        <v>2.008032128514056E-3</v>
      </c>
      <c r="I10">
        <v>1.9936204146730461E-3</v>
      </c>
      <c r="J10">
        <v>1.0307779257772168E-2</v>
      </c>
      <c r="K10">
        <v>0</v>
      </c>
      <c r="L10">
        <v>3.6947182851188845E-4</v>
      </c>
      <c r="M10">
        <v>3.9849126411287648E-3</v>
      </c>
      <c r="N10">
        <v>1</v>
      </c>
    </row>
    <row r="11" spans="1:14" x14ac:dyDescent="0.25">
      <c r="A11">
        <v>10</v>
      </c>
      <c r="B11">
        <v>10</v>
      </c>
      <c r="C11">
        <v>1</v>
      </c>
      <c r="D11">
        <v>1</v>
      </c>
      <c r="E11">
        <v>0.30327868899999999</v>
      </c>
      <c r="F11">
        <v>0</v>
      </c>
      <c r="G11" s="27">
        <v>6.9085760999999996E-4</v>
      </c>
      <c r="H11">
        <v>2.008032128514056E-3</v>
      </c>
      <c r="I11">
        <v>7.9744816586921851E-4</v>
      </c>
      <c r="J11">
        <v>1.0307779257772168E-2</v>
      </c>
      <c r="K11">
        <v>0</v>
      </c>
      <c r="L11">
        <v>1.4778873354396224E-4</v>
      </c>
      <c r="M11">
        <v>3.5618186921480676E-3</v>
      </c>
      <c r="N11">
        <v>1</v>
      </c>
    </row>
    <row r="12" spans="1:14" x14ac:dyDescent="0.25">
      <c r="A12">
        <v>11</v>
      </c>
      <c r="B12">
        <v>11</v>
      </c>
      <c r="C12">
        <v>1</v>
      </c>
      <c r="D12">
        <v>1</v>
      </c>
      <c r="E12">
        <v>0.39572192499999997</v>
      </c>
      <c r="F12">
        <v>0</v>
      </c>
      <c r="G12">
        <v>4.7387469999999998E-3</v>
      </c>
      <c r="H12">
        <v>2.008032128514056E-3</v>
      </c>
      <c r="I12">
        <v>7.9744816586921851E-4</v>
      </c>
      <c r="J12">
        <v>1.3449722642268061E-2</v>
      </c>
      <c r="K12">
        <v>0</v>
      </c>
      <c r="L12">
        <v>1.0137160068559577E-3</v>
      </c>
      <c r="M12">
        <v>4.36462308373828E-3</v>
      </c>
      <c r="N12">
        <v>1</v>
      </c>
    </row>
    <row r="13" spans="1:14" x14ac:dyDescent="0.25">
      <c r="A13">
        <v>12</v>
      </c>
      <c r="B13">
        <v>12</v>
      </c>
      <c r="C13">
        <v>36</v>
      </c>
      <c r="D13">
        <v>87</v>
      </c>
      <c r="E13">
        <v>0.64912280700000002</v>
      </c>
      <c r="F13">
        <v>0.57493973899999995</v>
      </c>
      <c r="G13">
        <v>0.17609849599999999</v>
      </c>
      <c r="H13">
        <v>7.2289156626506021E-2</v>
      </c>
      <c r="I13">
        <v>6.9377990430622011E-2</v>
      </c>
      <c r="J13">
        <v>2.2062264341103924E-2</v>
      </c>
      <c r="K13">
        <v>0.34509160792627719</v>
      </c>
      <c r="L13">
        <v>3.7671110987452974E-2</v>
      </c>
      <c r="M13">
        <v>6.6205238012808157E-2</v>
      </c>
      <c r="N13">
        <v>1</v>
      </c>
    </row>
    <row r="14" spans="1:14" x14ac:dyDescent="0.25">
      <c r="A14">
        <v>13</v>
      </c>
      <c r="B14">
        <v>13</v>
      </c>
      <c r="C14">
        <v>2</v>
      </c>
      <c r="D14">
        <v>3.5</v>
      </c>
      <c r="E14">
        <v>0.41573033700000001</v>
      </c>
      <c r="F14">
        <v>0</v>
      </c>
      <c r="G14">
        <v>8.199787E-3</v>
      </c>
      <c r="H14">
        <v>4.0160642570281121E-3</v>
      </c>
      <c r="I14">
        <v>2.7910685805422647E-3</v>
      </c>
      <c r="J14">
        <v>1.4129764800438167E-2</v>
      </c>
      <c r="K14">
        <v>0</v>
      </c>
      <c r="L14">
        <v>1.7541040563485225E-3</v>
      </c>
      <c r="M14">
        <v>5.9500197743861437E-3</v>
      </c>
      <c r="N14">
        <v>2</v>
      </c>
    </row>
    <row r="15" spans="1:14" x14ac:dyDescent="0.25">
      <c r="A15">
        <v>14</v>
      </c>
      <c r="B15">
        <v>14</v>
      </c>
      <c r="C15">
        <v>1</v>
      </c>
      <c r="D15">
        <v>1</v>
      </c>
      <c r="E15">
        <v>0.39572192499999997</v>
      </c>
      <c r="F15">
        <v>0</v>
      </c>
      <c r="G15">
        <v>4.7387469999999998E-3</v>
      </c>
      <c r="H15">
        <v>2.008032128514056E-3</v>
      </c>
      <c r="I15">
        <v>7.9744816586921851E-4</v>
      </c>
      <c r="J15">
        <v>1.3449722642268061E-2</v>
      </c>
      <c r="K15">
        <v>0</v>
      </c>
      <c r="L15">
        <v>1.0137160068559577E-3</v>
      </c>
      <c r="M15">
        <v>4.36462308373828E-3</v>
      </c>
      <c r="N15">
        <v>1</v>
      </c>
    </row>
    <row r="16" spans="1:14" x14ac:dyDescent="0.25">
      <c r="A16">
        <v>15</v>
      </c>
      <c r="B16">
        <v>15</v>
      </c>
      <c r="C16">
        <v>1</v>
      </c>
      <c r="D16">
        <v>1</v>
      </c>
      <c r="E16">
        <v>0.39572192499999997</v>
      </c>
      <c r="F16">
        <v>0</v>
      </c>
      <c r="G16">
        <v>4.7387469999999998E-3</v>
      </c>
      <c r="H16">
        <v>2.008032128514056E-3</v>
      </c>
      <c r="I16">
        <v>7.9744816586921851E-4</v>
      </c>
      <c r="J16">
        <v>1.3449722642268061E-2</v>
      </c>
      <c r="K16">
        <v>0</v>
      </c>
      <c r="L16">
        <v>1.0137160068559577E-3</v>
      </c>
      <c r="M16">
        <v>4.36462308373828E-3</v>
      </c>
      <c r="N16">
        <v>1</v>
      </c>
    </row>
    <row r="17" spans="1:24" x14ac:dyDescent="0.25">
      <c r="A17">
        <v>16</v>
      </c>
      <c r="B17">
        <v>16</v>
      </c>
      <c r="C17">
        <v>1</v>
      </c>
      <c r="D17">
        <v>1</v>
      </c>
      <c r="E17">
        <v>0.39572192499999997</v>
      </c>
      <c r="F17">
        <v>0</v>
      </c>
      <c r="G17">
        <v>4.7387469999999998E-3</v>
      </c>
      <c r="H17">
        <v>2.008032128514056E-3</v>
      </c>
      <c r="I17">
        <v>7.9744816586921851E-4</v>
      </c>
      <c r="J17">
        <v>1.3449722642268061E-2</v>
      </c>
      <c r="K17">
        <v>0</v>
      </c>
      <c r="L17">
        <v>1.0137160068559577E-3</v>
      </c>
      <c r="M17">
        <v>4.36462308373828E-3</v>
      </c>
      <c r="N17">
        <v>1</v>
      </c>
    </row>
    <row r="18" spans="1:24" x14ac:dyDescent="0.25">
      <c r="A18">
        <v>17</v>
      </c>
      <c r="B18">
        <v>17</v>
      </c>
      <c r="C18">
        <v>9</v>
      </c>
      <c r="D18">
        <v>25.5</v>
      </c>
      <c r="E18">
        <v>0.39153439200000001</v>
      </c>
      <c r="F18">
        <v>3.9044913000000001E-2</v>
      </c>
      <c r="G18">
        <v>2.0512415999999999E-2</v>
      </c>
      <c r="H18">
        <v>1.8072289156626505E-2</v>
      </c>
      <c r="I18">
        <v>2.033492822966507E-2</v>
      </c>
      <c r="J18">
        <v>1.330739755526323E-2</v>
      </c>
      <c r="K18">
        <v>2.3435624456829562E-2</v>
      </c>
      <c r="L18">
        <v>4.3880300928680624E-3</v>
      </c>
      <c r="M18">
        <v>1.7560204809580104E-2</v>
      </c>
      <c r="N18">
        <v>2</v>
      </c>
    </row>
    <row r="19" spans="1:24" x14ac:dyDescent="0.25">
      <c r="A19">
        <v>18</v>
      </c>
      <c r="B19">
        <v>18</v>
      </c>
      <c r="C19">
        <v>7</v>
      </c>
      <c r="D19">
        <v>23.5</v>
      </c>
      <c r="E19">
        <v>0.342592593</v>
      </c>
      <c r="F19">
        <v>0</v>
      </c>
      <c r="G19">
        <v>1.1536566999999999E-2</v>
      </c>
      <c r="H19">
        <v>1.4056224899598393E-2</v>
      </c>
      <c r="I19">
        <v>1.8740031897926633E-2</v>
      </c>
      <c r="J19">
        <v>1.1643972860855327E-2</v>
      </c>
      <c r="K19">
        <v>0</v>
      </c>
      <c r="L19">
        <v>2.4679103214554849E-3</v>
      </c>
      <c r="M19">
        <v>1.44390413007767E-2</v>
      </c>
      <c r="N19">
        <v>2</v>
      </c>
    </row>
    <row r="20" spans="1:24" x14ac:dyDescent="0.25">
      <c r="A20">
        <v>19</v>
      </c>
      <c r="B20">
        <v>19</v>
      </c>
      <c r="C20">
        <v>7</v>
      </c>
      <c r="D20">
        <v>23.5</v>
      </c>
      <c r="E20">
        <v>0.342592593</v>
      </c>
      <c r="F20">
        <v>0</v>
      </c>
      <c r="G20">
        <v>1.1536566999999999E-2</v>
      </c>
      <c r="H20">
        <v>1.4056224899598393E-2</v>
      </c>
      <c r="I20">
        <v>1.8740031897926633E-2</v>
      </c>
      <c r="J20">
        <v>1.1643972860855327E-2</v>
      </c>
      <c r="K20">
        <v>0</v>
      </c>
      <c r="L20">
        <v>2.4679103214554849E-3</v>
      </c>
      <c r="M20">
        <v>1.44390413007767E-2</v>
      </c>
      <c r="N20">
        <v>2</v>
      </c>
      <c r="T20" s="2" t="s">
        <v>29</v>
      </c>
      <c r="U20" t="s">
        <v>34</v>
      </c>
      <c r="V20" t="s">
        <v>32</v>
      </c>
      <c r="W20" t="s">
        <v>33</v>
      </c>
      <c r="X20" t="s">
        <v>100</v>
      </c>
    </row>
    <row r="21" spans="1:24" x14ac:dyDescent="0.25">
      <c r="A21">
        <v>20</v>
      </c>
      <c r="B21">
        <v>20</v>
      </c>
      <c r="C21">
        <v>7</v>
      </c>
      <c r="D21">
        <v>25.5</v>
      </c>
      <c r="E21">
        <v>0.342592593</v>
      </c>
      <c r="F21">
        <v>0</v>
      </c>
      <c r="G21">
        <v>1.2201590999999999E-2</v>
      </c>
      <c r="H21">
        <v>1.4056224899598393E-2</v>
      </c>
      <c r="I21">
        <v>2.033492822966507E-2</v>
      </c>
      <c r="J21">
        <v>1.1643972860855327E-2</v>
      </c>
      <c r="K21">
        <v>0</v>
      </c>
      <c r="L21">
        <v>2.6101727114381905E-3</v>
      </c>
      <c r="M21">
        <v>1.5000100264684808E-2</v>
      </c>
      <c r="N21">
        <v>2</v>
      </c>
      <c r="T21" s="3">
        <v>1</v>
      </c>
      <c r="U21" s="4">
        <v>27</v>
      </c>
      <c r="V21" s="4">
        <v>0.25498955795973943</v>
      </c>
      <c r="W21" s="4">
        <v>9.4440577022125716E-3</v>
      </c>
      <c r="X21" s="4">
        <v>0.47540642305619246</v>
      </c>
    </row>
    <row r="22" spans="1:24" x14ac:dyDescent="0.25">
      <c r="A22">
        <v>21</v>
      </c>
      <c r="B22">
        <v>21</v>
      </c>
      <c r="C22">
        <v>7</v>
      </c>
      <c r="D22">
        <v>25.5</v>
      </c>
      <c r="E22">
        <v>0.342592593</v>
      </c>
      <c r="F22">
        <v>0</v>
      </c>
      <c r="G22">
        <v>1.3852768E-2</v>
      </c>
      <c r="H22">
        <v>1.4056224899598393E-2</v>
      </c>
      <c r="I22">
        <v>2.033492822966507E-2</v>
      </c>
      <c r="J22">
        <v>1.1643972860855327E-2</v>
      </c>
      <c r="K22">
        <v>0</v>
      </c>
      <c r="L22">
        <v>2.963393627231416E-3</v>
      </c>
      <c r="M22">
        <v>1.5007164683000672E-2</v>
      </c>
      <c r="N22">
        <v>2</v>
      </c>
      <c r="T22" s="3">
        <v>2</v>
      </c>
      <c r="U22" s="4">
        <v>11</v>
      </c>
      <c r="V22" s="4">
        <v>0.15455774767770153</v>
      </c>
      <c r="W22" s="4">
        <v>1.4050704334336502E-2</v>
      </c>
      <c r="X22" s="4">
        <v>0.1101271317701796</v>
      </c>
    </row>
    <row r="23" spans="1:24" x14ac:dyDescent="0.25">
      <c r="A23">
        <v>22</v>
      </c>
      <c r="B23">
        <v>22</v>
      </c>
      <c r="C23">
        <v>7</v>
      </c>
      <c r="D23">
        <v>23.5</v>
      </c>
      <c r="E23">
        <v>0.342592593</v>
      </c>
      <c r="F23">
        <v>0</v>
      </c>
      <c r="G23">
        <v>1.3267011E-2</v>
      </c>
      <c r="H23">
        <v>1.4056224899598393E-2</v>
      </c>
      <c r="I23">
        <v>1.8740031897926633E-2</v>
      </c>
      <c r="J23">
        <v>1.1643972860855327E-2</v>
      </c>
      <c r="K23">
        <v>0</v>
      </c>
      <c r="L23">
        <v>2.8380880882296661E-3</v>
      </c>
      <c r="M23">
        <v>1.4446444856112184E-2</v>
      </c>
      <c r="N23">
        <v>2</v>
      </c>
      <c r="T23" s="3">
        <v>3</v>
      </c>
      <c r="U23" s="4">
        <v>11</v>
      </c>
      <c r="V23" s="4">
        <v>0.18254343700337428</v>
      </c>
      <c r="W23" s="4">
        <v>1.6594857909397662E-2</v>
      </c>
      <c r="X23" s="4">
        <v>0.11753395656197198</v>
      </c>
    </row>
    <row r="24" spans="1:24" x14ac:dyDescent="0.25">
      <c r="A24">
        <v>23</v>
      </c>
      <c r="B24">
        <v>23</v>
      </c>
      <c r="C24">
        <v>7</v>
      </c>
      <c r="D24">
        <v>23.5</v>
      </c>
      <c r="E24">
        <v>0.342592593</v>
      </c>
      <c r="F24">
        <v>0</v>
      </c>
      <c r="G24">
        <v>1.3267011E-2</v>
      </c>
      <c r="H24">
        <v>1.4056224899598393E-2</v>
      </c>
      <c r="I24">
        <v>1.8740031897926633E-2</v>
      </c>
      <c r="J24">
        <v>1.1643972860855327E-2</v>
      </c>
      <c r="K24">
        <v>0</v>
      </c>
      <c r="L24">
        <v>2.8380880882296661E-3</v>
      </c>
      <c r="M24">
        <v>1.4446444856112184E-2</v>
      </c>
      <c r="N24">
        <v>2</v>
      </c>
      <c r="T24" s="3">
        <v>4</v>
      </c>
      <c r="U24" s="4">
        <v>9</v>
      </c>
      <c r="V24" s="4">
        <v>0.10737884017370407</v>
      </c>
      <c r="W24" s="4">
        <v>1.1930982241522675E-2</v>
      </c>
      <c r="X24" s="4">
        <v>0.10815654797174332</v>
      </c>
    </row>
    <row r="25" spans="1:24" x14ac:dyDescent="0.25">
      <c r="A25">
        <v>24</v>
      </c>
      <c r="B25">
        <v>24</v>
      </c>
      <c r="C25">
        <v>15</v>
      </c>
      <c r="D25">
        <v>43</v>
      </c>
      <c r="E25">
        <v>0.46540880499999998</v>
      </c>
      <c r="F25">
        <v>0.135623945</v>
      </c>
      <c r="G25">
        <v>5.1446655000000001E-2</v>
      </c>
      <c r="H25">
        <v>3.0120481927710843E-2</v>
      </c>
      <c r="I25">
        <v>3.4290271132376399E-2</v>
      </c>
      <c r="J25">
        <v>1.5818227262791723E-2</v>
      </c>
      <c r="K25">
        <v>8.1404505687429948E-2</v>
      </c>
      <c r="L25">
        <v>1.10055037065064E-2</v>
      </c>
      <c r="M25">
        <v>2.9160565631481491E-2</v>
      </c>
      <c r="N25">
        <v>2</v>
      </c>
      <c r="T25" s="3">
        <v>5</v>
      </c>
      <c r="U25" s="4">
        <v>17</v>
      </c>
      <c r="V25" s="4">
        <v>0.30053041718548068</v>
      </c>
      <c r="W25" s="4">
        <v>1.767825983444004E-2</v>
      </c>
      <c r="X25" s="4">
        <v>0.18877594063991293</v>
      </c>
    </row>
    <row r="26" spans="1:24" x14ac:dyDescent="0.25">
      <c r="A26">
        <v>25</v>
      </c>
      <c r="B26">
        <v>25</v>
      </c>
      <c r="C26">
        <v>11</v>
      </c>
      <c r="D26">
        <v>24.5</v>
      </c>
      <c r="E26">
        <v>0.46250000000000002</v>
      </c>
      <c r="F26">
        <v>3.0213585000000001E-2</v>
      </c>
      <c r="G26">
        <v>5.7555648000000001E-2</v>
      </c>
      <c r="H26">
        <v>2.2088353413654619E-2</v>
      </c>
      <c r="I26">
        <v>1.9537480063795853E-2</v>
      </c>
      <c r="J26">
        <v>1.5719363343461395E-2</v>
      </c>
      <c r="K26">
        <v>1.8134865137348334E-2</v>
      </c>
      <c r="L26">
        <v>1.2312343677045237E-2</v>
      </c>
      <c r="M26">
        <v>1.9289175380634366E-2</v>
      </c>
      <c r="N26">
        <v>3</v>
      </c>
      <c r="T26" s="3" t="s">
        <v>30</v>
      </c>
      <c r="U26" s="4"/>
      <c r="V26" s="4"/>
      <c r="W26" s="4"/>
      <c r="X26" s="4"/>
    </row>
    <row r="27" spans="1:24" x14ac:dyDescent="0.25">
      <c r="A27">
        <v>26</v>
      </c>
      <c r="B27">
        <v>26</v>
      </c>
      <c r="C27">
        <v>16</v>
      </c>
      <c r="D27">
        <v>43</v>
      </c>
      <c r="E27">
        <v>0.52112676099999999</v>
      </c>
      <c r="F27">
        <v>7.7198417000000005E-2</v>
      </c>
      <c r="G27">
        <v>9.7463264999999993E-2</v>
      </c>
      <c r="H27">
        <v>3.2128514056224897E-2</v>
      </c>
      <c r="I27">
        <v>3.4290271132376399E-2</v>
      </c>
      <c r="J27">
        <v>1.7711958711697656E-2</v>
      </c>
      <c r="K27">
        <v>4.6336205422553435E-2</v>
      </c>
      <c r="L27">
        <v>2.0849408464082175E-2</v>
      </c>
      <c r="M27">
        <v>2.9481638825893115E-2</v>
      </c>
      <c r="N27">
        <v>3</v>
      </c>
      <c r="T27" s="3" t="s">
        <v>31</v>
      </c>
      <c r="U27" s="4">
        <v>75</v>
      </c>
      <c r="V27" s="4">
        <v>1</v>
      </c>
      <c r="W27" s="4">
        <v>1.3333333333333334E-2</v>
      </c>
      <c r="X27" s="4">
        <v>1</v>
      </c>
    </row>
    <row r="28" spans="1:24" x14ac:dyDescent="0.25">
      <c r="A28">
        <v>27</v>
      </c>
      <c r="B28">
        <v>27</v>
      </c>
      <c r="C28">
        <v>10</v>
      </c>
      <c r="D28">
        <v>25</v>
      </c>
      <c r="E28">
        <v>0.47435897399999999</v>
      </c>
      <c r="F28">
        <v>1.5816113E-2</v>
      </c>
      <c r="G28">
        <v>7.9378487999999997E-2</v>
      </c>
      <c r="H28">
        <v>2.0080321285140562E-2</v>
      </c>
      <c r="I28">
        <v>1.9936204146730464E-2</v>
      </c>
      <c r="J28">
        <v>1.6122423929810933E-2</v>
      </c>
      <c r="K28">
        <v>9.4931824956244609E-3</v>
      </c>
      <c r="L28">
        <v>1.6980700570345609E-2</v>
      </c>
      <c r="M28">
        <v>1.8660799369883237E-2</v>
      </c>
      <c r="N28">
        <v>4</v>
      </c>
    </row>
    <row r="29" spans="1:24" x14ac:dyDescent="0.25">
      <c r="A29">
        <v>28</v>
      </c>
      <c r="B29">
        <v>28</v>
      </c>
      <c r="C29">
        <v>17</v>
      </c>
      <c r="D29">
        <v>32.5</v>
      </c>
      <c r="E29">
        <v>0.52112676099999999</v>
      </c>
      <c r="F29">
        <v>5.6719919000000001E-2</v>
      </c>
      <c r="G29">
        <v>0.10404250299999999</v>
      </c>
      <c r="H29">
        <v>3.4136546184738957E-2</v>
      </c>
      <c r="I29">
        <v>2.5917065390749602E-2</v>
      </c>
      <c r="J29">
        <v>1.7711958711697656E-2</v>
      </c>
      <c r="K29">
        <v>3.4044555840239465E-2</v>
      </c>
      <c r="L29">
        <v>2.225684356739429E-2</v>
      </c>
      <c r="M29">
        <v>2.6913227275900477E-2</v>
      </c>
      <c r="N29">
        <v>3</v>
      </c>
      <c r="U29" s="4"/>
    </row>
    <row r="30" spans="1:24" x14ac:dyDescent="0.25">
      <c r="A30">
        <v>29</v>
      </c>
      <c r="B30">
        <v>29</v>
      </c>
      <c r="C30">
        <v>4</v>
      </c>
      <c r="D30">
        <v>10.5</v>
      </c>
      <c r="E30">
        <v>0.40437158499999998</v>
      </c>
      <c r="F30">
        <v>2.7212144000000001E-2</v>
      </c>
      <c r="G30">
        <v>2.4666170000000001E-2</v>
      </c>
      <c r="H30">
        <v>8.0321285140562242E-3</v>
      </c>
      <c r="I30">
        <v>8.3732057416267946E-3</v>
      </c>
      <c r="J30">
        <v>1.3743705665700287E-2</v>
      </c>
      <c r="K30">
        <v>1.6333333549729458E-2</v>
      </c>
      <c r="L30">
        <v>5.2766039961260258E-3</v>
      </c>
      <c r="M30">
        <v>9.7733254923285332E-3</v>
      </c>
      <c r="N30">
        <v>1</v>
      </c>
      <c r="V30" s="4"/>
    </row>
    <row r="31" spans="1:24" x14ac:dyDescent="0.25">
      <c r="A31">
        <v>30</v>
      </c>
      <c r="B31">
        <v>30</v>
      </c>
      <c r="C31">
        <v>8</v>
      </c>
      <c r="D31">
        <v>12.5</v>
      </c>
      <c r="E31">
        <v>0.43023255799999999</v>
      </c>
      <c r="F31">
        <v>8.4845119999999996E-3</v>
      </c>
      <c r="G31">
        <v>1.9807834999999999E-2</v>
      </c>
      <c r="H31">
        <v>1.6064257028112448E-2</v>
      </c>
      <c r="I31">
        <v>9.9681020733652318E-3</v>
      </c>
      <c r="J31">
        <v>1.4622663570570437E-2</v>
      </c>
      <c r="K31">
        <v>5.0925926491746541E-3</v>
      </c>
      <c r="L31">
        <v>4.2373056423273235E-3</v>
      </c>
      <c r="M31">
        <v>1.3004515470481584E-2</v>
      </c>
      <c r="N31">
        <v>1</v>
      </c>
      <c r="V31" s="4"/>
    </row>
    <row r="32" spans="1:24" x14ac:dyDescent="0.25">
      <c r="A32">
        <v>31</v>
      </c>
      <c r="B32">
        <v>31</v>
      </c>
      <c r="C32">
        <v>2</v>
      </c>
      <c r="D32">
        <v>3.5</v>
      </c>
      <c r="E32">
        <v>0.32034632000000002</v>
      </c>
      <c r="F32">
        <v>0</v>
      </c>
      <c r="G32">
        <v>2.6144269999999999E-3</v>
      </c>
      <c r="H32">
        <v>4.0160642570281121E-3</v>
      </c>
      <c r="I32">
        <v>2.7910685805422647E-3</v>
      </c>
      <c r="J32">
        <v>1.0887870702315143E-2</v>
      </c>
      <c r="K32">
        <v>0</v>
      </c>
      <c r="L32">
        <v>5.5928001614274838E-4</v>
      </c>
      <c r="M32">
        <v>5.1156497690512731E-3</v>
      </c>
      <c r="N32">
        <v>2</v>
      </c>
      <c r="U32" s="4"/>
    </row>
    <row r="33" spans="1:14" x14ac:dyDescent="0.25">
      <c r="A33">
        <v>32</v>
      </c>
      <c r="B33">
        <v>32</v>
      </c>
      <c r="C33">
        <v>4</v>
      </c>
      <c r="D33">
        <v>8.5</v>
      </c>
      <c r="E33">
        <v>0.42045454500000001</v>
      </c>
      <c r="F33">
        <v>8.8084070000000007E-3</v>
      </c>
      <c r="G33">
        <v>1.8283536999999999E-2</v>
      </c>
      <c r="H33">
        <v>8.0321285140562242E-3</v>
      </c>
      <c r="I33">
        <v>6.7783094098883574E-3</v>
      </c>
      <c r="J33">
        <v>1.4290330296788625E-2</v>
      </c>
      <c r="K33">
        <v>5.2870016259200965E-3</v>
      </c>
      <c r="L33">
        <v>3.9112267691951384E-3</v>
      </c>
      <c r="M33">
        <v>8.9930704317392647E-3</v>
      </c>
      <c r="N33">
        <v>2</v>
      </c>
    </row>
    <row r="34" spans="1:14" x14ac:dyDescent="0.25">
      <c r="A34">
        <v>33</v>
      </c>
      <c r="B34">
        <v>33</v>
      </c>
      <c r="C34">
        <v>1</v>
      </c>
      <c r="D34">
        <v>1</v>
      </c>
      <c r="E34">
        <v>0.39572192499999997</v>
      </c>
      <c r="F34">
        <v>0</v>
      </c>
      <c r="G34">
        <v>4.7387469999999998E-3</v>
      </c>
      <c r="H34">
        <v>2.008032128514056E-3</v>
      </c>
      <c r="I34">
        <v>7.9744816586921851E-4</v>
      </c>
      <c r="J34">
        <v>1.3449722642268061E-2</v>
      </c>
      <c r="K34">
        <v>0</v>
      </c>
      <c r="L34">
        <v>1.0137160068559577E-3</v>
      </c>
      <c r="M34">
        <v>4.36462308373828E-3</v>
      </c>
      <c r="N34">
        <v>1</v>
      </c>
    </row>
    <row r="35" spans="1:14" x14ac:dyDescent="0.25">
      <c r="A35">
        <v>34</v>
      </c>
      <c r="B35">
        <v>34</v>
      </c>
      <c r="C35">
        <v>2</v>
      </c>
      <c r="D35">
        <v>3.5</v>
      </c>
      <c r="E35">
        <v>0.39784946199999999</v>
      </c>
      <c r="F35">
        <v>0</v>
      </c>
      <c r="G35">
        <v>1.4646612999999999E-2</v>
      </c>
      <c r="H35">
        <v>4.0160642570281121E-3</v>
      </c>
      <c r="I35">
        <v>2.7910685805422647E-3</v>
      </c>
      <c r="J35">
        <v>1.3522032971197051E-2</v>
      </c>
      <c r="K35">
        <v>0</v>
      </c>
      <c r="L35">
        <v>3.1332134938464869E-3</v>
      </c>
      <c r="M35">
        <v>5.8256690058258237E-3</v>
      </c>
      <c r="N35">
        <v>1</v>
      </c>
    </row>
    <row r="36" spans="1:14" x14ac:dyDescent="0.25">
      <c r="A36">
        <v>35</v>
      </c>
      <c r="B36">
        <v>35</v>
      </c>
      <c r="C36">
        <v>6</v>
      </c>
      <c r="D36">
        <v>15</v>
      </c>
      <c r="E36">
        <v>0.40659340700000002</v>
      </c>
      <c r="F36">
        <v>0</v>
      </c>
      <c r="G36">
        <v>1.7824833000000002E-2</v>
      </c>
      <c r="H36">
        <v>1.2048192771084338E-2</v>
      </c>
      <c r="I36">
        <v>1.1961722488038277E-2</v>
      </c>
      <c r="J36">
        <v>1.3819220535543523E-2</v>
      </c>
      <c r="K36">
        <v>0</v>
      </c>
      <c r="L36">
        <v>3.813100495053714E-3</v>
      </c>
      <c r="M36">
        <v>1.1934537484479868E-2</v>
      </c>
      <c r="N36">
        <v>1</v>
      </c>
    </row>
    <row r="37" spans="1:14" x14ac:dyDescent="0.25">
      <c r="A37">
        <v>36</v>
      </c>
      <c r="B37">
        <v>36</v>
      </c>
      <c r="C37">
        <v>6</v>
      </c>
      <c r="D37">
        <v>15</v>
      </c>
      <c r="E37">
        <v>0.40659340700000002</v>
      </c>
      <c r="F37">
        <v>0</v>
      </c>
      <c r="G37">
        <v>1.7824833000000002E-2</v>
      </c>
      <c r="H37">
        <v>1.2048192771084338E-2</v>
      </c>
      <c r="I37">
        <v>1.1961722488038277E-2</v>
      </c>
      <c r="J37">
        <v>1.3819220535543523E-2</v>
      </c>
      <c r="K37">
        <v>0</v>
      </c>
      <c r="L37">
        <v>3.813100495053714E-3</v>
      </c>
      <c r="M37">
        <v>1.1934537484479868E-2</v>
      </c>
      <c r="N37">
        <v>1</v>
      </c>
    </row>
    <row r="38" spans="1:14" x14ac:dyDescent="0.25">
      <c r="A38">
        <v>37</v>
      </c>
      <c r="B38">
        <v>37</v>
      </c>
      <c r="C38">
        <v>6</v>
      </c>
      <c r="D38">
        <v>13.5</v>
      </c>
      <c r="E38">
        <v>0.40659340700000002</v>
      </c>
      <c r="F38">
        <v>0</v>
      </c>
      <c r="G38">
        <v>1.7075697000000001E-2</v>
      </c>
      <c r="H38">
        <v>1.2048192771084338E-2</v>
      </c>
      <c r="I38">
        <v>1.076555023923445E-2</v>
      </c>
      <c r="J38">
        <v>1.3819220535543523E-2</v>
      </c>
      <c r="K38">
        <v>0</v>
      </c>
      <c r="L38">
        <v>3.6528448083685953E-3</v>
      </c>
      <c r="M38">
        <v>1.1512672083664827E-2</v>
      </c>
      <c r="N38">
        <v>1</v>
      </c>
    </row>
    <row r="39" spans="1:14" x14ac:dyDescent="0.25">
      <c r="A39">
        <v>38</v>
      </c>
      <c r="B39">
        <v>38</v>
      </c>
      <c r="C39">
        <v>6</v>
      </c>
      <c r="D39">
        <v>13.5</v>
      </c>
      <c r="E39">
        <v>0.40659340700000002</v>
      </c>
      <c r="F39">
        <v>0</v>
      </c>
      <c r="G39">
        <v>1.7075697000000001E-2</v>
      </c>
      <c r="H39">
        <v>1.2048192771084338E-2</v>
      </c>
      <c r="I39">
        <v>1.076555023923445E-2</v>
      </c>
      <c r="J39">
        <v>1.3819220535543523E-2</v>
      </c>
      <c r="K39">
        <v>0</v>
      </c>
      <c r="L39">
        <v>3.6528448083685953E-3</v>
      </c>
      <c r="M39">
        <v>1.1512672083664827E-2</v>
      </c>
      <c r="N39">
        <v>1</v>
      </c>
    </row>
    <row r="40" spans="1:14" x14ac:dyDescent="0.25">
      <c r="A40">
        <v>39</v>
      </c>
      <c r="B40">
        <v>39</v>
      </c>
      <c r="C40">
        <v>6</v>
      </c>
      <c r="D40">
        <v>13.5</v>
      </c>
      <c r="E40">
        <v>0.40659340700000002</v>
      </c>
      <c r="F40">
        <v>0</v>
      </c>
      <c r="G40">
        <v>1.7075697000000001E-2</v>
      </c>
      <c r="H40">
        <v>1.2048192771084338E-2</v>
      </c>
      <c r="I40">
        <v>1.076555023923445E-2</v>
      </c>
      <c r="J40">
        <v>1.3819220535543523E-2</v>
      </c>
      <c r="K40">
        <v>0</v>
      </c>
      <c r="L40">
        <v>3.6528448083685953E-3</v>
      </c>
      <c r="M40">
        <v>1.1512672083664827E-2</v>
      </c>
      <c r="N40">
        <v>1</v>
      </c>
    </row>
    <row r="41" spans="1:14" x14ac:dyDescent="0.25">
      <c r="A41">
        <v>40</v>
      </c>
      <c r="B41">
        <v>40</v>
      </c>
      <c r="C41">
        <v>3</v>
      </c>
      <c r="D41">
        <v>3</v>
      </c>
      <c r="E41">
        <v>0.37185929600000001</v>
      </c>
      <c r="F41">
        <v>7.3074790000000004E-3</v>
      </c>
      <c r="G41">
        <v>1.0600712999999999E-2</v>
      </c>
      <c r="H41">
        <v>6.024096385542169E-3</v>
      </c>
      <c r="I41">
        <v>2.3923444976076554E-3</v>
      </c>
      <c r="J41">
        <v>1.2638684078849211E-2</v>
      </c>
      <c r="K41">
        <v>4.3861112859994956E-3</v>
      </c>
      <c r="L41">
        <v>2.2677117922071041E-3</v>
      </c>
      <c r="M41">
        <v>6.282362903238867E-3</v>
      </c>
      <c r="N41">
        <v>4</v>
      </c>
    </row>
    <row r="42" spans="1:14" x14ac:dyDescent="0.25">
      <c r="A42">
        <v>41</v>
      </c>
      <c r="B42">
        <v>41</v>
      </c>
      <c r="C42">
        <v>1</v>
      </c>
      <c r="D42">
        <v>1</v>
      </c>
      <c r="E42">
        <v>0.34418604699999999</v>
      </c>
      <c r="F42">
        <v>0</v>
      </c>
      <c r="G42">
        <v>2.6227020000000002E-3</v>
      </c>
      <c r="H42">
        <v>2.008032128514056E-3</v>
      </c>
      <c r="I42">
        <v>7.9744816586921851E-4</v>
      </c>
      <c r="J42">
        <v>1.1698130876849039E-2</v>
      </c>
      <c r="K42">
        <v>0</v>
      </c>
      <c r="L42">
        <v>5.6105020981561877E-4</v>
      </c>
      <c r="M42">
        <v>3.9176718264427183E-3</v>
      </c>
      <c r="N42">
        <v>3</v>
      </c>
    </row>
    <row r="43" spans="1:14" x14ac:dyDescent="0.25">
      <c r="A43">
        <v>42</v>
      </c>
      <c r="B43">
        <v>42</v>
      </c>
      <c r="C43">
        <v>11</v>
      </c>
      <c r="D43">
        <v>19</v>
      </c>
      <c r="E43">
        <v>0.39572192499999997</v>
      </c>
      <c r="F43">
        <v>1.1685206E-2</v>
      </c>
      <c r="G43">
        <v>6.4030769000000001E-2</v>
      </c>
      <c r="H43">
        <v>2.2088353413654619E-2</v>
      </c>
      <c r="I43">
        <v>1.5151515151515152E-2</v>
      </c>
      <c r="J43">
        <v>1.3449722642268061E-2</v>
      </c>
      <c r="K43">
        <v>7.0137203152864378E-3</v>
      </c>
      <c r="L43">
        <v>1.3697506000340648E-2</v>
      </c>
      <c r="M43">
        <v>1.6880746387841837E-2</v>
      </c>
      <c r="N43">
        <v>3</v>
      </c>
    </row>
    <row r="44" spans="1:14" x14ac:dyDescent="0.25">
      <c r="A44">
        <v>43</v>
      </c>
      <c r="B44">
        <v>43</v>
      </c>
      <c r="C44">
        <v>3</v>
      </c>
      <c r="D44">
        <v>6</v>
      </c>
      <c r="E44">
        <v>0.35406698599999997</v>
      </c>
      <c r="F44">
        <v>0</v>
      </c>
      <c r="G44">
        <v>1.2413169E-2</v>
      </c>
      <c r="H44">
        <v>6.024096385542169E-3</v>
      </c>
      <c r="I44">
        <v>4.7846889952153108E-3</v>
      </c>
      <c r="J44">
        <v>1.203396238023407E-2</v>
      </c>
      <c r="K44">
        <v>0</v>
      </c>
      <c r="L44">
        <v>2.6554336222440575E-3</v>
      </c>
      <c r="M44">
        <v>6.8446741507685168E-3</v>
      </c>
      <c r="N44">
        <v>3</v>
      </c>
    </row>
    <row r="45" spans="1:14" x14ac:dyDescent="0.25">
      <c r="A45">
        <v>44</v>
      </c>
      <c r="B45">
        <v>44</v>
      </c>
      <c r="C45">
        <v>3</v>
      </c>
      <c r="D45">
        <v>4.5</v>
      </c>
      <c r="E45">
        <v>0.40217391299999999</v>
      </c>
      <c r="F45">
        <v>0</v>
      </c>
      <c r="G45">
        <v>1.6782658999999998E-2</v>
      </c>
      <c r="H45">
        <v>6.024096385542169E-3</v>
      </c>
      <c r="I45">
        <v>3.5885167464114833E-3</v>
      </c>
      <c r="J45">
        <v>1.3669011601532177E-2</v>
      </c>
      <c r="K45">
        <v>0</v>
      </c>
      <c r="L45">
        <v>3.5901579185183756E-3</v>
      </c>
      <c r="M45">
        <v>6.8534706549371899E-3</v>
      </c>
      <c r="N45">
        <v>1</v>
      </c>
    </row>
    <row r="46" spans="1:14" x14ac:dyDescent="0.25">
      <c r="A46">
        <v>45</v>
      </c>
      <c r="B46">
        <v>45</v>
      </c>
      <c r="C46">
        <v>2</v>
      </c>
      <c r="D46">
        <v>3.5</v>
      </c>
      <c r="E46">
        <v>0.4</v>
      </c>
      <c r="F46">
        <v>0</v>
      </c>
      <c r="G46">
        <v>6.3981419999999999E-3</v>
      </c>
      <c r="H46">
        <v>4.0160642570281121E-3</v>
      </c>
      <c r="I46">
        <v>2.7910685805422647E-3</v>
      </c>
      <c r="J46">
        <v>1.3595125053804448E-2</v>
      </c>
      <c r="K46">
        <v>0</v>
      </c>
      <c r="L46">
        <v>1.3686949228429773E-3</v>
      </c>
      <c r="M46">
        <v>5.8086516550576034E-3</v>
      </c>
      <c r="N46">
        <v>1</v>
      </c>
    </row>
    <row r="47" spans="1:14" x14ac:dyDescent="0.25">
      <c r="A47">
        <v>46</v>
      </c>
      <c r="B47">
        <v>46</v>
      </c>
      <c r="C47">
        <v>1</v>
      </c>
      <c r="D47">
        <v>2.5</v>
      </c>
      <c r="E47">
        <v>0.2890625</v>
      </c>
      <c r="F47">
        <v>0</v>
      </c>
      <c r="G47">
        <v>1.6593949999999999E-3</v>
      </c>
      <c r="H47">
        <v>2.008032128514056E-3</v>
      </c>
      <c r="I47">
        <v>1.9936204146730461E-3</v>
      </c>
      <c r="J47">
        <v>9.8246020896633705E-3</v>
      </c>
      <c r="K47">
        <v>0</v>
      </c>
      <c r="L47">
        <v>3.5497891598701973E-4</v>
      </c>
      <c r="M47">
        <v>3.8638284908510687E-3</v>
      </c>
      <c r="N47">
        <v>1</v>
      </c>
    </row>
    <row r="48" spans="1:14" x14ac:dyDescent="0.25">
      <c r="A48">
        <v>47</v>
      </c>
      <c r="B48">
        <v>47</v>
      </c>
      <c r="C48">
        <v>1</v>
      </c>
      <c r="D48">
        <v>1</v>
      </c>
      <c r="E48">
        <v>0.25783972100000002</v>
      </c>
      <c r="F48">
        <v>0</v>
      </c>
      <c r="G48">
        <v>5.4018969000000001E-4</v>
      </c>
      <c r="H48">
        <v>2.008032128514056E-3</v>
      </c>
      <c r="I48">
        <v>7.9744816586921851E-4</v>
      </c>
      <c r="J48">
        <v>8.7634081270826225E-3</v>
      </c>
      <c r="K48">
        <v>0</v>
      </c>
      <c r="L48">
        <v>1.1555774880818866E-4</v>
      </c>
      <c r="M48">
        <v>3.1750812897809659E-3</v>
      </c>
      <c r="N48">
        <v>5</v>
      </c>
    </row>
    <row r="49" spans="1:14" x14ac:dyDescent="0.25">
      <c r="A49">
        <v>48</v>
      </c>
      <c r="B49">
        <v>48</v>
      </c>
      <c r="C49">
        <v>2</v>
      </c>
      <c r="D49">
        <v>3.5</v>
      </c>
      <c r="E49">
        <v>0.34579439299999998</v>
      </c>
      <c r="F49">
        <v>2.7027026999999999E-2</v>
      </c>
      <c r="G49">
        <v>2.0074241E-2</v>
      </c>
      <c r="H49">
        <v>4.0160642570281121E-3</v>
      </c>
      <c r="I49">
        <v>2.7910685805422647E-3</v>
      </c>
      <c r="J49">
        <v>1.1752795039348504E-2</v>
      </c>
      <c r="K49">
        <v>1.6222222212573321E-2</v>
      </c>
      <c r="L49">
        <v>4.2942953964801552E-3</v>
      </c>
      <c r="M49">
        <v>5.8932478272935599E-3</v>
      </c>
      <c r="N49">
        <v>5</v>
      </c>
    </row>
    <row r="50" spans="1:14" x14ac:dyDescent="0.25">
      <c r="A50">
        <v>49</v>
      </c>
      <c r="B50">
        <v>49</v>
      </c>
      <c r="C50">
        <v>22</v>
      </c>
      <c r="D50">
        <v>50.5</v>
      </c>
      <c r="E50">
        <v>0.51748251700000003</v>
      </c>
      <c r="F50">
        <v>0.17060607</v>
      </c>
      <c r="G50">
        <v>0.29817918900000001</v>
      </c>
      <c r="H50">
        <v>4.4176706827309238E-2</v>
      </c>
      <c r="I50">
        <v>4.0271132376395534E-2</v>
      </c>
      <c r="J50">
        <v>1.7588098829431218E-2</v>
      </c>
      <c r="K50">
        <v>0.1024015545014936</v>
      </c>
      <c r="L50">
        <v>6.3786696525606437E-2</v>
      </c>
      <c r="M50">
        <v>3.8301548994211412E-2</v>
      </c>
      <c r="N50">
        <v>5</v>
      </c>
    </row>
    <row r="51" spans="1:14" x14ac:dyDescent="0.25">
      <c r="A51">
        <v>50</v>
      </c>
      <c r="B51">
        <v>50</v>
      </c>
      <c r="C51">
        <v>6</v>
      </c>
      <c r="D51">
        <v>16</v>
      </c>
      <c r="E51">
        <v>0.43786982200000002</v>
      </c>
      <c r="F51">
        <v>1.7477166999999998E-2</v>
      </c>
      <c r="G51">
        <v>6.0493725999999998E-2</v>
      </c>
      <c r="H51">
        <v>1.2048192771084338E-2</v>
      </c>
      <c r="I51">
        <v>1.2759170653907496E-2</v>
      </c>
      <c r="J51">
        <v>1.4882237468442736E-2</v>
      </c>
      <c r="K51">
        <v>1.0490184019139561E-2</v>
      </c>
      <c r="L51">
        <v>1.2940859336984739E-2</v>
      </c>
      <c r="M51">
        <v>1.2976659273171706E-2</v>
      </c>
      <c r="N51">
        <v>4</v>
      </c>
    </row>
    <row r="52" spans="1:14" x14ac:dyDescent="0.25">
      <c r="A52">
        <v>51</v>
      </c>
      <c r="B52">
        <v>51</v>
      </c>
      <c r="C52">
        <v>2</v>
      </c>
      <c r="D52">
        <v>2</v>
      </c>
      <c r="E52">
        <v>0.33333333300000001</v>
      </c>
      <c r="F52">
        <v>2.2919201000000001E-4</v>
      </c>
      <c r="G52">
        <v>3.1766670000000002E-3</v>
      </c>
      <c r="H52">
        <v>4.0160642570281121E-3</v>
      </c>
      <c r="I52">
        <v>1.594896331738437E-3</v>
      </c>
      <c r="J52">
        <v>1.1329270866841103E-2</v>
      </c>
      <c r="K52">
        <v>1.3756613761352026E-4</v>
      </c>
      <c r="L52">
        <v>6.7955478238257807E-4</v>
      </c>
      <c r="M52">
        <v>4.8138720025546252E-3</v>
      </c>
      <c r="N52">
        <v>4</v>
      </c>
    </row>
    <row r="53" spans="1:14" x14ac:dyDescent="0.25">
      <c r="A53">
        <v>52</v>
      </c>
      <c r="B53">
        <v>52</v>
      </c>
      <c r="C53">
        <v>5</v>
      </c>
      <c r="D53">
        <v>15</v>
      </c>
      <c r="E53">
        <v>0.43529411800000001</v>
      </c>
      <c r="F53">
        <v>1.9349314999999999E-2</v>
      </c>
      <c r="G53">
        <v>6.0233889999999998E-2</v>
      </c>
      <c r="H53">
        <v>1.0040160642570281E-2</v>
      </c>
      <c r="I53">
        <v>1.1961722488038277E-2</v>
      </c>
      <c r="J53">
        <v>1.4794694923488776E-2</v>
      </c>
      <c r="K53">
        <v>1.1613888852483781E-2</v>
      </c>
      <c r="L53">
        <v>1.2885275041735927E-2</v>
      </c>
      <c r="M53">
        <v>1.200545499299442E-2</v>
      </c>
      <c r="N53">
        <v>4</v>
      </c>
    </row>
    <row r="54" spans="1:14" x14ac:dyDescent="0.25">
      <c r="A54">
        <v>53</v>
      </c>
      <c r="B54">
        <v>53</v>
      </c>
      <c r="C54">
        <v>2</v>
      </c>
      <c r="D54">
        <v>2</v>
      </c>
      <c r="E54">
        <v>0.312236287</v>
      </c>
      <c r="F54">
        <v>1.8511662E-4</v>
      </c>
      <c r="G54">
        <v>1.9061320000000001E-3</v>
      </c>
      <c r="H54">
        <v>4.0160642570281121E-3</v>
      </c>
      <c r="I54">
        <v>1.594896331738437E-3</v>
      </c>
      <c r="J54">
        <v>1.0612228420251441E-2</v>
      </c>
      <c r="K54">
        <v>1.1111110907168943E-4</v>
      </c>
      <c r="L54">
        <v>4.0776106417590138E-4</v>
      </c>
      <c r="M54">
        <v>4.6283818656868208E-3</v>
      </c>
      <c r="N54">
        <v>4</v>
      </c>
    </row>
    <row r="55" spans="1:14" x14ac:dyDescent="0.25">
      <c r="A55">
        <v>54</v>
      </c>
      <c r="B55">
        <v>56</v>
      </c>
      <c r="C55">
        <v>18</v>
      </c>
      <c r="D55">
        <v>56</v>
      </c>
      <c r="E55">
        <v>0.52857142899999998</v>
      </c>
      <c r="F55">
        <v>0.119829792</v>
      </c>
      <c r="G55">
        <v>0.29456834599999998</v>
      </c>
      <c r="H55">
        <v>3.614457831325301E-2</v>
      </c>
      <c r="I55">
        <v>4.4657097288676235E-2</v>
      </c>
      <c r="J55">
        <v>1.7964986692807796E-2</v>
      </c>
      <c r="K55">
        <v>7.1924504071810821E-2</v>
      </c>
      <c r="L55">
        <v>6.3014262515657421E-2</v>
      </c>
      <c r="M55">
        <v>3.6189853506344648E-2</v>
      </c>
      <c r="N55">
        <v>4</v>
      </c>
    </row>
    <row r="56" spans="1:14" x14ac:dyDescent="0.25">
      <c r="A56">
        <v>55</v>
      </c>
      <c r="B56">
        <v>57</v>
      </c>
      <c r="C56">
        <v>2</v>
      </c>
      <c r="D56">
        <v>2</v>
      </c>
      <c r="E56">
        <v>0.35071089999999999</v>
      </c>
      <c r="F56">
        <v>0</v>
      </c>
      <c r="G56">
        <v>9.5545809999999995E-3</v>
      </c>
      <c r="H56">
        <v>4.0160642570281121E-3</v>
      </c>
      <c r="I56">
        <v>1.594896331738437E-3</v>
      </c>
      <c r="J56">
        <v>1.1919896358080766E-2</v>
      </c>
      <c r="K56">
        <v>0</v>
      </c>
      <c r="L56">
        <v>2.0439225175983866E-3</v>
      </c>
      <c r="M56">
        <v>4.9846887459404519E-3</v>
      </c>
      <c r="N56">
        <v>4</v>
      </c>
    </row>
    <row r="57" spans="1:14" x14ac:dyDescent="0.25">
      <c r="A57">
        <v>56</v>
      </c>
      <c r="B57">
        <v>58</v>
      </c>
      <c r="C57">
        <v>11</v>
      </c>
      <c r="D57">
        <v>17</v>
      </c>
      <c r="E57">
        <v>0.39572192499999997</v>
      </c>
      <c r="F57">
        <v>2.8446695000000001E-2</v>
      </c>
      <c r="G57">
        <v>0.113481076</v>
      </c>
      <c r="H57">
        <v>2.2088353413654619E-2</v>
      </c>
      <c r="I57">
        <v>1.3556618819776715E-2</v>
      </c>
      <c r="J57">
        <v>1.3449722642268061E-2</v>
      </c>
      <c r="K57">
        <v>1.7074338494696382E-2</v>
      </c>
      <c r="L57">
        <v>2.4275949574104179E-2</v>
      </c>
      <c r="M57">
        <v>1.6835920088590958E-2</v>
      </c>
      <c r="N57">
        <v>5</v>
      </c>
    </row>
    <row r="58" spans="1:14" x14ac:dyDescent="0.25">
      <c r="A58">
        <v>57</v>
      </c>
      <c r="B58">
        <v>59</v>
      </c>
      <c r="C58">
        <v>15</v>
      </c>
      <c r="D58">
        <v>55</v>
      </c>
      <c r="E58">
        <v>0.48366013099999999</v>
      </c>
      <c r="F58">
        <v>4.4492611000000001E-2</v>
      </c>
      <c r="G58">
        <v>0.35880012700000002</v>
      </c>
      <c r="H58">
        <v>3.0120481927710843E-2</v>
      </c>
      <c r="I58">
        <v>4.3859649122807015E-2</v>
      </c>
      <c r="J58">
        <v>1.6438549911211103E-2</v>
      </c>
      <c r="K58">
        <v>2.670545385771007E-2</v>
      </c>
      <c r="L58">
        <v>7.6754769140840493E-2</v>
      </c>
      <c r="M58">
        <v>3.2338942344032139E-2</v>
      </c>
      <c r="N58">
        <v>5</v>
      </c>
    </row>
    <row r="59" spans="1:14" x14ac:dyDescent="0.25">
      <c r="A59">
        <v>58</v>
      </c>
      <c r="B59">
        <v>60</v>
      </c>
      <c r="C59">
        <v>11</v>
      </c>
      <c r="D59">
        <v>42</v>
      </c>
      <c r="E59">
        <v>0.39153439200000001</v>
      </c>
      <c r="F59">
        <v>1.1592359999999999E-3</v>
      </c>
      <c r="G59">
        <v>0.31729359000000001</v>
      </c>
      <c r="H59">
        <v>2.2088353413654619E-2</v>
      </c>
      <c r="I59">
        <v>3.3492822966507178E-2</v>
      </c>
      <c r="J59">
        <v>1.330739755526323E-2</v>
      </c>
      <c r="K59">
        <v>6.9579920828194116E-4</v>
      </c>
      <c r="L59">
        <v>6.7875662291274771E-2</v>
      </c>
      <c r="M59">
        <v>2.4158648343946387E-2</v>
      </c>
      <c r="N59">
        <v>5</v>
      </c>
    </row>
    <row r="60" spans="1:14" x14ac:dyDescent="0.25">
      <c r="A60">
        <v>59</v>
      </c>
      <c r="B60">
        <v>61</v>
      </c>
      <c r="C60">
        <v>9</v>
      </c>
      <c r="D60">
        <v>21.5</v>
      </c>
      <c r="E60">
        <v>0.35922330099999999</v>
      </c>
      <c r="F60">
        <v>0</v>
      </c>
      <c r="G60">
        <v>0.17575748099999999</v>
      </c>
      <c r="H60">
        <v>1.8072289156626505E-2</v>
      </c>
      <c r="I60">
        <v>1.7145135566188199E-2</v>
      </c>
      <c r="J60">
        <v>1.220921424833859E-2</v>
      </c>
      <c r="K60">
        <v>0</v>
      </c>
      <c r="L60">
        <v>3.7598160824872447E-2</v>
      </c>
      <c r="M60">
        <v>1.6130365431567241E-2</v>
      </c>
      <c r="N60">
        <v>5</v>
      </c>
    </row>
    <row r="61" spans="1:14" x14ac:dyDescent="0.25">
      <c r="A61">
        <v>60</v>
      </c>
      <c r="B61">
        <v>62</v>
      </c>
      <c r="C61">
        <v>11</v>
      </c>
      <c r="D61">
        <v>33</v>
      </c>
      <c r="E61">
        <v>0.39153439200000001</v>
      </c>
      <c r="F61">
        <v>1.1592359999999999E-3</v>
      </c>
      <c r="G61">
        <v>0.26064115300000001</v>
      </c>
      <c r="H61">
        <v>2.2088353413654619E-2</v>
      </c>
      <c r="I61">
        <v>2.6315789473684209E-2</v>
      </c>
      <c r="J61">
        <v>1.330739755526323E-2</v>
      </c>
      <c r="K61">
        <v>6.9579920828194116E-4</v>
      </c>
      <c r="L61">
        <v>5.5756534130539721E-2</v>
      </c>
      <c r="M61">
        <v>2.1404304058243648E-2</v>
      </c>
      <c r="N61">
        <v>5</v>
      </c>
    </row>
    <row r="62" spans="1:14" x14ac:dyDescent="0.25">
      <c r="A62">
        <v>61</v>
      </c>
      <c r="B62">
        <v>63</v>
      </c>
      <c r="C62">
        <v>13</v>
      </c>
      <c r="D62">
        <v>45.5</v>
      </c>
      <c r="E62">
        <v>0.4</v>
      </c>
      <c r="F62">
        <v>5.2948680000000003E-3</v>
      </c>
      <c r="G62">
        <v>0.32460893600000001</v>
      </c>
      <c r="H62">
        <v>2.6104417670682729E-2</v>
      </c>
      <c r="I62">
        <v>3.6283891547049439E-2</v>
      </c>
      <c r="J62">
        <v>1.3595125053804448E-2</v>
      </c>
      <c r="K62">
        <v>3.1780974386211138E-3</v>
      </c>
      <c r="L62">
        <v>6.9440566122580746E-2</v>
      </c>
      <c r="M62">
        <v>2.6718843735267617E-2</v>
      </c>
      <c r="N62">
        <v>5</v>
      </c>
    </row>
    <row r="63" spans="1:14" x14ac:dyDescent="0.25">
      <c r="A63">
        <v>62</v>
      </c>
      <c r="B63">
        <v>64</v>
      </c>
      <c r="C63">
        <v>12</v>
      </c>
      <c r="D63">
        <v>37.5</v>
      </c>
      <c r="E63">
        <v>0.39361702100000001</v>
      </c>
      <c r="F63">
        <v>2.0433339999999999E-3</v>
      </c>
      <c r="G63">
        <v>0.281327045</v>
      </c>
      <c r="H63">
        <v>2.4096385542168676E-2</v>
      </c>
      <c r="I63">
        <v>2.9904306220095694E-2</v>
      </c>
      <c r="J63">
        <v>1.337818155950243E-2</v>
      </c>
      <c r="K63">
        <v>1.2264544747191874E-3</v>
      </c>
      <c r="L63">
        <v>6.0181674328253082E-2</v>
      </c>
      <c r="M63">
        <v>2.3485214627474774E-2</v>
      </c>
      <c r="N63">
        <v>5</v>
      </c>
    </row>
    <row r="64" spans="1:14" x14ac:dyDescent="0.25">
      <c r="A64">
        <v>63</v>
      </c>
      <c r="B64">
        <v>65</v>
      </c>
      <c r="C64">
        <v>13</v>
      </c>
      <c r="D64">
        <v>44</v>
      </c>
      <c r="E64">
        <v>0.47741935499999999</v>
      </c>
      <c r="F64">
        <v>3.2079000000000003E-2</v>
      </c>
      <c r="G64">
        <v>0.32321307399999999</v>
      </c>
      <c r="H64">
        <v>2.6104417670682729E-2</v>
      </c>
      <c r="I64">
        <v>3.5087719298245612E-2</v>
      </c>
      <c r="J64">
        <v>1.6226439585829151E-2</v>
      </c>
      <c r="K64">
        <v>1.9254528674468696E-2</v>
      </c>
      <c r="L64">
        <v>6.9141962366616988E-2</v>
      </c>
      <c r="M64">
        <v>2.7434332943148603E-2</v>
      </c>
      <c r="N64">
        <v>5</v>
      </c>
    </row>
    <row r="65" spans="1:14" x14ac:dyDescent="0.25">
      <c r="A65">
        <v>64</v>
      </c>
      <c r="B65">
        <v>66</v>
      </c>
      <c r="C65">
        <v>12</v>
      </c>
      <c r="D65">
        <v>39</v>
      </c>
      <c r="E65">
        <v>0.39361702100000001</v>
      </c>
      <c r="F65">
        <v>2.0433339999999999E-3</v>
      </c>
      <c r="G65">
        <v>0.29053073800000001</v>
      </c>
      <c r="H65">
        <v>2.4096385542168676E-2</v>
      </c>
      <c r="I65">
        <v>3.1100478468899521E-2</v>
      </c>
      <c r="J65">
        <v>1.337818155950243E-2</v>
      </c>
      <c r="K65">
        <v>1.2264544747191874E-3</v>
      </c>
      <c r="L65">
        <v>6.2150534644342573E-2</v>
      </c>
      <c r="M65">
        <v>2.3943252120877903E-2</v>
      </c>
      <c r="N65">
        <v>5</v>
      </c>
    </row>
    <row r="66" spans="1:14" x14ac:dyDescent="0.25">
      <c r="A66">
        <v>65</v>
      </c>
      <c r="B66">
        <v>67</v>
      </c>
      <c r="C66">
        <v>10</v>
      </c>
      <c r="D66">
        <v>16</v>
      </c>
      <c r="E66">
        <v>0.36097561</v>
      </c>
      <c r="F66" s="27">
        <v>1.5867139E-4</v>
      </c>
      <c r="G66">
        <v>0.12458963100000001</v>
      </c>
      <c r="H66">
        <v>2.0080321285140562E-2</v>
      </c>
      <c r="I66">
        <v>1.2759170653907496E-2</v>
      </c>
      <c r="J66">
        <v>1.226877139830836E-2</v>
      </c>
      <c r="K66">
        <v>9.5238094347479819E-5</v>
      </c>
      <c r="L66">
        <v>2.6652299275098931E-2</v>
      </c>
      <c r="M66">
        <v>1.5096918156576314E-2</v>
      </c>
      <c r="N66">
        <v>5</v>
      </c>
    </row>
    <row r="67" spans="1:14" x14ac:dyDescent="0.25">
      <c r="A67">
        <v>66</v>
      </c>
      <c r="B67">
        <v>68</v>
      </c>
      <c r="C67">
        <v>1</v>
      </c>
      <c r="D67">
        <v>2.5</v>
      </c>
      <c r="E67">
        <v>0.284615385</v>
      </c>
      <c r="F67">
        <v>0</v>
      </c>
      <c r="G67">
        <v>7.6343239999999996E-3</v>
      </c>
      <c r="H67">
        <v>2.008032128514056E-3</v>
      </c>
      <c r="I67">
        <v>1.9936204146730461E-3</v>
      </c>
      <c r="J67">
        <v>9.6734543782792462E-3</v>
      </c>
      <c r="K67">
        <v>0</v>
      </c>
      <c r="L67">
        <v>1.6331398237391871E-3</v>
      </c>
      <c r="M67">
        <v>3.8516047811600809E-3</v>
      </c>
      <c r="N67">
        <v>5</v>
      </c>
    </row>
    <row r="68" spans="1:14" x14ac:dyDescent="0.25">
      <c r="A68">
        <v>67</v>
      </c>
      <c r="B68">
        <v>69</v>
      </c>
      <c r="C68">
        <v>10</v>
      </c>
      <c r="D68">
        <v>23.5</v>
      </c>
      <c r="E68">
        <v>0.46835442999999999</v>
      </c>
      <c r="F68">
        <v>5.1969989999999999E-3</v>
      </c>
      <c r="G68">
        <v>4.5994436E-2</v>
      </c>
      <c r="H68">
        <v>2.0080321285140562E-2</v>
      </c>
      <c r="I68">
        <v>1.8740031897926633E-2</v>
      </c>
      <c r="J68">
        <v>1.5918342613383252E-2</v>
      </c>
      <c r="K68">
        <v>3.1193542899306441E-3</v>
      </c>
      <c r="L68">
        <v>9.8391612802945384E-3</v>
      </c>
      <c r="M68">
        <v>1.785707312172314E-2</v>
      </c>
      <c r="N68">
        <v>3</v>
      </c>
    </row>
    <row r="69" spans="1:14" x14ac:dyDescent="0.25">
      <c r="A69">
        <v>68</v>
      </c>
      <c r="B69">
        <v>70</v>
      </c>
      <c r="C69">
        <v>10</v>
      </c>
      <c r="D69">
        <v>25</v>
      </c>
      <c r="E69">
        <v>0.46835442999999999</v>
      </c>
      <c r="F69">
        <v>5.1969989999999999E-3</v>
      </c>
      <c r="G69">
        <v>4.9740438999999997E-2</v>
      </c>
      <c r="H69">
        <v>2.0080321285140562E-2</v>
      </c>
      <c r="I69">
        <v>1.9936204146730464E-2</v>
      </c>
      <c r="J69">
        <v>1.5918342613383252E-2</v>
      </c>
      <c r="K69">
        <v>3.1193542899306441E-3</v>
      </c>
      <c r="L69">
        <v>1.064050881010156E-2</v>
      </c>
      <c r="M69">
        <v>1.8291760359400625E-2</v>
      </c>
      <c r="N69">
        <v>3</v>
      </c>
    </row>
    <row r="70" spans="1:14" x14ac:dyDescent="0.25">
      <c r="A70">
        <v>69</v>
      </c>
      <c r="B70">
        <v>71</v>
      </c>
      <c r="C70">
        <v>10</v>
      </c>
      <c r="D70">
        <v>22</v>
      </c>
      <c r="E70">
        <v>0.45679012299999999</v>
      </c>
      <c r="F70">
        <v>5.0929809999999999E-3</v>
      </c>
      <c r="G70">
        <v>4.6556309999999997E-2</v>
      </c>
      <c r="H70">
        <v>2.0080321285140562E-2</v>
      </c>
      <c r="I70">
        <v>1.7543859649122806E-2</v>
      </c>
      <c r="J70">
        <v>1.5525297113819289E-2</v>
      </c>
      <c r="K70">
        <v>3.0569203747942346E-3</v>
      </c>
      <c r="L70">
        <v>9.9593577515634593E-3</v>
      </c>
      <c r="M70">
        <v>1.7340682371722097E-2</v>
      </c>
      <c r="N70">
        <v>3</v>
      </c>
    </row>
    <row r="71" spans="1:14" x14ac:dyDescent="0.25">
      <c r="A71">
        <v>70</v>
      </c>
      <c r="B71">
        <v>72</v>
      </c>
      <c r="C71">
        <v>9</v>
      </c>
      <c r="D71">
        <v>13.5</v>
      </c>
      <c r="E71">
        <v>0.46250000000000002</v>
      </c>
      <c r="F71">
        <v>4.0505050000000003E-3</v>
      </c>
      <c r="G71">
        <v>3.0148219E-2</v>
      </c>
      <c r="H71">
        <v>1.8072289156626505E-2</v>
      </c>
      <c r="I71">
        <v>1.076555023923445E-2</v>
      </c>
      <c r="J71">
        <v>1.5719363343461395E-2</v>
      </c>
      <c r="K71">
        <v>2.4312031132073578E-3</v>
      </c>
      <c r="L71">
        <v>6.4493276763876424E-3</v>
      </c>
      <c r="M71">
        <v>1.4225007271340656E-2</v>
      </c>
      <c r="N71">
        <v>3</v>
      </c>
    </row>
    <row r="72" spans="1:14" x14ac:dyDescent="0.25">
      <c r="A72">
        <v>71</v>
      </c>
      <c r="B72">
        <v>73</v>
      </c>
      <c r="C72">
        <v>3</v>
      </c>
      <c r="D72">
        <v>4.5</v>
      </c>
      <c r="E72">
        <v>0.40217391299999999</v>
      </c>
      <c r="F72">
        <v>0</v>
      </c>
      <c r="G72">
        <v>1.2878608999999999E-2</v>
      </c>
      <c r="H72">
        <v>6.024096385542169E-3</v>
      </c>
      <c r="I72">
        <v>3.5885167464114833E-3</v>
      </c>
      <c r="J72">
        <v>1.3669011601532177E-2</v>
      </c>
      <c r="K72">
        <v>0</v>
      </c>
      <c r="L72">
        <v>2.7550008661233016E-3</v>
      </c>
      <c r="M72">
        <v>6.8367675138892884E-3</v>
      </c>
      <c r="N72">
        <v>4</v>
      </c>
    </row>
    <row r="73" spans="1:14" x14ac:dyDescent="0.25">
      <c r="A73">
        <v>72</v>
      </c>
      <c r="B73">
        <v>74</v>
      </c>
      <c r="C73">
        <v>2</v>
      </c>
      <c r="D73">
        <v>5</v>
      </c>
      <c r="E73">
        <v>0.34418604699999999</v>
      </c>
      <c r="F73">
        <v>0</v>
      </c>
      <c r="G73">
        <v>2.1506535E-2</v>
      </c>
      <c r="H73">
        <v>4.0160642570281121E-3</v>
      </c>
      <c r="I73">
        <v>3.9872408293460922E-3</v>
      </c>
      <c r="J73">
        <v>1.1698130876849039E-2</v>
      </c>
      <c r="K73">
        <v>0</v>
      </c>
      <c r="L73">
        <v>4.6006927108596203E-3</v>
      </c>
      <c r="M73">
        <v>5.8177033536604235E-3</v>
      </c>
      <c r="N73">
        <v>5</v>
      </c>
    </row>
    <row r="74" spans="1:14" x14ac:dyDescent="0.25">
      <c r="A74">
        <v>73</v>
      </c>
      <c r="B74">
        <v>75</v>
      </c>
      <c r="C74">
        <v>2</v>
      </c>
      <c r="D74">
        <v>5</v>
      </c>
      <c r="E74">
        <v>0.34418604699999999</v>
      </c>
      <c r="F74">
        <v>0</v>
      </c>
      <c r="G74">
        <v>2.1506535E-2</v>
      </c>
      <c r="H74">
        <v>4.0160642570281121E-3</v>
      </c>
      <c r="I74">
        <v>3.9872408293460922E-3</v>
      </c>
      <c r="J74">
        <v>1.1698130876849039E-2</v>
      </c>
      <c r="K74">
        <v>0</v>
      </c>
      <c r="L74">
        <v>4.6006927108596203E-3</v>
      </c>
      <c r="M74">
        <v>5.8177033536604235E-3</v>
      </c>
      <c r="N74">
        <v>5</v>
      </c>
    </row>
    <row r="75" spans="1:14" x14ac:dyDescent="0.25">
      <c r="A75">
        <v>74</v>
      </c>
      <c r="B75">
        <v>76</v>
      </c>
      <c r="C75">
        <v>7</v>
      </c>
      <c r="D75">
        <v>11.5</v>
      </c>
      <c r="E75">
        <v>0.38341968900000001</v>
      </c>
      <c r="F75" s="27">
        <v>4.6279155999999998E-4</v>
      </c>
      <c r="G75">
        <v>2.4808255000000001E-2</v>
      </c>
      <c r="H75">
        <v>1.4056224899598393E-2</v>
      </c>
      <c r="I75">
        <v>9.1706539074960132E-3</v>
      </c>
      <c r="J75">
        <v>1.3031596550114525E-2</v>
      </c>
      <c r="K75">
        <v>2.7777777868144576E-4</v>
      </c>
      <c r="L75">
        <v>5.3069989167314367E-3</v>
      </c>
      <c r="M75">
        <v>1.1501780031706745E-2</v>
      </c>
      <c r="N75">
        <v>3</v>
      </c>
    </row>
    <row r="76" spans="1:14" x14ac:dyDescent="0.25">
      <c r="A76">
        <v>75</v>
      </c>
      <c r="B76">
        <v>77</v>
      </c>
      <c r="C76">
        <v>7</v>
      </c>
      <c r="D76">
        <v>7</v>
      </c>
      <c r="E76">
        <v>0.35576923100000002</v>
      </c>
      <c r="F76">
        <v>0</v>
      </c>
      <c r="G76">
        <v>5.3852791999999997E-2</v>
      </c>
      <c r="H76">
        <v>1.4056224899598393E-2</v>
      </c>
      <c r="I76">
        <v>5.5821371610845294E-3</v>
      </c>
      <c r="J76">
        <v>1.2091817964352106E-2</v>
      </c>
      <c r="K76">
        <v>0</v>
      </c>
      <c r="L76">
        <v>1.1520226183057347E-2</v>
      </c>
      <c r="M76">
        <v>1.0126785735988197E-2</v>
      </c>
      <c r="N76">
        <v>5</v>
      </c>
    </row>
  </sheetData>
  <autoFilter ref="A1:N1" xr:uid="{81A297E2-0BE7-4768-85EF-8D090C98B56A}">
    <sortState xmlns:xlrd2="http://schemas.microsoft.com/office/spreadsheetml/2017/richdata2" ref="A2:N76">
      <sortCondition ref="A1"/>
    </sortState>
  </autoFilter>
  <pageMargins left="0.7" right="0.7" top="0.75" bottom="0.75" header="0.3" footer="0.3"/>
  <pageSetup paperSize="9" orientation="portrait" horizontalDpi="0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25BBD-0546-4AAF-A4A7-0F995838F85B}">
  <dimension ref="A1:U26"/>
  <sheetViews>
    <sheetView workbookViewId="0">
      <selection activeCell="C15" sqref="C15"/>
    </sheetView>
  </sheetViews>
  <sheetFormatPr baseColWidth="10" defaultRowHeight="15" x14ac:dyDescent="0.25"/>
  <cols>
    <col min="8" max="8" width="6.5703125" bestFit="1" customWidth="1"/>
  </cols>
  <sheetData>
    <row r="1" spans="1:21" x14ac:dyDescent="0.25">
      <c r="C1" s="1">
        <v>1</v>
      </c>
      <c r="D1" s="1">
        <v>2</v>
      </c>
      <c r="E1" s="1">
        <v>3</v>
      </c>
      <c r="F1" s="1">
        <v>4</v>
      </c>
      <c r="G1" s="1">
        <v>5</v>
      </c>
    </row>
    <row r="2" spans="1:21" x14ac:dyDescent="0.25">
      <c r="C2" s="1" t="s">
        <v>14</v>
      </c>
      <c r="D2" s="1" t="s">
        <v>15</v>
      </c>
      <c r="E2" s="1" t="s">
        <v>16</v>
      </c>
      <c r="F2" s="1" t="s">
        <v>17</v>
      </c>
      <c r="G2" s="1" t="s">
        <v>18</v>
      </c>
      <c r="J2" s="1" t="s">
        <v>45</v>
      </c>
      <c r="P2" s="1" t="s">
        <v>47</v>
      </c>
    </row>
    <row r="3" spans="1:21" x14ac:dyDescent="0.25">
      <c r="A3" s="1">
        <v>1</v>
      </c>
      <c r="B3" s="1" t="s">
        <v>14</v>
      </c>
      <c r="C3" s="23">
        <v>100</v>
      </c>
      <c r="D3">
        <v>9</v>
      </c>
      <c r="E3">
        <v>21.5</v>
      </c>
      <c r="F3">
        <v>16</v>
      </c>
      <c r="G3">
        <v>6.5</v>
      </c>
      <c r="H3" s="24">
        <f>SUM(C3:G3)</f>
        <v>153</v>
      </c>
      <c r="J3">
        <f>C3/$I$11</f>
        <v>0.13351134846461948</v>
      </c>
      <c r="K3">
        <f t="shared" ref="K3:N7" si="0">D3/$I$11</f>
        <v>1.2016021361815754E-2</v>
      </c>
      <c r="L3">
        <f t="shared" si="0"/>
        <v>2.8704939919893192E-2</v>
      </c>
      <c r="M3">
        <f t="shared" si="0"/>
        <v>2.1361815754339118E-2</v>
      </c>
      <c r="N3">
        <f t="shared" si="0"/>
        <v>8.678237650200267E-3</v>
      </c>
      <c r="P3" s="23">
        <f>C3/$H$3</f>
        <v>0.65359477124183007</v>
      </c>
      <c r="Q3">
        <f>D3/$H$3</f>
        <v>5.8823529411764705E-2</v>
      </c>
      <c r="R3">
        <f>E3/$H$3</f>
        <v>0.14052287581699346</v>
      </c>
      <c r="S3">
        <f t="shared" ref="S3" si="1">F3/$H$3</f>
        <v>0.10457516339869281</v>
      </c>
      <c r="T3">
        <f>G3/$H$3</f>
        <v>4.2483660130718956E-2</v>
      </c>
      <c r="U3" s="1">
        <f>SUM(Q3:T3)</f>
        <v>0.34640522875816998</v>
      </c>
    </row>
    <row r="4" spans="1:21" x14ac:dyDescent="0.25">
      <c r="A4" s="1">
        <v>2</v>
      </c>
      <c r="B4" s="1" t="s">
        <v>15</v>
      </c>
      <c r="C4">
        <v>9</v>
      </c>
      <c r="D4" s="23">
        <v>104.5</v>
      </c>
      <c r="E4">
        <v>9</v>
      </c>
      <c r="F4">
        <v>2</v>
      </c>
      <c r="G4">
        <v>0</v>
      </c>
      <c r="H4" s="24">
        <f t="shared" ref="H4:H7" si="2">SUM(C4:G4)</f>
        <v>124.5</v>
      </c>
      <c r="J4">
        <f t="shared" ref="J4:J7" si="3">C4/$I$11</f>
        <v>1.2016021361815754E-2</v>
      </c>
      <c r="K4">
        <f t="shared" si="0"/>
        <v>0.13951935914552738</v>
      </c>
      <c r="L4">
        <f t="shared" si="0"/>
        <v>1.2016021361815754E-2</v>
      </c>
      <c r="M4">
        <f t="shared" si="0"/>
        <v>2.6702269692923898E-3</v>
      </c>
      <c r="N4">
        <f t="shared" si="0"/>
        <v>0</v>
      </c>
      <c r="P4">
        <f>C4/$H$4</f>
        <v>7.2289156626506021E-2</v>
      </c>
      <c r="Q4" s="23">
        <f>D4/$H$4</f>
        <v>0.8393574297188755</v>
      </c>
      <c r="R4">
        <f t="shared" ref="R4:T4" si="4">E4/$H$4</f>
        <v>7.2289156626506021E-2</v>
      </c>
      <c r="S4">
        <f t="shared" si="4"/>
        <v>1.6064257028112448E-2</v>
      </c>
      <c r="T4">
        <f t="shared" si="4"/>
        <v>0</v>
      </c>
      <c r="U4" s="1">
        <f>SUM(P4,R4,S4,T4)</f>
        <v>0.1606425702811245</v>
      </c>
    </row>
    <row r="5" spans="1:21" x14ac:dyDescent="0.25">
      <c r="A5" s="1">
        <v>3</v>
      </c>
      <c r="B5" s="1" t="s">
        <v>16</v>
      </c>
      <c r="C5">
        <v>21.5</v>
      </c>
      <c r="D5">
        <v>9</v>
      </c>
      <c r="E5" s="23">
        <v>80.5</v>
      </c>
      <c r="F5">
        <v>16.5</v>
      </c>
      <c r="G5">
        <v>13.5</v>
      </c>
      <c r="H5" s="24">
        <f t="shared" si="2"/>
        <v>141</v>
      </c>
      <c r="J5">
        <f t="shared" si="3"/>
        <v>2.8704939919893192E-2</v>
      </c>
      <c r="K5">
        <f t="shared" si="0"/>
        <v>1.2016021361815754E-2</v>
      </c>
      <c r="L5">
        <f t="shared" si="0"/>
        <v>0.10747663551401869</v>
      </c>
      <c r="M5">
        <f t="shared" si="0"/>
        <v>2.2029372496662217E-2</v>
      </c>
      <c r="N5">
        <f t="shared" si="0"/>
        <v>1.8024032042723633E-2</v>
      </c>
      <c r="P5">
        <f>C5/$H$5</f>
        <v>0.1524822695035461</v>
      </c>
      <c r="Q5">
        <f>D5/$H$5</f>
        <v>6.3829787234042548E-2</v>
      </c>
      <c r="R5" s="23">
        <f>E5/$H$5</f>
        <v>0.57092198581560283</v>
      </c>
      <c r="S5">
        <f>F5/$H$5</f>
        <v>0.11702127659574468</v>
      </c>
      <c r="T5">
        <f t="shared" ref="T5" si="5">G5/$H$5</f>
        <v>9.5744680851063829E-2</v>
      </c>
      <c r="U5" s="1">
        <f>SUM(P5,Q5,S5,T5)</f>
        <v>0.42907801418439717</v>
      </c>
    </row>
    <row r="6" spans="1:21" x14ac:dyDescent="0.25">
      <c r="A6" s="1">
        <v>4</v>
      </c>
      <c r="B6" s="1" t="s">
        <v>17</v>
      </c>
      <c r="C6">
        <v>16</v>
      </c>
      <c r="D6">
        <v>2</v>
      </c>
      <c r="E6">
        <v>16.5</v>
      </c>
      <c r="F6" s="23">
        <v>31.5</v>
      </c>
      <c r="G6">
        <v>28</v>
      </c>
      <c r="H6" s="24">
        <f t="shared" si="2"/>
        <v>94</v>
      </c>
      <c r="J6">
        <f t="shared" si="3"/>
        <v>2.1361815754339118E-2</v>
      </c>
      <c r="K6">
        <f t="shared" si="0"/>
        <v>2.6702269692923898E-3</v>
      </c>
      <c r="L6">
        <f t="shared" si="0"/>
        <v>2.2029372496662217E-2</v>
      </c>
      <c r="M6">
        <f t="shared" si="0"/>
        <v>4.2056074766355138E-2</v>
      </c>
      <c r="N6">
        <f t="shared" si="0"/>
        <v>3.7383177570093455E-2</v>
      </c>
      <c r="P6">
        <f>C6/$H$6</f>
        <v>0.1702127659574468</v>
      </c>
      <c r="Q6">
        <f t="shared" ref="Q6:S6" si="6">D6/$H$6</f>
        <v>2.1276595744680851E-2</v>
      </c>
      <c r="R6">
        <f t="shared" si="6"/>
        <v>0.17553191489361702</v>
      </c>
      <c r="S6" s="23">
        <f t="shared" si="6"/>
        <v>0.33510638297872342</v>
      </c>
      <c r="T6">
        <f>G6/$H$6</f>
        <v>0.2978723404255319</v>
      </c>
      <c r="U6" s="1">
        <f>SUM(P6,Q6,R6,T6)</f>
        <v>0.66489361702127658</v>
      </c>
    </row>
    <row r="7" spans="1:21" x14ac:dyDescent="0.25">
      <c r="A7" s="1">
        <v>5</v>
      </c>
      <c r="B7" s="1" t="s">
        <v>18</v>
      </c>
      <c r="C7">
        <v>6.5</v>
      </c>
      <c r="D7">
        <v>0</v>
      </c>
      <c r="E7">
        <v>13.5</v>
      </c>
      <c r="F7">
        <v>28</v>
      </c>
      <c r="G7" s="23">
        <v>188.5</v>
      </c>
      <c r="H7" s="24">
        <f t="shared" si="2"/>
        <v>236.5</v>
      </c>
      <c r="J7">
        <f t="shared" si="3"/>
        <v>8.678237650200267E-3</v>
      </c>
      <c r="K7">
        <f t="shared" si="0"/>
        <v>0</v>
      </c>
      <c r="L7">
        <f t="shared" si="0"/>
        <v>1.8024032042723633E-2</v>
      </c>
      <c r="M7">
        <f t="shared" si="0"/>
        <v>3.7383177570093455E-2</v>
      </c>
      <c r="N7">
        <f>G7/$I$11</f>
        <v>0.25166889185580776</v>
      </c>
      <c r="P7">
        <f>C7/$H$7</f>
        <v>2.748414376321353E-2</v>
      </c>
      <c r="Q7">
        <f t="shared" ref="Q7:R7" si="7">D7/$H$7</f>
        <v>0</v>
      </c>
      <c r="R7">
        <f t="shared" si="7"/>
        <v>5.7082452431289642E-2</v>
      </c>
      <c r="S7">
        <f>F7/$H$7</f>
        <v>0.11839323467230443</v>
      </c>
      <c r="T7" s="23">
        <f>G7/$H$7</f>
        <v>0.79704016913319242</v>
      </c>
      <c r="U7" s="1">
        <f>SUM(P7,Q7,R7,S7)</f>
        <v>0.20295983086680761</v>
      </c>
    </row>
    <row r="8" spans="1:21" x14ac:dyDescent="0.25">
      <c r="C8" s="24">
        <f>SUM(C3:C7)</f>
        <v>153</v>
      </c>
      <c r="D8" s="24">
        <f t="shared" ref="D8:E8" si="8">SUM(D3:D7)</f>
        <v>124.5</v>
      </c>
      <c r="E8" s="24">
        <f t="shared" si="8"/>
        <v>141</v>
      </c>
      <c r="F8" s="24">
        <f>SUM(F3:F7)</f>
        <v>94</v>
      </c>
      <c r="G8" s="24">
        <f>SUM(G3:G7)</f>
        <v>236.5</v>
      </c>
      <c r="H8" s="24"/>
    </row>
    <row r="11" spans="1:21" x14ac:dyDescent="0.25">
      <c r="C11" s="1" t="s">
        <v>35</v>
      </c>
      <c r="H11" s="1" t="s">
        <v>39</v>
      </c>
      <c r="I11">
        <f>SUM(C3:G7)</f>
        <v>749</v>
      </c>
    </row>
    <row r="12" spans="1:21" x14ac:dyDescent="0.25">
      <c r="B12" t="s">
        <v>36</v>
      </c>
      <c r="C12">
        <f>C3/(C3+D4+E5+F6+G7)</f>
        <v>0.19801980198019803</v>
      </c>
    </row>
    <row r="13" spans="1:21" x14ac:dyDescent="0.25">
      <c r="B13" t="s">
        <v>37</v>
      </c>
      <c r="C13">
        <f>D4/(C3+D4+E5+F6+G7)</f>
        <v>0.20693069306930692</v>
      </c>
    </row>
    <row r="14" spans="1:21" x14ac:dyDescent="0.25">
      <c r="B14" t="s">
        <v>38</v>
      </c>
      <c r="C14">
        <f>E5/(C3+D4+E5+F6+G7)</f>
        <v>0.15940594059405941</v>
      </c>
      <c r="E14" s="1" t="s">
        <v>39</v>
      </c>
      <c r="F14">
        <f>SUM(C12:C16)</f>
        <v>1</v>
      </c>
      <c r="J14" s="1" t="s">
        <v>46</v>
      </c>
    </row>
    <row r="15" spans="1:21" x14ac:dyDescent="0.25">
      <c r="B15" t="s">
        <v>40</v>
      </c>
      <c r="C15">
        <f>F6/(C3+D4+E5+F6+G7)</f>
        <v>6.2376237623762376E-2</v>
      </c>
      <c r="J15">
        <f>C3/$C$8</f>
        <v>0.65359477124183007</v>
      </c>
      <c r="K15">
        <f>D3/$D$8</f>
        <v>7.2289156626506021E-2</v>
      </c>
      <c r="L15">
        <f>E3/$E$8</f>
        <v>0.1524822695035461</v>
      </c>
      <c r="M15">
        <f>F3/$F$8</f>
        <v>0.1702127659574468</v>
      </c>
      <c r="N15">
        <f>G3/$G$8</f>
        <v>2.748414376321353E-2</v>
      </c>
    </row>
    <row r="16" spans="1:21" x14ac:dyDescent="0.25">
      <c r="B16" t="s">
        <v>41</v>
      </c>
      <c r="C16">
        <f>G7/(C3+D4+E5+F6+G7)</f>
        <v>0.37326732673267327</v>
      </c>
      <c r="J16">
        <f>C4/$C$8</f>
        <v>5.8823529411764705E-2</v>
      </c>
      <c r="K16">
        <f t="shared" ref="K16:K18" si="9">D4/$D$8</f>
        <v>0.8393574297188755</v>
      </c>
      <c r="L16">
        <f t="shared" ref="L16:L18" si="10">E4/$E$8</f>
        <v>6.3829787234042548E-2</v>
      </c>
      <c r="M16">
        <f>F4/$F$8</f>
        <v>2.1276595744680851E-2</v>
      </c>
      <c r="N16">
        <f t="shared" ref="N16:N19" si="11">G4/$G$8</f>
        <v>0</v>
      </c>
    </row>
    <row r="17" spans="2:14" x14ac:dyDescent="0.25">
      <c r="J17">
        <f>C5/$C$8</f>
        <v>0.14052287581699346</v>
      </c>
      <c r="K17">
        <f t="shared" si="9"/>
        <v>7.2289156626506021E-2</v>
      </c>
      <c r="L17">
        <f t="shared" si="10"/>
        <v>0.57092198581560283</v>
      </c>
      <c r="M17">
        <f>F5/$F$8</f>
        <v>0.17553191489361702</v>
      </c>
      <c r="N17">
        <f t="shared" si="11"/>
        <v>5.7082452431289642E-2</v>
      </c>
    </row>
    <row r="18" spans="2:14" x14ac:dyDescent="0.25">
      <c r="J18">
        <f>C6/$C$8</f>
        <v>0.10457516339869281</v>
      </c>
      <c r="K18">
        <f t="shared" si="9"/>
        <v>1.6064257028112448E-2</v>
      </c>
      <c r="L18">
        <f t="shared" si="10"/>
        <v>0.11702127659574468</v>
      </c>
      <c r="M18">
        <f t="shared" ref="M18" si="12">F6/$F$8</f>
        <v>0.33510638297872342</v>
      </c>
      <c r="N18">
        <f t="shared" si="11"/>
        <v>0.11839323467230443</v>
      </c>
    </row>
    <row r="19" spans="2:14" x14ac:dyDescent="0.25">
      <c r="C19" s="1" t="s">
        <v>42</v>
      </c>
      <c r="J19">
        <f>C7/$C$8</f>
        <v>4.2483660130718956E-2</v>
      </c>
      <c r="K19">
        <f>D7/$D$8</f>
        <v>0</v>
      </c>
      <c r="L19">
        <f>E7/$E$8</f>
        <v>9.5744680851063829E-2</v>
      </c>
      <c r="M19">
        <f>F7/$F$8</f>
        <v>0.2978723404255319</v>
      </c>
      <c r="N19">
        <f t="shared" si="11"/>
        <v>0.79704016913319242</v>
      </c>
    </row>
    <row r="20" spans="2:14" x14ac:dyDescent="0.25">
      <c r="C20" s="1" t="s">
        <v>43</v>
      </c>
      <c r="D20" s="1" t="s">
        <v>44</v>
      </c>
    </row>
    <row r="21" spans="2:14" x14ac:dyDescent="0.25">
      <c r="B21" t="s">
        <v>36</v>
      </c>
      <c r="C21">
        <f>(C4+C5+C6+C7)/($C$4+$C$5+$C$6+$C$7+$D$5+$D$6+$D$7+$E$6+$D$3+$E$3+$E$4+$E$7+$F$3+$F$4+$F$5+$F$7+$G$3+$G$4+$G$5+$G$6)</f>
        <v>0.21721311475409835</v>
      </c>
      <c r="D21">
        <f>(D3+E3+F3+G3)/($C$4+$C$5+$C$6+$C$7+$D$5+$D$6+$D$7+$E$6+$D$3+$E$3+$E$4+$E$7+$F$3+$F$4+$F$5+$F$7+$G$3+$G$4+$G$5+$G$6)</f>
        <v>0.21721311475409835</v>
      </c>
    </row>
    <row r="22" spans="2:14" x14ac:dyDescent="0.25">
      <c r="B22" t="s">
        <v>37</v>
      </c>
      <c r="C22">
        <f>(D3+D5+D6+D7)/($C$4+$C$5+$C$6+$C$7+$D$5+$D$6+$D$7+$E$6+$D$3+$E$3+$E$4+$E$7+$F$3+$F$4+$F$5+$F$7+$G$3+$G$4+$G$5+$G$6)</f>
        <v>8.1967213114754092E-2</v>
      </c>
      <c r="D22">
        <f>(C4+E4+F4+G4)/($C$4+$C$5+$C$6+$C$7+$D$5+$D$6+$D$7+$E$6+$D$3+$E$3+$E$4+$E$7+$F$3+$F$4+$F$5+$F$7+$G$3+$G$4+$G$5+$G$6)</f>
        <v>8.1967213114754092E-2</v>
      </c>
    </row>
    <row r="23" spans="2:14" x14ac:dyDescent="0.25">
      <c r="B23" t="s">
        <v>38</v>
      </c>
      <c r="C23">
        <f>(E3+E4+E6+E7)/($C$4+$C$5+$C$6+$C$7+$D$5+$D$6+$D$7+$E$6+$D$3+$E$3+$E$4+$E$7+$F$3+$F$4+$F$5+$F$7+$G$3+$G$4+$G$5+$G$6)</f>
        <v>0.24795081967213115</v>
      </c>
      <c r="D23">
        <f>(C5+D5+F5+G5)/($C$4+$C$5+$C$6+$C$7+$D$5+$D$6+$D$7+$E$6+$D$3+$E$3+$E$4+$E$7+$F$3+$F$4+$F$5+$F$7+$G$3+$G$4+$G$5+$G$6)</f>
        <v>0.24795081967213115</v>
      </c>
    </row>
    <row r="24" spans="2:14" x14ac:dyDescent="0.25">
      <c r="B24" t="s">
        <v>40</v>
      </c>
      <c r="C24">
        <f>(F3+F4+F5+F7)/($C$4+$C$5+$C$6+$C$7+$D$5+$D$6+$D$7+$E$6+$D$3+$E$3+$E$4+$E$7+$F$3+$F$4+$F$5+$F$7+$G$3+$G$4+$G$5+$G$6)</f>
        <v>0.25614754098360654</v>
      </c>
      <c r="D24">
        <f>(C6+D6+E6+G6)/($C$4+$C$5+$C$6+$C$7+$D$5+$D$6+$D$7+$E$6+$D$3+$E$3+$E$4+$E$7+$F$3+$F$4+$F$5+$F$7+$G$3+$G$4+$G$5+$G$6)</f>
        <v>0.25614754098360654</v>
      </c>
    </row>
    <row r="25" spans="2:14" x14ac:dyDescent="0.25">
      <c r="B25" t="s">
        <v>41</v>
      </c>
      <c r="C25">
        <f>(G3+G4+G5+G6)/($C$4+$C$5+$C$6+$C$7+$D$5+$D$6+$D$7+$E$6+$D$3+$E$3+$E$4+$E$7+$F$3+$F$4+$F$5+$F$7+$G$3+$G$4+$G$5+$G$6)</f>
        <v>0.19672131147540983</v>
      </c>
      <c r="D25">
        <f>(C7+D7+E7+F7)/($C$4+$C$5+$C$6+$C$7+$D$5+$D$6+$D$7+$E$6+$D$3+$E$3+$E$4+$E$7+$F$3+$F$4+$F$5+$F$7+$G$3+$G$4+$G$5+$G$6)</f>
        <v>0.19672131147540983</v>
      </c>
    </row>
    <row r="26" spans="2:14" x14ac:dyDescent="0.25">
      <c r="C26">
        <f>SUM(C21:C25)</f>
        <v>1</v>
      </c>
      <c r="D26">
        <f>SUM(D21:D25)</f>
        <v>1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F4B2D-15CB-45C1-84D6-F93C8D2891EC}">
  <dimension ref="A1:O53"/>
  <sheetViews>
    <sheetView tabSelected="1" topLeftCell="A16" workbookViewId="0">
      <selection activeCell="G14" sqref="G14"/>
    </sheetView>
  </sheetViews>
  <sheetFormatPr baseColWidth="10" defaultRowHeight="15" x14ac:dyDescent="0.25"/>
  <cols>
    <col min="1" max="1" width="8.28515625" bestFit="1" customWidth="1"/>
    <col min="2" max="2" width="5.7109375" bestFit="1" customWidth="1"/>
    <col min="3" max="3" width="18.42578125" bestFit="1" customWidth="1"/>
    <col min="4" max="4" width="27.85546875" bestFit="1" customWidth="1"/>
    <col min="5" max="5" width="29.5703125" bestFit="1" customWidth="1"/>
    <col min="6" max="6" width="30.140625" bestFit="1" customWidth="1"/>
    <col min="7" max="7" width="14.42578125" bestFit="1" customWidth="1"/>
    <col min="8" max="8" width="14.5703125" bestFit="1" customWidth="1"/>
    <col min="9" max="9" width="13.28515625" bestFit="1" customWidth="1"/>
    <col min="12" max="12" width="18.42578125" bestFit="1" customWidth="1"/>
    <col min="15" max="15" width="14.42578125" bestFit="1" customWidth="1"/>
  </cols>
  <sheetData>
    <row r="1" spans="1:13" x14ac:dyDescent="0.25">
      <c r="A1" s="1" t="s">
        <v>19</v>
      </c>
      <c r="B1" s="1" t="s">
        <v>20</v>
      </c>
      <c r="C1" s="1" t="s">
        <v>48</v>
      </c>
      <c r="D1" s="1" t="s">
        <v>49</v>
      </c>
      <c r="E1" s="1" t="s">
        <v>50</v>
      </c>
      <c r="F1" s="1" t="s">
        <v>51</v>
      </c>
      <c r="G1" s="1" t="s">
        <v>21</v>
      </c>
      <c r="H1" s="1" t="s">
        <v>22</v>
      </c>
      <c r="I1" s="1" t="s">
        <v>23</v>
      </c>
      <c r="J1" s="1" t="s">
        <v>24</v>
      </c>
      <c r="K1" s="1" t="s">
        <v>26</v>
      </c>
      <c r="L1" s="1" t="s">
        <v>25</v>
      </c>
      <c r="M1" s="1" t="s">
        <v>27</v>
      </c>
    </row>
    <row r="2" spans="1:13" x14ac:dyDescent="0.25">
      <c r="A2">
        <v>5</v>
      </c>
      <c r="B2" t="s">
        <v>18</v>
      </c>
      <c r="C2">
        <v>5</v>
      </c>
      <c r="D2">
        <v>236.5</v>
      </c>
      <c r="E2">
        <v>0.8</v>
      </c>
      <c r="F2">
        <v>0</v>
      </c>
      <c r="G2">
        <v>0.95748369</v>
      </c>
      <c r="H2">
        <f>C2/$C$7</f>
        <v>0.17857142857142858</v>
      </c>
      <c r="I2">
        <f>D2/$D$7</f>
        <v>0.31575433911882511</v>
      </c>
      <c r="J2">
        <f>E2/$E$7</f>
        <v>0.17391304347826089</v>
      </c>
      <c r="K2">
        <f>F2/$F$7</f>
        <v>0</v>
      </c>
      <c r="L2">
        <f>G2/$G$7</f>
        <v>0.64599737174106686</v>
      </c>
      <c r="M2">
        <f>0.55*I2+0.3*L2+0.05*H2+0.05*J2+0.05*K2</f>
        <v>0.38508832164015838</v>
      </c>
    </row>
    <row r="3" spans="1:13" x14ac:dyDescent="0.25">
      <c r="A3">
        <v>1</v>
      </c>
      <c r="B3" t="s">
        <v>14</v>
      </c>
      <c r="C3">
        <v>6</v>
      </c>
      <c r="D3">
        <v>153</v>
      </c>
      <c r="E3">
        <v>1</v>
      </c>
      <c r="F3">
        <v>5.5555555999999999E-2</v>
      </c>
      <c r="G3">
        <v>0.13493661200000001</v>
      </c>
      <c r="H3">
        <f>C3/$C$7</f>
        <v>0.21428571428571427</v>
      </c>
      <c r="I3">
        <f>D3/$D$7</f>
        <v>0.20427236315086783</v>
      </c>
      <c r="J3">
        <f>E3/$E$7</f>
        <v>0.21739130434782611</v>
      </c>
      <c r="K3">
        <f>F3/$F$7</f>
        <v>0.33333333333333337</v>
      </c>
      <c r="L3">
        <f>G3/$G$7</f>
        <v>9.1039354104970827E-2</v>
      </c>
      <c r="M3">
        <f>0.55*I3+0.3*L3+0.05*H3+0.05*J3+0.05*K3</f>
        <v>0.17791212356281222</v>
      </c>
    </row>
    <row r="4" spans="1:13" x14ac:dyDescent="0.25">
      <c r="A4">
        <v>3</v>
      </c>
      <c r="B4" t="s">
        <v>16</v>
      </c>
      <c r="C4">
        <v>6</v>
      </c>
      <c r="D4">
        <v>141</v>
      </c>
      <c r="E4">
        <v>1</v>
      </c>
      <c r="F4">
        <v>5.5555555999999999E-2</v>
      </c>
      <c r="G4">
        <v>0.165056377</v>
      </c>
      <c r="H4">
        <f>C4/$C$7</f>
        <v>0.21428571428571427</v>
      </c>
      <c r="I4">
        <f>D4/$D$7</f>
        <v>0.18825100133511349</v>
      </c>
      <c r="J4">
        <f>E4/$E$7</f>
        <v>0.21739130434782611</v>
      </c>
      <c r="K4">
        <f>F4/$F$7</f>
        <v>0.33333333333333337</v>
      </c>
      <c r="L4">
        <f>G4/$G$7</f>
        <v>0.11136062874460315</v>
      </c>
      <c r="M4">
        <f>0.55*I4+0.3*L4+0.05*H4+0.05*J4+0.05*K4</f>
        <v>0.17519675695603704</v>
      </c>
    </row>
    <row r="5" spans="1:13" x14ac:dyDescent="0.25">
      <c r="A5">
        <v>4</v>
      </c>
      <c r="B5" t="s">
        <v>17</v>
      </c>
      <c r="C5">
        <v>6</v>
      </c>
      <c r="D5">
        <v>94</v>
      </c>
      <c r="E5">
        <v>1</v>
      </c>
      <c r="F5">
        <v>5.5555555999999999E-2</v>
      </c>
      <c r="G5">
        <v>0.191496362</v>
      </c>
      <c r="H5">
        <f>C5/$C$7</f>
        <v>0.21428571428571427</v>
      </c>
      <c r="I5">
        <f>D5/$D$7</f>
        <v>0.12550066755674233</v>
      </c>
      <c r="J5">
        <f>E5/$E$7</f>
        <v>0.21739130434782611</v>
      </c>
      <c r="K5">
        <f>F5/$F$7</f>
        <v>0.33333333333333337</v>
      </c>
      <c r="L5">
        <f>G5/$G$7</f>
        <v>0.1291992206676397</v>
      </c>
      <c r="M5">
        <f>0.55*I5+0.3*L5+0.05*H5+0.05*J5+0.05*K5</f>
        <v>0.14603565095484389</v>
      </c>
    </row>
    <row r="6" spans="1:13" x14ac:dyDescent="0.25">
      <c r="A6">
        <v>2</v>
      </c>
      <c r="B6" t="s">
        <v>15</v>
      </c>
      <c r="C6">
        <v>5</v>
      </c>
      <c r="D6">
        <v>124.5</v>
      </c>
      <c r="E6">
        <v>0.8</v>
      </c>
      <c r="F6">
        <v>0</v>
      </c>
      <c r="G6">
        <v>3.3205883999999998E-2</v>
      </c>
      <c r="H6">
        <f>C6/$C$7</f>
        <v>0.17857142857142858</v>
      </c>
      <c r="I6">
        <f>D6/$D$7</f>
        <v>0.16622162883845126</v>
      </c>
      <c r="J6">
        <f>E6/$E$7</f>
        <v>0.17391304347826089</v>
      </c>
      <c r="K6">
        <f>F6/$F$7</f>
        <v>0</v>
      </c>
      <c r="L6">
        <f>G6/$G$7</f>
        <v>2.2403424741719354E-2</v>
      </c>
      <c r="M6">
        <f>0.55*I6+0.3*L6+0.05*H6+0.05*J6+0.05*K6</f>
        <v>0.11576714688614848</v>
      </c>
    </row>
    <row r="7" spans="1:13" x14ac:dyDescent="0.25">
      <c r="C7">
        <v>28</v>
      </c>
      <c r="D7">
        <f>SUM(D2:D6)</f>
        <v>749</v>
      </c>
      <c r="E7">
        <v>4.5999999999999996</v>
      </c>
      <c r="F7">
        <v>0.16666666799999999</v>
      </c>
      <c r="G7">
        <f>SUM(G2:G6)</f>
        <v>1.4821789250000001</v>
      </c>
    </row>
    <row r="18" spans="5:15" x14ac:dyDescent="0.25">
      <c r="E18" s="5" t="s">
        <v>52</v>
      </c>
      <c r="F18" s="5" t="s">
        <v>53</v>
      </c>
      <c r="G18" s="5" t="s">
        <v>60</v>
      </c>
      <c r="H18" s="5" t="s">
        <v>54</v>
      </c>
      <c r="I18" s="5" t="s">
        <v>61</v>
      </c>
    </row>
    <row r="19" spans="5:15" x14ac:dyDescent="0.25">
      <c r="E19" s="6" t="s">
        <v>55</v>
      </c>
      <c r="F19" s="7">
        <v>5</v>
      </c>
      <c r="G19" s="29">
        <v>30.0530415852812</v>
      </c>
      <c r="H19" s="6">
        <v>5</v>
      </c>
      <c r="I19" s="6">
        <v>38.508832164015843</v>
      </c>
    </row>
    <row r="20" spans="5:15" x14ac:dyDescent="0.25">
      <c r="E20" s="8" t="s">
        <v>56</v>
      </c>
      <c r="F20" s="9">
        <v>1</v>
      </c>
      <c r="G20" s="10">
        <v>25.498955582967099</v>
      </c>
      <c r="H20" s="8">
        <v>1</v>
      </c>
      <c r="I20" s="8">
        <v>17.791212356281225</v>
      </c>
    </row>
    <row r="21" spans="5:15" x14ac:dyDescent="0.25">
      <c r="E21" s="11" t="s">
        <v>57</v>
      </c>
      <c r="F21" s="12">
        <v>3</v>
      </c>
      <c r="G21" s="13">
        <v>18.254343601062899</v>
      </c>
      <c r="H21" s="11">
        <v>3</v>
      </c>
      <c r="I21" s="11">
        <v>17.519675695603706</v>
      </c>
    </row>
    <row r="22" spans="5:15" x14ac:dyDescent="0.25">
      <c r="E22" s="14" t="s">
        <v>58</v>
      </c>
      <c r="F22" s="15">
        <v>2</v>
      </c>
      <c r="G22" s="16">
        <v>15.4557746842599</v>
      </c>
      <c r="H22" s="14">
        <v>4</v>
      </c>
      <c r="I22" s="14">
        <v>14.603565095484388</v>
      </c>
    </row>
    <row r="23" spans="5:15" x14ac:dyDescent="0.25">
      <c r="E23" s="17" t="s">
        <v>59</v>
      </c>
      <c r="F23" s="18">
        <v>4</v>
      </c>
      <c r="G23" s="19">
        <v>10.7378839425387</v>
      </c>
      <c r="H23" s="17">
        <v>2</v>
      </c>
      <c r="I23" s="17">
        <v>11.576714688614848</v>
      </c>
    </row>
    <row r="26" spans="5:15" x14ac:dyDescent="0.25">
      <c r="F26" s="5" t="s">
        <v>62</v>
      </c>
      <c r="G26" s="5"/>
      <c r="H26" s="1" t="s">
        <v>66</v>
      </c>
    </row>
    <row r="27" spans="5:15" x14ac:dyDescent="0.25">
      <c r="F27" t="s">
        <v>63</v>
      </c>
      <c r="H27" t="s">
        <v>68</v>
      </c>
      <c r="K27" s="1"/>
      <c r="L27" s="1"/>
      <c r="M27" s="1"/>
      <c r="N27" s="1"/>
      <c r="O27" s="1"/>
    </row>
    <row r="28" spans="5:15" x14ac:dyDescent="0.25">
      <c r="F28" t="s">
        <v>64</v>
      </c>
      <c r="H28" s="20" t="s">
        <v>67</v>
      </c>
    </row>
    <row r="29" spans="5:15" x14ac:dyDescent="0.25">
      <c r="F29" t="s">
        <v>65</v>
      </c>
      <c r="H29" t="s">
        <v>69</v>
      </c>
    </row>
    <row r="30" spans="5:15" x14ac:dyDescent="0.25">
      <c r="F30" t="s">
        <v>87</v>
      </c>
      <c r="H30" t="s">
        <v>70</v>
      </c>
    </row>
    <row r="31" spans="5:15" x14ac:dyDescent="0.25">
      <c r="F31" t="s">
        <v>88</v>
      </c>
      <c r="H31" t="s">
        <v>71</v>
      </c>
    </row>
    <row r="34" spans="5:15" x14ac:dyDescent="0.25">
      <c r="K34" s="1"/>
      <c r="L34" s="1"/>
      <c r="M34" s="1"/>
      <c r="N34" s="1"/>
      <c r="O34" s="1"/>
    </row>
    <row r="35" spans="5:15" x14ac:dyDescent="0.25">
      <c r="F35" s="1" t="s">
        <v>35</v>
      </c>
      <c r="J35" s="1" t="s">
        <v>42</v>
      </c>
      <c r="K35" s="4"/>
      <c r="L35" s="4"/>
      <c r="M35" s="4"/>
      <c r="N35" s="4"/>
      <c r="O35" s="25" t="s">
        <v>72</v>
      </c>
    </row>
    <row r="36" spans="5:15" x14ac:dyDescent="0.25">
      <c r="E36" s="6" t="s">
        <v>41</v>
      </c>
      <c r="F36" s="6">
        <v>0.37326732673267327</v>
      </c>
      <c r="I36" s="6" t="s">
        <v>40</v>
      </c>
      <c r="J36" s="6">
        <v>0.25614754098360654</v>
      </c>
      <c r="K36" s="4"/>
      <c r="L36" s="4"/>
      <c r="M36" s="4"/>
      <c r="N36" s="6" t="s">
        <v>40</v>
      </c>
      <c r="O36" s="6">
        <v>0.66489361702127658</v>
      </c>
    </row>
    <row r="37" spans="5:15" x14ac:dyDescent="0.25">
      <c r="E37" s="8" t="s">
        <v>37</v>
      </c>
      <c r="F37" s="8">
        <v>0.20693069306930692</v>
      </c>
      <c r="I37" s="8" t="s">
        <v>38</v>
      </c>
      <c r="J37" s="8">
        <v>0.24795081967213115</v>
      </c>
      <c r="N37" s="8" t="s">
        <v>38</v>
      </c>
      <c r="O37" s="8">
        <v>0.42907801418439717</v>
      </c>
    </row>
    <row r="38" spans="5:15" x14ac:dyDescent="0.25">
      <c r="E38" s="11" t="s">
        <v>36</v>
      </c>
      <c r="F38" s="11">
        <v>0.19801980198019803</v>
      </c>
      <c r="H38" s="1"/>
      <c r="I38" s="22" t="s">
        <v>36</v>
      </c>
      <c r="J38" s="22">
        <v>0.21721311475409835</v>
      </c>
      <c r="N38" s="22" t="s">
        <v>36</v>
      </c>
      <c r="O38" s="26">
        <v>0.34640522875816998</v>
      </c>
    </row>
    <row r="39" spans="5:15" x14ac:dyDescent="0.25">
      <c r="E39" s="21" t="s">
        <v>38</v>
      </c>
      <c r="F39" s="21">
        <v>0.15940594059405941</v>
      </c>
      <c r="I39" s="21" t="s">
        <v>41</v>
      </c>
      <c r="J39" s="21">
        <v>0.19672131147540983</v>
      </c>
      <c r="N39" s="21" t="s">
        <v>41</v>
      </c>
      <c r="O39" s="21">
        <v>0.20295983086680761</v>
      </c>
    </row>
    <row r="40" spans="5:15" x14ac:dyDescent="0.25">
      <c r="E40" s="17" t="s">
        <v>40</v>
      </c>
      <c r="F40" s="17">
        <v>6.2376237623762376E-2</v>
      </c>
      <c r="I40" s="17" t="s">
        <v>37</v>
      </c>
      <c r="J40" s="17">
        <v>8.1967213114754092E-2</v>
      </c>
      <c r="N40" s="17" t="s">
        <v>37</v>
      </c>
      <c r="O40" s="17">
        <v>0.1606425702811245</v>
      </c>
    </row>
    <row r="42" spans="5:15" x14ac:dyDescent="0.25">
      <c r="I42" s="28" t="s">
        <v>73</v>
      </c>
      <c r="J42" s="28"/>
      <c r="K42" s="28"/>
      <c r="L42" s="28"/>
      <c r="M42" s="28"/>
      <c r="N42" s="28"/>
      <c r="O42" s="28"/>
    </row>
    <row r="43" spans="5:15" x14ac:dyDescent="0.25">
      <c r="I43" s="28"/>
      <c r="J43" s="28"/>
      <c r="K43" s="28"/>
      <c r="L43" s="28"/>
      <c r="M43" s="28"/>
      <c r="N43" s="28"/>
      <c r="O43" s="28"/>
    </row>
    <row r="44" spans="5:15" x14ac:dyDescent="0.25">
      <c r="I44" s="28"/>
      <c r="J44" s="28"/>
      <c r="K44" s="28"/>
      <c r="L44" s="28"/>
      <c r="M44" s="28"/>
      <c r="N44" s="28"/>
      <c r="O44" s="28"/>
    </row>
    <row r="46" spans="5:15" x14ac:dyDescent="0.25">
      <c r="K46" t="s">
        <v>74</v>
      </c>
      <c r="L46" t="s">
        <v>75</v>
      </c>
    </row>
    <row r="47" spans="5:15" x14ac:dyDescent="0.25">
      <c r="K47" s="3">
        <v>1</v>
      </c>
      <c r="L47" s="4">
        <v>47.540642293634562</v>
      </c>
      <c r="M47" t="s">
        <v>76</v>
      </c>
      <c r="N47" t="s">
        <v>82</v>
      </c>
    </row>
    <row r="48" spans="5:15" x14ac:dyDescent="0.25">
      <c r="K48" s="3">
        <v>5</v>
      </c>
      <c r="L48" s="4">
        <v>18.877594059232372</v>
      </c>
      <c r="M48" t="s">
        <v>80</v>
      </c>
      <c r="N48" t="s">
        <v>84</v>
      </c>
    </row>
    <row r="49" spans="11:14" x14ac:dyDescent="0.25">
      <c r="K49" s="3">
        <v>3</v>
      </c>
      <c r="L49" s="4">
        <v>11.753395653234241</v>
      </c>
      <c r="M49" t="s">
        <v>78</v>
      </c>
      <c r="N49" t="s">
        <v>81</v>
      </c>
    </row>
    <row r="50" spans="11:14" x14ac:dyDescent="0.25">
      <c r="K50" s="3">
        <v>2</v>
      </c>
      <c r="L50" s="4">
        <v>11.012713174241725</v>
      </c>
      <c r="M50" t="s">
        <v>77</v>
      </c>
      <c r="N50" t="s">
        <v>85</v>
      </c>
    </row>
    <row r="51" spans="11:14" x14ac:dyDescent="0.25">
      <c r="K51" s="3">
        <v>4</v>
      </c>
      <c r="L51" s="4">
        <v>10.815654794447774</v>
      </c>
      <c r="M51" t="s">
        <v>79</v>
      </c>
      <c r="N51" t="s">
        <v>83</v>
      </c>
    </row>
    <row r="53" spans="11:14" x14ac:dyDescent="0.25">
      <c r="N53" t="s">
        <v>86</v>
      </c>
    </row>
  </sheetData>
  <autoFilter ref="A1:M1" xr:uid="{D9DED1D3-364E-4EBD-A2B3-6DC5ECE33572}">
    <sortState xmlns:xlrd2="http://schemas.microsoft.com/office/spreadsheetml/2017/richdata2" ref="A2:M7">
      <sortCondition descending="1" ref="M1"/>
    </sortState>
  </autoFilter>
  <mergeCells count="1">
    <mergeCell ref="I42:O4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SeleccionClusters</vt:lpstr>
      <vt:lpstr>ImportanciaIntraCluster</vt:lpstr>
      <vt:lpstr>ImportanciaComunicaciones</vt:lpstr>
      <vt:lpstr>AsumiendoRed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 Fernández</dc:creator>
  <cp:lastModifiedBy>Alberto Fernández</cp:lastModifiedBy>
  <dcterms:created xsi:type="dcterms:W3CDTF">2021-02-24T17:48:56Z</dcterms:created>
  <dcterms:modified xsi:type="dcterms:W3CDTF">2021-03-02T22:34:29Z</dcterms:modified>
</cp:coreProperties>
</file>