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mu\Downloads\scriptsdef\"/>
    </mc:Choice>
  </mc:AlternateContent>
  <xr:revisionPtr revIDLastSave="0" documentId="13_ncr:1_{E1E2CFA9-0318-4997-95B0-20CB1A541A9E}" xr6:coauthVersionLast="47" xr6:coauthVersionMax="47" xr10:uidLastSave="{00000000-0000-0000-0000-000000000000}"/>
  <bookViews>
    <workbookView xWindow="28680" yWindow="-120" windowWidth="29040" windowHeight="15720" xr2:uid="{041E1D99-4586-4732-A8EB-004C2E10A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K20" i="1" l="1"/>
  <c r="K36" i="1"/>
  <c r="K47" i="1"/>
  <c r="K27" i="1"/>
  <c r="K17" i="1"/>
  <c r="K8" i="1"/>
  <c r="K50" i="1" l="1"/>
  <c r="K11" i="1" l="1"/>
  <c r="K9" i="1"/>
  <c r="K7" i="1"/>
  <c r="K29" i="1"/>
  <c r="K26" i="1"/>
  <c r="K16" i="1"/>
  <c r="K38" i="1"/>
  <c r="K35" i="1"/>
  <c r="K46" i="1"/>
  <c r="K48" i="1"/>
  <c r="K37" i="1" l="1"/>
  <c r="K28" i="1" l="1"/>
  <c r="K18" i="1"/>
</calcChain>
</file>

<file path=xl/sharedStrings.xml><?xml version="1.0" encoding="utf-8"?>
<sst xmlns="http://schemas.openxmlformats.org/spreadsheetml/2006/main" count="56" uniqueCount="17">
  <si>
    <t>KC200-GT</t>
  </si>
  <si>
    <t>Rs</t>
  </si>
  <si>
    <t>Rsh</t>
  </si>
  <si>
    <t>n</t>
  </si>
  <si>
    <t>Io(nA)</t>
  </si>
  <si>
    <t>Iph</t>
  </si>
  <si>
    <t>PWP201</t>
  </si>
  <si>
    <t>RTC</t>
  </si>
  <si>
    <t>SPR205</t>
  </si>
  <si>
    <t>Villalva</t>
  </si>
  <si>
    <t>SPR-220</t>
  </si>
  <si>
    <t>Io(A)</t>
  </si>
  <si>
    <t>Carrero</t>
  </si>
  <si>
    <t>Yetayew</t>
  </si>
  <si>
    <t>Lidaighbi</t>
  </si>
  <si>
    <t>Obbadi</t>
  </si>
  <si>
    <t>Este fichero de excel están los valores de los parámetros obtenidos por cada módulo. La utilidad de este archivo es el de lectura para el script de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</si>
</sst>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F4AD-7F7E-4F7B-92A2-BA49B6B490E3}">
  <dimension ref="A2:L50"/>
  <sheetViews>
    <sheetView tabSelected="1" zoomScale="128" zoomScaleNormal="174" workbookViewId="0">
      <selection activeCell="K24" sqref="J24:K24"/>
    </sheetView>
  </sheetViews>
  <sheetFormatPr defaultRowHeight="14.4" x14ac:dyDescent="0.3"/>
  <cols>
    <col min="1" max="1" width="7.21875" customWidth="1"/>
    <col min="2" max="2" width="12.5546875" customWidth="1"/>
    <col min="3" max="4" width="9.109375" bestFit="1" customWidth="1"/>
    <col min="5" max="5" width="9.5546875" bestFit="1" customWidth="1"/>
    <col min="6" max="6" width="13.77734375" bestFit="1" customWidth="1"/>
    <col min="7" max="7" width="9.109375" bestFit="1" customWidth="1"/>
    <col min="8" max="9" width="9.33203125" bestFit="1" customWidth="1"/>
    <col min="10" max="10" width="9.109375" bestFit="1" customWidth="1"/>
    <col min="11" max="11" width="14.77734375" bestFit="1" customWidth="1"/>
    <col min="12" max="12" width="9.109375" bestFit="1" customWidth="1"/>
    <col min="13" max="13" width="9.44140625" bestFit="1" customWidth="1"/>
    <col min="14" max="14" width="9" bestFit="1" customWidth="1"/>
    <col min="15" max="15" width="9.109375" bestFit="1" customWidth="1"/>
    <col min="16" max="20" width="18.44140625" bestFit="1" customWidth="1"/>
    <col min="21" max="21" width="13.109375" bestFit="1" customWidth="1"/>
    <col min="22" max="22" width="9.33203125" bestFit="1" customWidth="1"/>
    <col min="23" max="23" width="9.109375" bestFit="1" customWidth="1"/>
    <col min="24" max="28" width="18.5546875" bestFit="1" customWidth="1"/>
  </cols>
  <sheetData>
    <row r="2" spans="1:12" x14ac:dyDescent="0.3">
      <c r="C2" t="s">
        <v>16</v>
      </c>
    </row>
    <row r="5" spans="1:12" x14ac:dyDescent="0.3">
      <c r="H5" s="1" t="s">
        <v>0</v>
      </c>
    </row>
    <row r="6" spans="1:12" x14ac:dyDescent="0.3">
      <c r="H6" s="1" t="s">
        <v>1</v>
      </c>
      <c r="I6" s="1" t="s">
        <v>2</v>
      </c>
      <c r="J6" s="1" t="s">
        <v>3</v>
      </c>
      <c r="K6" s="1" t="s">
        <v>4</v>
      </c>
      <c r="L6" s="1" t="s">
        <v>5</v>
      </c>
    </row>
    <row r="7" spans="1:12" x14ac:dyDescent="0.3">
      <c r="G7" s="2" t="s">
        <v>12</v>
      </c>
      <c r="H7" s="3">
        <v>0.154247</v>
      </c>
      <c r="I7" s="3">
        <v>286.987481</v>
      </c>
      <c r="J7" s="3">
        <v>1.27776</v>
      </c>
      <c r="K7" s="3">
        <f>6.276448*10^-8</f>
        <v>6.276448E-8</v>
      </c>
      <c r="L7" s="3">
        <v>8.1805939999999993</v>
      </c>
    </row>
    <row r="8" spans="1:12" x14ac:dyDescent="0.3">
      <c r="G8" s="1" t="s">
        <v>13</v>
      </c>
      <c r="H8" s="3">
        <v>0.10903</v>
      </c>
      <c r="I8" s="3">
        <v>606.85</v>
      </c>
      <c r="J8" s="3">
        <v>1.4108000000000001</v>
      </c>
      <c r="K8" s="3">
        <f>3.6756*10^-7</f>
        <v>3.6755999999999999E-7</v>
      </c>
      <c r="L8" s="3">
        <v>8.1777999999999995</v>
      </c>
    </row>
    <row r="9" spans="1:12" x14ac:dyDescent="0.3">
      <c r="G9" s="1" t="s">
        <v>14</v>
      </c>
      <c r="H9" s="3">
        <v>0.25547999999999998</v>
      </c>
      <c r="I9" s="3">
        <v>135.6</v>
      </c>
      <c r="J9" s="4">
        <v>1</v>
      </c>
      <c r="K9" s="3">
        <f>3.4593*10^-10</f>
        <v>3.4593000000000001E-10</v>
      </c>
      <c r="L9" s="3">
        <v>8.1915999999999993</v>
      </c>
    </row>
    <row r="10" spans="1:12" x14ac:dyDescent="0.3">
      <c r="G10" s="1" t="s">
        <v>15</v>
      </c>
      <c r="H10" s="3">
        <v>0.10901</v>
      </c>
      <c r="I10" s="3">
        <v>607.9</v>
      </c>
      <c r="J10" s="3">
        <v>1.4109</v>
      </c>
      <c r="K10" s="3">
        <v>3.6834999999999999E-7</v>
      </c>
      <c r="L10" s="3">
        <v>8.1776999999999997</v>
      </c>
    </row>
    <row r="11" spans="1:12" x14ac:dyDescent="0.3">
      <c r="G11" s="1" t="s">
        <v>9</v>
      </c>
      <c r="H11" s="3">
        <v>0.13475999999999999</v>
      </c>
      <c r="I11" s="3">
        <v>258.1044</v>
      </c>
      <c r="J11" s="4">
        <v>1.3</v>
      </c>
      <c r="K11" s="3">
        <f>8.7753*10^-8</f>
        <v>8.7753000000000005E-8</v>
      </c>
      <c r="L11" s="3">
        <v>8.1805000000000003</v>
      </c>
    </row>
    <row r="12" spans="1:12" x14ac:dyDescent="0.3">
      <c r="A12" s="1"/>
    </row>
    <row r="14" spans="1:12" x14ac:dyDescent="0.3">
      <c r="H14" s="1" t="s">
        <v>6</v>
      </c>
    </row>
    <row r="15" spans="1:12" x14ac:dyDescent="0.3">
      <c r="H15" s="1" t="s">
        <v>1</v>
      </c>
      <c r="I15" s="1" t="s">
        <v>2</v>
      </c>
      <c r="J15" s="1" t="s">
        <v>3</v>
      </c>
      <c r="K15" s="1" t="s">
        <v>4</v>
      </c>
      <c r="L15" s="1" t="s">
        <v>5</v>
      </c>
    </row>
    <row r="16" spans="1:12" x14ac:dyDescent="0.3">
      <c r="G16" s="2" t="s">
        <v>12</v>
      </c>
      <c r="H16" s="3">
        <v>1.7831699999999999</v>
      </c>
      <c r="I16" s="3">
        <v>1023.37</v>
      </c>
      <c r="J16" s="3">
        <v>1.13083</v>
      </c>
      <c r="K16" s="3">
        <f>2.9551*10^-7</f>
        <v>2.9550999999999998E-7</v>
      </c>
      <c r="L16" s="3">
        <v>1.033498</v>
      </c>
    </row>
    <row r="17" spans="7:12" x14ac:dyDescent="0.3">
      <c r="G17" s="1" t="s">
        <v>13</v>
      </c>
      <c r="H17" s="3">
        <v>1.768</v>
      </c>
      <c r="I17" s="3">
        <v>1086.5</v>
      </c>
      <c r="J17" s="3">
        <v>1.1398999999999999</v>
      </c>
      <c r="K17" s="3">
        <f>3.33558*10^-7</f>
        <v>3.3355800000000003E-7</v>
      </c>
      <c r="L17" s="3">
        <v>1.0334000000000001</v>
      </c>
    </row>
    <row r="18" spans="7:12" x14ac:dyDescent="0.3">
      <c r="G18" s="1" t="s">
        <v>14</v>
      </c>
      <c r="H18" s="3">
        <v>1.7446999999999999</v>
      </c>
      <c r="I18" s="3">
        <v>903.28009999999995</v>
      </c>
      <c r="J18" s="3">
        <v>1.117</v>
      </c>
      <c r="K18" s="3">
        <f>2.4479*10^-7</f>
        <v>2.4479000000000001E-7</v>
      </c>
      <c r="L18" s="3">
        <v>1.0337000000000001</v>
      </c>
    </row>
    <row r="19" spans="7:12" x14ac:dyDescent="0.3">
      <c r="G19" s="1" t="s">
        <v>15</v>
      </c>
      <c r="H19" s="3">
        <v>1.7679</v>
      </c>
      <c r="I19" s="3">
        <v>1086.4000000000001</v>
      </c>
      <c r="J19" s="3">
        <v>1.1398999999999999</v>
      </c>
      <c r="K19" s="3">
        <v>3.3347999999999999E-7</v>
      </c>
      <c r="L19" s="3">
        <v>1.0334000000000001</v>
      </c>
    </row>
    <row r="20" spans="7:12" x14ac:dyDescent="0.3">
      <c r="G20" s="1" t="s">
        <v>9</v>
      </c>
      <c r="H20" s="3">
        <v>1.7241</v>
      </c>
      <c r="I20" s="3">
        <v>638.14</v>
      </c>
      <c r="J20" s="4">
        <v>1.1100000000000001</v>
      </c>
      <c r="K20" s="6">
        <f>2.26*10^-7</f>
        <v>2.2599999999999996E-7</v>
      </c>
      <c r="L20" s="3">
        <v>1.0345</v>
      </c>
    </row>
    <row r="24" spans="7:12" x14ac:dyDescent="0.3">
      <c r="H24" s="1" t="s">
        <v>7</v>
      </c>
    </row>
    <row r="25" spans="7:12" x14ac:dyDescent="0.3">
      <c r="H25" s="1" t="s">
        <v>1</v>
      </c>
      <c r="I25" s="1" t="s">
        <v>2</v>
      </c>
      <c r="J25" s="1" t="s">
        <v>3</v>
      </c>
      <c r="K25" s="1" t="s">
        <v>11</v>
      </c>
      <c r="L25" s="1" t="s">
        <v>5</v>
      </c>
    </row>
    <row r="26" spans="7:12" x14ac:dyDescent="0.3">
      <c r="G26" s="2" t="s">
        <v>12</v>
      </c>
      <c r="H26" s="3">
        <v>2.2567E-2</v>
      </c>
      <c r="I26" s="3">
        <v>15.8636</v>
      </c>
      <c r="J26" s="3">
        <v>1.46079</v>
      </c>
      <c r="K26" s="3">
        <f>2.5449*10^-7</f>
        <v>2.5449E-7</v>
      </c>
      <c r="L26" s="3">
        <v>0.76163000000000003</v>
      </c>
    </row>
    <row r="27" spans="7:12" x14ac:dyDescent="0.3">
      <c r="G27" s="1" t="s">
        <v>13</v>
      </c>
      <c r="H27" s="3">
        <v>1.2292000000000001E-2</v>
      </c>
      <c r="I27" s="3">
        <v>19.700399999999998</v>
      </c>
      <c r="J27" s="3">
        <v>1.6177999999999999</v>
      </c>
      <c r="K27" s="3">
        <f>1.0865*10^-6</f>
        <v>1.0864999999999999E-6</v>
      </c>
      <c r="L27" s="3">
        <v>0.76102000000000003</v>
      </c>
    </row>
    <row r="28" spans="7:12" x14ac:dyDescent="0.3">
      <c r="G28" s="1" t="s">
        <v>14</v>
      </c>
      <c r="H28" s="3">
        <v>3.1504999999999998E-2</v>
      </c>
      <c r="I28" s="3">
        <v>15.205299999999999</v>
      </c>
      <c r="J28" s="3">
        <v>1.4119999999999999</v>
      </c>
      <c r="K28" s="3">
        <f>1.5206*10^-7</f>
        <v>1.5206E-7</v>
      </c>
      <c r="L28" s="5">
        <v>0.7621</v>
      </c>
    </row>
    <row r="29" spans="7:12" x14ac:dyDescent="0.3">
      <c r="G29" s="1" t="s">
        <v>15</v>
      </c>
      <c r="H29" s="3">
        <v>1.2309E-2</v>
      </c>
      <c r="I29" s="3">
        <v>19.693999999999999</v>
      </c>
      <c r="J29" s="3">
        <v>1.6174999999999999</v>
      </c>
      <c r="K29" s="3">
        <f>1.0841*10^-6</f>
        <v>1.0840999999999999E-6</v>
      </c>
      <c r="L29" s="5">
        <v>0.76102000000000003</v>
      </c>
    </row>
    <row r="30" spans="7:12" x14ac:dyDescent="0.3">
      <c r="G30" s="1" t="s">
        <v>9</v>
      </c>
      <c r="H30" s="3">
        <v>2.2579999999999999E-2</v>
      </c>
      <c r="I30" s="3">
        <v>14.159000000000001</v>
      </c>
      <c r="J30" s="3">
        <v>1.4</v>
      </c>
      <c r="K30" s="3">
        <v>1.3992E-7</v>
      </c>
      <c r="L30" s="3">
        <v>0.76180000000000003</v>
      </c>
    </row>
    <row r="33" spans="7:12" x14ac:dyDescent="0.3">
      <c r="H33" s="1" t="s">
        <v>8</v>
      </c>
    </row>
    <row r="34" spans="7:12" x14ac:dyDescent="0.3">
      <c r="H34" s="1" t="s">
        <v>1</v>
      </c>
      <c r="I34" s="1" t="s">
        <v>2</v>
      </c>
      <c r="J34" s="1" t="s">
        <v>3</v>
      </c>
      <c r="K34" s="1" t="s">
        <v>4</v>
      </c>
      <c r="L34" s="1" t="s">
        <v>5</v>
      </c>
    </row>
    <row r="35" spans="7:12" x14ac:dyDescent="0.3">
      <c r="G35" s="2" t="s">
        <v>12</v>
      </c>
      <c r="H35" s="3">
        <v>0.30614999999999998</v>
      </c>
      <c r="I35" s="3">
        <v>342.39850000000001</v>
      </c>
      <c r="J35" s="3">
        <v>1.1480189999999999</v>
      </c>
      <c r="K35" s="3">
        <f>5.38469*10^-8</f>
        <v>5.38469E-8</v>
      </c>
      <c r="L35" s="3">
        <v>5.5856899999999996</v>
      </c>
    </row>
    <row r="36" spans="7:12" x14ac:dyDescent="0.3">
      <c r="G36" s="1" t="s">
        <v>13</v>
      </c>
      <c r="H36" s="3">
        <v>0.17380000000000001</v>
      </c>
      <c r="I36" s="3">
        <v>693.55</v>
      </c>
      <c r="J36" s="3">
        <v>1.3307</v>
      </c>
      <c r="K36" s="3">
        <f>6.8401*10^-7</f>
        <v>6.8400999999999989E-7</v>
      </c>
      <c r="L36" s="3">
        <v>5.5820999999999996</v>
      </c>
    </row>
    <row r="37" spans="7:12" x14ac:dyDescent="0.3">
      <c r="G37" s="1" t="s">
        <v>14</v>
      </c>
      <c r="H37" s="3">
        <v>0.2477</v>
      </c>
      <c r="I37" s="3">
        <v>438.68439999999998</v>
      </c>
      <c r="J37" s="3">
        <v>1.2270000000000001</v>
      </c>
      <c r="K37" s="3">
        <f>1.7723*10^-7</f>
        <v>1.7722999999999998E-7</v>
      </c>
      <c r="L37" s="3">
        <v>5.5838999999999999</v>
      </c>
    </row>
    <row r="38" spans="7:12" x14ac:dyDescent="0.3">
      <c r="G38" s="1" t="s">
        <v>15</v>
      </c>
      <c r="H38" s="3">
        <v>0.17465</v>
      </c>
      <c r="I38" s="3">
        <v>688.99</v>
      </c>
      <c r="J38" s="3">
        <v>1.3294999999999999</v>
      </c>
      <c r="K38" s="3">
        <f>6.7427*10^-7</f>
        <v>6.7426999999999996E-7</v>
      </c>
      <c r="L38" s="3">
        <v>5.5820999999999996</v>
      </c>
    </row>
    <row r="39" spans="7:12" x14ac:dyDescent="0.3">
      <c r="G39" s="1" t="s">
        <v>9</v>
      </c>
      <c r="H39" s="3">
        <v>0.17501</v>
      </c>
      <c r="I39" s="3">
        <v>503.15</v>
      </c>
      <c r="J39" s="3">
        <v>1.3</v>
      </c>
      <c r="K39" s="3">
        <f>4.7494*10^-7</f>
        <v>4.7493999999999994E-7</v>
      </c>
      <c r="L39" s="3">
        <v>5.5820999999999996</v>
      </c>
    </row>
    <row r="44" spans="7:12" x14ac:dyDescent="0.3">
      <c r="H44" s="1" t="s">
        <v>10</v>
      </c>
    </row>
    <row r="45" spans="7:12" x14ac:dyDescent="0.3">
      <c r="H45" s="1" t="s">
        <v>1</v>
      </c>
      <c r="I45" s="1" t="s">
        <v>2</v>
      </c>
      <c r="J45" s="1" t="s">
        <v>3</v>
      </c>
      <c r="K45" s="1" t="s">
        <v>4</v>
      </c>
      <c r="L45" s="1" t="s">
        <v>5</v>
      </c>
    </row>
    <row r="46" spans="7:12" x14ac:dyDescent="0.3">
      <c r="G46" s="2" t="s">
        <v>12</v>
      </c>
      <c r="H46" s="3">
        <v>0.35898999999999998</v>
      </c>
      <c r="I46" s="3">
        <v>571.13800000000003</v>
      </c>
      <c r="J46" s="3">
        <v>1.1916260000000001</v>
      </c>
      <c r="K46" s="3">
        <f>2.9084*10^-7</f>
        <v>2.9083999999999998E-7</v>
      </c>
      <c r="L46" s="3">
        <v>5.7005809999999997</v>
      </c>
    </row>
    <row r="47" spans="7:12" x14ac:dyDescent="0.3">
      <c r="G47" s="1" t="s">
        <v>13</v>
      </c>
      <c r="H47" s="3">
        <v>0.31857000000000002</v>
      </c>
      <c r="I47" s="3">
        <v>823.29</v>
      </c>
      <c r="J47" s="3">
        <v>1.2484</v>
      </c>
      <c r="K47" s="3">
        <f>6.2643*10^-7</f>
        <v>6.2643000000000003E-7</v>
      </c>
      <c r="L47" s="3">
        <v>5.6992000000000003</v>
      </c>
    </row>
    <row r="48" spans="7:12" x14ac:dyDescent="0.3">
      <c r="G48" s="1" t="s">
        <v>14</v>
      </c>
      <c r="H48" s="3">
        <v>0.30470000000000003</v>
      </c>
      <c r="I48" s="3">
        <v>860.23900000000003</v>
      </c>
      <c r="J48" s="4">
        <v>1.256</v>
      </c>
      <c r="K48" s="3">
        <f>6.901*10^-7</f>
        <v>6.9009999999999997E-7</v>
      </c>
      <c r="L48" s="3">
        <v>5.6989999999999998</v>
      </c>
    </row>
    <row r="49" spans="7:12" x14ac:dyDescent="0.3">
      <c r="G49" s="1" t="s">
        <v>15</v>
      </c>
      <c r="H49" s="3">
        <v>0.31863999999999998</v>
      </c>
      <c r="I49" s="3">
        <v>822.71</v>
      </c>
      <c r="J49" s="3">
        <v>1.2483</v>
      </c>
      <c r="K49" s="3">
        <v>6.2564999999999999E-7</v>
      </c>
      <c r="L49" s="3">
        <v>5.6992000000000003</v>
      </c>
    </row>
    <row r="50" spans="7:12" x14ac:dyDescent="0.3">
      <c r="G50" s="1" t="s">
        <v>9</v>
      </c>
      <c r="H50" s="3">
        <v>0.29970999999999998</v>
      </c>
      <c r="I50" s="3">
        <v>653.32180000000005</v>
      </c>
      <c r="J50" s="3">
        <v>1.25</v>
      </c>
      <c r="K50" s="3">
        <f>6.4469*10^-7</f>
        <v>6.4468999999999998E-7</v>
      </c>
      <c r="L50" s="3">
        <v>5.6996000000000002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Leamus</dc:creator>
  <cp:lastModifiedBy>Alberto Leamus</cp:lastModifiedBy>
  <dcterms:created xsi:type="dcterms:W3CDTF">2023-07-05T19:37:45Z</dcterms:created>
  <dcterms:modified xsi:type="dcterms:W3CDTF">2023-08-29T15:36:23Z</dcterms:modified>
</cp:coreProperties>
</file>